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<sst xmlns="http://schemas.openxmlformats.org/spreadsheetml/2006/main" count="8654" uniqueCount="1196">
  <si>
    <t>File opened</t>
  </si>
  <si>
    <t>2021-08-02 14:41:03</t>
  </si>
  <si>
    <t>Console s/n</t>
  </si>
  <si>
    <t>68C-812020</t>
  </si>
  <si>
    <t>Console ver</t>
  </si>
  <si>
    <t>Bluestem v.1.5.02</t>
  </si>
  <si>
    <t>Scripts ver</t>
  </si>
  <si>
    <t>2021.03  1.5.02, Feb 2021</t>
  </si>
  <si>
    <t>Head s/n</t>
  </si>
  <si>
    <t>68H-712010</t>
  </si>
  <si>
    <t>Head ver</t>
  </si>
  <si>
    <t>1.4.5</t>
  </si>
  <si>
    <t>Head cal</t>
  </si>
  <si>
    <t>{"h2oaspanconc1": "12.13", "h2obspanconc1": "20", "co2bspanconc1": "400", "tazero": "0.146376", "co2aspan2b": "0.321419", "co2aspanconc2": "305.4", "h2oaspan2": "0", "h2oaspan2a": "0.0720706", "co2aspanconc1": "2486", "h2obspanconc2": "20", "h2oaspan1": "1.01091", "co2bspan2b": "0.0998971", "tbzero": "0.233871", "flowbzero": "0.29445", "h2obzero": "1.07075", "co2bspan2a": "0.0997196", "ssa_ref": "36366.5", "h2obspan2b": "0.106528", "co2aspan2": "-0.0323824", "co2bspanconc2": "305.4", "h2oaspan2b": "0.0728571", "co2bzero": "0.935776", "flowazero": "0.33501", "co2bspan1": "1.00317", "oxygen": "21", "chamberpressurezero": "2.73787", "h2obspan2a": "0.0707434", "co2azero": "0.929023", "h2obspan1": "1.0274", "h2oazero": "1.05672", "h2obspan2": "0", "co2bspan2": "-0.0310097", "ssb_ref": "29674.1", "co2aspan2a": "0.323557", "co2aspan1": "1.00387", "h2oaspanconc2": "0", "flowmeterzero": "0.996584"}</t>
  </si>
  <si>
    <t>Chamber type</t>
  </si>
  <si>
    <t>6800-01A</t>
  </si>
  <si>
    <t>Chamber s/n</t>
  </si>
  <si>
    <t>MPF-831790</t>
  </si>
  <si>
    <t>Chamber rev</t>
  </si>
  <si>
    <t>0</t>
  </si>
  <si>
    <t>Chamber cal</t>
  </si>
  <si>
    <t>Fluorometer</t>
  </si>
  <si>
    <t>Flr. Version</t>
  </si>
  <si>
    <t>14:41:03</t>
  </si>
  <si>
    <t>Stability Definition:	ΔH2O (Meas2): Slp&lt;0.1 Per=20	ΔCO2 (Meas2): Slp&lt;0.5 Per=20	F (FlrLS): Slp&lt;10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</si>
  <si>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</si>
  <si>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</si>
  <si>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</si>
  <si>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</si>
  <si>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</si>
  <si>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</si>
  <si>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</si>
  <si>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</si>
  <si>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</si>
  <si>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</si>
  <si>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</si>
  <si>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</si>
  <si>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</si>
  <si>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</si>
  <si>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</si>
  <si>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</si>
  <si>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</si>
  <si>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</si>
  <si>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</si>
  <si>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</si>
  <si>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</si>
  <si>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</si>
  <si>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</si>
  <si>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</si>
  <si>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</si>
  <si>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</si>
  <si>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</si>
  <si>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</si>
  <si>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</si>
  <si>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</si>
  <si>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</si>
  <si>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</si>
  <si>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</si>
  <si>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</si>
  <si>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</si>
  <si>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</si>
  <si>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</si>
  <si>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</si>
  <si>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</si>
  <si>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</si>
  <si>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</si>
  <si>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</si>
  <si>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</si>
  <si>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</si>
  <si>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</si>
  <si>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</si>
  <si>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</si>
  <si>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</si>
  <si>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</si>
  <si>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</si>
  <si>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</si>
  <si>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</si>
  <si>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</si>
  <si>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3.75188 76.4014 380.986 633.986 874.714 1076.63 1274.85 1409.3</t>
  </si>
  <si>
    <t>Fs_true</t>
  </si>
  <si>
    <t>-0.774813 100.964 402.978 601.608 801.022 1000.71 1200.13 1400.09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</si>
  <si>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</si>
  <si>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</si>
  <si>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</si>
  <si>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</si>
  <si>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</si>
  <si>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</si>
  <si>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</si>
  <si>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</si>
  <si>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</si>
  <si>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</si>
  <si>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</si>
  <si>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</si>
  <si>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</si>
  <si>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</si>
  <si>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</si>
  <si>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</si>
  <si>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</si>
  <si>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</si>
  <si>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</si>
  <si>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</si>
  <si>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</si>
  <si>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</si>
  <si>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</si>
  <si>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</si>
  <si>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</si>
  <si>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</si>
  <si>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</si>
  <si>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</si>
  <si>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</si>
  <si>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</si>
  <si>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</si>
  <si>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</si>
  <si>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</si>
  <si>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</si>
  <si>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</si>
  <si>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</si>
  <si>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</si>
  <si>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</si>
  <si>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</si>
  <si>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</si>
  <si>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</si>
  <si>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</si>
  <si>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</si>
  <si>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</si>
  <si>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</si>
  <si>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</si>
  <si>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</si>
  <si>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</si>
  <si>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</si>
  <si>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</si>
  <si>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</si>
  <si>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</si>
  <si>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</si>
  <si>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</si>
  <si>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</si>
  <si>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</si>
  <si>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</si>
  <si>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</si>
  <si>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</si>
  <si>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</si>
  <si>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</si>
  <si>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</si>
  <si>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</si>
  <si>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</si>
  <si>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</si>
  <si>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</si>
  <si>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</si>
  <si>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</si>
  <si>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</si>
  <si>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</si>
  <si>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</si>
  <si>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</si>
  <si>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</si>
  <si>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</si>
  <si>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</si>
  <si>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</si>
  <si>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</si>
  <si>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</si>
  <si>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</si>
  <si>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</si>
  <si>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</si>
  <si>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</si>
  <si>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</si>
  <si>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</si>
  <si>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</si>
  <si>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</si>
  <si>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</si>
  <si>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</si>
  <si>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</si>
  <si>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</si>
  <si>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</si>
  <si>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</si>
  <si>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</si>
  <si>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</si>
  <si>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</si>
  <si>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</si>
  <si>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</si>
  <si>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</si>
  <si>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</si>
  <si>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</si>
  <si>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</si>
  <si>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</si>
  <si>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</si>
  <si>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</si>
  <si>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</si>
  <si>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</si>
  <si>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</si>
  <si>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</si>
  <si>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</si>
  <si>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</si>
  <si>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</si>
  <si>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</si>
  <si>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</si>
  <si>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</si>
  <si>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</si>
  <si>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</si>
  <si>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</si>
  <si>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</si>
  <si>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</si>
  <si>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</si>
  <si>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</si>
  <si>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</si>
  <si>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</si>
  <si>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</si>
  <si>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</si>
  <si>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</si>
  <si>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</si>
  <si>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</si>
  <si>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</si>
  <si>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</si>
  <si>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</si>
  <si>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</si>
  <si>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</si>
  <si>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</si>
  <si>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</si>
  <si>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</si>
  <si>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</si>
  <si>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</si>
  <si>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</si>
  <si>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</si>
  <si>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</si>
  <si>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</si>
  <si>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</si>
  <si>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</si>
  <si>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</si>
  <si>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</si>
  <si>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</si>
  <si>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</si>
  <si>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</si>
  <si>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</si>
  <si>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</si>
  <si>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</si>
  <si>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</si>
  <si>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</si>
  <si>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</si>
  <si>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</si>
  <si>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</si>
  <si>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</si>
  <si>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</si>
  <si>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</si>
  <si>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</si>
  <si>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</si>
  <si>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</si>
  <si>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</si>
  <si>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</si>
  <si>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</si>
  <si>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</si>
  <si>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</si>
  <si>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</si>
  <si>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</si>
  <si>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</si>
  <si>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</si>
  <si>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</si>
  <si>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</si>
  <si>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</si>
  <si>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</si>
  <si>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</si>
  <si>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</si>
  <si>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</si>
  <si>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</si>
  <si>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</si>
  <si>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</si>
  <si>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</si>
  <si>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</si>
  <si>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</si>
  <si>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</si>
  <si>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</si>
  <si>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</si>
  <si>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</si>
  <si>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</si>
  <si>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</si>
  <si>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</si>
  <si>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</si>
  <si>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</si>
  <si>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</si>
  <si>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</si>
  <si>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</si>
  <si>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</si>
  <si>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</si>
  <si>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</si>
  <si>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</si>
  <si>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</si>
  <si>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</si>
  <si>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</si>
  <si>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</si>
  <si>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</si>
  <si>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</si>
  <si>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</si>
  <si>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</si>
  <si>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20210802 14:41:53</t>
  </si>
  <si>
    <t>14:41:53</t>
  </si>
  <si>
    <t>-</t>
  </si>
  <si>
    <t>0: Broadleaf</t>
  </si>
  <si>
    <t>14:41:26</t>
  </si>
  <si>
    <t>3/3</t>
  </si>
  <si>
    <t>20210802 14:41:55</t>
  </si>
  <si>
    <t>14:41:55</t>
  </si>
  <si>
    <t>2/3</t>
  </si>
  <si>
    <t>20210802 14:41:57</t>
  </si>
  <si>
    <t>14:41:57</t>
  </si>
  <si>
    <t>20210802 14:41:59</t>
  </si>
  <si>
    <t>14:41:59</t>
  </si>
  <si>
    <t>20210802 14:42:01</t>
  </si>
  <si>
    <t>14:42:01</t>
  </si>
  <si>
    <t>20210802 14:42:03</t>
  </si>
  <si>
    <t>14:42:03</t>
  </si>
  <si>
    <t>20210802 14:42:05</t>
  </si>
  <si>
    <t>14:42:05</t>
  </si>
  <si>
    <t>20210802 14:42:07</t>
  </si>
  <si>
    <t>14:42:07</t>
  </si>
  <si>
    <t>20210802 14:42:09</t>
  </si>
  <si>
    <t>14:42:09</t>
  </si>
  <si>
    <t>20210802 14:42:11</t>
  </si>
  <si>
    <t>14:42:11</t>
  </si>
  <si>
    <t>20210802 14:42:13</t>
  </si>
  <si>
    <t>14:42:13</t>
  </si>
  <si>
    <t>20210802 14:42:15</t>
  </si>
  <si>
    <t>14:42:15</t>
  </si>
  <si>
    <t>20210802 14:42:17</t>
  </si>
  <si>
    <t>14:42:17</t>
  </si>
  <si>
    <t>20210802 14:42:19</t>
  </si>
  <si>
    <t>14:42:19</t>
  </si>
  <si>
    <t>20210802 14:42:21</t>
  </si>
  <si>
    <t>14:42:21</t>
  </si>
  <si>
    <t>20210802 14:42:23</t>
  </si>
  <si>
    <t>14:42:23</t>
  </si>
  <si>
    <t>20210802 14:42:25</t>
  </si>
  <si>
    <t>14:42:25</t>
  </si>
  <si>
    <t>20210802 14:42:27</t>
  </si>
  <si>
    <t>14:42:27</t>
  </si>
  <si>
    <t>20210802 14:42:29</t>
  </si>
  <si>
    <t>14:42:29</t>
  </si>
  <si>
    <t>20210802 14:42:31</t>
  </si>
  <si>
    <t>14:42:31</t>
  </si>
  <si>
    <t>20210802 14:42:33</t>
  </si>
  <si>
    <t>14:42:33</t>
  </si>
  <si>
    <t>20210802 14:42:35</t>
  </si>
  <si>
    <t>14:42:35</t>
  </si>
  <si>
    <t>20210802 14:42:37</t>
  </si>
  <si>
    <t>14:42:37</t>
  </si>
  <si>
    <t>20210802 14:42:39</t>
  </si>
  <si>
    <t>14:42:39</t>
  </si>
  <si>
    <t>20210802 14:42:41</t>
  </si>
  <si>
    <t>14:42:41</t>
  </si>
  <si>
    <t>20210802 14:42:43</t>
  </si>
  <si>
    <t>14:42:43</t>
  </si>
  <si>
    <t>20210802 14:42:45</t>
  </si>
  <si>
    <t>14:42:45</t>
  </si>
  <si>
    <t>1/3</t>
  </si>
  <si>
    <t>20210802 14:42:47</t>
  </si>
  <si>
    <t>14:42:47</t>
  </si>
  <si>
    <t>20210802 14:42:49</t>
  </si>
  <si>
    <t>14:42:49</t>
  </si>
  <si>
    <t>20210802 14:42:51</t>
  </si>
  <si>
    <t>14:42:51</t>
  </si>
  <si>
    <t>20210802 14:42:53</t>
  </si>
  <si>
    <t>14:42:53</t>
  </si>
  <si>
    <t>20210802 14:42:55</t>
  </si>
  <si>
    <t>14:42:55</t>
  </si>
  <si>
    <t>20210802 14:42:57</t>
  </si>
  <si>
    <t>14:42:57</t>
  </si>
  <si>
    <t>20210802 14:42:59</t>
  </si>
  <si>
    <t>14:42:59</t>
  </si>
  <si>
    <t>20210802 14:43:01</t>
  </si>
  <si>
    <t>14:43:01</t>
  </si>
  <si>
    <t>20210802 14:43:03</t>
  </si>
  <si>
    <t>14:43:03</t>
  </si>
  <si>
    <t>20210802 14:43:05</t>
  </si>
  <si>
    <t>14:43:05</t>
  </si>
  <si>
    <t>20210802 14:43:07</t>
  </si>
  <si>
    <t>14:43:07</t>
  </si>
  <si>
    <t>20210802 14:43:09</t>
  </si>
  <si>
    <t>14:43:09</t>
  </si>
  <si>
    <t>20210802 14:43:11</t>
  </si>
  <si>
    <t>14:43:11</t>
  </si>
  <si>
    <t>20210802 14:43:13</t>
  </si>
  <si>
    <t>14:43:13</t>
  </si>
  <si>
    <t>20210802 14:43:15</t>
  </si>
  <si>
    <t>14:43:15</t>
  </si>
  <si>
    <t>20210802 14:43:17</t>
  </si>
  <si>
    <t>14:43:17</t>
  </si>
  <si>
    <t>20210802 14:43:19</t>
  </si>
  <si>
    <t>14:43:19</t>
  </si>
  <si>
    <t>20210802 14:43:21</t>
  </si>
  <si>
    <t>14:43:21</t>
  </si>
  <si>
    <t>20210802 14:43:23</t>
  </si>
  <si>
    <t>14:43:23</t>
  </si>
  <si>
    <t>20210802 14:43:25</t>
  </si>
  <si>
    <t>14:43:25</t>
  </si>
  <si>
    <t>20210802 14:43:27</t>
  </si>
  <si>
    <t>14:43:27</t>
  </si>
  <si>
    <t>20210802 14:43:29</t>
  </si>
  <si>
    <t>14:43:29</t>
  </si>
  <si>
    <t>20210802 14:43:31</t>
  </si>
  <si>
    <t>14:43:31</t>
  </si>
  <si>
    <t>20210802 14:43:33</t>
  </si>
  <si>
    <t>14:43:33</t>
  </si>
  <si>
    <t>20210802 14:43:35</t>
  </si>
  <si>
    <t>14:43:35</t>
  </si>
  <si>
    <t>20210802 14:43:37</t>
  </si>
  <si>
    <t>14:43:37</t>
  </si>
  <si>
    <t>20210802 14:43:39</t>
  </si>
  <si>
    <t>14:43:39</t>
  </si>
  <si>
    <t>20210802 14:43:41</t>
  </si>
  <si>
    <t>14:43:41</t>
  </si>
  <si>
    <t>20210802 14:43:43</t>
  </si>
  <si>
    <t>14:43:43</t>
  </si>
  <si>
    <t>20210802 14:43:45</t>
  </si>
  <si>
    <t>14:43:45</t>
  </si>
  <si>
    <t>20210802 14:43:47</t>
  </si>
  <si>
    <t>14:43:47</t>
  </si>
  <si>
    <t>20210802 14:43:49</t>
  </si>
  <si>
    <t>14:43:49</t>
  </si>
  <si>
    <t>20210802 14:43:51</t>
  </si>
  <si>
    <t>14:43:51</t>
  </si>
  <si>
    <t>20210802 14:43:53</t>
  </si>
  <si>
    <t>14:43:53</t>
  </si>
  <si>
    <t>20210802 14:43:55</t>
  </si>
  <si>
    <t>14:43:55</t>
  </si>
  <si>
    <t>20210802 14:43:57</t>
  </si>
  <si>
    <t>14:43:57</t>
  </si>
  <si>
    <t>20210802 14:43:59</t>
  </si>
  <si>
    <t>14:43:59</t>
  </si>
  <si>
    <t>20210802 14:44:01</t>
  </si>
  <si>
    <t>14:44:01</t>
  </si>
  <si>
    <t>20210802 14:44:03</t>
  </si>
  <si>
    <t>14:44:03</t>
  </si>
  <si>
    <t>20210802 14:44:05</t>
  </si>
  <si>
    <t>14:44:05</t>
  </si>
  <si>
    <t>20210802 14:44:07</t>
  </si>
  <si>
    <t>14:44:07</t>
  </si>
  <si>
    <t>20210802 14:44:09</t>
  </si>
  <si>
    <t>14:44:09</t>
  </si>
  <si>
    <t>20210802 14:44:11</t>
  </si>
  <si>
    <t>14:44:11</t>
  </si>
  <si>
    <t>20210802 14:44:13</t>
  </si>
  <si>
    <t>14:44:13</t>
  </si>
  <si>
    <t>20210802 14:44:15</t>
  </si>
  <si>
    <t>14:44:15</t>
  </si>
  <si>
    <t>20210802 14:44:17</t>
  </si>
  <si>
    <t>14:44:17</t>
  </si>
  <si>
    <t>20210802 14:44:19</t>
  </si>
  <si>
    <t>14:44:19</t>
  </si>
  <si>
    <t>20210802 14:44:21</t>
  </si>
  <si>
    <t>14:44:21</t>
  </si>
  <si>
    <t>20210802 14:44:23</t>
  </si>
  <si>
    <t>14:44:23</t>
  </si>
  <si>
    <t>20210802 14:44:25</t>
  </si>
  <si>
    <t>14:44:25</t>
  </si>
  <si>
    <t>20210802 14:44:27</t>
  </si>
  <si>
    <t>14:44:27</t>
  </si>
  <si>
    <t>20210802 14:44:29</t>
  </si>
  <si>
    <t>14:44:29</t>
  </si>
  <si>
    <t>20210802 14:44:31</t>
  </si>
  <si>
    <t>14:44:31</t>
  </si>
  <si>
    <t>20210802 14:44:33</t>
  </si>
  <si>
    <t>14:44:33</t>
  </si>
  <si>
    <t>20210802 14:44:35</t>
  </si>
  <si>
    <t>14:44:35</t>
  </si>
  <si>
    <t>20210802 14:44:37</t>
  </si>
  <si>
    <t>14:44:37</t>
  </si>
  <si>
    <t>20210802 14:44:39</t>
  </si>
  <si>
    <t>14:44:39</t>
  </si>
  <si>
    <t>20210802 14:44:41</t>
  </si>
  <si>
    <t>14:44:41</t>
  </si>
  <si>
    <t>20210802 14:44:43</t>
  </si>
  <si>
    <t>14:44:43</t>
  </si>
  <si>
    <t>20210802 14:44:45</t>
  </si>
  <si>
    <t>14:44:45</t>
  </si>
  <si>
    <t>20210802 14:44:47</t>
  </si>
  <si>
    <t>14:44:47</t>
  </si>
  <si>
    <t>20210802 14:44:49</t>
  </si>
  <si>
    <t>14:44:49</t>
  </si>
  <si>
    <t>20210802 14:44:51</t>
  </si>
  <si>
    <t>14:44:51</t>
  </si>
  <si>
    <t>20210802 14:44:53</t>
  </si>
  <si>
    <t>14:44:53</t>
  </si>
  <si>
    <t>20210802 14:44:55</t>
  </si>
  <si>
    <t>14:44:55</t>
  </si>
  <si>
    <t>20210802 14:44:57</t>
  </si>
  <si>
    <t>14:44:57</t>
  </si>
  <si>
    <t>20210802 14:44:59</t>
  </si>
  <si>
    <t>14:44:59</t>
  </si>
  <si>
    <t>20210802 14:45:01</t>
  </si>
  <si>
    <t>14:45:01</t>
  </si>
  <si>
    <t>20210802 14:45:03</t>
  </si>
  <si>
    <t>14:45:03</t>
  </si>
  <si>
    <t>20210802 14:45:05</t>
  </si>
  <si>
    <t>14:45:05</t>
  </si>
  <si>
    <t>20210802 14:45:07</t>
  </si>
  <si>
    <t>14:45:07</t>
  </si>
  <si>
    <t>20210802 14:45:09</t>
  </si>
  <si>
    <t>14:45:09</t>
  </si>
  <si>
    <t>20210802 14:45:11</t>
  </si>
  <si>
    <t>14:45:11</t>
  </si>
  <si>
    <t>20210802 14:45:13</t>
  </si>
  <si>
    <t>14:45:13</t>
  </si>
  <si>
    <t>20210802 14:45:15</t>
  </si>
  <si>
    <t>14:45:15</t>
  </si>
  <si>
    <t>20210802 14:45:17</t>
  </si>
  <si>
    <t>14:45:17</t>
  </si>
  <si>
    <t>20210802 14:45:19</t>
  </si>
  <si>
    <t>14:45:19</t>
  </si>
  <si>
    <t>20210802 14:45:21</t>
  </si>
  <si>
    <t>14:45:21</t>
  </si>
  <si>
    <t>20210802 14:45:23</t>
  </si>
  <si>
    <t>14:45:23</t>
  </si>
  <si>
    <t>20210802 14:45:25</t>
  </si>
  <si>
    <t>14:45:25</t>
  </si>
  <si>
    <t>20210802 14:45:27</t>
  </si>
  <si>
    <t>14:45:27</t>
  </si>
  <si>
    <t>20210802 14:45:29</t>
  </si>
  <si>
    <t>14:45:29</t>
  </si>
  <si>
    <t>20210802 14:45:31</t>
  </si>
  <si>
    <t>14:45:31</t>
  </si>
  <si>
    <t>20210802 14:45:33</t>
  </si>
  <si>
    <t>14:45:33</t>
  </si>
  <si>
    <t>20210802 14:45:35</t>
  </si>
  <si>
    <t>14:45:35</t>
  </si>
  <si>
    <t>20210802 14:45:37</t>
  </si>
  <si>
    <t>14:45:37</t>
  </si>
  <si>
    <t>20210802 14:45:39</t>
  </si>
  <si>
    <t>14:45:39</t>
  </si>
  <si>
    <t>20210802 14:45:41</t>
  </si>
  <si>
    <t>14:45:41</t>
  </si>
  <si>
    <t>20210802 14:45:43</t>
  </si>
  <si>
    <t>14:45:43</t>
  </si>
  <si>
    <t>20210802 14:45:45</t>
  </si>
  <si>
    <t>14:45:45</t>
  </si>
  <si>
    <t>20210802 14:45:47</t>
  </si>
  <si>
    <t>14:45:47</t>
  </si>
  <si>
    <t>20210802 14:45:49</t>
  </si>
  <si>
    <t>14:45:49</t>
  </si>
  <si>
    <t>20210802 14:45:51</t>
  </si>
  <si>
    <t>14:45:51</t>
  </si>
  <si>
    <t>20210802 14:45:53</t>
  </si>
  <si>
    <t>14:45:53</t>
  </si>
  <si>
    <t>20210802 14:45:55</t>
  </si>
  <si>
    <t>14:45:55</t>
  </si>
  <si>
    <t>20210802 14:45:57</t>
  </si>
  <si>
    <t>14:45:57</t>
  </si>
  <si>
    <t>20210802 14:45:59</t>
  </si>
  <si>
    <t>14:45:59</t>
  </si>
  <si>
    <t>20210802 14:46:01</t>
  </si>
  <si>
    <t>14:46:01</t>
  </si>
  <si>
    <t>20210802 14:46:03</t>
  </si>
  <si>
    <t>14:46:03</t>
  </si>
  <si>
    <t>20210802 14:46:05</t>
  </si>
  <si>
    <t>14:46:05</t>
  </si>
  <si>
    <t>20210802 14:46:07</t>
  </si>
  <si>
    <t>14:46:07</t>
  </si>
  <si>
    <t>20210802 14:46:09</t>
  </si>
  <si>
    <t>14:46:09</t>
  </si>
  <si>
    <t>20210802 14:46:11</t>
  </si>
  <si>
    <t>14:46:11</t>
  </si>
  <si>
    <t>20210802 14:46:13</t>
  </si>
  <si>
    <t>14:46:13</t>
  </si>
  <si>
    <t>20210802 14:46:15</t>
  </si>
  <si>
    <t>14:46:15</t>
  </si>
  <si>
    <t>20210802 14:46:17</t>
  </si>
  <si>
    <t>14:46:17</t>
  </si>
  <si>
    <t>20210802 14:46:19</t>
  </si>
  <si>
    <t>14:46:19</t>
  </si>
  <si>
    <t>20210802 14:46:21</t>
  </si>
  <si>
    <t>14:46:21</t>
  </si>
  <si>
    <t>20210802 14:46:23</t>
  </si>
  <si>
    <t>14:46:23</t>
  </si>
  <si>
    <t>20210802 14:46:25</t>
  </si>
  <si>
    <t>14:46:25</t>
  </si>
  <si>
    <t>20210802 14:46:27</t>
  </si>
  <si>
    <t>14:46:27</t>
  </si>
  <si>
    <t>20210802 14:46:29</t>
  </si>
  <si>
    <t>14:46:29</t>
  </si>
  <si>
    <t>20210802 14:46:31</t>
  </si>
  <si>
    <t>14:46:31</t>
  </si>
  <si>
    <t>20210802 14:46:33</t>
  </si>
  <si>
    <t>14:46:33</t>
  </si>
  <si>
    <t>20210802 14:46:35</t>
  </si>
  <si>
    <t>14:46:35</t>
  </si>
  <si>
    <t>20210802 14:46:37</t>
  </si>
  <si>
    <t>14:46:37</t>
  </si>
  <si>
    <t>20210802 14:46:39</t>
  </si>
  <si>
    <t>14:46:39</t>
  </si>
  <si>
    <t>20210802 14:46:41</t>
  </si>
  <si>
    <t>14:46:41</t>
  </si>
  <si>
    <t>20210802 14:46:43</t>
  </si>
  <si>
    <t>14:46:43</t>
  </si>
  <si>
    <t>20210802 14:46:45</t>
  </si>
  <si>
    <t>14:46:45</t>
  </si>
  <si>
    <t>20210802 14:46:47</t>
  </si>
  <si>
    <t>14:46:47</t>
  </si>
  <si>
    <t>20210802 14:46:49</t>
  </si>
  <si>
    <t>14:46:49</t>
  </si>
  <si>
    <t>20210802 14:46:51</t>
  </si>
  <si>
    <t>14:46:51</t>
  </si>
  <si>
    <t>20210802 14:46:53</t>
  </si>
  <si>
    <t>14:46:53</t>
  </si>
  <si>
    <t>20210802 14:46:55</t>
  </si>
  <si>
    <t>14:46:55</t>
  </si>
  <si>
    <t>20210802 14:46:57</t>
  </si>
  <si>
    <t>14:46:57</t>
  </si>
  <si>
    <t>20210802 14:46:59</t>
  </si>
  <si>
    <t>14:46:59</t>
  </si>
  <si>
    <t>20210802 14:47:01</t>
  </si>
  <si>
    <t>14:47:01</t>
  </si>
  <si>
    <t>20210802 14:47:03</t>
  </si>
  <si>
    <t>14:47:03</t>
  </si>
  <si>
    <t>20210802 14:47:05</t>
  </si>
  <si>
    <t>14:47:05</t>
  </si>
  <si>
    <t>20210802 14:47:07</t>
  </si>
  <si>
    <t>14:47:07</t>
  </si>
  <si>
    <t>20210802 14:47:09</t>
  </si>
  <si>
    <t>14:47:09</t>
  </si>
  <si>
    <t>20210802 14:47:11</t>
  </si>
  <si>
    <t>14:47:11</t>
  </si>
  <si>
    <t>20210802 14:47:13</t>
  </si>
  <si>
    <t>14:47:13</t>
  </si>
  <si>
    <t>20210802 14:47:15</t>
  </si>
  <si>
    <t>14:47:15</t>
  </si>
  <si>
    <t>20210802 14:47:17</t>
  </si>
  <si>
    <t>14:47:17</t>
  </si>
  <si>
    <t>20210802 14:47:19</t>
  </si>
  <si>
    <t>14:47:19</t>
  </si>
  <si>
    <t>20210802 14:47:21</t>
  </si>
  <si>
    <t>14:47:21</t>
  </si>
  <si>
    <t>20210802 14:47:23</t>
  </si>
  <si>
    <t>14:47:23</t>
  </si>
  <si>
    <t>20210802 14:47:25</t>
  </si>
  <si>
    <t>14:47:25</t>
  </si>
  <si>
    <t>20210802 14:47:27</t>
  </si>
  <si>
    <t>14:47:27</t>
  </si>
  <si>
    <t>20210802 14:47:29</t>
  </si>
  <si>
    <t>14:47:29</t>
  </si>
  <si>
    <t>20210802 14:47:31</t>
  </si>
  <si>
    <t>14:47:31</t>
  </si>
  <si>
    <t>20210802 14:47:33</t>
  </si>
  <si>
    <t>14:47:33</t>
  </si>
  <si>
    <t>20210802 14:47:35</t>
  </si>
  <si>
    <t>14:47:35</t>
  </si>
  <si>
    <t>20210802 14:47:37</t>
  </si>
  <si>
    <t>14:47:37</t>
  </si>
  <si>
    <t>20210802 14:47:39</t>
  </si>
  <si>
    <t>14:47:39</t>
  </si>
  <si>
    <t>20210802 14:47:41</t>
  </si>
  <si>
    <t>14:47:41</t>
  </si>
  <si>
    <t>20210802 14:47:43</t>
  </si>
  <si>
    <t>14:47:43</t>
  </si>
  <si>
    <t>20210802 14:47:45</t>
  </si>
  <si>
    <t>14:47:45</t>
  </si>
  <si>
    <t>20210802 14:47:47</t>
  </si>
  <si>
    <t>14:47:47</t>
  </si>
  <si>
    <t>20210802 14:47:49</t>
  </si>
  <si>
    <t>14:47:49</t>
  </si>
  <si>
    <t>20210802 14:47:51</t>
  </si>
  <si>
    <t>14:47:51</t>
  </si>
  <si>
    <t>20210802 14:47:53</t>
  </si>
  <si>
    <t>14:47:53</t>
  </si>
  <si>
    <t>20210802 14:47:55</t>
  </si>
  <si>
    <t>14:47:55</t>
  </si>
  <si>
    <t>20210802 14:47:57</t>
  </si>
  <si>
    <t>14:47:57</t>
  </si>
  <si>
    <t>20210802 14:47:59</t>
  </si>
  <si>
    <t>14:47:59</t>
  </si>
  <si>
    <t>20210802 14:48:01</t>
  </si>
  <si>
    <t>14:48:01</t>
  </si>
  <si>
    <t>20210802 14:48:03</t>
  </si>
  <si>
    <t>14:48:03</t>
  </si>
  <si>
    <t>20210802 14:48:05</t>
  </si>
  <si>
    <t>14:48:05</t>
  </si>
  <si>
    <t>20210802 14:48:07</t>
  </si>
  <si>
    <t>14:48:07</t>
  </si>
  <si>
    <t>20210802 14:48:09</t>
  </si>
  <si>
    <t>14:48:09</t>
  </si>
  <si>
    <t>20210802 14:48:11</t>
  </si>
  <si>
    <t>14:48:11</t>
  </si>
  <si>
    <t>20210802 14:48:13</t>
  </si>
  <si>
    <t>14:48:13</t>
  </si>
  <si>
    <t>20210802 14:48:15</t>
  </si>
  <si>
    <t>14:48:15</t>
  </si>
  <si>
    <t>20210802 14:48:17</t>
  </si>
  <si>
    <t>14:48:17</t>
  </si>
  <si>
    <t>20210802 14:48:19</t>
  </si>
  <si>
    <t>14:48:19</t>
  </si>
  <si>
    <t>20210802 14:48:21</t>
  </si>
  <si>
    <t>14:48:21</t>
  </si>
  <si>
    <t>20210802 14:48:23</t>
  </si>
  <si>
    <t>14:48:23</t>
  </si>
  <si>
    <t>20210802 14:48:25</t>
  </si>
  <si>
    <t>14:48:25</t>
  </si>
  <si>
    <t>20210802 14:48:27</t>
  </si>
  <si>
    <t>14:48:27</t>
  </si>
  <si>
    <t>20210802 14:48:29</t>
  </si>
  <si>
    <t>14:48:29</t>
  </si>
  <si>
    <t>20210802 14:48:31</t>
  </si>
  <si>
    <t>14:48:31</t>
  </si>
  <si>
    <t>20210802 14:48:33</t>
  </si>
  <si>
    <t>14:48:33</t>
  </si>
  <si>
    <t>20210802 14:48:35</t>
  </si>
  <si>
    <t>14:48:35</t>
  </si>
  <si>
    <t>20210802 14:48:37</t>
  </si>
  <si>
    <t>14:48:37</t>
  </si>
  <si>
    <t>20210802 14:48:39</t>
  </si>
  <si>
    <t>14:48:39</t>
  </si>
  <si>
    <t>20210802 14:48:41</t>
  </si>
  <si>
    <t>14:48:41</t>
  </si>
  <si>
    <t>20210802 14:48:43</t>
  </si>
  <si>
    <t>14:48:43</t>
  </si>
  <si>
    <t>20210802 14:48:45</t>
  </si>
  <si>
    <t>14:48:45</t>
  </si>
  <si>
    <t>20210802 14:48:47</t>
  </si>
  <si>
    <t>14:48:47</t>
  </si>
  <si>
    <t>20210802 14:48:49</t>
  </si>
  <si>
    <t>14:48:49</t>
  </si>
  <si>
    <t>20210802 14:48:51</t>
  </si>
  <si>
    <t>14:48:51</t>
  </si>
  <si>
    <t>20210802 14:48:53</t>
  </si>
  <si>
    <t>14:48:53</t>
  </si>
  <si>
    <t>20210802 14:48:55</t>
  </si>
  <si>
    <t>14:48:55</t>
  </si>
  <si>
    <t>20210802 14:48:57</t>
  </si>
  <si>
    <t>14:48:57</t>
  </si>
  <si>
    <t>20210802 14:48:59</t>
  </si>
  <si>
    <t>14:48:59</t>
  </si>
  <si>
    <t>20210802 14:49:01</t>
  </si>
  <si>
    <t>14:49:01</t>
  </si>
  <si>
    <t>20210802 14:49:03</t>
  </si>
  <si>
    <t>14:49:03</t>
  </si>
  <si>
    <t>20210802 14:49:05</t>
  </si>
  <si>
    <t>14:49:05</t>
  </si>
  <si>
    <t>20210802 14:49:07</t>
  </si>
  <si>
    <t>14:49:07</t>
  </si>
  <si>
    <t>20210802 14:49:09</t>
  </si>
  <si>
    <t>14:49:09</t>
  </si>
  <si>
    <t>20210802 14:49:11</t>
  </si>
  <si>
    <t>14:49:11</t>
  </si>
  <si>
    <t>20210802 14:49:13</t>
  </si>
  <si>
    <t>14:49:13</t>
  </si>
  <si>
    <t>20210802 14:49:15</t>
  </si>
  <si>
    <t>14:49:15</t>
  </si>
  <si>
    <t>20210802 14:49:17</t>
  </si>
  <si>
    <t>14:49:17</t>
  </si>
  <si>
    <t>20210802 14:49:19</t>
  </si>
  <si>
    <t>14:49:19</t>
  </si>
  <si>
    <t>20210802 14:49:21</t>
  </si>
  <si>
    <t>14:49:21</t>
  </si>
  <si>
    <t>20210802 14:49:23</t>
  </si>
  <si>
    <t>14:49:23</t>
  </si>
  <si>
    <t>20210802 14:49:25</t>
  </si>
  <si>
    <t>14:49:25</t>
  </si>
  <si>
    <t>20210802 14:49:27</t>
  </si>
  <si>
    <t>14:49:27</t>
  </si>
  <si>
    <t>20210802 14:49:29</t>
  </si>
  <si>
    <t>14:49:29</t>
  </si>
  <si>
    <t>20210802 14:49:31</t>
  </si>
  <si>
    <t>14:49:31</t>
  </si>
  <si>
    <t>20210802 14:49:33</t>
  </si>
  <si>
    <t>14:49:33</t>
  </si>
  <si>
    <t>20210802 14:49:35</t>
  </si>
  <si>
    <t>14:49:35</t>
  </si>
  <si>
    <t>20210802 14:49:37</t>
  </si>
  <si>
    <t>14:49:37</t>
  </si>
  <si>
    <t>20210802 14:49:39</t>
  </si>
  <si>
    <t>14:49:39</t>
  </si>
  <si>
    <t>20210802 14:49:41</t>
  </si>
  <si>
    <t>14:49:41</t>
  </si>
  <si>
    <t>20210802 14:49:43</t>
  </si>
  <si>
    <t>14:49:43</t>
  </si>
  <si>
    <t>20210802 14:49:45</t>
  </si>
  <si>
    <t>14:49:45</t>
  </si>
  <si>
    <t>20210802 14:49:47</t>
  </si>
  <si>
    <t>14:49:47</t>
  </si>
  <si>
    <t>20210802 14:49:49</t>
  </si>
  <si>
    <t>14:49:49</t>
  </si>
  <si>
    <t>20210802 14:49:51</t>
  </si>
  <si>
    <t>14:49:51</t>
  </si>
  <si>
    <t>20210802 14:49:53</t>
  </si>
  <si>
    <t>14:49:53</t>
  </si>
  <si>
    <t>20210802 14:49:55</t>
  </si>
  <si>
    <t>14:49:55</t>
  </si>
  <si>
    <t>20210802 14:49:57</t>
  </si>
  <si>
    <t>14:49:57</t>
  </si>
  <si>
    <t>20210802 14:49:59</t>
  </si>
  <si>
    <t>14:49:59</t>
  </si>
  <si>
    <t>20210802 14:50:01</t>
  </si>
  <si>
    <t>14:50:01</t>
  </si>
  <si>
    <t>20210802 14:50:03</t>
  </si>
  <si>
    <t>14:50:03</t>
  </si>
  <si>
    <t>20210802 14:50:05</t>
  </si>
  <si>
    <t>14:50:05</t>
  </si>
  <si>
    <t>20210802 14:50:07</t>
  </si>
  <si>
    <t>14:50:07</t>
  </si>
  <si>
    <t>20210802 14:50:09</t>
  </si>
  <si>
    <t>14:50:09</t>
  </si>
  <si>
    <t>20210802 14:50:11</t>
  </si>
  <si>
    <t>14:50:11</t>
  </si>
  <si>
    <t>20210802 14:50:13</t>
  </si>
  <si>
    <t>14:50:13</t>
  </si>
  <si>
    <t>20210802 14:50:15</t>
  </si>
  <si>
    <t>14:50:15</t>
  </si>
  <si>
    <t>20210802 14:50:17</t>
  </si>
  <si>
    <t>14:50:17</t>
  </si>
  <si>
    <t>20210802 14:50:19</t>
  </si>
  <si>
    <t>14:50:19</t>
  </si>
  <si>
    <t>20210802 14:50:21</t>
  </si>
  <si>
    <t>14:50:21</t>
  </si>
  <si>
    <t>20210802 14:50:23</t>
  </si>
  <si>
    <t>14:50:23</t>
  </si>
  <si>
    <t>20210802 14:50:25</t>
  </si>
  <si>
    <t>14:50:25</t>
  </si>
  <si>
    <t>20210802 14:50:27</t>
  </si>
  <si>
    <t>14:50:27</t>
  </si>
  <si>
    <t>20210802 14:50:29</t>
  </si>
  <si>
    <t>14:50:29</t>
  </si>
  <si>
    <t>20210802 14:50:31</t>
  </si>
  <si>
    <t>14:50:31</t>
  </si>
  <si>
    <t>20210802 14:50:33</t>
  </si>
  <si>
    <t>14:50:33</t>
  </si>
  <si>
    <t>20210802 14:50:35</t>
  </si>
  <si>
    <t>14:50:35</t>
  </si>
  <si>
    <t>20210802 14:50:37</t>
  </si>
  <si>
    <t>14:50:37</t>
  </si>
  <si>
    <t>20210802 14:50:39</t>
  </si>
  <si>
    <t>14:50:39</t>
  </si>
  <si>
    <t>20210802 14:50:41</t>
  </si>
  <si>
    <t>14:50:41</t>
  </si>
  <si>
    <t>20210802 14:50:43</t>
  </si>
  <si>
    <t>14:50:43</t>
  </si>
  <si>
    <t>20210802 14:50:45</t>
  </si>
  <si>
    <t>14:50:45</t>
  </si>
  <si>
    <t>20210802 14:50:47</t>
  </si>
  <si>
    <t>14:50:47</t>
  </si>
  <si>
    <t>20210802 14:50:49</t>
  </si>
  <si>
    <t>14:50:49</t>
  </si>
  <si>
    <t>20210802 14:50:51</t>
  </si>
  <si>
    <t>14:50:51</t>
  </si>
  <si>
    <t>20210802 14:50:53</t>
  </si>
  <si>
    <t>14:50:53</t>
  </si>
  <si>
    <t>20210802 14:50:55</t>
  </si>
  <si>
    <t>14:50:55</t>
  </si>
  <si>
    <t>20210802 14:50:57</t>
  </si>
  <si>
    <t>14:50:57</t>
  </si>
  <si>
    <t>20210802 14:50:59</t>
  </si>
  <si>
    <t>14:50:59</t>
  </si>
  <si>
    <t>20210802 14:51:01</t>
  </si>
  <si>
    <t>14:51:01</t>
  </si>
  <si>
    <t>20210802 14:51:03</t>
  </si>
  <si>
    <t>14:51:03</t>
  </si>
  <si>
    <t>20210802 14:51:05</t>
  </si>
  <si>
    <t>14:51:05</t>
  </si>
  <si>
    <t>20210802 14:51:07</t>
  </si>
  <si>
    <t>14:51:07</t>
  </si>
  <si>
    <t>20210802 14:51:09</t>
  </si>
  <si>
    <t>14:51:09</t>
  </si>
  <si>
    <t>20210802 14:51:11</t>
  </si>
  <si>
    <t>14:51:11</t>
  </si>
  <si>
    <t>20210802 14:51:13</t>
  </si>
  <si>
    <t>14:51:13</t>
  </si>
  <si>
    <t>20210802 14:51:15</t>
  </si>
  <si>
    <t>14:51:15</t>
  </si>
  <si>
    <t>20210802 14:51:17</t>
  </si>
  <si>
    <t>14:51:17</t>
  </si>
  <si>
    <t>20210802 14:51:19</t>
  </si>
  <si>
    <t>14:51:19</t>
  </si>
  <si>
    <t>20210802 14:51:21</t>
  </si>
  <si>
    <t>14:51:21</t>
  </si>
  <si>
    <t>20210802 14:51:23</t>
  </si>
  <si>
    <t>14:51:23</t>
  </si>
  <si>
    <t>20210802 14:51:25</t>
  </si>
  <si>
    <t>14:51:25</t>
  </si>
  <si>
    <t>20210802 14:51:27</t>
  </si>
  <si>
    <t>14:51:27</t>
  </si>
  <si>
    <t>20210802 14:51:29</t>
  </si>
  <si>
    <t>14:51:29</t>
  </si>
  <si>
    <t>20210802 14:51:31</t>
  </si>
  <si>
    <t>14:51:31</t>
  </si>
  <si>
    <t>20210802 14:51:33</t>
  </si>
  <si>
    <t>14:51:33</t>
  </si>
  <si>
    <t>20210802 14:51:35</t>
  </si>
  <si>
    <t>14:51:35</t>
  </si>
  <si>
    <t>20210802 14:51:37</t>
  </si>
  <si>
    <t>14:51:37</t>
  </si>
  <si>
    <t>20210802 14:51:39</t>
  </si>
  <si>
    <t>14:51:39</t>
  </si>
  <si>
    <t>20210802 14:51:41</t>
  </si>
  <si>
    <t>14:51:41</t>
  </si>
  <si>
    <t>20210802 14:51:43</t>
  </si>
  <si>
    <t>14:51:43</t>
  </si>
  <si>
    <t>20210802 14:51:45</t>
  </si>
  <si>
    <t>14:51:45</t>
  </si>
  <si>
    <t>20210802 14:51:47</t>
  </si>
  <si>
    <t>14:51:47</t>
  </si>
  <si>
    <t>20210802 14:51:49</t>
  </si>
  <si>
    <t>14:51:49</t>
  </si>
  <si>
    <t>20210802 14:51:51</t>
  </si>
  <si>
    <t>14:51:51</t>
  </si>
  <si>
    <t>20210802 14:51:53</t>
  </si>
  <si>
    <t>14:51:53</t>
  </si>
  <si>
    <t>20210802 14:51:55</t>
  </si>
  <si>
    <t>14:51:55</t>
  </si>
  <si>
    <t>20210802 14:51:57</t>
  </si>
  <si>
    <t>14:51:57</t>
  </si>
  <si>
    <t>20210802 14:51:59</t>
  </si>
  <si>
    <t>14:51:59</t>
  </si>
  <si>
    <t>20210802 14:52:01</t>
  </si>
  <si>
    <t>14:52:01</t>
  </si>
  <si>
    <t>20210802 14:52:03</t>
  </si>
  <si>
    <t>14:52:03</t>
  </si>
  <si>
    <t>20210802 14:52:05</t>
  </si>
  <si>
    <t>14:52:05</t>
  </si>
  <si>
    <t>20210802 14:52:07</t>
  </si>
  <si>
    <t>14:52:07</t>
  </si>
  <si>
    <t>20210802 14:52:09</t>
  </si>
  <si>
    <t>14:52:09</t>
  </si>
  <si>
    <t>20210802 14:52:11</t>
  </si>
  <si>
    <t>14:52:11</t>
  </si>
  <si>
    <t>20210802 14:52:13</t>
  </si>
  <si>
    <t>14:52:13</t>
  </si>
  <si>
    <t>20210802 14:52:15</t>
  </si>
  <si>
    <t>14:52:15</t>
  </si>
  <si>
    <t>20210802 14:52:17</t>
  </si>
  <si>
    <t>14:52:17</t>
  </si>
  <si>
    <t>20210802 14:52:19</t>
  </si>
  <si>
    <t>14:52:19</t>
  </si>
  <si>
    <t>20210802 14:52:21</t>
  </si>
  <si>
    <t>14:52:21</t>
  </si>
  <si>
    <t>20210802 14:52:23</t>
  </si>
  <si>
    <t>14:52:23</t>
  </si>
  <si>
    <t>20210802 14:52:25</t>
  </si>
  <si>
    <t>14:52:25</t>
  </si>
  <si>
    <t>20210802 14:52:27</t>
  </si>
  <si>
    <t>14:52:27</t>
  </si>
  <si>
    <t>20210802 14:52:29</t>
  </si>
  <si>
    <t>14:52:29</t>
  </si>
  <si>
    <t>20210802 14:52:31</t>
  </si>
  <si>
    <t>14:52:31</t>
  </si>
  <si>
    <t>20210802 14:52:33</t>
  </si>
  <si>
    <t>14:52:33</t>
  </si>
  <si>
    <t>20210802 14:52:35</t>
  </si>
  <si>
    <t>14:52:35</t>
  </si>
  <si>
    <t>20210802 14:52:37</t>
  </si>
  <si>
    <t>14:52:37</t>
  </si>
  <si>
    <t>20210802 14:52:39</t>
  </si>
  <si>
    <t>14:52:39</t>
  </si>
  <si>
    <t>20210802 14:52:41</t>
  </si>
  <si>
    <t>14:52:41</t>
  </si>
  <si>
    <t>20210802 14:52:43</t>
  </si>
  <si>
    <t>14:52:43</t>
  </si>
  <si>
    <t>20210802 14:52:45</t>
  </si>
  <si>
    <t>14:52:45</t>
  </si>
  <si>
    <t>20210802 14:52:47</t>
  </si>
  <si>
    <t>14:52:47</t>
  </si>
  <si>
    <t>20210802 14:52:49</t>
  </si>
  <si>
    <t>14:52:49</t>
  </si>
  <si>
    <t>20210802 14:52:51</t>
  </si>
  <si>
    <t>14:52:51</t>
  </si>
  <si>
    <t>20210802 14:52:53</t>
  </si>
  <si>
    <t>14:52:53</t>
  </si>
  <si>
    <t>20210802 14:52:55</t>
  </si>
  <si>
    <t>14:52:55</t>
  </si>
  <si>
    <t>20210802 14:52:57</t>
  </si>
  <si>
    <t>14:52:57</t>
  </si>
  <si>
    <t>20210802 14:52:59</t>
  </si>
  <si>
    <t>14:52:59</t>
  </si>
  <si>
    <t>20210802 14:53:01</t>
  </si>
  <si>
    <t>14:53:01</t>
  </si>
  <si>
    <t>20210802 14:53:03</t>
  </si>
  <si>
    <t>14:53:03</t>
  </si>
  <si>
    <t>20210802 14:53:05</t>
  </si>
  <si>
    <t>14:53:05</t>
  </si>
  <si>
    <t>20210802 14:53:07</t>
  </si>
  <si>
    <t>14:53:07</t>
  </si>
  <si>
    <t>20210802 14:53:09</t>
  </si>
  <si>
    <t>14:53:09</t>
  </si>
  <si>
    <t>20210802 14:53:11</t>
  </si>
  <si>
    <t>14:53:11</t>
  </si>
  <si>
    <t>20210802 14:53:13</t>
  </si>
  <si>
    <t>14:53:13</t>
  </si>
  <si>
    <t>20210802 14:53:15</t>
  </si>
  <si>
    <t>14:53:15</t>
  </si>
  <si>
    <t>20210802 14:53:17</t>
  </si>
  <si>
    <t>14:53:17</t>
  </si>
  <si>
    <t>20210802 14:53:19</t>
  </si>
  <si>
    <t>14:53:19</t>
  </si>
  <si>
    <t>20210802 14:53:21</t>
  </si>
  <si>
    <t>14:53:21</t>
  </si>
  <si>
    <t>20210802 14:53:23</t>
  </si>
  <si>
    <t>14:53:23</t>
  </si>
  <si>
    <t>20210802 14:53:25</t>
  </si>
  <si>
    <t>14:53:25</t>
  </si>
  <si>
    <t>20210802 14:53:27</t>
  </si>
  <si>
    <t>14:53:27</t>
  </si>
  <si>
    <t>20210802 14:53:29</t>
  </si>
  <si>
    <t>14:53:29</t>
  </si>
  <si>
    <t>20210802 14:53:31</t>
  </si>
  <si>
    <t>14:53:31</t>
  </si>
  <si>
    <t>20210802 14:53:33</t>
  </si>
  <si>
    <t>14:53:33</t>
  </si>
  <si>
    <t>20210802 14:53:35</t>
  </si>
  <si>
    <t>14:53:35</t>
  </si>
  <si>
    <t>20210802 14:53:37</t>
  </si>
  <si>
    <t>14:53:37</t>
  </si>
  <si>
    <t>20210802 14:53:39</t>
  </si>
  <si>
    <t>14:53:39</t>
  </si>
  <si>
    <t>20210802 14:53:41</t>
  </si>
  <si>
    <t>14:53:41</t>
  </si>
  <si>
    <t>20210802 14:53:43</t>
  </si>
  <si>
    <t>14:53:43</t>
  </si>
  <si>
    <t>20210802 14:53:45</t>
  </si>
  <si>
    <t>14:53:45</t>
  </si>
  <si>
    <t>20210802 14:53:47</t>
  </si>
  <si>
    <t>14:53:47</t>
  </si>
  <si>
    <t>20210802 14:53:49</t>
  </si>
  <si>
    <t>14:53:49</t>
  </si>
  <si>
    <t>20210802 14:53:51</t>
  </si>
  <si>
    <t>14:53:51</t>
  </si>
  <si>
    <t>20210802 14:53:53</t>
  </si>
  <si>
    <t>14:53:53</t>
  </si>
  <si>
    <t>20210802 14:53:55</t>
  </si>
  <si>
    <t>14:53:55</t>
  </si>
  <si>
    <t>20210802 14:53:57</t>
  </si>
  <si>
    <t>14:53:57</t>
  </si>
  <si>
    <t>20210802 14:53:59</t>
  </si>
  <si>
    <t>14:53:59</t>
  </si>
  <si>
    <t>20210802 14:54:01</t>
  </si>
  <si>
    <t>14:54:01</t>
  </si>
  <si>
    <t>20210802 14:54:03</t>
  </si>
  <si>
    <t>14:54:03</t>
  </si>
  <si>
    <t>20210802 14:54:05</t>
  </si>
  <si>
    <t>14:54:05</t>
  </si>
  <si>
    <t>20210802 14:54:07</t>
  </si>
  <si>
    <t>14:54:07</t>
  </si>
  <si>
    <t>20210802 14:54:09</t>
  </si>
  <si>
    <t>14:54:09</t>
  </si>
  <si>
    <t>20210802 14:54:11</t>
  </si>
  <si>
    <t>14:54:11</t>
  </si>
  <si>
    <t>20210802 14:54:13</t>
  </si>
  <si>
    <t>14:54:13</t>
  </si>
  <si>
    <t>20210802 14:54:15</t>
  </si>
  <si>
    <t>14:54:15</t>
  </si>
  <si>
    <t>20210802 14:54:17</t>
  </si>
  <si>
    <t>14:54:17</t>
  </si>
  <si>
    <t>20210802 14:54:19</t>
  </si>
  <si>
    <t>14:54:19</t>
  </si>
  <si>
    <t>20210802 14:54:21</t>
  </si>
  <si>
    <t>14:54:21</t>
  </si>
  <si>
    <t>20210802 14:54:23</t>
  </si>
  <si>
    <t>14:54:23</t>
  </si>
  <si>
    <t>20210802 14:54:25</t>
  </si>
  <si>
    <t>14:54:25</t>
  </si>
  <si>
    <t>20210802 14:54:27</t>
  </si>
  <si>
    <t>14:54:27</t>
  </si>
  <si>
    <t>20210802 14:54:29</t>
  </si>
  <si>
    <t>14:54:29</t>
  </si>
  <si>
    <t>20210802 14:54:31</t>
  </si>
  <si>
    <t>14:54:31</t>
  </si>
  <si>
    <t>20210802 14:54:33</t>
  </si>
  <si>
    <t>14:54:33</t>
  </si>
  <si>
    <t>20210802 14:54:35</t>
  </si>
  <si>
    <t>14:54:35</t>
  </si>
  <si>
    <t>20210802 14:54:37</t>
  </si>
  <si>
    <t>14:54:37</t>
  </si>
  <si>
    <t>20210802 14:54:39</t>
  </si>
  <si>
    <t>14:54:39</t>
  </si>
  <si>
    <t>20210802 14:54:41</t>
  </si>
  <si>
    <t>14:54:41</t>
  </si>
  <si>
    <t>20210802 14:54:43</t>
  </si>
  <si>
    <t>14:54:43</t>
  </si>
  <si>
    <t>20210802 14:54:45</t>
  </si>
  <si>
    <t>14:54:45</t>
  </si>
  <si>
    <t>20210802 14:54:47</t>
  </si>
  <si>
    <t>14:54:47</t>
  </si>
  <si>
    <t>20210802 14:54:49</t>
  </si>
  <si>
    <t>14:54:49</t>
  </si>
  <si>
    <t>20210802 14:54:51</t>
  </si>
  <si>
    <t>14:54:51</t>
  </si>
  <si>
    <t>20210802 14:54:53</t>
  </si>
  <si>
    <t>14:54:53</t>
  </si>
  <si>
    <t>20210802 14:54:55</t>
  </si>
  <si>
    <t>14:54:55</t>
  </si>
  <si>
    <t>20210802 14:54:57</t>
  </si>
  <si>
    <t>14:54:57</t>
  </si>
  <si>
    <t>20210802 14:54:59</t>
  </si>
  <si>
    <t>14:54:59</t>
  </si>
  <si>
    <t>20210802 14:55:01</t>
  </si>
  <si>
    <t>14:55:01</t>
  </si>
  <si>
    <t>20210802 14:55:03</t>
  </si>
  <si>
    <t>14:55:03</t>
  </si>
  <si>
    <t>20210802 14:55:05</t>
  </si>
  <si>
    <t>14:55:05</t>
  </si>
  <si>
    <t>20210802 14:55:07</t>
  </si>
  <si>
    <t>14:55:07</t>
  </si>
  <si>
    <t>20210802 14:55:09</t>
  </si>
  <si>
    <t>14:55:09</t>
  </si>
  <si>
    <t>20210802 14:55:11</t>
  </si>
  <si>
    <t>14:55:11</t>
  </si>
  <si>
    <t>20210802 14:55:13</t>
  </si>
  <si>
    <t>14:55:13</t>
  </si>
  <si>
    <t>20210802 14:55:15</t>
  </si>
  <si>
    <t>14:55:15</t>
  </si>
  <si>
    <t>20210802 14:55:17</t>
  </si>
  <si>
    <t>14:55:17</t>
  </si>
  <si>
    <t>20210802 14:55:19</t>
  </si>
  <si>
    <t>14:55:19</t>
  </si>
  <si>
    <t>20210802 14:55:21</t>
  </si>
  <si>
    <t>14:55:21</t>
  </si>
  <si>
    <t>20210802 14:55:23</t>
  </si>
  <si>
    <t>14:55:23</t>
  </si>
  <si>
    <t>20210802 14:55:25</t>
  </si>
  <si>
    <t>14:55:25</t>
  </si>
  <si>
    <t>20210802 14:55:27</t>
  </si>
  <si>
    <t>14:55:27</t>
  </si>
  <si>
    <t>20210802 14:55:29</t>
  </si>
  <si>
    <t>14:55:29</t>
  </si>
  <si>
    <t>20210802 14:55:31</t>
  </si>
  <si>
    <t>14:55:31</t>
  </si>
  <si>
    <t>20210802 14:55:33</t>
  </si>
  <si>
    <t>14:55:33</t>
  </si>
  <si>
    <t>20210802 14:55:35</t>
  </si>
  <si>
    <t>14:55:35</t>
  </si>
  <si>
    <t>20210802 14:55:37</t>
  </si>
  <si>
    <t>14:55:37</t>
  </si>
  <si>
    <t>20210802 14:55:39</t>
  </si>
  <si>
    <t>14:55:39</t>
  </si>
  <si>
    <t>20210802 14:55:41</t>
  </si>
  <si>
    <t>14:55:41</t>
  </si>
  <si>
    <t>20210802 14:55:43</t>
  </si>
  <si>
    <t>14:55:43</t>
  </si>
  <si>
    <t>20210802 14:55:45</t>
  </si>
  <si>
    <t>14:55:45</t>
  </si>
  <si>
    <t>20210802 14:55:47</t>
  </si>
  <si>
    <t>14:55:47</t>
  </si>
  <si>
    <t>20210802 14:55:49</t>
  </si>
  <si>
    <t>14:55:49</t>
  </si>
  <si>
    <t>20210802 14:55:51</t>
  </si>
  <si>
    <t>14:55:51</t>
  </si>
  <si>
    <t>20210802 14:55:53</t>
  </si>
  <si>
    <t>14:55:53</t>
  </si>
  <si>
    <t>20210802 14:55:55</t>
  </si>
  <si>
    <t>14:55:55</t>
  </si>
  <si>
    <t>20210802 14:55:57</t>
  </si>
  <si>
    <t>14:55:57</t>
  </si>
  <si>
    <t>20210802 14:55:59</t>
  </si>
  <si>
    <t>14:55:59</t>
  </si>
  <si>
    <t>20210802 14:56:01</t>
  </si>
  <si>
    <t>14:56:01</t>
  </si>
  <si>
    <t>20210802 14:56:03</t>
  </si>
  <si>
    <t>14:56:03</t>
  </si>
  <si>
    <t>20210802 14:56:05</t>
  </si>
  <si>
    <t>14:56:05</t>
  </si>
  <si>
    <t>20210802 14:56:07</t>
  </si>
  <si>
    <t>14:56:07</t>
  </si>
  <si>
    <t>20210802 14:56:09</t>
  </si>
  <si>
    <t>14:56:09</t>
  </si>
  <si>
    <t>20210802 14:56:11</t>
  </si>
  <si>
    <t>14:56:11</t>
  </si>
  <si>
    <t>20210802 14:56:13</t>
  </si>
  <si>
    <t>14:56:13</t>
  </si>
  <si>
    <t>20210802 14:56:15</t>
  </si>
  <si>
    <t>14:56:15</t>
  </si>
  <si>
    <t>20210802 14:56:17</t>
  </si>
  <si>
    <t>14:56:17</t>
  </si>
  <si>
    <t>20210802 14:56:19</t>
  </si>
  <si>
    <t>14:56:19</t>
  </si>
  <si>
    <t>20210802 14:56:21</t>
  </si>
  <si>
    <t>14:56:21</t>
  </si>
  <si>
    <t>20210802 14:56:23</t>
  </si>
  <si>
    <t>14:56:23</t>
  </si>
  <si>
    <t>20210802 14:56:25</t>
  </si>
  <si>
    <t>14:56:25</t>
  </si>
  <si>
    <t>20210802 14:56:27</t>
  </si>
  <si>
    <t>14:56:27</t>
  </si>
  <si>
    <t>20210802 14:56:29</t>
  </si>
  <si>
    <t>14:56:29</t>
  </si>
  <si>
    <t>20210802 14:56:31</t>
  </si>
  <si>
    <t>14:56:31</t>
  </si>
  <si>
    <t>20210802 14:56:33</t>
  </si>
  <si>
    <t>14:56:33</t>
  </si>
  <si>
    <t>20210802 14:56:35</t>
  </si>
  <si>
    <t>14:56:35</t>
  </si>
  <si>
    <t>20210802 14:56:37</t>
  </si>
  <si>
    <t>14:56:37</t>
  </si>
  <si>
    <t>20210802 14:56:39</t>
  </si>
  <si>
    <t>14:56:39</t>
  </si>
  <si>
    <t>20210802 14:56:41</t>
  </si>
  <si>
    <t>14:56:41</t>
  </si>
  <si>
    <t>20210802 14:56:43</t>
  </si>
  <si>
    <t>14:56:43</t>
  </si>
  <si>
    <t>20210802 14:56:45</t>
  </si>
  <si>
    <t>14:56:45</t>
  </si>
  <si>
    <t>20210802 14:56:47</t>
  </si>
  <si>
    <t>14:56:47</t>
  </si>
  <si>
    <t>20210802 14:56:49</t>
  </si>
  <si>
    <t>14:56:49</t>
  </si>
  <si>
    <t>20210802 14:56:51</t>
  </si>
  <si>
    <t>14:56:51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</si>
</sst>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S466"/>
  <sheetViews>
    <sheetView tabSelected="1" workbookViewId="0"/>
  </sheetViews>
  <sheetFormatPr defaultRowHeight="15"/>
  <sheetData>
    <row r="2" spans="1:175">
      <c r="A2" t="s">
        <v>25</v>
      </c>
      <c r="B2" t="s">
        <v>26</v>
      </c>
      <c r="C2" t="s">
        <v>28</v>
      </c>
    </row>
    <row r="3" spans="1:175">
      <c r="B3" t="s">
        <v>27</v>
      </c>
      <c r="C3" t="s">
        <v>29</v>
      </c>
    </row>
    <row r="4" spans="1:17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5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5">
      <c r="B7">
        <v>0</v>
      </c>
      <c r="C7">
        <v>1</v>
      </c>
      <c r="D7">
        <v>0</v>
      </c>
      <c r="E7">
        <v>0</v>
      </c>
    </row>
    <row r="8" spans="1:17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5">
      <c r="B9" t="s">
        <v>49</v>
      </c>
      <c r="C9" t="s">
        <v>51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5">
      <c r="B11">
        <v>0</v>
      </c>
      <c r="C11">
        <v>0</v>
      </c>
      <c r="D11">
        <v>0</v>
      </c>
      <c r="E11">
        <v>0</v>
      </c>
      <c r="F11">
        <v>1</v>
      </c>
    </row>
    <row r="12" spans="1:17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5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82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86</v>
      </c>
      <c r="BM14" t="s">
        <v>87</v>
      </c>
      <c r="BN14" t="s">
        <v>87</v>
      </c>
      <c r="BO14" t="s">
        <v>87</v>
      </c>
      <c r="BP14" t="s">
        <v>87</v>
      </c>
      <c r="BQ14" t="s">
        <v>88</v>
      </c>
      <c r="BR14" t="s">
        <v>88</v>
      </c>
      <c r="BS14" t="s">
        <v>88</v>
      </c>
      <c r="BT14" t="s">
        <v>88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  <c r="FS14" t="s">
        <v>95</v>
      </c>
    </row>
    <row r="15" spans="1:17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166</v>
      </c>
      <c r="BU15" t="s">
        <v>103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206</v>
      </c>
      <c r="DJ15" t="s">
        <v>97</v>
      </c>
      <c r="DK15" t="s">
        <v>100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  <c r="FS15" t="s">
        <v>266</v>
      </c>
    </row>
    <row r="16" spans="1:175">
      <c r="B16" t="s">
        <v>267</v>
      </c>
      <c r="C16" t="s">
        <v>267</v>
      </c>
      <c r="F16" t="s">
        <v>267</v>
      </c>
      <c r="H16" t="s">
        <v>267</v>
      </c>
      <c r="I16" t="s">
        <v>268</v>
      </c>
      <c r="J16" t="s">
        <v>269</v>
      </c>
      <c r="K16" t="s">
        <v>270</v>
      </c>
      <c r="L16" t="s">
        <v>271</v>
      </c>
      <c r="M16" t="s">
        <v>271</v>
      </c>
      <c r="N16" t="s">
        <v>174</v>
      </c>
      <c r="O16" t="s">
        <v>174</v>
      </c>
      <c r="P16" t="s">
        <v>268</v>
      </c>
      <c r="Q16" t="s">
        <v>268</v>
      </c>
      <c r="R16" t="s">
        <v>268</v>
      </c>
      <c r="S16" t="s">
        <v>268</v>
      </c>
      <c r="T16" t="s">
        <v>272</v>
      </c>
      <c r="U16" t="s">
        <v>273</v>
      </c>
      <c r="V16" t="s">
        <v>273</v>
      </c>
      <c r="W16" t="s">
        <v>274</v>
      </c>
      <c r="X16" t="s">
        <v>275</v>
      </c>
      <c r="Y16" t="s">
        <v>274</v>
      </c>
      <c r="Z16" t="s">
        <v>274</v>
      </c>
      <c r="AA16" t="s">
        <v>274</v>
      </c>
      <c r="AB16" t="s">
        <v>272</v>
      </c>
      <c r="AC16" t="s">
        <v>272</v>
      </c>
      <c r="AD16" t="s">
        <v>272</v>
      </c>
      <c r="AE16" t="s">
        <v>272</v>
      </c>
      <c r="AF16" t="s">
        <v>276</v>
      </c>
      <c r="AG16" t="s">
        <v>275</v>
      </c>
      <c r="AI16" t="s">
        <v>275</v>
      </c>
      <c r="AJ16" t="s">
        <v>276</v>
      </c>
      <c r="AP16" t="s">
        <v>270</v>
      </c>
      <c r="AW16" t="s">
        <v>270</v>
      </c>
      <c r="AX16" t="s">
        <v>270</v>
      </c>
      <c r="AY16" t="s">
        <v>270</v>
      </c>
      <c r="AZ16" t="s">
        <v>277</v>
      </c>
      <c r="BM16" t="s">
        <v>270</v>
      </c>
      <c r="BN16" t="s">
        <v>270</v>
      </c>
      <c r="BP16" t="s">
        <v>278</v>
      </c>
      <c r="BQ16" t="s">
        <v>279</v>
      </c>
      <c r="BT16" t="s">
        <v>268</v>
      </c>
      <c r="BU16" t="s">
        <v>267</v>
      </c>
      <c r="BV16" t="s">
        <v>271</v>
      </c>
      <c r="BW16" t="s">
        <v>271</v>
      </c>
      <c r="BX16" t="s">
        <v>280</v>
      </c>
      <c r="BY16" t="s">
        <v>280</v>
      </c>
      <c r="BZ16" t="s">
        <v>271</v>
      </c>
      <c r="CA16" t="s">
        <v>280</v>
      </c>
      <c r="CB16" t="s">
        <v>276</v>
      </c>
      <c r="CC16" t="s">
        <v>274</v>
      </c>
      <c r="CD16" t="s">
        <v>274</v>
      </c>
      <c r="CE16" t="s">
        <v>273</v>
      </c>
      <c r="CF16" t="s">
        <v>273</v>
      </c>
      <c r="CG16" t="s">
        <v>273</v>
      </c>
      <c r="CH16" t="s">
        <v>273</v>
      </c>
      <c r="CI16" t="s">
        <v>273</v>
      </c>
      <c r="CJ16" t="s">
        <v>281</v>
      </c>
      <c r="CK16" t="s">
        <v>270</v>
      </c>
      <c r="CL16" t="s">
        <v>270</v>
      </c>
      <c r="CM16" t="s">
        <v>270</v>
      </c>
      <c r="CR16" t="s">
        <v>270</v>
      </c>
      <c r="CU16" t="s">
        <v>273</v>
      </c>
      <c r="CV16" t="s">
        <v>273</v>
      </c>
      <c r="CW16" t="s">
        <v>273</v>
      </c>
      <c r="CX16" t="s">
        <v>273</v>
      </c>
      <c r="CY16" t="s">
        <v>273</v>
      </c>
      <c r="CZ16" t="s">
        <v>270</v>
      </c>
      <c r="DA16" t="s">
        <v>270</v>
      </c>
      <c r="DB16" t="s">
        <v>270</v>
      </c>
      <c r="DC16" t="s">
        <v>267</v>
      </c>
      <c r="DF16" t="s">
        <v>282</v>
      </c>
      <c r="DG16" t="s">
        <v>282</v>
      </c>
      <c r="DI16" t="s">
        <v>267</v>
      </c>
      <c r="DJ16" t="s">
        <v>283</v>
      </c>
      <c r="DL16" t="s">
        <v>267</v>
      </c>
      <c r="DM16" t="s">
        <v>267</v>
      </c>
      <c r="DO16" t="s">
        <v>284</v>
      </c>
      <c r="DP16" t="s">
        <v>285</v>
      </c>
      <c r="DQ16" t="s">
        <v>284</v>
      </c>
      <c r="DR16" t="s">
        <v>285</v>
      </c>
      <c r="DS16" t="s">
        <v>284</v>
      </c>
      <c r="DT16" t="s">
        <v>285</v>
      </c>
      <c r="DU16" t="s">
        <v>275</v>
      </c>
      <c r="DV16" t="s">
        <v>275</v>
      </c>
      <c r="DW16" t="s">
        <v>271</v>
      </c>
      <c r="DX16" t="s">
        <v>286</v>
      </c>
      <c r="DY16" t="s">
        <v>271</v>
      </c>
      <c r="EB16" t="s">
        <v>287</v>
      </c>
      <c r="EE16" t="s">
        <v>280</v>
      </c>
      <c r="EF16" t="s">
        <v>288</v>
      </c>
      <c r="EG16" t="s">
        <v>280</v>
      </c>
      <c r="EL16" t="s">
        <v>275</v>
      </c>
      <c r="EM16" t="s">
        <v>275</v>
      </c>
      <c r="EN16" t="s">
        <v>284</v>
      </c>
      <c r="EO16" t="s">
        <v>285</v>
      </c>
      <c r="EP16" t="s">
        <v>285</v>
      </c>
      <c r="ET16" t="s">
        <v>285</v>
      </c>
      <c r="EX16" t="s">
        <v>271</v>
      </c>
      <c r="EY16" t="s">
        <v>271</v>
      </c>
      <c r="EZ16" t="s">
        <v>280</v>
      </c>
      <c r="FA16" t="s">
        <v>280</v>
      </c>
      <c r="FB16" t="s">
        <v>289</v>
      </c>
      <c r="FC16" t="s">
        <v>289</v>
      </c>
      <c r="FE16" t="s">
        <v>276</v>
      </c>
      <c r="FF16" t="s">
        <v>276</v>
      </c>
      <c r="FG16" t="s">
        <v>273</v>
      </c>
      <c r="FH16" t="s">
        <v>273</v>
      </c>
      <c r="FI16" t="s">
        <v>273</v>
      </c>
      <c r="FJ16" t="s">
        <v>273</v>
      </c>
      <c r="FK16" t="s">
        <v>273</v>
      </c>
      <c r="FL16" t="s">
        <v>275</v>
      </c>
      <c r="FM16" t="s">
        <v>275</v>
      </c>
      <c r="FN16" t="s">
        <v>275</v>
      </c>
      <c r="FO16" t="s">
        <v>273</v>
      </c>
      <c r="FP16" t="s">
        <v>271</v>
      </c>
      <c r="FQ16" t="s">
        <v>280</v>
      </c>
      <c r="FR16" t="s">
        <v>275</v>
      </c>
      <c r="FS16" t="s">
        <v>275</v>
      </c>
    </row>
    <row r="17" spans="1:175">
      <c r="A17">
        <v>1</v>
      </c>
      <c r="B17">
        <v>1627940513.6</v>
      </c>
      <c r="C17">
        <v>0</v>
      </c>
      <c r="D17" t="s">
        <v>290</v>
      </c>
      <c r="E17" t="s">
        <v>291</v>
      </c>
      <c r="F17">
        <v>0</v>
      </c>
      <c r="H17">
        <v>1627940513.6</v>
      </c>
      <c r="I17">
        <f>(J17)/1000</f>
        <v>0</v>
      </c>
      <c r="J17">
        <f>1000*CB17*AH17*(BX17-BY17)/(100*BQ17*(1000-AH17*BX17))</f>
        <v>0</v>
      </c>
      <c r="K17">
        <f>CB17*AH17*(BW17-BV17*(1000-AH17*BY17)/(1000-AH17*BX17))/(100*BQ17)</f>
        <v>0</v>
      </c>
      <c r="L17">
        <f>BV17 - IF(AH17&gt;1, K17*BQ17*100.0/(AJ17*CJ17), 0)</f>
        <v>0</v>
      </c>
      <c r="M17">
        <f>((S17-I17/2)*L17-K17)/(S17+I17/2)</f>
        <v>0</v>
      </c>
      <c r="N17">
        <f>M17*(CC17+CD17)/1000.0</f>
        <v>0</v>
      </c>
      <c r="O17">
        <f>(BV17 - IF(AH17&gt;1, K17*BQ17*100.0/(AJ17*CJ17), 0))*(CC17+CD17)/1000.0</f>
        <v>0</v>
      </c>
      <c r="P17">
        <f>2.0/((1/R17-1/Q17)+SIGN(R17)*SQRT((1/R17-1/Q17)*(1/R17-1/Q17) + 4*BR17/((BR17+1)*(BR17+1))*(2*1/R17*1/Q17-1/Q17*1/Q17)))</f>
        <v>0</v>
      </c>
      <c r="Q17">
        <f>IF(LEFT(BS17,1)&lt;&gt;"0",IF(LEFT(BS17,1)="1",3.0,BT17),$D$5+$E$5*(CJ17*CC17/($K$5*1000))+$F$5*(CJ17*CC17/($K$5*1000))*MAX(MIN(BQ17,$J$5),$I$5)*MAX(MIN(BQ17,$J$5),$I$5)+$G$5*MAX(MIN(BQ17,$J$5),$I$5)*(CJ17*CC17/($K$5*1000))+$H$5*(CJ17*CC17/($K$5*1000))*(CJ17*CC17/($K$5*1000)))</f>
        <v>0</v>
      </c>
      <c r="R17">
        <f>I17*(1000-(1000*0.61365*exp(17.502*V17/(240.97+V17))/(CC17+CD17)+BX17)/2)/(1000*0.61365*exp(17.502*V17/(240.97+V17))/(CC17+CD17)-BX17)</f>
        <v>0</v>
      </c>
      <c r="S17">
        <f>1/((BR17+1)/(P17/1.6)+1/(Q17/1.37)) + BR17/((BR17+1)/(P17/1.6) + BR17/(Q17/1.37))</f>
        <v>0</v>
      </c>
      <c r="T17">
        <f>(BM17*BP17)</f>
        <v>0</v>
      </c>
      <c r="U17">
        <f>(CE17+(T17+2*0.95*5.67E-8*(((CE17+$B$7)+273)^4-(CE17+273)^4)-44100*I17)/(1.84*29.3*Q17+8*0.95*5.67E-8*(CE17+273)^3))</f>
        <v>0</v>
      </c>
      <c r="V17">
        <f>($C$7*CF17+$D$7*CG17+$E$7*U17)</f>
        <v>0</v>
      </c>
      <c r="W17">
        <f>0.61365*exp(17.502*V17/(240.97+V17))</f>
        <v>0</v>
      </c>
      <c r="X17">
        <f>(Y17/Z17*100)</f>
        <v>0</v>
      </c>
      <c r="Y17">
        <f>BX17*(CC17+CD17)/1000</f>
        <v>0</v>
      </c>
      <c r="Z17">
        <f>0.61365*exp(17.502*CE17/(240.97+CE17))</f>
        <v>0</v>
      </c>
      <c r="AA17">
        <f>(W17-BX17*(CC17+CD17)/1000)</f>
        <v>0</v>
      </c>
      <c r="AB17">
        <f>(-I17*44100)</f>
        <v>0</v>
      </c>
      <c r="AC17">
        <f>2*29.3*Q17*0.92*(CE17-V17)</f>
        <v>0</v>
      </c>
      <c r="AD17">
        <f>2*0.95*5.67E-8*(((CE17+$B$7)+273)^4-(V17+273)^4)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MAX(0,($B$13+$C$13*CJ17)/(1+$D$13*CJ17)*CC17/(CE17+273)*$E$13)</f>
        <v>0</v>
      </c>
      <c r="AK17" t="s">
        <v>292</v>
      </c>
      <c r="AL17" t="s">
        <v>292</v>
      </c>
      <c r="AM17">
        <v>0</v>
      </c>
      <c r="AN17">
        <v>0</v>
      </c>
      <c r="AO17">
        <f>1-AM17/AN17</f>
        <v>0</v>
      </c>
      <c r="AP17">
        <v>0</v>
      </c>
      <c r="AQ17" t="s">
        <v>292</v>
      </c>
      <c r="AR17" t="s">
        <v>292</v>
      </c>
      <c r="AS17">
        <v>0</v>
      </c>
      <c r="AT17">
        <v>0</v>
      </c>
      <c r="AU17">
        <f>1-AS17/AT17</f>
        <v>0</v>
      </c>
      <c r="AV17">
        <v>0.5</v>
      </c>
      <c r="AW17">
        <f>BN17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292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f>$B$11*CK17+$C$11*CL17+$F$11*CM17*(1-CP17)</f>
        <v>0</v>
      </c>
      <c r="BN17">
        <f>BM17*BO17</f>
        <v>0</v>
      </c>
      <c r="BO17">
        <f>($B$11*$D$9+$C$11*$D$9+$F$11*((CZ17+CR17)/MAX(CZ17+CR17+DA17, 0.1)*$I$9+DA17/MAX(CZ17+CR17+DA17, 0.1)*$J$9))/($B$11+$C$11+$F$11)</f>
        <v>0</v>
      </c>
      <c r="BP17">
        <f>($B$11*$K$9+$C$11*$K$9+$F$11*((CZ17+CR17)/MAX(CZ17+CR17+DA17, 0.1)*$P$9+DA17/MAX(CZ17+CR17+DA17, 0.1)*$Q$9))/($B$11+$C$11+$F$11)</f>
        <v>0</v>
      </c>
      <c r="BQ17">
        <v>6</v>
      </c>
      <c r="BR17">
        <v>0.5</v>
      </c>
      <c r="BS17" t="s">
        <v>293</v>
      </c>
      <c r="BT17">
        <v>2</v>
      </c>
      <c r="BU17">
        <v>1627940513.6</v>
      </c>
      <c r="BV17">
        <v>420.086</v>
      </c>
      <c r="BW17">
        <v>420.006</v>
      </c>
      <c r="BX17">
        <v>19.0556</v>
      </c>
      <c r="BY17">
        <v>19.0185</v>
      </c>
      <c r="BZ17">
        <v>419.47</v>
      </c>
      <c r="CA17">
        <v>19.1972</v>
      </c>
      <c r="CB17">
        <v>899.95</v>
      </c>
      <c r="CC17">
        <v>101.14</v>
      </c>
      <c r="CD17">
        <v>0.0972815</v>
      </c>
      <c r="CE17">
        <v>34.6735</v>
      </c>
      <c r="CF17">
        <v>34.9314</v>
      </c>
      <c r="CG17">
        <v>999.9</v>
      </c>
      <c r="CH17">
        <v>0</v>
      </c>
      <c r="CI17">
        <v>0</v>
      </c>
      <c r="CJ17">
        <v>9993.75</v>
      </c>
      <c r="CK17">
        <v>0</v>
      </c>
      <c r="CL17">
        <v>58.3776</v>
      </c>
      <c r="CM17">
        <v>1460.05</v>
      </c>
      <c r="CN17">
        <v>0.973003</v>
      </c>
      <c r="CO17">
        <v>0.0269966</v>
      </c>
      <c r="CP17">
        <v>0</v>
      </c>
      <c r="CQ17">
        <v>3.1725</v>
      </c>
      <c r="CR17">
        <v>4.99951</v>
      </c>
      <c r="CS17">
        <v>185.514</v>
      </c>
      <c r="CT17">
        <v>11912.3</v>
      </c>
      <c r="CU17">
        <v>47.937</v>
      </c>
      <c r="CV17">
        <v>50.312</v>
      </c>
      <c r="CW17">
        <v>49.562</v>
      </c>
      <c r="CX17">
        <v>49.75</v>
      </c>
      <c r="CY17">
        <v>50</v>
      </c>
      <c r="CZ17">
        <v>1415.77</v>
      </c>
      <c r="DA17">
        <v>39.28</v>
      </c>
      <c r="DB17">
        <v>0</v>
      </c>
      <c r="DC17">
        <v>1627940514.1</v>
      </c>
      <c r="DD17">
        <v>0</v>
      </c>
      <c r="DE17">
        <v>3.26867692307692</v>
      </c>
      <c r="DF17">
        <v>-0.149305986612799</v>
      </c>
      <c r="DG17">
        <v>1.33784614174624</v>
      </c>
      <c r="DH17">
        <v>184.904692307692</v>
      </c>
      <c r="DI17">
        <v>15</v>
      </c>
      <c r="DJ17">
        <v>1627940486.6</v>
      </c>
      <c r="DK17" t="s">
        <v>294</v>
      </c>
      <c r="DL17">
        <v>1627940484.1</v>
      </c>
      <c r="DM17">
        <v>1627940486.6</v>
      </c>
      <c r="DN17">
        <v>1</v>
      </c>
      <c r="DO17">
        <v>-0.66</v>
      </c>
      <c r="DP17">
        <v>-0.126</v>
      </c>
      <c r="DQ17">
        <v>0.617</v>
      </c>
      <c r="DR17">
        <v>-0.144</v>
      </c>
      <c r="DS17">
        <v>420</v>
      </c>
      <c r="DT17">
        <v>19</v>
      </c>
      <c r="DU17">
        <v>0.69</v>
      </c>
      <c r="DV17">
        <v>0.21</v>
      </c>
      <c r="DW17">
        <v>0.109940636585366</v>
      </c>
      <c r="DX17">
        <v>0.0499209574912891</v>
      </c>
      <c r="DY17">
        <v>0.0241705626964052</v>
      </c>
      <c r="DZ17">
        <v>1</v>
      </c>
      <c r="EA17">
        <v>3.25515588235294</v>
      </c>
      <c r="EB17">
        <v>0.204948040565918</v>
      </c>
      <c r="EC17">
        <v>0.167026942509948</v>
      </c>
      <c r="ED17">
        <v>1</v>
      </c>
      <c r="EE17">
        <v>0.0364254731707317</v>
      </c>
      <c r="EF17">
        <v>-0.00139524459930314</v>
      </c>
      <c r="EG17">
        <v>0.000980059896881467</v>
      </c>
      <c r="EH17">
        <v>1</v>
      </c>
      <c r="EI17">
        <v>3</v>
      </c>
      <c r="EJ17">
        <v>3</v>
      </c>
      <c r="EK17" t="s">
        <v>295</v>
      </c>
      <c r="EL17">
        <v>100</v>
      </c>
      <c r="EM17">
        <v>100</v>
      </c>
      <c r="EN17">
        <v>0.616</v>
      </c>
      <c r="EO17">
        <v>-0.1416</v>
      </c>
      <c r="EP17">
        <v>-1.5265217558934</v>
      </c>
      <c r="EQ17">
        <v>0.00616335315543056</v>
      </c>
      <c r="ER17">
        <v>-2.81551833566181e-06</v>
      </c>
      <c r="ES17">
        <v>7.20361701182458e-10</v>
      </c>
      <c r="ET17">
        <v>-0.335119031910718</v>
      </c>
      <c r="EU17">
        <v>0.000949733804135094</v>
      </c>
      <c r="EV17">
        <v>0.000626151634330831</v>
      </c>
      <c r="EW17">
        <v>-7.8445624330649e-06</v>
      </c>
      <c r="EX17">
        <v>-4</v>
      </c>
      <c r="EY17">
        <v>2067</v>
      </c>
      <c r="EZ17">
        <v>1</v>
      </c>
      <c r="FA17">
        <v>22</v>
      </c>
      <c r="FB17">
        <v>0.5</v>
      </c>
      <c r="FC17">
        <v>0.5</v>
      </c>
      <c r="FD17">
        <v>18</v>
      </c>
      <c r="FE17">
        <v>990.616</v>
      </c>
      <c r="FF17">
        <v>456.45</v>
      </c>
      <c r="FG17">
        <v>33.0019</v>
      </c>
      <c r="FH17">
        <v>33.3834</v>
      </c>
      <c r="FI17">
        <v>30.002</v>
      </c>
      <c r="FJ17">
        <v>32.9445</v>
      </c>
      <c r="FK17">
        <v>32.9844</v>
      </c>
      <c r="FL17">
        <v>20.6541</v>
      </c>
      <c r="FM17">
        <v>43.4594</v>
      </c>
      <c r="FN17">
        <v>0</v>
      </c>
      <c r="FO17">
        <v>33</v>
      </c>
      <c r="FP17">
        <v>15.02</v>
      </c>
      <c r="FQ17">
        <v>19.1226</v>
      </c>
      <c r="FR17">
        <v>99.0806</v>
      </c>
      <c r="FS17">
        <v>97.9119</v>
      </c>
    </row>
    <row r="18" spans="1:175">
      <c r="A18">
        <v>2</v>
      </c>
      <c r="B18">
        <v>1627940515.6</v>
      </c>
      <c r="C18">
        <v>2</v>
      </c>
      <c r="D18" t="s">
        <v>296</v>
      </c>
      <c r="E18" t="s">
        <v>297</v>
      </c>
      <c r="F18">
        <v>0</v>
      </c>
      <c r="H18">
        <v>1627940515.6</v>
      </c>
      <c r="I18">
        <f>(J18)/1000</f>
        <v>0</v>
      </c>
      <c r="J18">
        <f>1000*CB18*AH18*(BX18-BY18)/(100*BQ18*(1000-AH18*BX18))</f>
        <v>0</v>
      </c>
      <c r="K18">
        <f>CB18*AH18*(BW18-BV18*(1000-AH18*BY18)/(1000-AH18*BX18))/(100*BQ18)</f>
        <v>0</v>
      </c>
      <c r="L18">
        <f>BV18 - IF(AH18&gt;1, K18*BQ18*100.0/(AJ18*CJ18), 0)</f>
        <v>0</v>
      </c>
      <c r="M18">
        <f>((S18-I18/2)*L18-K18)/(S18+I18/2)</f>
        <v>0</v>
      </c>
      <c r="N18">
        <f>M18*(CC18+CD18)/1000.0</f>
        <v>0</v>
      </c>
      <c r="O18">
        <f>(BV18 - IF(AH18&gt;1, K18*BQ18*100.0/(AJ18*CJ18), 0))*(CC18+CD18)/1000.0</f>
        <v>0</v>
      </c>
      <c r="P18">
        <f>2.0/((1/R18-1/Q18)+SIGN(R18)*SQRT((1/R18-1/Q18)*(1/R18-1/Q18) + 4*BR18/((BR18+1)*(BR18+1))*(2*1/R18*1/Q18-1/Q18*1/Q18)))</f>
        <v>0</v>
      </c>
      <c r="Q18">
        <f>IF(LEFT(BS18,1)&lt;&gt;"0",IF(LEFT(BS18,1)="1",3.0,BT18),$D$5+$E$5*(CJ18*CC18/($K$5*1000))+$F$5*(CJ18*CC18/($K$5*1000))*MAX(MIN(BQ18,$J$5),$I$5)*MAX(MIN(BQ18,$J$5),$I$5)+$G$5*MAX(MIN(BQ18,$J$5),$I$5)*(CJ18*CC18/($K$5*1000))+$H$5*(CJ18*CC18/($K$5*1000))*(CJ18*CC18/($K$5*1000)))</f>
        <v>0</v>
      </c>
      <c r="R18">
        <f>I18*(1000-(1000*0.61365*exp(17.502*V18/(240.97+V18))/(CC18+CD18)+BX18)/2)/(1000*0.61365*exp(17.502*V18/(240.97+V18))/(CC18+CD18)-BX18)</f>
        <v>0</v>
      </c>
      <c r="S18">
        <f>1/((BR18+1)/(P18/1.6)+1/(Q18/1.37)) + BR18/((BR18+1)/(P18/1.6) + BR18/(Q18/1.37))</f>
        <v>0</v>
      </c>
      <c r="T18">
        <f>(BM18*BP18)</f>
        <v>0</v>
      </c>
      <c r="U18">
        <f>(CE18+(T18+2*0.95*5.67E-8*(((CE18+$B$7)+273)^4-(CE18+273)^4)-44100*I18)/(1.84*29.3*Q18+8*0.95*5.67E-8*(CE18+273)^3))</f>
        <v>0</v>
      </c>
      <c r="V18">
        <f>($C$7*CF18+$D$7*CG18+$E$7*U18)</f>
        <v>0</v>
      </c>
      <c r="W18">
        <f>0.61365*exp(17.502*V18/(240.97+V18))</f>
        <v>0</v>
      </c>
      <c r="X18">
        <f>(Y18/Z18*100)</f>
        <v>0</v>
      </c>
      <c r="Y18">
        <f>BX18*(CC18+CD18)/1000</f>
        <v>0</v>
      </c>
      <c r="Z18">
        <f>0.61365*exp(17.502*CE18/(240.97+CE18))</f>
        <v>0</v>
      </c>
      <c r="AA18">
        <f>(W18-BX18*(CC18+CD18)/1000)</f>
        <v>0</v>
      </c>
      <c r="AB18">
        <f>(-I18*44100)</f>
        <v>0</v>
      </c>
      <c r="AC18">
        <f>2*29.3*Q18*0.92*(CE18-V18)</f>
        <v>0</v>
      </c>
      <c r="AD18">
        <f>2*0.95*5.67E-8*(((CE18+$B$7)+273)^4-(V18+273)^4)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MAX(0,($B$13+$C$13*CJ18)/(1+$D$13*CJ18)*CC18/(CE18+273)*$E$13)</f>
        <v>0</v>
      </c>
      <c r="AK18" t="s">
        <v>292</v>
      </c>
      <c r="AL18" t="s">
        <v>292</v>
      </c>
      <c r="AM18">
        <v>0</v>
      </c>
      <c r="AN18">
        <v>0</v>
      </c>
      <c r="AO18">
        <f>1-AM18/AN18</f>
        <v>0</v>
      </c>
      <c r="AP18">
        <v>0</v>
      </c>
      <c r="AQ18" t="s">
        <v>292</v>
      </c>
      <c r="AR18" t="s">
        <v>292</v>
      </c>
      <c r="AS18">
        <v>0</v>
      </c>
      <c r="AT18">
        <v>0</v>
      </c>
      <c r="AU18">
        <f>1-AS18/AT18</f>
        <v>0</v>
      </c>
      <c r="AV18">
        <v>0.5</v>
      </c>
      <c r="AW18">
        <f>BN18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292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f>$B$11*CK18+$C$11*CL18+$F$11*CM18*(1-CP18)</f>
        <v>0</v>
      </c>
      <c r="BN18">
        <f>BM18*BO18</f>
        <v>0</v>
      </c>
      <c r="BO18">
        <f>($B$11*$D$9+$C$11*$D$9+$F$11*((CZ18+CR18)/MAX(CZ18+CR18+DA18, 0.1)*$I$9+DA18/MAX(CZ18+CR18+DA18, 0.1)*$J$9))/($B$11+$C$11+$F$11)</f>
        <v>0</v>
      </c>
      <c r="BP18">
        <f>($B$11*$K$9+$C$11*$K$9+$F$11*((CZ18+CR18)/MAX(CZ18+CR18+DA18, 0.1)*$P$9+DA18/MAX(CZ18+CR18+DA18, 0.1)*$Q$9))/($B$11+$C$11+$F$11)</f>
        <v>0</v>
      </c>
      <c r="BQ18">
        <v>6</v>
      </c>
      <c r="BR18">
        <v>0.5</v>
      </c>
      <c r="BS18" t="s">
        <v>293</v>
      </c>
      <c r="BT18">
        <v>2</v>
      </c>
      <c r="BU18">
        <v>1627940515.6</v>
      </c>
      <c r="BV18">
        <v>418.018</v>
      </c>
      <c r="BW18">
        <v>394.484</v>
      </c>
      <c r="BX18">
        <v>19.0622</v>
      </c>
      <c r="BY18">
        <v>19.0235</v>
      </c>
      <c r="BZ18">
        <v>417.41</v>
      </c>
      <c r="CA18">
        <v>19.2037</v>
      </c>
      <c r="CB18">
        <v>899.929</v>
      </c>
      <c r="CC18">
        <v>101.142</v>
      </c>
      <c r="CD18">
        <v>0.0975067</v>
      </c>
      <c r="CE18">
        <v>34.676</v>
      </c>
      <c r="CF18">
        <v>34.9252</v>
      </c>
      <c r="CG18">
        <v>999.9</v>
      </c>
      <c r="CH18">
        <v>0</v>
      </c>
      <c r="CI18">
        <v>0</v>
      </c>
      <c r="CJ18">
        <v>10005</v>
      </c>
      <c r="CK18">
        <v>0</v>
      </c>
      <c r="CL18">
        <v>59.1127</v>
      </c>
      <c r="CM18">
        <v>1460.04</v>
      </c>
      <c r="CN18">
        <v>0.973003</v>
      </c>
      <c r="CO18">
        <v>0.0269966</v>
      </c>
      <c r="CP18">
        <v>0</v>
      </c>
      <c r="CQ18">
        <v>3.5193</v>
      </c>
      <c r="CR18">
        <v>4.99951</v>
      </c>
      <c r="CS18">
        <v>186.007</v>
      </c>
      <c r="CT18">
        <v>11912.3</v>
      </c>
      <c r="CU18">
        <v>48</v>
      </c>
      <c r="CV18">
        <v>50.375</v>
      </c>
      <c r="CW18">
        <v>49.562</v>
      </c>
      <c r="CX18">
        <v>49.75</v>
      </c>
      <c r="CY18">
        <v>50.062</v>
      </c>
      <c r="CZ18">
        <v>1415.76</v>
      </c>
      <c r="DA18">
        <v>39.28</v>
      </c>
      <c r="DB18">
        <v>0</v>
      </c>
      <c r="DC18">
        <v>1627940516.5</v>
      </c>
      <c r="DD18">
        <v>0</v>
      </c>
      <c r="DE18">
        <v>3.29077307692308</v>
      </c>
      <c r="DF18">
        <v>-0.437610257323686</v>
      </c>
      <c r="DG18">
        <v>4.05829058764515</v>
      </c>
      <c r="DH18">
        <v>185.0645</v>
      </c>
      <c r="DI18">
        <v>15</v>
      </c>
      <c r="DJ18">
        <v>1627940486.6</v>
      </c>
      <c r="DK18" t="s">
        <v>294</v>
      </c>
      <c r="DL18">
        <v>1627940484.1</v>
      </c>
      <c r="DM18">
        <v>1627940486.6</v>
      </c>
      <c r="DN18">
        <v>1</v>
      </c>
      <c r="DO18">
        <v>-0.66</v>
      </c>
      <c r="DP18">
        <v>-0.126</v>
      </c>
      <c r="DQ18">
        <v>0.617</v>
      </c>
      <c r="DR18">
        <v>-0.144</v>
      </c>
      <c r="DS18">
        <v>420</v>
      </c>
      <c r="DT18">
        <v>19</v>
      </c>
      <c r="DU18">
        <v>0.69</v>
      </c>
      <c r="DV18">
        <v>0.21</v>
      </c>
      <c r="DW18">
        <v>0.204459634146341</v>
      </c>
      <c r="DX18">
        <v>1.60169859930313</v>
      </c>
      <c r="DY18">
        <v>0.55501683293907</v>
      </c>
      <c r="DZ18">
        <v>0</v>
      </c>
      <c r="EA18">
        <v>3.25684705882353</v>
      </c>
      <c r="EB18">
        <v>0.112227387996616</v>
      </c>
      <c r="EC18">
        <v>0.158999088482948</v>
      </c>
      <c r="ED18">
        <v>1</v>
      </c>
      <c r="EE18">
        <v>0.0363295951219512</v>
      </c>
      <c r="EF18">
        <v>0.0025506710801394</v>
      </c>
      <c r="EG18">
        <v>0.000861895728782362</v>
      </c>
      <c r="EH18">
        <v>1</v>
      </c>
      <c r="EI18">
        <v>2</v>
      </c>
      <c r="EJ18">
        <v>3</v>
      </c>
      <c r="EK18" t="s">
        <v>298</v>
      </c>
      <c r="EL18">
        <v>100</v>
      </c>
      <c r="EM18">
        <v>100</v>
      </c>
      <c r="EN18">
        <v>0.608</v>
      </c>
      <c r="EO18">
        <v>-0.1415</v>
      </c>
      <c r="EP18">
        <v>-1.5265217558934</v>
      </c>
      <c r="EQ18">
        <v>0.00616335315543056</v>
      </c>
      <c r="ER18">
        <v>-2.81551833566181e-06</v>
      </c>
      <c r="ES18">
        <v>7.20361701182458e-10</v>
      </c>
      <c r="ET18">
        <v>-0.335119031910718</v>
      </c>
      <c r="EU18">
        <v>0.000949733804135094</v>
      </c>
      <c r="EV18">
        <v>0.000626151634330831</v>
      </c>
      <c r="EW18">
        <v>-7.8445624330649e-06</v>
      </c>
      <c r="EX18">
        <v>-4</v>
      </c>
      <c r="EY18">
        <v>2067</v>
      </c>
      <c r="EZ18">
        <v>1</v>
      </c>
      <c r="FA18">
        <v>22</v>
      </c>
      <c r="FB18">
        <v>0.5</v>
      </c>
      <c r="FC18">
        <v>0.5</v>
      </c>
      <c r="FD18">
        <v>18</v>
      </c>
      <c r="FE18">
        <v>990.633</v>
      </c>
      <c r="FF18">
        <v>456.095</v>
      </c>
      <c r="FG18">
        <v>33.0019</v>
      </c>
      <c r="FH18">
        <v>33.3937</v>
      </c>
      <c r="FI18">
        <v>30.0018</v>
      </c>
      <c r="FJ18">
        <v>32.954</v>
      </c>
      <c r="FK18">
        <v>32.9946</v>
      </c>
      <c r="FL18">
        <v>15.3933</v>
      </c>
      <c r="FM18">
        <v>43.1868</v>
      </c>
      <c r="FN18">
        <v>0</v>
      </c>
      <c r="FO18">
        <v>33</v>
      </c>
      <c r="FP18">
        <v>20.06</v>
      </c>
      <c r="FQ18">
        <v>19.129</v>
      </c>
      <c r="FR18">
        <v>99.0788</v>
      </c>
      <c r="FS18">
        <v>97.9105</v>
      </c>
    </row>
    <row r="19" spans="1:175">
      <c r="A19">
        <v>3</v>
      </c>
      <c r="B19">
        <v>1627940517.6</v>
      </c>
      <c r="C19">
        <v>4</v>
      </c>
      <c r="D19" t="s">
        <v>299</v>
      </c>
      <c r="E19" t="s">
        <v>300</v>
      </c>
      <c r="F19">
        <v>0</v>
      </c>
      <c r="H19">
        <v>1627940517.6</v>
      </c>
      <c r="I19">
        <f>(J19)/1000</f>
        <v>0</v>
      </c>
      <c r="J19">
        <f>1000*CB19*AH19*(BX19-BY19)/(100*BQ19*(1000-AH19*BX19))</f>
        <v>0</v>
      </c>
      <c r="K19">
        <f>CB19*AH19*(BW19-BV19*(1000-AH19*BY19)/(1000-AH19*BX19))/(100*BQ19)</f>
        <v>0</v>
      </c>
      <c r="L19">
        <f>BV19 - IF(AH19&gt;1, K19*BQ19*100.0/(AJ19*CJ19), 0)</f>
        <v>0</v>
      </c>
      <c r="M19">
        <f>((S19-I19/2)*L19-K19)/(S19+I19/2)</f>
        <v>0</v>
      </c>
      <c r="N19">
        <f>M19*(CC19+CD19)/1000.0</f>
        <v>0</v>
      </c>
      <c r="O19">
        <f>(BV19 - IF(AH19&gt;1, K19*BQ19*100.0/(AJ19*CJ19), 0))*(CC19+CD19)/1000.0</f>
        <v>0</v>
      </c>
      <c r="P19">
        <f>2.0/((1/R19-1/Q19)+SIGN(R19)*SQRT((1/R19-1/Q19)*(1/R19-1/Q19) + 4*BR19/((BR19+1)*(BR19+1))*(2*1/R19*1/Q19-1/Q19*1/Q19)))</f>
        <v>0</v>
      </c>
      <c r="Q19">
        <f>IF(LEFT(BS19,1)&lt;&gt;"0",IF(LEFT(BS19,1)="1",3.0,BT19),$D$5+$E$5*(CJ19*CC19/($K$5*1000))+$F$5*(CJ19*CC19/($K$5*1000))*MAX(MIN(BQ19,$J$5),$I$5)*MAX(MIN(BQ19,$J$5),$I$5)+$G$5*MAX(MIN(BQ19,$J$5),$I$5)*(CJ19*CC19/($K$5*1000))+$H$5*(CJ19*CC19/($K$5*1000))*(CJ19*CC19/($K$5*1000)))</f>
        <v>0</v>
      </c>
      <c r="R19">
        <f>I19*(1000-(1000*0.61365*exp(17.502*V19/(240.97+V19))/(CC19+CD19)+BX19)/2)/(1000*0.61365*exp(17.502*V19/(240.97+V19))/(CC19+CD19)-BX19)</f>
        <v>0</v>
      </c>
      <c r="S19">
        <f>1/((BR19+1)/(P19/1.6)+1/(Q19/1.37)) + BR19/((BR19+1)/(P19/1.6) + BR19/(Q19/1.37))</f>
        <v>0</v>
      </c>
      <c r="T19">
        <f>(BM19*BP19)</f>
        <v>0</v>
      </c>
      <c r="U19">
        <f>(CE19+(T19+2*0.95*5.67E-8*(((CE19+$B$7)+273)^4-(CE19+273)^4)-44100*I19)/(1.84*29.3*Q19+8*0.95*5.67E-8*(CE19+273)^3))</f>
        <v>0</v>
      </c>
      <c r="V19">
        <f>($C$7*CF19+$D$7*CG19+$E$7*U19)</f>
        <v>0</v>
      </c>
      <c r="W19">
        <f>0.61365*exp(17.502*V19/(240.97+V19))</f>
        <v>0</v>
      </c>
      <c r="X19">
        <f>(Y19/Z19*100)</f>
        <v>0</v>
      </c>
      <c r="Y19">
        <f>BX19*(CC19+CD19)/1000</f>
        <v>0</v>
      </c>
      <c r="Z19">
        <f>0.61365*exp(17.502*CE19/(240.97+CE19))</f>
        <v>0</v>
      </c>
      <c r="AA19">
        <f>(W19-BX19*(CC19+CD19)/1000)</f>
        <v>0</v>
      </c>
      <c r="AB19">
        <f>(-I19*44100)</f>
        <v>0</v>
      </c>
      <c r="AC19">
        <f>2*29.3*Q19*0.92*(CE19-V19)</f>
        <v>0</v>
      </c>
      <c r="AD19">
        <f>2*0.95*5.67E-8*(((CE19+$B$7)+273)^4-(V19+273)^4)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MAX(0,($B$13+$C$13*CJ19)/(1+$D$13*CJ19)*CC19/(CE19+273)*$E$13)</f>
        <v>0</v>
      </c>
      <c r="AK19" t="s">
        <v>292</v>
      </c>
      <c r="AL19" t="s">
        <v>292</v>
      </c>
      <c r="AM19">
        <v>0</v>
      </c>
      <c r="AN19">
        <v>0</v>
      </c>
      <c r="AO19">
        <f>1-AM19/AN19</f>
        <v>0</v>
      </c>
      <c r="AP19">
        <v>0</v>
      </c>
      <c r="AQ19" t="s">
        <v>292</v>
      </c>
      <c r="AR19" t="s">
        <v>292</v>
      </c>
      <c r="AS19">
        <v>0</v>
      </c>
      <c r="AT19">
        <v>0</v>
      </c>
      <c r="AU19">
        <f>1-AS19/AT19</f>
        <v>0</v>
      </c>
      <c r="AV19">
        <v>0.5</v>
      </c>
      <c r="AW19">
        <f>BN19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292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f>$B$11*CK19+$C$11*CL19+$F$11*CM19*(1-CP19)</f>
        <v>0</v>
      </c>
      <c r="BN19">
        <f>BM19*BO19</f>
        <v>0</v>
      </c>
      <c r="BO19">
        <f>($B$11*$D$9+$C$11*$D$9+$F$11*((CZ19+CR19)/MAX(CZ19+CR19+DA19, 0.1)*$I$9+DA19/MAX(CZ19+CR19+DA19, 0.1)*$J$9))/($B$11+$C$11+$F$11)</f>
        <v>0</v>
      </c>
      <c r="BP19">
        <f>($B$11*$K$9+$C$11*$K$9+$F$11*((CZ19+CR19)/MAX(CZ19+CR19+DA19, 0.1)*$P$9+DA19/MAX(CZ19+CR19+DA19, 0.1)*$Q$9))/($B$11+$C$11+$F$11)</f>
        <v>0</v>
      </c>
      <c r="BQ19">
        <v>6</v>
      </c>
      <c r="BR19">
        <v>0.5</v>
      </c>
      <c r="BS19" t="s">
        <v>293</v>
      </c>
      <c r="BT19">
        <v>2</v>
      </c>
      <c r="BU19">
        <v>1627940517.6</v>
      </c>
      <c r="BV19">
        <v>393.214</v>
      </c>
      <c r="BW19">
        <v>307.713</v>
      </c>
      <c r="BX19">
        <v>19.068</v>
      </c>
      <c r="BY19">
        <v>19.0359</v>
      </c>
      <c r="BZ19">
        <v>392.711</v>
      </c>
      <c r="CA19">
        <v>19.2094</v>
      </c>
      <c r="CB19">
        <v>899.978</v>
      </c>
      <c r="CC19">
        <v>101.142</v>
      </c>
      <c r="CD19">
        <v>0.0979314</v>
      </c>
      <c r="CE19">
        <v>34.6801</v>
      </c>
      <c r="CF19">
        <v>34.9288</v>
      </c>
      <c r="CG19">
        <v>999.9</v>
      </c>
      <c r="CH19">
        <v>0</v>
      </c>
      <c r="CI19">
        <v>0</v>
      </c>
      <c r="CJ19">
        <v>10011.9</v>
      </c>
      <c r="CK19">
        <v>0</v>
      </c>
      <c r="CL19">
        <v>60.2152</v>
      </c>
      <c r="CM19">
        <v>1460.03</v>
      </c>
      <c r="CN19">
        <v>0.973003</v>
      </c>
      <c r="CO19">
        <v>0.0269966</v>
      </c>
      <c r="CP19">
        <v>0</v>
      </c>
      <c r="CQ19">
        <v>3.2409</v>
      </c>
      <c r="CR19">
        <v>4.99951</v>
      </c>
      <c r="CS19">
        <v>187.024</v>
      </c>
      <c r="CT19">
        <v>11912.2</v>
      </c>
      <c r="CU19">
        <v>48</v>
      </c>
      <c r="CV19">
        <v>50.312</v>
      </c>
      <c r="CW19">
        <v>49.562</v>
      </c>
      <c r="CX19">
        <v>49.812</v>
      </c>
      <c r="CY19">
        <v>50.062</v>
      </c>
      <c r="CZ19">
        <v>1415.75</v>
      </c>
      <c r="DA19">
        <v>39.28</v>
      </c>
      <c r="DB19">
        <v>0</v>
      </c>
      <c r="DC19">
        <v>1627940518.3</v>
      </c>
      <c r="DD19">
        <v>0</v>
      </c>
      <c r="DE19">
        <v>3.267672</v>
      </c>
      <c r="DF19">
        <v>-0.305223076479322</v>
      </c>
      <c r="DG19">
        <v>7.55099999853029</v>
      </c>
      <c r="DH19">
        <v>185.286</v>
      </c>
      <c r="DI19">
        <v>15</v>
      </c>
      <c r="DJ19">
        <v>1627940486.6</v>
      </c>
      <c r="DK19" t="s">
        <v>294</v>
      </c>
      <c r="DL19">
        <v>1627940484.1</v>
      </c>
      <c r="DM19">
        <v>1627940486.6</v>
      </c>
      <c r="DN19">
        <v>1</v>
      </c>
      <c r="DO19">
        <v>-0.66</v>
      </c>
      <c r="DP19">
        <v>-0.126</v>
      </c>
      <c r="DQ19">
        <v>0.617</v>
      </c>
      <c r="DR19">
        <v>-0.144</v>
      </c>
      <c r="DS19">
        <v>420</v>
      </c>
      <c r="DT19">
        <v>19</v>
      </c>
      <c r="DU19">
        <v>0.69</v>
      </c>
      <c r="DV19">
        <v>0.21</v>
      </c>
      <c r="DW19">
        <v>3.27168895365854</v>
      </c>
      <c r="DX19">
        <v>51.3544439937282</v>
      </c>
      <c r="DY19">
        <v>10.4984798935282</v>
      </c>
      <c r="DZ19">
        <v>0</v>
      </c>
      <c r="EA19">
        <v>3.25932571428571</v>
      </c>
      <c r="EB19">
        <v>0.18487045009785</v>
      </c>
      <c r="EC19">
        <v>0.158761350717461</v>
      </c>
      <c r="ED19">
        <v>1</v>
      </c>
      <c r="EE19">
        <v>0.0365471731707317</v>
      </c>
      <c r="EF19">
        <v>0.0065299609756097</v>
      </c>
      <c r="EG19">
        <v>0.00109447451585935</v>
      </c>
      <c r="EH19">
        <v>1</v>
      </c>
      <c r="EI19">
        <v>2</v>
      </c>
      <c r="EJ19">
        <v>3</v>
      </c>
      <c r="EK19" t="s">
        <v>298</v>
      </c>
      <c r="EL19">
        <v>100</v>
      </c>
      <c r="EM19">
        <v>100</v>
      </c>
      <c r="EN19">
        <v>0.503</v>
      </c>
      <c r="EO19">
        <v>-0.1414</v>
      </c>
      <c r="EP19">
        <v>-1.5265217558934</v>
      </c>
      <c r="EQ19">
        <v>0.00616335315543056</v>
      </c>
      <c r="ER19">
        <v>-2.81551833566181e-06</v>
      </c>
      <c r="ES19">
        <v>7.20361701182458e-10</v>
      </c>
      <c r="ET19">
        <v>-0.335119031910718</v>
      </c>
      <c r="EU19">
        <v>0.000949733804135094</v>
      </c>
      <c r="EV19">
        <v>0.000626151634330831</v>
      </c>
      <c r="EW19">
        <v>-7.8445624330649e-06</v>
      </c>
      <c r="EX19">
        <v>-4</v>
      </c>
      <c r="EY19">
        <v>2067</v>
      </c>
      <c r="EZ19">
        <v>1</v>
      </c>
      <c r="FA19">
        <v>22</v>
      </c>
      <c r="FB19">
        <v>0.6</v>
      </c>
      <c r="FC19">
        <v>0.5</v>
      </c>
      <c r="FD19">
        <v>18</v>
      </c>
      <c r="FE19">
        <v>991.096</v>
      </c>
      <c r="FF19">
        <v>455.972</v>
      </c>
      <c r="FG19">
        <v>33.0018</v>
      </c>
      <c r="FH19">
        <v>33.4034</v>
      </c>
      <c r="FI19">
        <v>30.002</v>
      </c>
      <c r="FJ19">
        <v>32.9641</v>
      </c>
      <c r="FK19">
        <v>33.0048</v>
      </c>
      <c r="FL19">
        <v>12.462</v>
      </c>
      <c r="FM19">
        <v>43.1868</v>
      </c>
      <c r="FN19">
        <v>0</v>
      </c>
      <c r="FO19">
        <v>33</v>
      </c>
      <c r="FP19">
        <v>20.06</v>
      </c>
      <c r="FQ19">
        <v>19.133</v>
      </c>
      <c r="FR19">
        <v>99.0763</v>
      </c>
      <c r="FS19">
        <v>97.9074</v>
      </c>
    </row>
    <row r="20" spans="1:175">
      <c r="A20">
        <v>4</v>
      </c>
      <c r="B20">
        <v>1627940519.6</v>
      </c>
      <c r="C20">
        <v>6</v>
      </c>
      <c r="D20" t="s">
        <v>301</v>
      </c>
      <c r="E20" t="s">
        <v>302</v>
      </c>
      <c r="F20">
        <v>0</v>
      </c>
      <c r="H20">
        <v>1627940519.6</v>
      </c>
      <c r="I20">
        <f>(J20)/1000</f>
        <v>0</v>
      </c>
      <c r="J20">
        <f>1000*CB20*AH20*(BX20-BY20)/(100*BQ20*(1000-AH20*BX20))</f>
        <v>0</v>
      </c>
      <c r="K20">
        <f>CB20*AH20*(BW20-BV20*(1000-AH20*BY20)/(1000-AH20*BX20))/(100*BQ20)</f>
        <v>0</v>
      </c>
      <c r="L20">
        <f>BV20 - IF(AH20&gt;1, K20*BQ20*100.0/(AJ20*CJ20), 0)</f>
        <v>0</v>
      </c>
      <c r="M20">
        <f>((S20-I20/2)*L20-K20)/(S20+I20/2)</f>
        <v>0</v>
      </c>
      <c r="N20">
        <f>M20*(CC20+CD20)/1000.0</f>
        <v>0</v>
      </c>
      <c r="O20">
        <f>(BV20 - IF(AH20&gt;1, K20*BQ20*100.0/(AJ20*CJ20), 0))*(CC20+CD20)/1000.0</f>
        <v>0</v>
      </c>
      <c r="P20">
        <f>2.0/((1/R20-1/Q20)+SIGN(R20)*SQRT((1/R20-1/Q20)*(1/R20-1/Q20) + 4*BR20/((BR20+1)*(BR20+1))*(2*1/R20*1/Q20-1/Q20*1/Q20)))</f>
        <v>0</v>
      </c>
      <c r="Q20">
        <f>IF(LEFT(BS20,1)&lt;&gt;"0",IF(LEFT(BS20,1)="1",3.0,BT20),$D$5+$E$5*(CJ20*CC20/($K$5*1000))+$F$5*(CJ20*CC20/($K$5*1000))*MAX(MIN(BQ20,$J$5),$I$5)*MAX(MIN(BQ20,$J$5),$I$5)+$G$5*MAX(MIN(BQ20,$J$5),$I$5)*(CJ20*CC20/($K$5*1000))+$H$5*(CJ20*CC20/($K$5*1000))*(CJ20*CC20/($K$5*1000)))</f>
        <v>0</v>
      </c>
      <c r="R20">
        <f>I20*(1000-(1000*0.61365*exp(17.502*V20/(240.97+V20))/(CC20+CD20)+BX20)/2)/(1000*0.61365*exp(17.502*V20/(240.97+V20))/(CC20+CD20)-BX20)</f>
        <v>0</v>
      </c>
      <c r="S20">
        <f>1/((BR20+1)/(P20/1.6)+1/(Q20/1.37)) + BR20/((BR20+1)/(P20/1.6) + BR20/(Q20/1.37))</f>
        <v>0</v>
      </c>
      <c r="T20">
        <f>(BM20*BP20)</f>
        <v>0</v>
      </c>
      <c r="U20">
        <f>(CE20+(T20+2*0.95*5.67E-8*(((CE20+$B$7)+273)^4-(CE20+273)^4)-44100*I20)/(1.84*29.3*Q20+8*0.95*5.67E-8*(CE20+273)^3))</f>
        <v>0</v>
      </c>
      <c r="V20">
        <f>($C$7*CF20+$D$7*CG20+$E$7*U20)</f>
        <v>0</v>
      </c>
      <c r="W20">
        <f>0.61365*exp(17.502*V20/(240.97+V20))</f>
        <v>0</v>
      </c>
      <c r="X20">
        <f>(Y20/Z20*100)</f>
        <v>0</v>
      </c>
      <c r="Y20">
        <f>BX20*(CC20+CD20)/1000</f>
        <v>0</v>
      </c>
      <c r="Z20">
        <f>0.61365*exp(17.502*CE20/(240.97+CE20))</f>
        <v>0</v>
      </c>
      <c r="AA20">
        <f>(W20-BX20*(CC20+CD20)/1000)</f>
        <v>0</v>
      </c>
      <c r="AB20">
        <f>(-I20*44100)</f>
        <v>0</v>
      </c>
      <c r="AC20">
        <f>2*29.3*Q20*0.92*(CE20-V20)</f>
        <v>0</v>
      </c>
      <c r="AD20">
        <f>2*0.95*5.67E-8*(((CE20+$B$7)+273)^4-(V20+273)^4)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MAX(0,($B$13+$C$13*CJ20)/(1+$D$13*CJ20)*CC20/(CE20+273)*$E$13)</f>
        <v>0</v>
      </c>
      <c r="AK20" t="s">
        <v>292</v>
      </c>
      <c r="AL20" t="s">
        <v>292</v>
      </c>
      <c r="AM20">
        <v>0</v>
      </c>
      <c r="AN20">
        <v>0</v>
      </c>
      <c r="AO20">
        <f>1-AM20/AN20</f>
        <v>0</v>
      </c>
      <c r="AP20">
        <v>0</v>
      </c>
      <c r="AQ20" t="s">
        <v>292</v>
      </c>
      <c r="AR20" t="s">
        <v>292</v>
      </c>
      <c r="AS20">
        <v>0</v>
      </c>
      <c r="AT20">
        <v>0</v>
      </c>
      <c r="AU20">
        <f>1-AS20/AT20</f>
        <v>0</v>
      </c>
      <c r="AV20">
        <v>0.5</v>
      </c>
      <c r="AW20">
        <f>BN20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292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f>$B$11*CK20+$C$11*CL20+$F$11*CM20*(1-CP20)</f>
        <v>0</v>
      </c>
      <c r="BN20">
        <f>BM20*BO20</f>
        <v>0</v>
      </c>
      <c r="BO20">
        <f>($B$11*$D$9+$C$11*$D$9+$F$11*((CZ20+CR20)/MAX(CZ20+CR20+DA20, 0.1)*$I$9+DA20/MAX(CZ20+CR20+DA20, 0.1)*$J$9))/($B$11+$C$11+$F$11)</f>
        <v>0</v>
      </c>
      <c r="BP20">
        <f>($B$11*$K$9+$C$11*$K$9+$F$11*((CZ20+CR20)/MAX(CZ20+CR20+DA20, 0.1)*$P$9+DA20/MAX(CZ20+CR20+DA20, 0.1)*$Q$9))/($B$11+$C$11+$F$11)</f>
        <v>0</v>
      </c>
      <c r="BQ20">
        <v>6</v>
      </c>
      <c r="BR20">
        <v>0.5</v>
      </c>
      <c r="BS20" t="s">
        <v>293</v>
      </c>
      <c r="BT20">
        <v>2</v>
      </c>
      <c r="BU20">
        <v>1627940519.6</v>
      </c>
      <c r="BV20">
        <v>336.619</v>
      </c>
      <c r="BW20">
        <v>213.568</v>
      </c>
      <c r="BX20">
        <v>19.0788</v>
      </c>
      <c r="BY20">
        <v>19.0656</v>
      </c>
      <c r="BZ20">
        <v>336.364</v>
      </c>
      <c r="CA20">
        <v>19.22</v>
      </c>
      <c r="CB20">
        <v>899.883</v>
      </c>
      <c r="CC20">
        <v>101.141</v>
      </c>
      <c r="CD20">
        <v>0.0979194</v>
      </c>
      <c r="CE20">
        <v>34.6849</v>
      </c>
      <c r="CF20">
        <v>34.9314</v>
      </c>
      <c r="CG20">
        <v>999.9</v>
      </c>
      <c r="CH20">
        <v>0</v>
      </c>
      <c r="CI20">
        <v>0</v>
      </c>
      <c r="CJ20">
        <v>9995.62</v>
      </c>
      <c r="CK20">
        <v>0</v>
      </c>
      <c r="CL20">
        <v>63.7772</v>
      </c>
      <c r="CM20">
        <v>1460.03</v>
      </c>
      <c r="CN20">
        <v>0.973003</v>
      </c>
      <c r="CO20">
        <v>0.0269966</v>
      </c>
      <c r="CP20">
        <v>0</v>
      </c>
      <c r="CQ20">
        <v>3.3213</v>
      </c>
      <c r="CR20">
        <v>4.99951</v>
      </c>
      <c r="CS20">
        <v>187.093</v>
      </c>
      <c r="CT20">
        <v>11912.2</v>
      </c>
      <c r="CU20">
        <v>48</v>
      </c>
      <c r="CV20">
        <v>50.375</v>
      </c>
      <c r="CW20">
        <v>49.562</v>
      </c>
      <c r="CX20">
        <v>49.812</v>
      </c>
      <c r="CY20">
        <v>50.062</v>
      </c>
      <c r="CZ20">
        <v>1415.75</v>
      </c>
      <c r="DA20">
        <v>39.28</v>
      </c>
      <c r="DB20">
        <v>0</v>
      </c>
      <c r="DC20">
        <v>1627940520.1</v>
      </c>
      <c r="DD20">
        <v>0</v>
      </c>
      <c r="DE20">
        <v>3.26989615384615</v>
      </c>
      <c r="DF20">
        <v>-0.162547008377511</v>
      </c>
      <c r="DG20">
        <v>9.71921366856646</v>
      </c>
      <c r="DH20">
        <v>185.554423076923</v>
      </c>
      <c r="DI20">
        <v>15</v>
      </c>
      <c r="DJ20">
        <v>1627940486.6</v>
      </c>
      <c r="DK20" t="s">
        <v>294</v>
      </c>
      <c r="DL20">
        <v>1627940484.1</v>
      </c>
      <c r="DM20">
        <v>1627940486.6</v>
      </c>
      <c r="DN20">
        <v>1</v>
      </c>
      <c r="DO20">
        <v>-0.66</v>
      </c>
      <c r="DP20">
        <v>-0.126</v>
      </c>
      <c r="DQ20">
        <v>0.617</v>
      </c>
      <c r="DR20">
        <v>-0.144</v>
      </c>
      <c r="DS20">
        <v>420</v>
      </c>
      <c r="DT20">
        <v>19</v>
      </c>
      <c r="DU20">
        <v>0.69</v>
      </c>
      <c r="DV20">
        <v>0.21</v>
      </c>
      <c r="DW20">
        <v>12.2668550756098</v>
      </c>
      <c r="DX20">
        <v>184.766160027178</v>
      </c>
      <c r="DY20">
        <v>28.7900933506319</v>
      </c>
      <c r="DZ20">
        <v>0</v>
      </c>
      <c r="EA20">
        <v>3.26509705882353</v>
      </c>
      <c r="EB20">
        <v>0.0125521472392604</v>
      </c>
      <c r="EC20">
        <v>0.138909203280615</v>
      </c>
      <c r="ED20">
        <v>1</v>
      </c>
      <c r="EE20">
        <v>0.0358618317073171</v>
      </c>
      <c r="EF20">
        <v>-0.00570711637630649</v>
      </c>
      <c r="EG20">
        <v>0.00293850161961957</v>
      </c>
      <c r="EH20">
        <v>1</v>
      </c>
      <c r="EI20">
        <v>2</v>
      </c>
      <c r="EJ20">
        <v>3</v>
      </c>
      <c r="EK20" t="s">
        <v>298</v>
      </c>
      <c r="EL20">
        <v>100</v>
      </c>
      <c r="EM20">
        <v>100</v>
      </c>
      <c r="EN20">
        <v>0.255</v>
      </c>
      <c r="EO20">
        <v>-0.1412</v>
      </c>
      <c r="EP20">
        <v>-1.5265217558934</v>
      </c>
      <c r="EQ20">
        <v>0.00616335315543056</v>
      </c>
      <c r="ER20">
        <v>-2.81551833566181e-06</v>
      </c>
      <c r="ES20">
        <v>7.20361701182458e-10</v>
      </c>
      <c r="ET20">
        <v>-0.335119031910718</v>
      </c>
      <c r="EU20">
        <v>0.000949733804135094</v>
      </c>
      <c r="EV20">
        <v>0.000626151634330831</v>
      </c>
      <c r="EW20">
        <v>-7.8445624330649e-06</v>
      </c>
      <c r="EX20">
        <v>-4</v>
      </c>
      <c r="EY20">
        <v>2067</v>
      </c>
      <c r="EZ20">
        <v>1</v>
      </c>
      <c r="FA20">
        <v>22</v>
      </c>
      <c r="FB20">
        <v>0.6</v>
      </c>
      <c r="FC20">
        <v>0.6</v>
      </c>
      <c r="FD20">
        <v>18</v>
      </c>
      <c r="FE20">
        <v>991.196</v>
      </c>
      <c r="FF20">
        <v>455.878</v>
      </c>
      <c r="FG20">
        <v>33.0017</v>
      </c>
      <c r="FH20">
        <v>33.4125</v>
      </c>
      <c r="FI20">
        <v>30.002</v>
      </c>
      <c r="FJ20">
        <v>32.9737</v>
      </c>
      <c r="FK20">
        <v>33.0142</v>
      </c>
      <c r="FL20">
        <v>10.3019</v>
      </c>
      <c r="FM20">
        <v>43.1868</v>
      </c>
      <c r="FN20">
        <v>0</v>
      </c>
      <c r="FO20">
        <v>33</v>
      </c>
      <c r="FP20">
        <v>25.14</v>
      </c>
      <c r="FQ20">
        <v>19.1213</v>
      </c>
      <c r="FR20">
        <v>99.0749</v>
      </c>
      <c r="FS20">
        <v>97.9053</v>
      </c>
    </row>
    <row r="21" spans="1:175">
      <c r="A21">
        <v>5</v>
      </c>
      <c r="B21">
        <v>1627940521.6</v>
      </c>
      <c r="C21">
        <v>8</v>
      </c>
      <c r="D21" t="s">
        <v>303</v>
      </c>
      <c r="E21" t="s">
        <v>304</v>
      </c>
      <c r="F21">
        <v>0</v>
      </c>
      <c r="H21">
        <v>1627940521.6</v>
      </c>
      <c r="I21">
        <f>(J21)/1000</f>
        <v>0</v>
      </c>
      <c r="J21">
        <f>1000*CB21*AH21*(BX21-BY21)/(100*BQ21*(1000-AH21*BX21))</f>
        <v>0</v>
      </c>
      <c r="K21">
        <f>CB21*AH21*(BW21-BV21*(1000-AH21*BY21)/(1000-AH21*BX21))/(100*BQ21)</f>
        <v>0</v>
      </c>
      <c r="L21">
        <f>BV21 - IF(AH21&gt;1, K21*BQ21*100.0/(AJ21*CJ21), 0)</f>
        <v>0</v>
      </c>
      <c r="M21">
        <f>((S21-I21/2)*L21-K21)/(S21+I21/2)</f>
        <v>0</v>
      </c>
      <c r="N21">
        <f>M21*(CC21+CD21)/1000.0</f>
        <v>0</v>
      </c>
      <c r="O21">
        <f>(BV21 - IF(AH21&gt;1, K21*BQ21*100.0/(AJ21*CJ21), 0))*(CC21+CD21)/1000.0</f>
        <v>0</v>
      </c>
      <c r="P21">
        <f>2.0/((1/R21-1/Q21)+SIGN(R21)*SQRT((1/R21-1/Q21)*(1/R21-1/Q21) + 4*BR21/((BR21+1)*(BR21+1))*(2*1/R21*1/Q21-1/Q21*1/Q21)))</f>
        <v>0</v>
      </c>
      <c r="Q21">
        <f>IF(LEFT(BS21,1)&lt;&gt;"0",IF(LEFT(BS21,1)="1",3.0,BT21),$D$5+$E$5*(CJ21*CC21/($K$5*1000))+$F$5*(CJ21*CC21/($K$5*1000))*MAX(MIN(BQ21,$J$5),$I$5)*MAX(MIN(BQ21,$J$5),$I$5)+$G$5*MAX(MIN(BQ21,$J$5),$I$5)*(CJ21*CC21/($K$5*1000))+$H$5*(CJ21*CC21/($K$5*1000))*(CJ21*CC21/($K$5*1000)))</f>
        <v>0</v>
      </c>
      <c r="R21">
        <f>I21*(1000-(1000*0.61365*exp(17.502*V21/(240.97+V21))/(CC21+CD21)+BX21)/2)/(1000*0.61365*exp(17.502*V21/(240.97+V21))/(CC21+CD21)-BX21)</f>
        <v>0</v>
      </c>
      <c r="S21">
        <f>1/((BR21+1)/(P21/1.6)+1/(Q21/1.37)) + BR21/((BR21+1)/(P21/1.6) + BR21/(Q21/1.37))</f>
        <v>0</v>
      </c>
      <c r="T21">
        <f>(BM21*BP21)</f>
        <v>0</v>
      </c>
      <c r="U21">
        <f>(CE21+(T21+2*0.95*5.67E-8*(((CE21+$B$7)+273)^4-(CE21+273)^4)-44100*I21)/(1.84*29.3*Q21+8*0.95*5.67E-8*(CE21+273)^3))</f>
        <v>0</v>
      </c>
      <c r="V21">
        <f>($C$7*CF21+$D$7*CG21+$E$7*U21)</f>
        <v>0</v>
      </c>
      <c r="W21">
        <f>0.61365*exp(17.502*V21/(240.97+V21))</f>
        <v>0</v>
      </c>
      <c r="X21">
        <f>(Y21/Z21*100)</f>
        <v>0</v>
      </c>
      <c r="Y21">
        <f>BX21*(CC21+CD21)/1000</f>
        <v>0</v>
      </c>
      <c r="Z21">
        <f>0.61365*exp(17.502*CE21/(240.97+CE21))</f>
        <v>0</v>
      </c>
      <c r="AA21">
        <f>(W21-BX21*(CC21+CD21)/1000)</f>
        <v>0</v>
      </c>
      <c r="AB21">
        <f>(-I21*44100)</f>
        <v>0</v>
      </c>
      <c r="AC21">
        <f>2*29.3*Q21*0.92*(CE21-V21)</f>
        <v>0</v>
      </c>
      <c r="AD21">
        <f>2*0.95*5.67E-8*(((CE21+$B$7)+273)^4-(V21+273)^4)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MAX(0,($B$13+$C$13*CJ21)/(1+$D$13*CJ21)*CC21/(CE21+273)*$E$13)</f>
        <v>0</v>
      </c>
      <c r="AK21" t="s">
        <v>292</v>
      </c>
      <c r="AL21" t="s">
        <v>292</v>
      </c>
      <c r="AM21">
        <v>0</v>
      </c>
      <c r="AN21">
        <v>0</v>
      </c>
      <c r="AO21">
        <f>1-AM21/AN21</f>
        <v>0</v>
      </c>
      <c r="AP21">
        <v>0</v>
      </c>
      <c r="AQ21" t="s">
        <v>292</v>
      </c>
      <c r="AR21" t="s">
        <v>292</v>
      </c>
      <c r="AS21">
        <v>0</v>
      </c>
      <c r="AT21">
        <v>0</v>
      </c>
      <c r="AU21">
        <f>1-AS21/AT21</f>
        <v>0</v>
      </c>
      <c r="AV21">
        <v>0.5</v>
      </c>
      <c r="AW21">
        <f>BN21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292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f>$B$11*CK21+$C$11*CL21+$F$11*CM21*(1-CP21)</f>
        <v>0</v>
      </c>
      <c r="BN21">
        <f>BM21*BO21</f>
        <v>0</v>
      </c>
      <c r="BO21">
        <f>($B$11*$D$9+$C$11*$D$9+$F$11*((CZ21+CR21)/MAX(CZ21+CR21+DA21, 0.1)*$I$9+DA21/MAX(CZ21+CR21+DA21, 0.1)*$J$9))/($B$11+$C$11+$F$11)</f>
        <v>0</v>
      </c>
      <c r="BP21">
        <f>($B$11*$K$9+$C$11*$K$9+$F$11*((CZ21+CR21)/MAX(CZ21+CR21+DA21, 0.1)*$P$9+DA21/MAX(CZ21+CR21+DA21, 0.1)*$Q$9))/($B$11+$C$11+$F$11)</f>
        <v>0</v>
      </c>
      <c r="BQ21">
        <v>6</v>
      </c>
      <c r="BR21">
        <v>0.5</v>
      </c>
      <c r="BS21" t="s">
        <v>293</v>
      </c>
      <c r="BT21">
        <v>2</v>
      </c>
      <c r="BU21">
        <v>1627940521.6</v>
      </c>
      <c r="BV21">
        <v>272.143</v>
      </c>
      <c r="BW21">
        <v>159.183</v>
      </c>
      <c r="BX21">
        <v>19.0963</v>
      </c>
      <c r="BY21">
        <v>19.0869</v>
      </c>
      <c r="BZ21">
        <v>272.186</v>
      </c>
      <c r="CA21">
        <v>19.2372</v>
      </c>
      <c r="CB21">
        <v>899.929</v>
      </c>
      <c r="CC21">
        <v>101.141</v>
      </c>
      <c r="CD21">
        <v>0.0987992</v>
      </c>
      <c r="CE21">
        <v>34.6877</v>
      </c>
      <c r="CF21">
        <v>34.9305</v>
      </c>
      <c r="CG21">
        <v>999.9</v>
      </c>
      <c r="CH21">
        <v>0</v>
      </c>
      <c r="CI21">
        <v>0</v>
      </c>
      <c r="CJ21">
        <v>9981.25</v>
      </c>
      <c r="CK21">
        <v>0</v>
      </c>
      <c r="CL21">
        <v>66.8869</v>
      </c>
      <c r="CM21">
        <v>1460.02</v>
      </c>
      <c r="CN21">
        <v>0.973003</v>
      </c>
      <c r="CO21">
        <v>0.0269966</v>
      </c>
      <c r="CP21">
        <v>0</v>
      </c>
      <c r="CQ21">
        <v>3.0325</v>
      </c>
      <c r="CR21">
        <v>4.99951</v>
      </c>
      <c r="CS21">
        <v>187.291</v>
      </c>
      <c r="CT21">
        <v>11912.1</v>
      </c>
      <c r="CU21">
        <v>48</v>
      </c>
      <c r="CV21">
        <v>50.375</v>
      </c>
      <c r="CW21">
        <v>49.562</v>
      </c>
      <c r="CX21">
        <v>49.812</v>
      </c>
      <c r="CY21">
        <v>50.062</v>
      </c>
      <c r="CZ21">
        <v>1415.74</v>
      </c>
      <c r="DA21">
        <v>39.28</v>
      </c>
      <c r="DB21">
        <v>0</v>
      </c>
      <c r="DC21">
        <v>1627940522.5</v>
      </c>
      <c r="DD21">
        <v>0</v>
      </c>
      <c r="DE21">
        <v>3.24523846153846</v>
      </c>
      <c r="DF21">
        <v>-0.686577777486018</v>
      </c>
      <c r="DG21">
        <v>11.8461538245645</v>
      </c>
      <c r="DH21">
        <v>185.926461538462</v>
      </c>
      <c r="DI21">
        <v>15</v>
      </c>
      <c r="DJ21">
        <v>1627940486.6</v>
      </c>
      <c r="DK21" t="s">
        <v>294</v>
      </c>
      <c r="DL21">
        <v>1627940484.1</v>
      </c>
      <c r="DM21">
        <v>1627940486.6</v>
      </c>
      <c r="DN21">
        <v>1</v>
      </c>
      <c r="DO21">
        <v>-0.66</v>
      </c>
      <c r="DP21">
        <v>-0.126</v>
      </c>
      <c r="DQ21">
        <v>0.617</v>
      </c>
      <c r="DR21">
        <v>-0.144</v>
      </c>
      <c r="DS21">
        <v>420</v>
      </c>
      <c r="DT21">
        <v>19</v>
      </c>
      <c r="DU21">
        <v>0.69</v>
      </c>
      <c r="DV21">
        <v>0.21</v>
      </c>
      <c r="DW21">
        <v>24.1295000756098</v>
      </c>
      <c r="DX21">
        <v>331.170515429268</v>
      </c>
      <c r="DY21">
        <v>42.9194985663601</v>
      </c>
      <c r="DZ21">
        <v>0</v>
      </c>
      <c r="EA21">
        <v>3.2728</v>
      </c>
      <c r="EB21">
        <v>-0.456565511411658</v>
      </c>
      <c r="EC21">
        <v>0.133315951563106</v>
      </c>
      <c r="ED21">
        <v>1</v>
      </c>
      <c r="EE21">
        <v>0.0333874897560976</v>
      </c>
      <c r="EF21">
        <v>-0.0413087075958188</v>
      </c>
      <c r="EG21">
        <v>0.00781731237617726</v>
      </c>
      <c r="EH21">
        <v>1</v>
      </c>
      <c r="EI21">
        <v>2</v>
      </c>
      <c r="EJ21">
        <v>3</v>
      </c>
      <c r="EK21" t="s">
        <v>298</v>
      </c>
      <c r="EL21">
        <v>100</v>
      </c>
      <c r="EM21">
        <v>100</v>
      </c>
      <c r="EN21">
        <v>-0.043</v>
      </c>
      <c r="EO21">
        <v>-0.1409</v>
      </c>
      <c r="EP21">
        <v>-1.5265217558934</v>
      </c>
      <c r="EQ21">
        <v>0.00616335315543056</v>
      </c>
      <c r="ER21">
        <v>-2.81551833566181e-06</v>
      </c>
      <c r="ES21">
        <v>7.20361701182458e-10</v>
      </c>
      <c r="ET21">
        <v>-0.335119031910718</v>
      </c>
      <c r="EU21">
        <v>0.000949733804135094</v>
      </c>
      <c r="EV21">
        <v>0.000626151634330831</v>
      </c>
      <c r="EW21">
        <v>-7.8445624330649e-06</v>
      </c>
      <c r="EX21">
        <v>-4</v>
      </c>
      <c r="EY21">
        <v>2067</v>
      </c>
      <c r="EZ21">
        <v>1</v>
      </c>
      <c r="FA21">
        <v>22</v>
      </c>
      <c r="FB21">
        <v>0.6</v>
      </c>
      <c r="FC21">
        <v>0.6</v>
      </c>
      <c r="FD21">
        <v>18</v>
      </c>
      <c r="FE21">
        <v>991.405</v>
      </c>
      <c r="FF21">
        <v>455.573</v>
      </c>
      <c r="FG21">
        <v>33.0017</v>
      </c>
      <c r="FH21">
        <v>33.4223</v>
      </c>
      <c r="FI21">
        <v>30.002</v>
      </c>
      <c r="FJ21">
        <v>32.9832</v>
      </c>
      <c r="FK21">
        <v>33.0245</v>
      </c>
      <c r="FL21">
        <v>8.73022</v>
      </c>
      <c r="FM21">
        <v>43.1868</v>
      </c>
      <c r="FN21">
        <v>0</v>
      </c>
      <c r="FO21">
        <v>33</v>
      </c>
      <c r="FP21">
        <v>30.16</v>
      </c>
      <c r="FQ21">
        <v>19.1146</v>
      </c>
      <c r="FR21">
        <v>99.0743</v>
      </c>
      <c r="FS21">
        <v>97.9044</v>
      </c>
    </row>
    <row r="22" spans="1:175">
      <c r="A22">
        <v>6</v>
      </c>
      <c r="B22">
        <v>1627940523.6</v>
      </c>
      <c r="C22">
        <v>10</v>
      </c>
      <c r="D22" t="s">
        <v>305</v>
      </c>
      <c r="E22" t="s">
        <v>306</v>
      </c>
      <c r="F22">
        <v>0</v>
      </c>
      <c r="H22">
        <v>1627940523.6</v>
      </c>
      <c r="I22">
        <f>(J22)/1000</f>
        <v>0</v>
      </c>
      <c r="J22">
        <f>1000*CB22*AH22*(BX22-BY22)/(100*BQ22*(1000-AH22*BX22))</f>
        <v>0</v>
      </c>
      <c r="K22">
        <f>CB22*AH22*(BW22-BV22*(1000-AH22*BY22)/(1000-AH22*BX22))/(100*BQ22)</f>
        <v>0</v>
      </c>
      <c r="L22">
        <f>BV22 - IF(AH22&gt;1, K22*BQ22*100.0/(AJ22*CJ22), 0)</f>
        <v>0</v>
      </c>
      <c r="M22">
        <f>((S22-I22/2)*L22-K22)/(S22+I22/2)</f>
        <v>0</v>
      </c>
      <c r="N22">
        <f>M22*(CC22+CD22)/1000.0</f>
        <v>0</v>
      </c>
      <c r="O22">
        <f>(BV22 - IF(AH22&gt;1, K22*BQ22*100.0/(AJ22*CJ22), 0))*(CC22+CD22)/1000.0</f>
        <v>0</v>
      </c>
      <c r="P22">
        <f>2.0/((1/R22-1/Q22)+SIGN(R22)*SQRT((1/R22-1/Q22)*(1/R22-1/Q22) + 4*BR22/((BR22+1)*(BR22+1))*(2*1/R22*1/Q22-1/Q22*1/Q22)))</f>
        <v>0</v>
      </c>
      <c r="Q22">
        <f>IF(LEFT(BS22,1)&lt;&gt;"0",IF(LEFT(BS22,1)="1",3.0,BT22),$D$5+$E$5*(CJ22*CC22/($K$5*1000))+$F$5*(CJ22*CC22/($K$5*1000))*MAX(MIN(BQ22,$J$5),$I$5)*MAX(MIN(BQ22,$J$5),$I$5)+$G$5*MAX(MIN(BQ22,$J$5),$I$5)*(CJ22*CC22/($K$5*1000))+$H$5*(CJ22*CC22/($K$5*1000))*(CJ22*CC22/($K$5*1000)))</f>
        <v>0</v>
      </c>
      <c r="R22">
        <f>I22*(1000-(1000*0.61365*exp(17.502*V22/(240.97+V22))/(CC22+CD22)+BX22)/2)/(1000*0.61365*exp(17.502*V22/(240.97+V22))/(CC22+CD22)-BX22)</f>
        <v>0</v>
      </c>
      <c r="S22">
        <f>1/((BR22+1)/(P22/1.6)+1/(Q22/1.37)) + BR22/((BR22+1)/(P22/1.6) + BR22/(Q22/1.37))</f>
        <v>0</v>
      </c>
      <c r="T22">
        <f>(BM22*BP22)</f>
        <v>0</v>
      </c>
      <c r="U22">
        <f>(CE22+(T22+2*0.95*5.67E-8*(((CE22+$B$7)+273)^4-(CE22+273)^4)-44100*I22)/(1.84*29.3*Q22+8*0.95*5.67E-8*(CE22+273)^3))</f>
        <v>0</v>
      </c>
      <c r="V22">
        <f>($C$7*CF22+$D$7*CG22+$E$7*U22)</f>
        <v>0</v>
      </c>
      <c r="W22">
        <f>0.61365*exp(17.502*V22/(240.97+V22))</f>
        <v>0</v>
      </c>
      <c r="X22">
        <f>(Y22/Z22*100)</f>
        <v>0</v>
      </c>
      <c r="Y22">
        <f>BX22*(CC22+CD22)/1000</f>
        <v>0</v>
      </c>
      <c r="Z22">
        <f>0.61365*exp(17.502*CE22/(240.97+CE22))</f>
        <v>0</v>
      </c>
      <c r="AA22">
        <f>(W22-BX22*(CC22+CD22)/1000)</f>
        <v>0</v>
      </c>
      <c r="AB22">
        <f>(-I22*44100)</f>
        <v>0</v>
      </c>
      <c r="AC22">
        <f>2*29.3*Q22*0.92*(CE22-V22)</f>
        <v>0</v>
      </c>
      <c r="AD22">
        <f>2*0.95*5.67E-8*(((CE22+$B$7)+273)^4-(V22+273)^4)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MAX(0,($B$13+$C$13*CJ22)/(1+$D$13*CJ22)*CC22/(CE22+273)*$E$13)</f>
        <v>0</v>
      </c>
      <c r="AK22" t="s">
        <v>292</v>
      </c>
      <c r="AL22" t="s">
        <v>292</v>
      </c>
      <c r="AM22">
        <v>0</v>
      </c>
      <c r="AN22">
        <v>0</v>
      </c>
      <c r="AO22">
        <f>1-AM22/AN22</f>
        <v>0</v>
      </c>
      <c r="AP22">
        <v>0</v>
      </c>
      <c r="AQ22" t="s">
        <v>292</v>
      </c>
      <c r="AR22" t="s">
        <v>292</v>
      </c>
      <c r="AS22">
        <v>0</v>
      </c>
      <c r="AT22">
        <v>0</v>
      </c>
      <c r="AU22">
        <f>1-AS22/AT22</f>
        <v>0</v>
      </c>
      <c r="AV22">
        <v>0.5</v>
      </c>
      <c r="AW22">
        <f>BN22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292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f>$B$11*CK22+$C$11*CL22+$F$11*CM22*(1-CP22)</f>
        <v>0</v>
      </c>
      <c r="BN22">
        <f>BM22*BO22</f>
        <v>0</v>
      </c>
      <c r="BO22">
        <f>($B$11*$D$9+$C$11*$D$9+$F$11*((CZ22+CR22)/MAX(CZ22+CR22+DA22, 0.1)*$I$9+DA22/MAX(CZ22+CR22+DA22, 0.1)*$J$9))/($B$11+$C$11+$F$11)</f>
        <v>0</v>
      </c>
      <c r="BP22">
        <f>($B$11*$K$9+$C$11*$K$9+$F$11*((CZ22+CR22)/MAX(CZ22+CR22+DA22, 0.1)*$P$9+DA22/MAX(CZ22+CR22+DA22, 0.1)*$Q$9))/($B$11+$C$11+$F$11)</f>
        <v>0</v>
      </c>
      <c r="BQ22">
        <v>6</v>
      </c>
      <c r="BR22">
        <v>0.5</v>
      </c>
      <c r="BS22" t="s">
        <v>293</v>
      </c>
      <c r="BT22">
        <v>2</v>
      </c>
      <c r="BU22">
        <v>1627940523.6</v>
      </c>
      <c r="BV22">
        <v>216.112</v>
      </c>
      <c r="BW22">
        <v>122.131</v>
      </c>
      <c r="BX22">
        <v>19.1128</v>
      </c>
      <c r="BY22">
        <v>19.0913</v>
      </c>
      <c r="BZ22">
        <v>216.429</v>
      </c>
      <c r="CA22">
        <v>19.2535</v>
      </c>
      <c r="CB22">
        <v>899.99</v>
      </c>
      <c r="CC22">
        <v>101.141</v>
      </c>
      <c r="CD22">
        <v>0.0992084</v>
      </c>
      <c r="CE22">
        <v>34.6885</v>
      </c>
      <c r="CF22">
        <v>34.9341</v>
      </c>
      <c r="CG22">
        <v>999.9</v>
      </c>
      <c r="CH22">
        <v>0</v>
      </c>
      <c r="CI22">
        <v>0</v>
      </c>
      <c r="CJ22">
        <v>9987.5</v>
      </c>
      <c r="CK22">
        <v>0</v>
      </c>
      <c r="CL22">
        <v>66.8869</v>
      </c>
      <c r="CM22">
        <v>1460.03</v>
      </c>
      <c r="CN22">
        <v>0.973003</v>
      </c>
      <c r="CO22">
        <v>0.0269966</v>
      </c>
      <c r="CP22">
        <v>0</v>
      </c>
      <c r="CQ22">
        <v>3.4254</v>
      </c>
      <c r="CR22">
        <v>4.99951</v>
      </c>
      <c r="CS22">
        <v>187.16</v>
      </c>
      <c r="CT22">
        <v>11912.1</v>
      </c>
      <c r="CU22">
        <v>48</v>
      </c>
      <c r="CV22">
        <v>50.375</v>
      </c>
      <c r="CW22">
        <v>49.562</v>
      </c>
      <c r="CX22">
        <v>49.812</v>
      </c>
      <c r="CY22">
        <v>50.062</v>
      </c>
      <c r="CZ22">
        <v>1415.75</v>
      </c>
      <c r="DA22">
        <v>39.28</v>
      </c>
      <c r="DB22">
        <v>0</v>
      </c>
      <c r="DC22">
        <v>1627940524.3</v>
      </c>
      <c r="DD22">
        <v>0</v>
      </c>
      <c r="DE22">
        <v>3.221496</v>
      </c>
      <c r="DF22">
        <v>-0.157699996533467</v>
      </c>
      <c r="DG22">
        <v>12.6789230986161</v>
      </c>
      <c r="DH22">
        <v>186.20668</v>
      </c>
      <c r="DI22">
        <v>15</v>
      </c>
      <c r="DJ22">
        <v>1627940486.6</v>
      </c>
      <c r="DK22" t="s">
        <v>294</v>
      </c>
      <c r="DL22">
        <v>1627940484.1</v>
      </c>
      <c r="DM22">
        <v>1627940486.6</v>
      </c>
      <c r="DN22">
        <v>1</v>
      </c>
      <c r="DO22">
        <v>-0.66</v>
      </c>
      <c r="DP22">
        <v>-0.126</v>
      </c>
      <c r="DQ22">
        <v>0.617</v>
      </c>
      <c r="DR22">
        <v>-0.144</v>
      </c>
      <c r="DS22">
        <v>420</v>
      </c>
      <c r="DT22">
        <v>19</v>
      </c>
      <c r="DU22">
        <v>0.69</v>
      </c>
      <c r="DV22">
        <v>0.21</v>
      </c>
      <c r="DW22">
        <v>34.9066358365854</v>
      </c>
      <c r="DX22">
        <v>419.180830887805</v>
      </c>
      <c r="DY22">
        <v>48.9972388860017</v>
      </c>
      <c r="DZ22">
        <v>0</v>
      </c>
      <c r="EA22">
        <v>3.24847428571429</v>
      </c>
      <c r="EB22">
        <v>-0.621334637964774</v>
      </c>
      <c r="EC22">
        <v>0.145492078022643</v>
      </c>
      <c r="ED22">
        <v>1</v>
      </c>
      <c r="EE22">
        <v>0.0310134919512195</v>
      </c>
      <c r="EF22">
        <v>-0.0720398981184669</v>
      </c>
      <c r="EG22">
        <v>0.0102514464072699</v>
      </c>
      <c r="EH22">
        <v>1</v>
      </c>
      <c r="EI22">
        <v>2</v>
      </c>
      <c r="EJ22">
        <v>3</v>
      </c>
      <c r="EK22" t="s">
        <v>298</v>
      </c>
      <c r="EL22">
        <v>100</v>
      </c>
      <c r="EM22">
        <v>100</v>
      </c>
      <c r="EN22">
        <v>-0.317</v>
      </c>
      <c r="EO22">
        <v>-0.1407</v>
      </c>
      <c r="EP22">
        <v>-1.5265217558934</v>
      </c>
      <c r="EQ22">
        <v>0.00616335315543056</v>
      </c>
      <c r="ER22">
        <v>-2.81551833566181e-06</v>
      </c>
      <c r="ES22">
        <v>7.20361701182458e-10</v>
      </c>
      <c r="ET22">
        <v>-0.335119031910718</v>
      </c>
      <c r="EU22">
        <v>0.000949733804135094</v>
      </c>
      <c r="EV22">
        <v>0.000626151634330831</v>
      </c>
      <c r="EW22">
        <v>-7.8445624330649e-06</v>
      </c>
      <c r="EX22">
        <v>-4</v>
      </c>
      <c r="EY22">
        <v>2067</v>
      </c>
      <c r="EZ22">
        <v>1</v>
      </c>
      <c r="FA22">
        <v>22</v>
      </c>
      <c r="FB22">
        <v>0.7</v>
      </c>
      <c r="FC22">
        <v>0.6</v>
      </c>
      <c r="FD22">
        <v>18</v>
      </c>
      <c r="FE22">
        <v>991.758</v>
      </c>
      <c r="FF22">
        <v>455.461</v>
      </c>
      <c r="FG22">
        <v>33.0017</v>
      </c>
      <c r="FH22">
        <v>33.4318</v>
      </c>
      <c r="FI22">
        <v>30.002</v>
      </c>
      <c r="FJ22">
        <v>32.9933</v>
      </c>
      <c r="FK22">
        <v>33.0339</v>
      </c>
      <c r="FL22">
        <v>7.71373</v>
      </c>
      <c r="FM22">
        <v>43.1868</v>
      </c>
      <c r="FN22">
        <v>0</v>
      </c>
      <c r="FO22">
        <v>33</v>
      </c>
      <c r="FP22">
        <v>30.16</v>
      </c>
      <c r="FQ22">
        <v>19.1146</v>
      </c>
      <c r="FR22">
        <v>99.073</v>
      </c>
      <c r="FS22">
        <v>97.9019</v>
      </c>
    </row>
    <row r="23" spans="1:175">
      <c r="A23">
        <v>7</v>
      </c>
      <c r="B23">
        <v>1627940525.6</v>
      </c>
      <c r="C23">
        <v>12</v>
      </c>
      <c r="D23" t="s">
        <v>307</v>
      </c>
      <c r="E23" t="s">
        <v>308</v>
      </c>
      <c r="F23">
        <v>0</v>
      </c>
      <c r="H23">
        <v>1627940525.6</v>
      </c>
      <c r="I23">
        <f>(J23)/1000</f>
        <v>0</v>
      </c>
      <c r="J23">
        <f>1000*CB23*AH23*(BX23-BY23)/(100*BQ23*(1000-AH23*BX23))</f>
        <v>0</v>
      </c>
      <c r="K23">
        <f>CB23*AH23*(BW23-BV23*(1000-AH23*BY23)/(1000-AH23*BX23))/(100*BQ23)</f>
        <v>0</v>
      </c>
      <c r="L23">
        <f>BV23 - IF(AH23&gt;1, K23*BQ23*100.0/(AJ23*CJ23), 0)</f>
        <v>0</v>
      </c>
      <c r="M23">
        <f>((S23-I23/2)*L23-K23)/(S23+I23/2)</f>
        <v>0</v>
      </c>
      <c r="N23">
        <f>M23*(CC23+CD23)/1000.0</f>
        <v>0</v>
      </c>
      <c r="O23">
        <f>(BV23 - IF(AH23&gt;1, K23*BQ23*100.0/(AJ23*CJ23), 0))*(CC23+CD23)/1000.0</f>
        <v>0</v>
      </c>
      <c r="P23">
        <f>2.0/((1/R23-1/Q23)+SIGN(R23)*SQRT((1/R23-1/Q23)*(1/R23-1/Q23) + 4*BR23/((BR23+1)*(BR23+1))*(2*1/R23*1/Q23-1/Q23*1/Q23)))</f>
        <v>0</v>
      </c>
      <c r="Q23">
        <f>IF(LEFT(BS23,1)&lt;&gt;"0",IF(LEFT(BS23,1)="1",3.0,BT23),$D$5+$E$5*(CJ23*CC23/($K$5*1000))+$F$5*(CJ23*CC23/($K$5*1000))*MAX(MIN(BQ23,$J$5),$I$5)*MAX(MIN(BQ23,$J$5),$I$5)+$G$5*MAX(MIN(BQ23,$J$5),$I$5)*(CJ23*CC23/($K$5*1000))+$H$5*(CJ23*CC23/($K$5*1000))*(CJ23*CC23/($K$5*1000)))</f>
        <v>0</v>
      </c>
      <c r="R23">
        <f>I23*(1000-(1000*0.61365*exp(17.502*V23/(240.97+V23))/(CC23+CD23)+BX23)/2)/(1000*0.61365*exp(17.502*V23/(240.97+V23))/(CC23+CD23)-BX23)</f>
        <v>0</v>
      </c>
      <c r="S23">
        <f>1/((BR23+1)/(P23/1.6)+1/(Q23/1.37)) + BR23/((BR23+1)/(P23/1.6) + BR23/(Q23/1.37))</f>
        <v>0</v>
      </c>
      <c r="T23">
        <f>(BM23*BP23)</f>
        <v>0</v>
      </c>
      <c r="U23">
        <f>(CE23+(T23+2*0.95*5.67E-8*(((CE23+$B$7)+273)^4-(CE23+273)^4)-44100*I23)/(1.84*29.3*Q23+8*0.95*5.67E-8*(CE23+273)^3))</f>
        <v>0</v>
      </c>
      <c r="V23">
        <f>($C$7*CF23+$D$7*CG23+$E$7*U23)</f>
        <v>0</v>
      </c>
      <c r="W23">
        <f>0.61365*exp(17.502*V23/(240.97+V23))</f>
        <v>0</v>
      </c>
      <c r="X23">
        <f>(Y23/Z23*100)</f>
        <v>0</v>
      </c>
      <c r="Y23">
        <f>BX23*(CC23+CD23)/1000</f>
        <v>0</v>
      </c>
      <c r="Z23">
        <f>0.61365*exp(17.502*CE23/(240.97+CE23))</f>
        <v>0</v>
      </c>
      <c r="AA23">
        <f>(W23-BX23*(CC23+CD23)/1000)</f>
        <v>0</v>
      </c>
      <c r="AB23">
        <f>(-I23*44100)</f>
        <v>0</v>
      </c>
      <c r="AC23">
        <f>2*29.3*Q23*0.92*(CE23-V23)</f>
        <v>0</v>
      </c>
      <c r="AD23">
        <f>2*0.95*5.67E-8*(((CE23+$B$7)+273)^4-(V23+273)^4)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MAX(0,($B$13+$C$13*CJ23)/(1+$D$13*CJ23)*CC23/(CE23+273)*$E$13)</f>
        <v>0</v>
      </c>
      <c r="AK23" t="s">
        <v>292</v>
      </c>
      <c r="AL23" t="s">
        <v>292</v>
      </c>
      <c r="AM23">
        <v>0</v>
      </c>
      <c r="AN23">
        <v>0</v>
      </c>
      <c r="AO23">
        <f>1-AM23/AN23</f>
        <v>0</v>
      </c>
      <c r="AP23">
        <v>0</v>
      </c>
      <c r="AQ23" t="s">
        <v>292</v>
      </c>
      <c r="AR23" t="s">
        <v>292</v>
      </c>
      <c r="AS23">
        <v>0</v>
      </c>
      <c r="AT23">
        <v>0</v>
      </c>
      <c r="AU23">
        <f>1-AS23/AT23</f>
        <v>0</v>
      </c>
      <c r="AV23">
        <v>0.5</v>
      </c>
      <c r="AW23">
        <f>BN23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292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f>$B$11*CK23+$C$11*CL23+$F$11*CM23*(1-CP23)</f>
        <v>0</v>
      </c>
      <c r="BN23">
        <f>BM23*BO23</f>
        <v>0</v>
      </c>
      <c r="BO23">
        <f>($B$11*$D$9+$C$11*$D$9+$F$11*((CZ23+CR23)/MAX(CZ23+CR23+DA23, 0.1)*$I$9+DA23/MAX(CZ23+CR23+DA23, 0.1)*$J$9))/($B$11+$C$11+$F$11)</f>
        <v>0</v>
      </c>
      <c r="BP23">
        <f>($B$11*$K$9+$C$11*$K$9+$F$11*((CZ23+CR23)/MAX(CZ23+CR23+DA23, 0.1)*$P$9+DA23/MAX(CZ23+CR23+DA23, 0.1)*$Q$9))/($B$11+$C$11+$F$11)</f>
        <v>0</v>
      </c>
      <c r="BQ23">
        <v>6</v>
      </c>
      <c r="BR23">
        <v>0.5</v>
      </c>
      <c r="BS23" t="s">
        <v>293</v>
      </c>
      <c r="BT23">
        <v>2</v>
      </c>
      <c r="BU23">
        <v>1627940525.6</v>
      </c>
      <c r="BV23">
        <v>170.499</v>
      </c>
      <c r="BW23">
        <v>95.6942</v>
      </c>
      <c r="BX23">
        <v>19.1254</v>
      </c>
      <c r="BY23">
        <v>19.0978</v>
      </c>
      <c r="BZ23">
        <v>171.051</v>
      </c>
      <c r="CA23">
        <v>19.2659</v>
      </c>
      <c r="CB23">
        <v>899.975</v>
      </c>
      <c r="CC23">
        <v>101.14</v>
      </c>
      <c r="CD23">
        <v>0.0988549</v>
      </c>
      <c r="CE23">
        <v>34.6902</v>
      </c>
      <c r="CF23">
        <v>34.9313</v>
      </c>
      <c r="CG23">
        <v>999.9</v>
      </c>
      <c r="CH23">
        <v>0</v>
      </c>
      <c r="CI23">
        <v>0</v>
      </c>
      <c r="CJ23">
        <v>9997.5</v>
      </c>
      <c r="CK23">
        <v>0</v>
      </c>
      <c r="CL23">
        <v>66.8869</v>
      </c>
      <c r="CM23">
        <v>1460.02</v>
      </c>
      <c r="CN23">
        <v>0.973003</v>
      </c>
      <c r="CO23">
        <v>0.0269966</v>
      </c>
      <c r="CP23">
        <v>0</v>
      </c>
      <c r="CQ23">
        <v>3.4649</v>
      </c>
      <c r="CR23">
        <v>4.99951</v>
      </c>
      <c r="CS23">
        <v>187.433</v>
      </c>
      <c r="CT23">
        <v>11912.1</v>
      </c>
      <c r="CU23">
        <v>48</v>
      </c>
      <c r="CV23">
        <v>50.375</v>
      </c>
      <c r="CW23">
        <v>49.562</v>
      </c>
      <c r="CX23">
        <v>49.812</v>
      </c>
      <c r="CY23">
        <v>50.062</v>
      </c>
      <c r="CZ23">
        <v>1415.74</v>
      </c>
      <c r="DA23">
        <v>39.28</v>
      </c>
      <c r="DB23">
        <v>0</v>
      </c>
      <c r="DC23">
        <v>1627940526.1</v>
      </c>
      <c r="DD23">
        <v>0</v>
      </c>
      <c r="DE23">
        <v>3.23398076923077</v>
      </c>
      <c r="DF23">
        <v>0.357220513463142</v>
      </c>
      <c r="DG23">
        <v>11.4429401744205</v>
      </c>
      <c r="DH23">
        <v>186.448769230769</v>
      </c>
      <c r="DI23">
        <v>15</v>
      </c>
      <c r="DJ23">
        <v>1627940486.6</v>
      </c>
      <c r="DK23" t="s">
        <v>294</v>
      </c>
      <c r="DL23">
        <v>1627940484.1</v>
      </c>
      <c r="DM23">
        <v>1627940486.6</v>
      </c>
      <c r="DN23">
        <v>1</v>
      </c>
      <c r="DO23">
        <v>-0.66</v>
      </c>
      <c r="DP23">
        <v>-0.126</v>
      </c>
      <c r="DQ23">
        <v>0.617</v>
      </c>
      <c r="DR23">
        <v>-0.144</v>
      </c>
      <c r="DS23">
        <v>420</v>
      </c>
      <c r="DT23">
        <v>19</v>
      </c>
      <c r="DU23">
        <v>0.69</v>
      </c>
      <c r="DV23">
        <v>0.21</v>
      </c>
      <c r="DW23">
        <v>43.8283659</v>
      </c>
      <c r="DX23">
        <v>440.758067027875</v>
      </c>
      <c r="DY23">
        <v>50.1858330385259</v>
      </c>
      <c r="DZ23">
        <v>0</v>
      </c>
      <c r="EA23">
        <v>3.25567647058824</v>
      </c>
      <c r="EB23">
        <v>-0.318501815450106</v>
      </c>
      <c r="EC23">
        <v>0.146073738548124</v>
      </c>
      <c r="ED23">
        <v>1</v>
      </c>
      <c r="EE23">
        <v>0.0298451724390244</v>
      </c>
      <c r="EF23">
        <v>-0.0782544551916377</v>
      </c>
      <c r="EG23">
        <v>0.0105020389774741</v>
      </c>
      <c r="EH23">
        <v>1</v>
      </c>
      <c r="EI23">
        <v>2</v>
      </c>
      <c r="EJ23">
        <v>3</v>
      </c>
      <c r="EK23" t="s">
        <v>298</v>
      </c>
      <c r="EL23">
        <v>100</v>
      </c>
      <c r="EM23">
        <v>100</v>
      </c>
      <c r="EN23">
        <v>-0.552</v>
      </c>
      <c r="EO23">
        <v>-0.1405</v>
      </c>
      <c r="EP23">
        <v>-1.5265217558934</v>
      </c>
      <c r="EQ23">
        <v>0.00616335315543056</v>
      </c>
      <c r="ER23">
        <v>-2.81551833566181e-06</v>
      </c>
      <c r="ES23">
        <v>7.20361701182458e-10</v>
      </c>
      <c r="ET23">
        <v>-0.335119031910718</v>
      </c>
      <c r="EU23">
        <v>0.000949733804135094</v>
      </c>
      <c r="EV23">
        <v>0.000626151634330831</v>
      </c>
      <c r="EW23">
        <v>-7.8445624330649e-06</v>
      </c>
      <c r="EX23">
        <v>-4</v>
      </c>
      <c r="EY23">
        <v>2067</v>
      </c>
      <c r="EZ23">
        <v>1</v>
      </c>
      <c r="FA23">
        <v>22</v>
      </c>
      <c r="FB23">
        <v>0.7</v>
      </c>
      <c r="FC23">
        <v>0.7</v>
      </c>
      <c r="FD23">
        <v>18</v>
      </c>
      <c r="FE23">
        <v>991.505</v>
      </c>
      <c r="FF23">
        <v>455.449</v>
      </c>
      <c r="FG23">
        <v>33.0017</v>
      </c>
      <c r="FH23">
        <v>33.4415</v>
      </c>
      <c r="FI23">
        <v>30.002</v>
      </c>
      <c r="FJ23">
        <v>33.0029</v>
      </c>
      <c r="FK23">
        <v>33.0434</v>
      </c>
      <c r="FL23">
        <v>7.03483</v>
      </c>
      <c r="FM23">
        <v>43.1868</v>
      </c>
      <c r="FN23">
        <v>0</v>
      </c>
      <c r="FO23">
        <v>33</v>
      </c>
      <c r="FP23">
        <v>35.19</v>
      </c>
      <c r="FQ23">
        <v>19.1146</v>
      </c>
      <c r="FR23">
        <v>99.0705</v>
      </c>
      <c r="FS23">
        <v>97.9004</v>
      </c>
    </row>
    <row r="24" spans="1:175">
      <c r="A24">
        <v>8</v>
      </c>
      <c r="B24">
        <v>1627940527.6</v>
      </c>
      <c r="C24">
        <v>14</v>
      </c>
      <c r="D24" t="s">
        <v>309</v>
      </c>
      <c r="E24" t="s">
        <v>310</v>
      </c>
      <c r="F24">
        <v>0</v>
      </c>
      <c r="H24">
        <v>1627940527.6</v>
      </c>
      <c r="I24">
        <f>(J24)/1000</f>
        <v>0</v>
      </c>
      <c r="J24">
        <f>1000*CB24*AH24*(BX24-BY24)/(100*BQ24*(1000-AH24*BX24))</f>
        <v>0</v>
      </c>
      <c r="K24">
        <f>CB24*AH24*(BW24-BV24*(1000-AH24*BY24)/(1000-AH24*BX24))/(100*BQ24)</f>
        <v>0</v>
      </c>
      <c r="L24">
        <f>BV24 - IF(AH24&gt;1, K24*BQ24*100.0/(AJ24*CJ24), 0)</f>
        <v>0</v>
      </c>
      <c r="M24">
        <f>((S24-I24/2)*L24-K24)/(S24+I24/2)</f>
        <v>0</v>
      </c>
      <c r="N24">
        <f>M24*(CC24+CD24)/1000.0</f>
        <v>0</v>
      </c>
      <c r="O24">
        <f>(BV24 - IF(AH24&gt;1, K24*BQ24*100.0/(AJ24*CJ24), 0))*(CC24+CD24)/1000.0</f>
        <v>0</v>
      </c>
      <c r="P24">
        <f>2.0/((1/R24-1/Q24)+SIGN(R24)*SQRT((1/R24-1/Q24)*(1/R24-1/Q24) + 4*BR24/((BR24+1)*(BR24+1))*(2*1/R24*1/Q24-1/Q24*1/Q24)))</f>
        <v>0</v>
      </c>
      <c r="Q24">
        <f>IF(LEFT(BS24,1)&lt;&gt;"0",IF(LEFT(BS24,1)="1",3.0,BT24),$D$5+$E$5*(CJ24*CC24/($K$5*1000))+$F$5*(CJ24*CC24/($K$5*1000))*MAX(MIN(BQ24,$J$5),$I$5)*MAX(MIN(BQ24,$J$5),$I$5)+$G$5*MAX(MIN(BQ24,$J$5),$I$5)*(CJ24*CC24/($K$5*1000))+$H$5*(CJ24*CC24/($K$5*1000))*(CJ24*CC24/($K$5*1000)))</f>
        <v>0</v>
      </c>
      <c r="R24">
        <f>I24*(1000-(1000*0.61365*exp(17.502*V24/(240.97+V24))/(CC24+CD24)+BX24)/2)/(1000*0.61365*exp(17.502*V24/(240.97+V24))/(CC24+CD24)-BX24)</f>
        <v>0</v>
      </c>
      <c r="S24">
        <f>1/((BR24+1)/(P24/1.6)+1/(Q24/1.37)) + BR24/((BR24+1)/(P24/1.6) + BR24/(Q24/1.37))</f>
        <v>0</v>
      </c>
      <c r="T24">
        <f>(BM24*BP24)</f>
        <v>0</v>
      </c>
      <c r="U24">
        <f>(CE24+(T24+2*0.95*5.67E-8*(((CE24+$B$7)+273)^4-(CE24+273)^4)-44100*I24)/(1.84*29.3*Q24+8*0.95*5.67E-8*(CE24+273)^3))</f>
        <v>0</v>
      </c>
      <c r="V24">
        <f>($C$7*CF24+$D$7*CG24+$E$7*U24)</f>
        <v>0</v>
      </c>
      <c r="W24">
        <f>0.61365*exp(17.502*V24/(240.97+V24))</f>
        <v>0</v>
      </c>
      <c r="X24">
        <f>(Y24/Z24*100)</f>
        <v>0</v>
      </c>
      <c r="Y24">
        <f>BX24*(CC24+CD24)/1000</f>
        <v>0</v>
      </c>
      <c r="Z24">
        <f>0.61365*exp(17.502*CE24/(240.97+CE24))</f>
        <v>0</v>
      </c>
      <c r="AA24">
        <f>(W24-BX24*(CC24+CD24)/1000)</f>
        <v>0</v>
      </c>
      <c r="AB24">
        <f>(-I24*44100)</f>
        <v>0</v>
      </c>
      <c r="AC24">
        <f>2*29.3*Q24*0.92*(CE24-V24)</f>
        <v>0</v>
      </c>
      <c r="AD24">
        <f>2*0.95*5.67E-8*(((CE24+$B$7)+273)^4-(V24+273)^4)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MAX(0,($B$13+$C$13*CJ24)/(1+$D$13*CJ24)*CC24/(CE24+273)*$E$13)</f>
        <v>0</v>
      </c>
      <c r="AK24" t="s">
        <v>292</v>
      </c>
      <c r="AL24" t="s">
        <v>292</v>
      </c>
      <c r="AM24">
        <v>0</v>
      </c>
      <c r="AN24">
        <v>0</v>
      </c>
      <c r="AO24">
        <f>1-AM24/AN24</f>
        <v>0</v>
      </c>
      <c r="AP24">
        <v>0</v>
      </c>
      <c r="AQ24" t="s">
        <v>292</v>
      </c>
      <c r="AR24" t="s">
        <v>292</v>
      </c>
      <c r="AS24">
        <v>0</v>
      </c>
      <c r="AT24">
        <v>0</v>
      </c>
      <c r="AU24">
        <f>1-AS24/AT24</f>
        <v>0</v>
      </c>
      <c r="AV24">
        <v>0.5</v>
      </c>
      <c r="AW24">
        <f>BN24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292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f>$B$11*CK24+$C$11*CL24+$F$11*CM24*(1-CP24)</f>
        <v>0</v>
      </c>
      <c r="BN24">
        <f>BM24*BO24</f>
        <v>0</v>
      </c>
      <c r="BO24">
        <f>($B$11*$D$9+$C$11*$D$9+$F$11*((CZ24+CR24)/MAX(CZ24+CR24+DA24, 0.1)*$I$9+DA24/MAX(CZ24+CR24+DA24, 0.1)*$J$9))/($B$11+$C$11+$F$11)</f>
        <v>0</v>
      </c>
      <c r="BP24">
        <f>($B$11*$K$9+$C$11*$K$9+$F$11*((CZ24+CR24)/MAX(CZ24+CR24+DA24, 0.1)*$P$9+DA24/MAX(CZ24+CR24+DA24, 0.1)*$Q$9))/($B$11+$C$11+$F$11)</f>
        <v>0</v>
      </c>
      <c r="BQ24">
        <v>6</v>
      </c>
      <c r="BR24">
        <v>0.5</v>
      </c>
      <c r="BS24" t="s">
        <v>293</v>
      </c>
      <c r="BT24">
        <v>2</v>
      </c>
      <c r="BU24">
        <v>1627940527.6</v>
      </c>
      <c r="BV24">
        <v>134.706</v>
      </c>
      <c r="BW24">
        <v>77.2886</v>
      </c>
      <c r="BX24">
        <v>19.1357</v>
      </c>
      <c r="BY24">
        <v>19.1042</v>
      </c>
      <c r="BZ24">
        <v>135.447</v>
      </c>
      <c r="CA24">
        <v>19.276</v>
      </c>
      <c r="CB24">
        <v>900.035</v>
      </c>
      <c r="CC24">
        <v>101.14</v>
      </c>
      <c r="CD24">
        <v>0.099357</v>
      </c>
      <c r="CE24">
        <v>34.6943</v>
      </c>
      <c r="CF24">
        <v>34.9234</v>
      </c>
      <c r="CG24">
        <v>999.9</v>
      </c>
      <c r="CH24">
        <v>0</v>
      </c>
      <c r="CI24">
        <v>0</v>
      </c>
      <c r="CJ24">
        <v>10015.6</v>
      </c>
      <c r="CK24">
        <v>0</v>
      </c>
      <c r="CL24">
        <v>66.8728</v>
      </c>
      <c r="CM24">
        <v>1460.02</v>
      </c>
      <c r="CN24">
        <v>0.973003</v>
      </c>
      <c r="CO24">
        <v>0.0269966</v>
      </c>
      <c r="CP24">
        <v>0</v>
      </c>
      <c r="CQ24">
        <v>3.4175</v>
      </c>
      <c r="CR24">
        <v>4.99951</v>
      </c>
      <c r="CS24">
        <v>187.362</v>
      </c>
      <c r="CT24">
        <v>11912.1</v>
      </c>
      <c r="CU24">
        <v>48.062</v>
      </c>
      <c r="CV24">
        <v>50.375</v>
      </c>
      <c r="CW24">
        <v>49.562</v>
      </c>
      <c r="CX24">
        <v>49.812</v>
      </c>
      <c r="CY24">
        <v>50.062</v>
      </c>
      <c r="CZ24">
        <v>1415.74</v>
      </c>
      <c r="DA24">
        <v>39.28</v>
      </c>
      <c r="DB24">
        <v>0</v>
      </c>
      <c r="DC24">
        <v>1627940528.5</v>
      </c>
      <c r="DD24">
        <v>0</v>
      </c>
      <c r="DE24">
        <v>3.24713846153846</v>
      </c>
      <c r="DF24">
        <v>0.230372647944693</v>
      </c>
      <c r="DG24">
        <v>7.59630768632977</v>
      </c>
      <c r="DH24">
        <v>186.807846153846</v>
      </c>
      <c r="DI24">
        <v>15</v>
      </c>
      <c r="DJ24">
        <v>1627940486.6</v>
      </c>
      <c r="DK24" t="s">
        <v>294</v>
      </c>
      <c r="DL24">
        <v>1627940484.1</v>
      </c>
      <c r="DM24">
        <v>1627940486.6</v>
      </c>
      <c r="DN24">
        <v>1</v>
      </c>
      <c r="DO24">
        <v>-0.66</v>
      </c>
      <c r="DP24">
        <v>-0.126</v>
      </c>
      <c r="DQ24">
        <v>0.617</v>
      </c>
      <c r="DR24">
        <v>-0.144</v>
      </c>
      <c r="DS24">
        <v>420</v>
      </c>
      <c r="DT24">
        <v>19</v>
      </c>
      <c r="DU24">
        <v>0.69</v>
      </c>
      <c r="DV24">
        <v>0.21</v>
      </c>
      <c r="DW24">
        <v>50.9002275341463</v>
      </c>
      <c r="DX24">
        <v>402.550568799303</v>
      </c>
      <c r="DY24">
        <v>48.6361087657577</v>
      </c>
      <c r="DZ24">
        <v>0</v>
      </c>
      <c r="EA24">
        <v>3.25624705882353</v>
      </c>
      <c r="EB24">
        <v>-0.117864750633988</v>
      </c>
      <c r="EC24">
        <v>0.14221780776081</v>
      </c>
      <c r="ED24">
        <v>1</v>
      </c>
      <c r="EE24">
        <v>0.0291122846341463</v>
      </c>
      <c r="EF24">
        <v>-0.0680424108710801</v>
      </c>
      <c r="EG24">
        <v>0.0103016884651311</v>
      </c>
      <c r="EH24">
        <v>1</v>
      </c>
      <c r="EI24">
        <v>2</v>
      </c>
      <c r="EJ24">
        <v>3</v>
      </c>
      <c r="EK24" t="s">
        <v>298</v>
      </c>
      <c r="EL24">
        <v>100</v>
      </c>
      <c r="EM24">
        <v>100</v>
      </c>
      <c r="EN24">
        <v>-0.741</v>
      </c>
      <c r="EO24">
        <v>-0.1403</v>
      </c>
      <c r="EP24">
        <v>-1.5265217558934</v>
      </c>
      <c r="EQ24">
        <v>0.00616335315543056</v>
      </c>
      <c r="ER24">
        <v>-2.81551833566181e-06</v>
      </c>
      <c r="ES24">
        <v>7.20361701182458e-10</v>
      </c>
      <c r="ET24">
        <v>-0.335119031910718</v>
      </c>
      <c r="EU24">
        <v>0.000949733804135094</v>
      </c>
      <c r="EV24">
        <v>0.000626151634330831</v>
      </c>
      <c r="EW24">
        <v>-7.8445624330649e-06</v>
      </c>
      <c r="EX24">
        <v>-4</v>
      </c>
      <c r="EY24">
        <v>2067</v>
      </c>
      <c r="EZ24">
        <v>1</v>
      </c>
      <c r="FA24">
        <v>22</v>
      </c>
      <c r="FB24">
        <v>0.7</v>
      </c>
      <c r="FC24">
        <v>0.7</v>
      </c>
      <c r="FD24">
        <v>18</v>
      </c>
      <c r="FE24">
        <v>991.196</v>
      </c>
      <c r="FF24">
        <v>455.277</v>
      </c>
      <c r="FG24">
        <v>33.0017</v>
      </c>
      <c r="FH24">
        <v>33.4513</v>
      </c>
      <c r="FI24">
        <v>30.002</v>
      </c>
      <c r="FJ24">
        <v>33.0124</v>
      </c>
      <c r="FK24">
        <v>33.0536</v>
      </c>
      <c r="FL24">
        <v>6.5598</v>
      </c>
      <c r="FM24">
        <v>43.1868</v>
      </c>
      <c r="FN24">
        <v>0</v>
      </c>
      <c r="FO24">
        <v>33</v>
      </c>
      <c r="FP24">
        <v>35.19</v>
      </c>
      <c r="FQ24">
        <v>19.1146</v>
      </c>
      <c r="FR24">
        <v>99.0676</v>
      </c>
      <c r="FS24">
        <v>97.8995</v>
      </c>
    </row>
    <row r="25" spans="1:175">
      <c r="A25">
        <v>9</v>
      </c>
      <c r="B25">
        <v>1627940529.6</v>
      </c>
      <c r="C25">
        <v>16</v>
      </c>
      <c r="D25" t="s">
        <v>311</v>
      </c>
      <c r="E25" t="s">
        <v>312</v>
      </c>
      <c r="F25">
        <v>0</v>
      </c>
      <c r="H25">
        <v>1627940529.6</v>
      </c>
      <c r="I25">
        <f>(J25)/1000</f>
        <v>0</v>
      </c>
      <c r="J25">
        <f>1000*CB25*AH25*(BX25-BY25)/(100*BQ25*(1000-AH25*BX25))</f>
        <v>0</v>
      </c>
      <c r="K25">
        <f>CB25*AH25*(BW25-BV25*(1000-AH25*BY25)/(1000-AH25*BX25))/(100*BQ25)</f>
        <v>0</v>
      </c>
      <c r="L25">
        <f>BV25 - IF(AH25&gt;1, K25*BQ25*100.0/(AJ25*CJ25), 0)</f>
        <v>0</v>
      </c>
      <c r="M25">
        <f>((S25-I25/2)*L25-K25)/(S25+I25/2)</f>
        <v>0</v>
      </c>
      <c r="N25">
        <f>M25*(CC25+CD25)/1000.0</f>
        <v>0</v>
      </c>
      <c r="O25">
        <f>(BV25 - IF(AH25&gt;1, K25*BQ25*100.0/(AJ25*CJ25), 0))*(CC25+CD25)/1000.0</f>
        <v>0</v>
      </c>
      <c r="P25">
        <f>2.0/((1/R25-1/Q25)+SIGN(R25)*SQRT((1/R25-1/Q25)*(1/R25-1/Q25) + 4*BR25/((BR25+1)*(BR25+1))*(2*1/R25*1/Q25-1/Q25*1/Q25)))</f>
        <v>0</v>
      </c>
      <c r="Q25">
        <f>IF(LEFT(BS25,1)&lt;&gt;"0",IF(LEFT(BS25,1)="1",3.0,BT25),$D$5+$E$5*(CJ25*CC25/($K$5*1000))+$F$5*(CJ25*CC25/($K$5*1000))*MAX(MIN(BQ25,$J$5),$I$5)*MAX(MIN(BQ25,$J$5),$I$5)+$G$5*MAX(MIN(BQ25,$J$5),$I$5)*(CJ25*CC25/($K$5*1000))+$H$5*(CJ25*CC25/($K$5*1000))*(CJ25*CC25/($K$5*1000)))</f>
        <v>0</v>
      </c>
      <c r="R25">
        <f>I25*(1000-(1000*0.61365*exp(17.502*V25/(240.97+V25))/(CC25+CD25)+BX25)/2)/(1000*0.61365*exp(17.502*V25/(240.97+V25))/(CC25+CD25)-BX25)</f>
        <v>0</v>
      </c>
      <c r="S25">
        <f>1/((BR25+1)/(P25/1.6)+1/(Q25/1.37)) + BR25/((BR25+1)/(P25/1.6) + BR25/(Q25/1.37))</f>
        <v>0</v>
      </c>
      <c r="T25">
        <f>(BM25*BP25)</f>
        <v>0</v>
      </c>
      <c r="U25">
        <f>(CE25+(T25+2*0.95*5.67E-8*(((CE25+$B$7)+273)^4-(CE25+273)^4)-44100*I25)/(1.84*29.3*Q25+8*0.95*5.67E-8*(CE25+273)^3))</f>
        <v>0</v>
      </c>
      <c r="V25">
        <f>($C$7*CF25+$D$7*CG25+$E$7*U25)</f>
        <v>0</v>
      </c>
      <c r="W25">
        <f>0.61365*exp(17.502*V25/(240.97+V25))</f>
        <v>0</v>
      </c>
      <c r="X25">
        <f>(Y25/Z25*100)</f>
        <v>0</v>
      </c>
      <c r="Y25">
        <f>BX25*(CC25+CD25)/1000</f>
        <v>0</v>
      </c>
      <c r="Z25">
        <f>0.61365*exp(17.502*CE25/(240.97+CE25))</f>
        <v>0</v>
      </c>
      <c r="AA25">
        <f>(W25-BX25*(CC25+CD25)/1000)</f>
        <v>0</v>
      </c>
      <c r="AB25">
        <f>(-I25*44100)</f>
        <v>0</v>
      </c>
      <c r="AC25">
        <f>2*29.3*Q25*0.92*(CE25-V25)</f>
        <v>0</v>
      </c>
      <c r="AD25">
        <f>2*0.95*5.67E-8*(((CE25+$B$7)+273)^4-(V25+273)^4)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MAX(0,($B$13+$C$13*CJ25)/(1+$D$13*CJ25)*CC25/(CE25+273)*$E$13)</f>
        <v>0</v>
      </c>
      <c r="AK25" t="s">
        <v>292</v>
      </c>
      <c r="AL25" t="s">
        <v>292</v>
      </c>
      <c r="AM25">
        <v>0</v>
      </c>
      <c r="AN25">
        <v>0</v>
      </c>
      <c r="AO25">
        <f>1-AM25/AN25</f>
        <v>0</v>
      </c>
      <c r="AP25">
        <v>0</v>
      </c>
      <c r="AQ25" t="s">
        <v>292</v>
      </c>
      <c r="AR25" t="s">
        <v>292</v>
      </c>
      <c r="AS25">
        <v>0</v>
      </c>
      <c r="AT25">
        <v>0</v>
      </c>
      <c r="AU25">
        <f>1-AS25/AT25</f>
        <v>0</v>
      </c>
      <c r="AV25">
        <v>0.5</v>
      </c>
      <c r="AW25">
        <f>BN25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292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BM25">
        <f>$B$11*CK25+$C$11*CL25+$F$11*CM25*(1-CP25)</f>
        <v>0</v>
      </c>
      <c r="BN25">
        <f>BM25*BO25</f>
        <v>0</v>
      </c>
      <c r="BO25">
        <f>($B$11*$D$9+$C$11*$D$9+$F$11*((CZ25+CR25)/MAX(CZ25+CR25+DA25, 0.1)*$I$9+DA25/MAX(CZ25+CR25+DA25, 0.1)*$J$9))/($B$11+$C$11+$F$11)</f>
        <v>0</v>
      </c>
      <c r="BP25">
        <f>($B$11*$K$9+$C$11*$K$9+$F$11*((CZ25+CR25)/MAX(CZ25+CR25+DA25, 0.1)*$P$9+DA25/MAX(CZ25+CR25+DA25, 0.1)*$Q$9))/($B$11+$C$11+$F$11)</f>
        <v>0</v>
      </c>
      <c r="BQ25">
        <v>6</v>
      </c>
      <c r="BR25">
        <v>0.5</v>
      </c>
      <c r="BS25" t="s">
        <v>293</v>
      </c>
      <c r="BT25">
        <v>2</v>
      </c>
      <c r="BU25">
        <v>1627940529.6</v>
      </c>
      <c r="BV25">
        <v>107.546</v>
      </c>
      <c r="BW25">
        <v>64.8714</v>
      </c>
      <c r="BX25">
        <v>19.1444</v>
      </c>
      <c r="BY25">
        <v>19.1087</v>
      </c>
      <c r="BZ25">
        <v>108.436</v>
      </c>
      <c r="CA25">
        <v>19.2846</v>
      </c>
      <c r="CB25">
        <v>900.048</v>
      </c>
      <c r="CC25">
        <v>101.141</v>
      </c>
      <c r="CD25">
        <v>0.0997811</v>
      </c>
      <c r="CE25">
        <v>34.6989</v>
      </c>
      <c r="CF25">
        <v>34.9261</v>
      </c>
      <c r="CG25">
        <v>999.9</v>
      </c>
      <c r="CH25">
        <v>0</v>
      </c>
      <c r="CI25">
        <v>0</v>
      </c>
      <c r="CJ25">
        <v>9994.38</v>
      </c>
      <c r="CK25">
        <v>0</v>
      </c>
      <c r="CL25">
        <v>66.8728</v>
      </c>
      <c r="CM25">
        <v>1460.01</v>
      </c>
      <c r="CN25">
        <v>0.973003</v>
      </c>
      <c r="CO25">
        <v>0.0269966</v>
      </c>
      <c r="CP25">
        <v>0</v>
      </c>
      <c r="CQ25">
        <v>3.1761</v>
      </c>
      <c r="CR25">
        <v>4.99951</v>
      </c>
      <c r="CS25">
        <v>187.734</v>
      </c>
      <c r="CT25">
        <v>11912</v>
      </c>
      <c r="CU25">
        <v>48.062</v>
      </c>
      <c r="CV25">
        <v>50.375</v>
      </c>
      <c r="CW25">
        <v>49.625</v>
      </c>
      <c r="CX25">
        <v>49.812</v>
      </c>
      <c r="CY25">
        <v>50.062</v>
      </c>
      <c r="CZ25">
        <v>1415.73</v>
      </c>
      <c r="DA25">
        <v>39.28</v>
      </c>
      <c r="DB25">
        <v>0</v>
      </c>
      <c r="DC25">
        <v>1627940530.3</v>
      </c>
      <c r="DD25">
        <v>0</v>
      </c>
      <c r="DE25">
        <v>3.240868</v>
      </c>
      <c r="DF25">
        <v>-0.0172999979627472</v>
      </c>
      <c r="DG25">
        <v>4.51261539180685</v>
      </c>
      <c r="DH25">
        <v>187.10804</v>
      </c>
      <c r="DI25">
        <v>15</v>
      </c>
      <c r="DJ25">
        <v>1627940486.6</v>
      </c>
      <c r="DK25" t="s">
        <v>294</v>
      </c>
      <c r="DL25">
        <v>1627940484.1</v>
      </c>
      <c r="DM25">
        <v>1627940486.6</v>
      </c>
      <c r="DN25">
        <v>1</v>
      </c>
      <c r="DO25">
        <v>-0.66</v>
      </c>
      <c r="DP25">
        <v>-0.126</v>
      </c>
      <c r="DQ25">
        <v>0.617</v>
      </c>
      <c r="DR25">
        <v>-0.144</v>
      </c>
      <c r="DS25">
        <v>420</v>
      </c>
      <c r="DT25">
        <v>19</v>
      </c>
      <c r="DU25">
        <v>0.69</v>
      </c>
      <c r="DV25">
        <v>0.21</v>
      </c>
      <c r="DW25">
        <v>56.3041109</v>
      </c>
      <c r="DX25">
        <v>313.847919100348</v>
      </c>
      <c r="DY25">
        <v>45.706171816296</v>
      </c>
      <c r="DZ25">
        <v>0</v>
      </c>
      <c r="EA25">
        <v>3.24235428571429</v>
      </c>
      <c r="EB25">
        <v>-0.135689236790602</v>
      </c>
      <c r="EC25">
        <v>0.150653682981593</v>
      </c>
      <c r="ED25">
        <v>1</v>
      </c>
      <c r="EE25">
        <v>0.0286814090243902</v>
      </c>
      <c r="EF25">
        <v>-0.0491325993031359</v>
      </c>
      <c r="EG25">
        <v>0.010071846342337</v>
      </c>
      <c r="EH25">
        <v>1</v>
      </c>
      <c r="EI25">
        <v>2</v>
      </c>
      <c r="EJ25">
        <v>3</v>
      </c>
      <c r="EK25" t="s">
        <v>298</v>
      </c>
      <c r="EL25">
        <v>100</v>
      </c>
      <c r="EM25">
        <v>100</v>
      </c>
      <c r="EN25">
        <v>-0.89</v>
      </c>
      <c r="EO25">
        <v>-0.1402</v>
      </c>
      <c r="EP25">
        <v>-1.5265217558934</v>
      </c>
      <c r="EQ25">
        <v>0.00616335315543056</v>
      </c>
      <c r="ER25">
        <v>-2.81551833566181e-06</v>
      </c>
      <c r="ES25">
        <v>7.20361701182458e-10</v>
      </c>
      <c r="ET25">
        <v>-0.335119031910718</v>
      </c>
      <c r="EU25">
        <v>0.000949733804135094</v>
      </c>
      <c r="EV25">
        <v>0.000626151634330831</v>
      </c>
      <c r="EW25">
        <v>-7.8445624330649e-06</v>
      </c>
      <c r="EX25">
        <v>-4</v>
      </c>
      <c r="EY25">
        <v>2067</v>
      </c>
      <c r="EZ25">
        <v>1</v>
      </c>
      <c r="FA25">
        <v>22</v>
      </c>
      <c r="FB25">
        <v>0.8</v>
      </c>
      <c r="FC25">
        <v>0.7</v>
      </c>
      <c r="FD25">
        <v>18</v>
      </c>
      <c r="FE25">
        <v>991.334</v>
      </c>
      <c r="FF25">
        <v>455.116</v>
      </c>
      <c r="FG25">
        <v>33.0017</v>
      </c>
      <c r="FH25">
        <v>33.4604</v>
      </c>
      <c r="FI25">
        <v>30.002</v>
      </c>
      <c r="FJ25">
        <v>33.0226</v>
      </c>
      <c r="FK25">
        <v>33.0631</v>
      </c>
      <c r="FL25">
        <v>6.33647</v>
      </c>
      <c r="FM25">
        <v>43.1868</v>
      </c>
      <c r="FN25">
        <v>0</v>
      </c>
      <c r="FO25">
        <v>33</v>
      </c>
      <c r="FP25">
        <v>40.21</v>
      </c>
      <c r="FQ25">
        <v>19.1146</v>
      </c>
      <c r="FR25">
        <v>99.0656</v>
      </c>
      <c r="FS25">
        <v>97.8974</v>
      </c>
    </row>
    <row r="26" spans="1:175">
      <c r="A26">
        <v>10</v>
      </c>
      <c r="B26">
        <v>1627940531.6</v>
      </c>
      <c r="C26">
        <v>18</v>
      </c>
      <c r="D26" t="s">
        <v>313</v>
      </c>
      <c r="E26" t="s">
        <v>314</v>
      </c>
      <c r="F26">
        <v>0</v>
      </c>
      <c r="H26">
        <v>1627940531.6</v>
      </c>
      <c r="I26">
        <f>(J26)/1000</f>
        <v>0</v>
      </c>
      <c r="J26">
        <f>1000*CB26*AH26*(BX26-BY26)/(100*BQ26*(1000-AH26*BX26))</f>
        <v>0</v>
      </c>
      <c r="K26">
        <f>CB26*AH26*(BW26-BV26*(1000-AH26*BY26)/(1000-AH26*BX26))/(100*BQ26)</f>
        <v>0</v>
      </c>
      <c r="L26">
        <f>BV26 - IF(AH26&gt;1, K26*BQ26*100.0/(AJ26*CJ26), 0)</f>
        <v>0</v>
      </c>
      <c r="M26">
        <f>((S26-I26/2)*L26-K26)/(S26+I26/2)</f>
        <v>0</v>
      </c>
      <c r="N26">
        <f>M26*(CC26+CD26)/1000.0</f>
        <v>0</v>
      </c>
      <c r="O26">
        <f>(BV26 - IF(AH26&gt;1, K26*BQ26*100.0/(AJ26*CJ26), 0))*(CC26+CD26)/1000.0</f>
        <v>0</v>
      </c>
      <c r="P26">
        <f>2.0/((1/R26-1/Q26)+SIGN(R26)*SQRT((1/R26-1/Q26)*(1/R26-1/Q26) + 4*BR26/((BR26+1)*(BR26+1))*(2*1/R26*1/Q26-1/Q26*1/Q26)))</f>
        <v>0</v>
      </c>
      <c r="Q26">
        <f>IF(LEFT(BS26,1)&lt;&gt;"0",IF(LEFT(BS26,1)="1",3.0,BT26),$D$5+$E$5*(CJ26*CC26/($K$5*1000))+$F$5*(CJ26*CC26/($K$5*1000))*MAX(MIN(BQ26,$J$5),$I$5)*MAX(MIN(BQ26,$J$5),$I$5)+$G$5*MAX(MIN(BQ26,$J$5),$I$5)*(CJ26*CC26/($K$5*1000))+$H$5*(CJ26*CC26/($K$5*1000))*(CJ26*CC26/($K$5*1000)))</f>
        <v>0</v>
      </c>
      <c r="R26">
        <f>I26*(1000-(1000*0.61365*exp(17.502*V26/(240.97+V26))/(CC26+CD26)+BX26)/2)/(1000*0.61365*exp(17.502*V26/(240.97+V26))/(CC26+CD26)-BX26)</f>
        <v>0</v>
      </c>
      <c r="S26">
        <f>1/((BR26+1)/(P26/1.6)+1/(Q26/1.37)) + BR26/((BR26+1)/(P26/1.6) + BR26/(Q26/1.37))</f>
        <v>0</v>
      </c>
      <c r="T26">
        <f>(BM26*BP26)</f>
        <v>0</v>
      </c>
      <c r="U26">
        <f>(CE26+(T26+2*0.95*5.67E-8*(((CE26+$B$7)+273)^4-(CE26+273)^4)-44100*I26)/(1.84*29.3*Q26+8*0.95*5.67E-8*(CE26+273)^3))</f>
        <v>0</v>
      </c>
      <c r="V26">
        <f>($C$7*CF26+$D$7*CG26+$E$7*U26)</f>
        <v>0</v>
      </c>
      <c r="W26">
        <f>0.61365*exp(17.502*V26/(240.97+V26))</f>
        <v>0</v>
      </c>
      <c r="X26">
        <f>(Y26/Z26*100)</f>
        <v>0</v>
      </c>
      <c r="Y26">
        <f>BX26*(CC26+CD26)/1000</f>
        <v>0</v>
      </c>
      <c r="Z26">
        <f>0.61365*exp(17.502*CE26/(240.97+CE26))</f>
        <v>0</v>
      </c>
      <c r="AA26">
        <f>(W26-BX26*(CC26+CD26)/1000)</f>
        <v>0</v>
      </c>
      <c r="AB26">
        <f>(-I26*44100)</f>
        <v>0</v>
      </c>
      <c r="AC26">
        <f>2*29.3*Q26*0.92*(CE26-V26)</f>
        <v>0</v>
      </c>
      <c r="AD26">
        <f>2*0.95*5.67E-8*(((CE26+$B$7)+273)^4-(V26+273)^4)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MAX(0,($B$13+$C$13*CJ26)/(1+$D$13*CJ26)*CC26/(CE26+273)*$E$13)</f>
        <v>0</v>
      </c>
      <c r="AK26" t="s">
        <v>292</v>
      </c>
      <c r="AL26" t="s">
        <v>292</v>
      </c>
      <c r="AM26">
        <v>0</v>
      </c>
      <c r="AN26">
        <v>0</v>
      </c>
      <c r="AO26">
        <f>1-AM26/AN26</f>
        <v>0</v>
      </c>
      <c r="AP26">
        <v>0</v>
      </c>
      <c r="AQ26" t="s">
        <v>292</v>
      </c>
      <c r="AR26" t="s">
        <v>292</v>
      </c>
      <c r="AS26">
        <v>0</v>
      </c>
      <c r="AT26">
        <v>0</v>
      </c>
      <c r="AU26">
        <f>1-AS26/AT26</f>
        <v>0</v>
      </c>
      <c r="AV26">
        <v>0.5</v>
      </c>
      <c r="AW26">
        <f>BN26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>
        <f>AM26/(AO26+AM26/AT26)</f>
        <v>0</v>
      </c>
      <c r="BC26" t="s">
        <v>292</v>
      </c>
      <c r="BD26">
        <v>0</v>
      </c>
      <c r="BE26">
        <f>IF(BD26&lt;&gt;0, BD26, BB26)</f>
        <v>0</v>
      </c>
      <c r="BF26">
        <f>1-BE26/AT26</f>
        <v>0</v>
      </c>
      <c r="BG26">
        <f>(AT26-AS26)/(AT26-BE26)</f>
        <v>0</v>
      </c>
      <c r="BH26">
        <f>(AN26-AT26)/(AN26-BE26)</f>
        <v>0</v>
      </c>
      <c r="BI26">
        <f>(AT26-AS26)/(AT26-AM26)</f>
        <v>0</v>
      </c>
      <c r="BJ26">
        <f>(AN26-AT26)/(AN26-AM26)</f>
        <v>0</v>
      </c>
      <c r="BK26">
        <f>(BG26*BE26/AS26)</f>
        <v>0</v>
      </c>
      <c r="BL26">
        <f>(1-BK26)</f>
        <v>0</v>
      </c>
      <c r="BM26">
        <f>$B$11*CK26+$C$11*CL26+$F$11*CM26*(1-CP26)</f>
        <v>0</v>
      </c>
      <c r="BN26">
        <f>BM26*BO26</f>
        <v>0</v>
      </c>
      <c r="BO26">
        <f>($B$11*$D$9+$C$11*$D$9+$F$11*((CZ26+CR26)/MAX(CZ26+CR26+DA26, 0.1)*$I$9+DA26/MAX(CZ26+CR26+DA26, 0.1)*$J$9))/($B$11+$C$11+$F$11)</f>
        <v>0</v>
      </c>
      <c r="BP26">
        <f>($B$11*$K$9+$C$11*$K$9+$F$11*((CZ26+CR26)/MAX(CZ26+CR26+DA26, 0.1)*$P$9+DA26/MAX(CZ26+CR26+DA26, 0.1)*$Q$9))/($B$11+$C$11+$F$11)</f>
        <v>0</v>
      </c>
      <c r="BQ26">
        <v>6</v>
      </c>
      <c r="BR26">
        <v>0.5</v>
      </c>
      <c r="BS26" t="s">
        <v>293</v>
      </c>
      <c r="BT26">
        <v>2</v>
      </c>
      <c r="BU26">
        <v>1627940531.6</v>
      </c>
      <c r="BV26">
        <v>87.4958</v>
      </c>
      <c r="BW26">
        <v>56.9497</v>
      </c>
      <c r="BX26">
        <v>19.1513</v>
      </c>
      <c r="BY26">
        <v>19.1133</v>
      </c>
      <c r="BZ26">
        <v>88.4984</v>
      </c>
      <c r="CA26">
        <v>19.2914</v>
      </c>
      <c r="CB26">
        <v>899.954</v>
      </c>
      <c r="CC26">
        <v>101.141</v>
      </c>
      <c r="CD26">
        <v>0.099619</v>
      </c>
      <c r="CE26">
        <v>34.7022</v>
      </c>
      <c r="CF26">
        <v>34.9437</v>
      </c>
      <c r="CG26">
        <v>999.9</v>
      </c>
      <c r="CH26">
        <v>0</v>
      </c>
      <c r="CI26">
        <v>0</v>
      </c>
      <c r="CJ26">
        <v>9980</v>
      </c>
      <c r="CK26">
        <v>0</v>
      </c>
      <c r="CL26">
        <v>66.8587</v>
      </c>
      <c r="CM26">
        <v>1459.99</v>
      </c>
      <c r="CN26">
        <v>0.973003</v>
      </c>
      <c r="CO26">
        <v>0.0269966</v>
      </c>
      <c r="CP26">
        <v>0</v>
      </c>
      <c r="CQ26">
        <v>3.479</v>
      </c>
      <c r="CR26">
        <v>4.99951</v>
      </c>
      <c r="CS26">
        <v>187.736</v>
      </c>
      <c r="CT26">
        <v>11911.9</v>
      </c>
      <c r="CU26">
        <v>48.062</v>
      </c>
      <c r="CV26">
        <v>50.437</v>
      </c>
      <c r="CW26">
        <v>49.625</v>
      </c>
      <c r="CX26">
        <v>49.875</v>
      </c>
      <c r="CY26">
        <v>50.062</v>
      </c>
      <c r="CZ26">
        <v>1415.71</v>
      </c>
      <c r="DA26">
        <v>39.28</v>
      </c>
      <c r="DB26">
        <v>0</v>
      </c>
      <c r="DC26">
        <v>1627940532.1</v>
      </c>
      <c r="DD26">
        <v>0</v>
      </c>
      <c r="DE26">
        <v>3.24707307692308</v>
      </c>
      <c r="DF26">
        <v>0.460270085581184</v>
      </c>
      <c r="DG26">
        <v>3.21121367769869</v>
      </c>
      <c r="DH26">
        <v>187.242692307692</v>
      </c>
      <c r="DI26">
        <v>15</v>
      </c>
      <c r="DJ26">
        <v>1627940486.6</v>
      </c>
      <c r="DK26" t="s">
        <v>294</v>
      </c>
      <c r="DL26">
        <v>1627940484.1</v>
      </c>
      <c r="DM26">
        <v>1627940486.6</v>
      </c>
      <c r="DN26">
        <v>1</v>
      </c>
      <c r="DO26">
        <v>-0.66</v>
      </c>
      <c r="DP26">
        <v>-0.126</v>
      </c>
      <c r="DQ26">
        <v>0.617</v>
      </c>
      <c r="DR26">
        <v>-0.144</v>
      </c>
      <c r="DS26">
        <v>420</v>
      </c>
      <c r="DT26">
        <v>19</v>
      </c>
      <c r="DU26">
        <v>0.69</v>
      </c>
      <c r="DV26">
        <v>0.21</v>
      </c>
      <c r="DW26">
        <v>60.3006997292683</v>
      </c>
      <c r="DX26">
        <v>184.274605540767</v>
      </c>
      <c r="DY26">
        <v>42.2978590256065</v>
      </c>
      <c r="DZ26">
        <v>0</v>
      </c>
      <c r="EA26">
        <v>3.23749411764706</v>
      </c>
      <c r="EB26">
        <v>0.153353299111058</v>
      </c>
      <c r="EC26">
        <v>0.149267050343802</v>
      </c>
      <c r="ED26">
        <v>1</v>
      </c>
      <c r="EE26">
        <v>0.0285434285365854</v>
      </c>
      <c r="EF26">
        <v>-0.0233060253658537</v>
      </c>
      <c r="EG26">
        <v>0.00996847942667226</v>
      </c>
      <c r="EH26">
        <v>1</v>
      </c>
      <c r="EI26">
        <v>2</v>
      </c>
      <c r="EJ26">
        <v>3</v>
      </c>
      <c r="EK26" t="s">
        <v>298</v>
      </c>
      <c r="EL26">
        <v>100</v>
      </c>
      <c r="EM26">
        <v>100</v>
      </c>
      <c r="EN26">
        <v>-1.003</v>
      </c>
      <c r="EO26">
        <v>-0.1401</v>
      </c>
      <c r="EP26">
        <v>-1.5265217558934</v>
      </c>
      <c r="EQ26">
        <v>0.00616335315543056</v>
      </c>
      <c r="ER26">
        <v>-2.81551833566181e-06</v>
      </c>
      <c r="ES26">
        <v>7.20361701182458e-10</v>
      </c>
      <c r="ET26">
        <v>-0.335119031910718</v>
      </c>
      <c r="EU26">
        <v>0.000949733804135094</v>
      </c>
      <c r="EV26">
        <v>0.000626151634330831</v>
      </c>
      <c r="EW26">
        <v>-7.8445624330649e-06</v>
      </c>
      <c r="EX26">
        <v>-4</v>
      </c>
      <c r="EY26">
        <v>2067</v>
      </c>
      <c r="EZ26">
        <v>1</v>
      </c>
      <c r="FA26">
        <v>22</v>
      </c>
      <c r="FB26">
        <v>0.8</v>
      </c>
      <c r="FC26">
        <v>0.8</v>
      </c>
      <c r="FD26">
        <v>18</v>
      </c>
      <c r="FE26">
        <v>991.391</v>
      </c>
      <c r="FF26">
        <v>455.17</v>
      </c>
      <c r="FG26">
        <v>33.0017</v>
      </c>
      <c r="FH26">
        <v>33.4702</v>
      </c>
      <c r="FI26">
        <v>30.002</v>
      </c>
      <c r="FJ26">
        <v>33.0329</v>
      </c>
      <c r="FK26">
        <v>33.0726</v>
      </c>
      <c r="FL26">
        <v>6.22744</v>
      </c>
      <c r="FM26">
        <v>43.1868</v>
      </c>
      <c r="FN26">
        <v>0</v>
      </c>
      <c r="FO26">
        <v>33</v>
      </c>
      <c r="FP26">
        <v>45.23</v>
      </c>
      <c r="FQ26">
        <v>19.1146</v>
      </c>
      <c r="FR26">
        <v>99.0635</v>
      </c>
      <c r="FS26">
        <v>97.8942</v>
      </c>
    </row>
    <row r="27" spans="1:175">
      <c r="A27">
        <v>11</v>
      </c>
      <c r="B27">
        <v>1627940533.6</v>
      </c>
      <c r="C27">
        <v>20</v>
      </c>
      <c r="D27" t="s">
        <v>315</v>
      </c>
      <c r="E27" t="s">
        <v>316</v>
      </c>
      <c r="F27">
        <v>0</v>
      </c>
      <c r="H27">
        <v>1627940533.6</v>
      </c>
      <c r="I27">
        <f>(J27)/1000</f>
        <v>0</v>
      </c>
      <c r="J27">
        <f>1000*CB27*AH27*(BX27-BY27)/(100*BQ27*(1000-AH27*BX27))</f>
        <v>0</v>
      </c>
      <c r="K27">
        <f>CB27*AH27*(BW27-BV27*(1000-AH27*BY27)/(1000-AH27*BX27))/(100*BQ27)</f>
        <v>0</v>
      </c>
      <c r="L27">
        <f>BV27 - IF(AH27&gt;1, K27*BQ27*100.0/(AJ27*CJ27), 0)</f>
        <v>0</v>
      </c>
      <c r="M27">
        <f>((S27-I27/2)*L27-K27)/(S27+I27/2)</f>
        <v>0</v>
      </c>
      <c r="N27">
        <f>M27*(CC27+CD27)/1000.0</f>
        <v>0</v>
      </c>
      <c r="O27">
        <f>(BV27 - IF(AH27&gt;1, K27*BQ27*100.0/(AJ27*CJ27), 0))*(CC27+CD27)/1000.0</f>
        <v>0</v>
      </c>
      <c r="P27">
        <f>2.0/((1/R27-1/Q27)+SIGN(R27)*SQRT((1/R27-1/Q27)*(1/R27-1/Q27) + 4*BR27/((BR27+1)*(BR27+1))*(2*1/R27*1/Q27-1/Q27*1/Q27)))</f>
        <v>0</v>
      </c>
      <c r="Q27">
        <f>IF(LEFT(BS27,1)&lt;&gt;"0",IF(LEFT(BS27,1)="1",3.0,BT27),$D$5+$E$5*(CJ27*CC27/($K$5*1000))+$F$5*(CJ27*CC27/($K$5*1000))*MAX(MIN(BQ27,$J$5),$I$5)*MAX(MIN(BQ27,$J$5),$I$5)+$G$5*MAX(MIN(BQ27,$J$5),$I$5)*(CJ27*CC27/($K$5*1000))+$H$5*(CJ27*CC27/($K$5*1000))*(CJ27*CC27/($K$5*1000)))</f>
        <v>0</v>
      </c>
      <c r="R27">
        <f>I27*(1000-(1000*0.61365*exp(17.502*V27/(240.97+V27))/(CC27+CD27)+BX27)/2)/(1000*0.61365*exp(17.502*V27/(240.97+V27))/(CC27+CD27)-BX27)</f>
        <v>0</v>
      </c>
      <c r="S27">
        <f>1/((BR27+1)/(P27/1.6)+1/(Q27/1.37)) + BR27/((BR27+1)/(P27/1.6) + BR27/(Q27/1.37))</f>
        <v>0</v>
      </c>
      <c r="T27">
        <f>(BM27*BP27)</f>
        <v>0</v>
      </c>
      <c r="U27">
        <f>(CE27+(T27+2*0.95*5.67E-8*(((CE27+$B$7)+273)^4-(CE27+273)^4)-44100*I27)/(1.84*29.3*Q27+8*0.95*5.67E-8*(CE27+273)^3))</f>
        <v>0</v>
      </c>
      <c r="V27">
        <f>($C$7*CF27+$D$7*CG27+$E$7*U27)</f>
        <v>0</v>
      </c>
      <c r="W27">
        <f>0.61365*exp(17.502*V27/(240.97+V27))</f>
        <v>0</v>
      </c>
      <c r="X27">
        <f>(Y27/Z27*100)</f>
        <v>0</v>
      </c>
      <c r="Y27">
        <f>BX27*(CC27+CD27)/1000</f>
        <v>0</v>
      </c>
      <c r="Z27">
        <f>0.61365*exp(17.502*CE27/(240.97+CE27))</f>
        <v>0</v>
      </c>
      <c r="AA27">
        <f>(W27-BX27*(CC27+CD27)/1000)</f>
        <v>0</v>
      </c>
      <c r="AB27">
        <f>(-I27*44100)</f>
        <v>0</v>
      </c>
      <c r="AC27">
        <f>2*29.3*Q27*0.92*(CE27-V27)</f>
        <v>0</v>
      </c>
      <c r="AD27">
        <f>2*0.95*5.67E-8*(((CE27+$B$7)+273)^4-(V27+273)^4)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MAX(0,($B$13+$C$13*CJ27)/(1+$D$13*CJ27)*CC27/(CE27+273)*$E$13)</f>
        <v>0</v>
      </c>
      <c r="AK27" t="s">
        <v>292</v>
      </c>
      <c r="AL27" t="s">
        <v>292</v>
      </c>
      <c r="AM27">
        <v>0</v>
      </c>
      <c r="AN27">
        <v>0</v>
      </c>
      <c r="AO27">
        <f>1-AM27/AN27</f>
        <v>0</v>
      </c>
      <c r="AP27">
        <v>0</v>
      </c>
      <c r="AQ27" t="s">
        <v>292</v>
      </c>
      <c r="AR27" t="s">
        <v>292</v>
      </c>
      <c r="AS27">
        <v>0</v>
      </c>
      <c r="AT27">
        <v>0</v>
      </c>
      <c r="AU27">
        <f>1-AS27/AT27</f>
        <v>0</v>
      </c>
      <c r="AV27">
        <v>0.5</v>
      </c>
      <c r="AW27">
        <f>BN27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>
        <f>AM27/(AO27+AM27/AT27)</f>
        <v>0</v>
      </c>
      <c r="BC27" t="s">
        <v>292</v>
      </c>
      <c r="BD27">
        <v>0</v>
      </c>
      <c r="BE27">
        <f>IF(BD27&lt;&gt;0, BD27, BB27)</f>
        <v>0</v>
      </c>
      <c r="BF27">
        <f>1-BE27/AT27</f>
        <v>0</v>
      </c>
      <c r="BG27">
        <f>(AT27-AS27)/(AT27-BE27)</f>
        <v>0</v>
      </c>
      <c r="BH27">
        <f>(AN27-AT27)/(AN27-BE27)</f>
        <v>0</v>
      </c>
      <c r="BI27">
        <f>(AT27-AS27)/(AT27-AM27)</f>
        <v>0</v>
      </c>
      <c r="BJ27">
        <f>(AN27-AT27)/(AN27-AM27)</f>
        <v>0</v>
      </c>
      <c r="BK27">
        <f>(BG27*BE27/AS27)</f>
        <v>0</v>
      </c>
      <c r="BL27">
        <f>(1-BK27)</f>
        <v>0</v>
      </c>
      <c r="BM27">
        <f>$B$11*CK27+$C$11*CL27+$F$11*CM27*(1-CP27)</f>
        <v>0</v>
      </c>
      <c r="BN27">
        <f>BM27*BO27</f>
        <v>0</v>
      </c>
      <c r="BO27">
        <f>($B$11*$D$9+$C$11*$D$9+$F$11*((CZ27+CR27)/MAX(CZ27+CR27+DA27, 0.1)*$I$9+DA27/MAX(CZ27+CR27+DA27, 0.1)*$J$9))/($B$11+$C$11+$F$11)</f>
        <v>0</v>
      </c>
      <c r="BP27">
        <f>($B$11*$K$9+$C$11*$K$9+$F$11*((CZ27+CR27)/MAX(CZ27+CR27+DA27, 0.1)*$P$9+DA27/MAX(CZ27+CR27+DA27, 0.1)*$Q$9))/($B$11+$C$11+$F$11)</f>
        <v>0</v>
      </c>
      <c r="BQ27">
        <v>6</v>
      </c>
      <c r="BR27">
        <v>0.5</v>
      </c>
      <c r="BS27" t="s">
        <v>293</v>
      </c>
      <c r="BT27">
        <v>2</v>
      </c>
      <c r="BU27">
        <v>1627940533.6</v>
      </c>
      <c r="BV27">
        <v>73.1202</v>
      </c>
      <c r="BW27">
        <v>52.2105</v>
      </c>
      <c r="BX27">
        <v>19.1573</v>
      </c>
      <c r="BY27">
        <v>19.1187</v>
      </c>
      <c r="BZ27">
        <v>74.2045</v>
      </c>
      <c r="CA27">
        <v>19.2973</v>
      </c>
      <c r="CB27">
        <v>899.964</v>
      </c>
      <c r="CC27">
        <v>101.142</v>
      </c>
      <c r="CD27">
        <v>0.0997632</v>
      </c>
      <c r="CE27">
        <v>34.7071</v>
      </c>
      <c r="CF27">
        <v>34.9581</v>
      </c>
      <c r="CG27">
        <v>999.9</v>
      </c>
      <c r="CH27">
        <v>0</v>
      </c>
      <c r="CI27">
        <v>0</v>
      </c>
      <c r="CJ27">
        <v>10005</v>
      </c>
      <c r="CK27">
        <v>0</v>
      </c>
      <c r="CL27">
        <v>66.8304</v>
      </c>
      <c r="CM27">
        <v>1459.98</v>
      </c>
      <c r="CN27">
        <v>0.973003</v>
      </c>
      <c r="CO27">
        <v>0.0269966</v>
      </c>
      <c r="CP27">
        <v>0</v>
      </c>
      <c r="CQ27">
        <v>3.2956</v>
      </c>
      <c r="CR27">
        <v>4.99951</v>
      </c>
      <c r="CS27">
        <v>188.057</v>
      </c>
      <c r="CT27">
        <v>11911.8</v>
      </c>
      <c r="CU27">
        <v>48.062</v>
      </c>
      <c r="CV27">
        <v>50.437</v>
      </c>
      <c r="CW27">
        <v>49.625</v>
      </c>
      <c r="CX27">
        <v>49.875</v>
      </c>
      <c r="CY27">
        <v>50.125</v>
      </c>
      <c r="CZ27">
        <v>1415.7</v>
      </c>
      <c r="DA27">
        <v>39.28</v>
      </c>
      <c r="DB27">
        <v>0</v>
      </c>
      <c r="DC27">
        <v>1627940534.5</v>
      </c>
      <c r="DD27">
        <v>0</v>
      </c>
      <c r="DE27">
        <v>3.26798076923077</v>
      </c>
      <c r="DF27">
        <v>0.763394871150956</v>
      </c>
      <c r="DG27">
        <v>3.4281709354</v>
      </c>
      <c r="DH27">
        <v>187.422230769231</v>
      </c>
      <c r="DI27">
        <v>15</v>
      </c>
      <c r="DJ27">
        <v>1627940486.6</v>
      </c>
      <c r="DK27" t="s">
        <v>294</v>
      </c>
      <c r="DL27">
        <v>1627940484.1</v>
      </c>
      <c r="DM27">
        <v>1627940486.6</v>
      </c>
      <c r="DN27">
        <v>1</v>
      </c>
      <c r="DO27">
        <v>-0.66</v>
      </c>
      <c r="DP27">
        <v>-0.126</v>
      </c>
      <c r="DQ27">
        <v>0.617</v>
      </c>
      <c r="DR27">
        <v>-0.144</v>
      </c>
      <c r="DS27">
        <v>420</v>
      </c>
      <c r="DT27">
        <v>19</v>
      </c>
      <c r="DU27">
        <v>0.69</v>
      </c>
      <c r="DV27">
        <v>0.21</v>
      </c>
      <c r="DW27">
        <v>63.1512074731707</v>
      </c>
      <c r="DX27">
        <v>22.8062840487806</v>
      </c>
      <c r="DY27">
        <v>39.0114514641675</v>
      </c>
      <c r="DZ27">
        <v>0</v>
      </c>
      <c r="EA27">
        <v>3.26061470588235</v>
      </c>
      <c r="EB27">
        <v>0.353835164835167</v>
      </c>
      <c r="EC27">
        <v>0.148488215282744</v>
      </c>
      <c r="ED27">
        <v>1</v>
      </c>
      <c r="EE27">
        <v>0.0286307943902439</v>
      </c>
      <c r="EF27">
        <v>0.00650044682926826</v>
      </c>
      <c r="EG27">
        <v>0.0100457531868746</v>
      </c>
      <c r="EH27">
        <v>1</v>
      </c>
      <c r="EI27">
        <v>2</v>
      </c>
      <c r="EJ27">
        <v>3</v>
      </c>
      <c r="EK27" t="s">
        <v>298</v>
      </c>
      <c r="EL27">
        <v>100</v>
      </c>
      <c r="EM27">
        <v>100</v>
      </c>
      <c r="EN27">
        <v>-1.084</v>
      </c>
      <c r="EO27">
        <v>-0.14</v>
      </c>
      <c r="EP27">
        <v>-1.5265217558934</v>
      </c>
      <c r="EQ27">
        <v>0.00616335315543056</v>
      </c>
      <c r="ER27">
        <v>-2.81551833566181e-06</v>
      </c>
      <c r="ES27">
        <v>7.20361701182458e-10</v>
      </c>
      <c r="ET27">
        <v>-0.335119031910718</v>
      </c>
      <c r="EU27">
        <v>0.000949733804135094</v>
      </c>
      <c r="EV27">
        <v>0.000626151634330831</v>
      </c>
      <c r="EW27">
        <v>-7.8445624330649e-06</v>
      </c>
      <c r="EX27">
        <v>-4</v>
      </c>
      <c r="EY27">
        <v>2067</v>
      </c>
      <c r="EZ27">
        <v>1</v>
      </c>
      <c r="FA27">
        <v>22</v>
      </c>
      <c r="FB27">
        <v>0.8</v>
      </c>
      <c r="FC27">
        <v>0.8</v>
      </c>
      <c r="FD27">
        <v>18</v>
      </c>
      <c r="FE27">
        <v>991.148</v>
      </c>
      <c r="FF27">
        <v>455.047</v>
      </c>
      <c r="FG27">
        <v>33.0018</v>
      </c>
      <c r="FH27">
        <v>33.4798</v>
      </c>
      <c r="FI27">
        <v>30.0019</v>
      </c>
      <c r="FJ27">
        <v>33.043</v>
      </c>
      <c r="FK27">
        <v>33.0828</v>
      </c>
      <c r="FL27">
        <v>6.16061</v>
      </c>
      <c r="FM27">
        <v>43.1868</v>
      </c>
      <c r="FN27">
        <v>0</v>
      </c>
      <c r="FO27">
        <v>33</v>
      </c>
      <c r="FP27">
        <v>45.23</v>
      </c>
      <c r="FQ27">
        <v>19.1146</v>
      </c>
      <c r="FR27">
        <v>99.062</v>
      </c>
      <c r="FS27">
        <v>97.8926</v>
      </c>
    </row>
    <row r="28" spans="1:175">
      <c r="A28">
        <v>12</v>
      </c>
      <c r="B28">
        <v>1627940535.6</v>
      </c>
      <c r="C28">
        <v>22</v>
      </c>
      <c r="D28" t="s">
        <v>317</v>
      </c>
      <c r="E28" t="s">
        <v>318</v>
      </c>
      <c r="F28">
        <v>0</v>
      </c>
      <c r="H28">
        <v>1627940535.6</v>
      </c>
      <c r="I28">
        <f>(J28)/1000</f>
        <v>0</v>
      </c>
      <c r="J28">
        <f>1000*CB28*AH28*(BX28-BY28)/(100*BQ28*(1000-AH28*BX28))</f>
        <v>0</v>
      </c>
      <c r="K28">
        <f>CB28*AH28*(BW28-BV28*(1000-AH28*BY28)/(1000-AH28*BX28))/(100*BQ28)</f>
        <v>0</v>
      </c>
      <c r="L28">
        <f>BV28 - IF(AH28&gt;1, K28*BQ28*100.0/(AJ28*CJ28), 0)</f>
        <v>0</v>
      </c>
      <c r="M28">
        <f>((S28-I28/2)*L28-K28)/(S28+I28/2)</f>
        <v>0</v>
      </c>
      <c r="N28">
        <f>M28*(CC28+CD28)/1000.0</f>
        <v>0</v>
      </c>
      <c r="O28">
        <f>(BV28 - IF(AH28&gt;1, K28*BQ28*100.0/(AJ28*CJ28), 0))*(CC28+CD28)/1000.0</f>
        <v>0</v>
      </c>
      <c r="P28">
        <f>2.0/((1/R28-1/Q28)+SIGN(R28)*SQRT((1/R28-1/Q28)*(1/R28-1/Q28) + 4*BR28/((BR28+1)*(BR28+1))*(2*1/R28*1/Q28-1/Q28*1/Q28)))</f>
        <v>0</v>
      </c>
      <c r="Q28">
        <f>IF(LEFT(BS28,1)&lt;&gt;"0",IF(LEFT(BS28,1)="1",3.0,BT28),$D$5+$E$5*(CJ28*CC28/($K$5*1000))+$F$5*(CJ28*CC28/($K$5*1000))*MAX(MIN(BQ28,$J$5),$I$5)*MAX(MIN(BQ28,$J$5),$I$5)+$G$5*MAX(MIN(BQ28,$J$5),$I$5)*(CJ28*CC28/($K$5*1000))+$H$5*(CJ28*CC28/($K$5*1000))*(CJ28*CC28/($K$5*1000)))</f>
        <v>0</v>
      </c>
      <c r="R28">
        <f>I28*(1000-(1000*0.61365*exp(17.502*V28/(240.97+V28))/(CC28+CD28)+BX28)/2)/(1000*0.61365*exp(17.502*V28/(240.97+V28))/(CC28+CD28)-BX28)</f>
        <v>0</v>
      </c>
      <c r="S28">
        <f>1/((BR28+1)/(P28/1.6)+1/(Q28/1.37)) + BR28/((BR28+1)/(P28/1.6) + BR28/(Q28/1.37))</f>
        <v>0</v>
      </c>
      <c r="T28">
        <f>(BM28*BP28)</f>
        <v>0</v>
      </c>
      <c r="U28">
        <f>(CE28+(T28+2*0.95*5.67E-8*(((CE28+$B$7)+273)^4-(CE28+273)^4)-44100*I28)/(1.84*29.3*Q28+8*0.95*5.67E-8*(CE28+273)^3))</f>
        <v>0</v>
      </c>
      <c r="V28">
        <f>($C$7*CF28+$D$7*CG28+$E$7*U28)</f>
        <v>0</v>
      </c>
      <c r="W28">
        <f>0.61365*exp(17.502*V28/(240.97+V28))</f>
        <v>0</v>
      </c>
      <c r="X28">
        <f>(Y28/Z28*100)</f>
        <v>0</v>
      </c>
      <c r="Y28">
        <f>BX28*(CC28+CD28)/1000</f>
        <v>0</v>
      </c>
      <c r="Z28">
        <f>0.61365*exp(17.502*CE28/(240.97+CE28))</f>
        <v>0</v>
      </c>
      <c r="AA28">
        <f>(W28-BX28*(CC28+CD28)/1000)</f>
        <v>0</v>
      </c>
      <c r="AB28">
        <f>(-I28*44100)</f>
        <v>0</v>
      </c>
      <c r="AC28">
        <f>2*29.3*Q28*0.92*(CE28-V28)</f>
        <v>0</v>
      </c>
      <c r="AD28">
        <f>2*0.95*5.67E-8*(((CE28+$B$7)+273)^4-(V28+273)^4)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MAX(0,($B$13+$C$13*CJ28)/(1+$D$13*CJ28)*CC28/(CE28+273)*$E$13)</f>
        <v>0</v>
      </c>
      <c r="AK28" t="s">
        <v>292</v>
      </c>
      <c r="AL28" t="s">
        <v>292</v>
      </c>
      <c r="AM28">
        <v>0</v>
      </c>
      <c r="AN28">
        <v>0</v>
      </c>
      <c r="AO28">
        <f>1-AM28/AN28</f>
        <v>0</v>
      </c>
      <c r="AP28">
        <v>0</v>
      </c>
      <c r="AQ28" t="s">
        <v>292</v>
      </c>
      <c r="AR28" t="s">
        <v>292</v>
      </c>
      <c r="AS28">
        <v>0</v>
      </c>
      <c r="AT28">
        <v>0</v>
      </c>
      <c r="AU28">
        <f>1-AS28/AT28</f>
        <v>0</v>
      </c>
      <c r="AV28">
        <v>0.5</v>
      </c>
      <c r="AW28">
        <f>BN28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>
        <f>AM28/(AO28+AM28/AT28)</f>
        <v>0</v>
      </c>
      <c r="BC28" t="s">
        <v>292</v>
      </c>
      <c r="BD28">
        <v>0</v>
      </c>
      <c r="BE28">
        <f>IF(BD28&lt;&gt;0, BD28, BB28)</f>
        <v>0</v>
      </c>
      <c r="BF28">
        <f>1-BE28/AT28</f>
        <v>0</v>
      </c>
      <c r="BG28">
        <f>(AT28-AS28)/(AT28-BE28)</f>
        <v>0</v>
      </c>
      <c r="BH28">
        <f>(AN28-AT28)/(AN28-BE28)</f>
        <v>0</v>
      </c>
      <c r="BI28">
        <f>(AT28-AS28)/(AT28-AM28)</f>
        <v>0</v>
      </c>
      <c r="BJ28">
        <f>(AN28-AT28)/(AN28-AM28)</f>
        <v>0</v>
      </c>
      <c r="BK28">
        <f>(BG28*BE28/AS28)</f>
        <v>0</v>
      </c>
      <c r="BL28">
        <f>(1-BK28)</f>
        <v>0</v>
      </c>
      <c r="BM28">
        <f>$B$11*CK28+$C$11*CL28+$F$11*CM28*(1-CP28)</f>
        <v>0</v>
      </c>
      <c r="BN28">
        <f>BM28*BO28</f>
        <v>0</v>
      </c>
      <c r="BO28">
        <f>($B$11*$D$9+$C$11*$D$9+$F$11*((CZ28+CR28)/MAX(CZ28+CR28+DA28, 0.1)*$I$9+DA28/MAX(CZ28+CR28+DA28, 0.1)*$J$9))/($B$11+$C$11+$F$11)</f>
        <v>0</v>
      </c>
      <c r="BP28">
        <f>($B$11*$K$9+$C$11*$K$9+$F$11*((CZ28+CR28)/MAX(CZ28+CR28+DA28, 0.1)*$P$9+DA28/MAX(CZ28+CR28+DA28, 0.1)*$Q$9))/($B$11+$C$11+$F$11)</f>
        <v>0</v>
      </c>
      <c r="BQ28">
        <v>6</v>
      </c>
      <c r="BR28">
        <v>0.5</v>
      </c>
      <c r="BS28" t="s">
        <v>293</v>
      </c>
      <c r="BT28">
        <v>2</v>
      </c>
      <c r="BU28">
        <v>1627940535.6</v>
      </c>
      <c r="BV28">
        <v>63.2203</v>
      </c>
      <c r="BW28">
        <v>49.7234</v>
      </c>
      <c r="BX28">
        <v>19.1632</v>
      </c>
      <c r="BY28">
        <v>19.1245</v>
      </c>
      <c r="BZ28">
        <v>64.3616</v>
      </c>
      <c r="CA28">
        <v>19.3031</v>
      </c>
      <c r="CB28">
        <v>900.066</v>
      </c>
      <c r="CC28">
        <v>101.142</v>
      </c>
      <c r="CD28">
        <v>0.0997523</v>
      </c>
      <c r="CE28">
        <v>34.7134</v>
      </c>
      <c r="CF28">
        <v>34.9588</v>
      </c>
      <c r="CG28">
        <v>999.9</v>
      </c>
      <c r="CH28">
        <v>0</v>
      </c>
      <c r="CI28">
        <v>0</v>
      </c>
      <c r="CJ28">
        <v>10007.5</v>
      </c>
      <c r="CK28">
        <v>0</v>
      </c>
      <c r="CL28">
        <v>66.8304</v>
      </c>
      <c r="CM28">
        <v>1459.99</v>
      </c>
      <c r="CN28">
        <v>0.973003</v>
      </c>
      <c r="CO28">
        <v>0.0269966</v>
      </c>
      <c r="CP28">
        <v>0</v>
      </c>
      <c r="CQ28">
        <v>2.9497</v>
      </c>
      <c r="CR28">
        <v>4.99951</v>
      </c>
      <c r="CS28">
        <v>188.173</v>
      </c>
      <c r="CT28">
        <v>11911.8</v>
      </c>
      <c r="CU28">
        <v>48.062</v>
      </c>
      <c r="CV28">
        <v>50.437</v>
      </c>
      <c r="CW28">
        <v>49.625</v>
      </c>
      <c r="CX28">
        <v>49.875</v>
      </c>
      <c r="CY28">
        <v>50.125</v>
      </c>
      <c r="CZ28">
        <v>1415.71</v>
      </c>
      <c r="DA28">
        <v>39.28</v>
      </c>
      <c r="DB28">
        <v>0</v>
      </c>
      <c r="DC28">
        <v>1627940536.3</v>
      </c>
      <c r="DD28">
        <v>0</v>
      </c>
      <c r="DE28">
        <v>3.255856</v>
      </c>
      <c r="DF28">
        <v>0.000215382516744512</v>
      </c>
      <c r="DG28">
        <v>4.524615393842</v>
      </c>
      <c r="DH28">
        <v>187.56796</v>
      </c>
      <c r="DI28">
        <v>15</v>
      </c>
      <c r="DJ28">
        <v>1627940486.6</v>
      </c>
      <c r="DK28" t="s">
        <v>294</v>
      </c>
      <c r="DL28">
        <v>1627940484.1</v>
      </c>
      <c r="DM28">
        <v>1627940486.6</v>
      </c>
      <c r="DN28">
        <v>1</v>
      </c>
      <c r="DO28">
        <v>-0.66</v>
      </c>
      <c r="DP28">
        <v>-0.126</v>
      </c>
      <c r="DQ28">
        <v>0.617</v>
      </c>
      <c r="DR28">
        <v>-0.144</v>
      </c>
      <c r="DS28">
        <v>420</v>
      </c>
      <c r="DT28">
        <v>19</v>
      </c>
      <c r="DU28">
        <v>0.69</v>
      </c>
      <c r="DV28">
        <v>0.21</v>
      </c>
      <c r="DW28">
        <v>65.0839295121951</v>
      </c>
      <c r="DX28">
        <v>-162.765493379791</v>
      </c>
      <c r="DY28">
        <v>36.2415279734963</v>
      </c>
      <c r="DZ28">
        <v>0</v>
      </c>
      <c r="EA28">
        <v>3.27503714285714</v>
      </c>
      <c r="EB28">
        <v>0.411733855185908</v>
      </c>
      <c r="EC28">
        <v>0.150675972272981</v>
      </c>
      <c r="ED28">
        <v>1</v>
      </c>
      <c r="EE28">
        <v>0.0288233895121951</v>
      </c>
      <c r="EF28">
        <v>0.0383018604878049</v>
      </c>
      <c r="EG28">
        <v>0.0102224100663968</v>
      </c>
      <c r="EH28">
        <v>1</v>
      </c>
      <c r="EI28">
        <v>2</v>
      </c>
      <c r="EJ28">
        <v>3</v>
      </c>
      <c r="EK28" t="s">
        <v>298</v>
      </c>
      <c r="EL28">
        <v>100</v>
      </c>
      <c r="EM28">
        <v>100</v>
      </c>
      <c r="EN28">
        <v>-1.141</v>
      </c>
      <c r="EO28">
        <v>-0.1399</v>
      </c>
      <c r="EP28">
        <v>-1.5265217558934</v>
      </c>
      <c r="EQ28">
        <v>0.00616335315543056</v>
      </c>
      <c r="ER28">
        <v>-2.81551833566181e-06</v>
      </c>
      <c r="ES28">
        <v>7.20361701182458e-10</v>
      </c>
      <c r="ET28">
        <v>-0.335119031910718</v>
      </c>
      <c r="EU28">
        <v>0.000949733804135094</v>
      </c>
      <c r="EV28">
        <v>0.000626151634330831</v>
      </c>
      <c r="EW28">
        <v>-7.8445624330649e-06</v>
      </c>
      <c r="EX28">
        <v>-4</v>
      </c>
      <c r="EY28">
        <v>2067</v>
      </c>
      <c r="EZ28">
        <v>1</v>
      </c>
      <c r="FA28">
        <v>22</v>
      </c>
      <c r="FB28">
        <v>0.9</v>
      </c>
      <c r="FC28">
        <v>0.8</v>
      </c>
      <c r="FD28">
        <v>18</v>
      </c>
      <c r="FE28">
        <v>991.166</v>
      </c>
      <c r="FF28">
        <v>454.837</v>
      </c>
      <c r="FG28">
        <v>33.0019</v>
      </c>
      <c r="FH28">
        <v>33.4895</v>
      </c>
      <c r="FI28">
        <v>30.0021</v>
      </c>
      <c r="FJ28">
        <v>33.0527</v>
      </c>
      <c r="FK28">
        <v>33.0923</v>
      </c>
      <c r="FL28">
        <v>6.22933</v>
      </c>
      <c r="FM28">
        <v>43.1868</v>
      </c>
      <c r="FN28">
        <v>0</v>
      </c>
      <c r="FO28">
        <v>33</v>
      </c>
      <c r="FP28">
        <v>50.24</v>
      </c>
      <c r="FQ28">
        <v>19.1145</v>
      </c>
      <c r="FR28">
        <v>99.0623</v>
      </c>
      <c r="FS28">
        <v>97.8917</v>
      </c>
    </row>
    <row r="29" spans="1:175">
      <c r="A29">
        <v>13</v>
      </c>
      <c r="B29">
        <v>1627940537.6</v>
      </c>
      <c r="C29">
        <v>24</v>
      </c>
      <c r="D29" t="s">
        <v>319</v>
      </c>
      <c r="E29" t="s">
        <v>320</v>
      </c>
      <c r="F29">
        <v>0</v>
      </c>
      <c r="H29">
        <v>1627940537.6</v>
      </c>
      <c r="I29">
        <f>(J29)/1000</f>
        <v>0</v>
      </c>
      <c r="J29">
        <f>1000*CB29*AH29*(BX29-BY29)/(100*BQ29*(1000-AH29*BX29))</f>
        <v>0</v>
      </c>
      <c r="K29">
        <f>CB29*AH29*(BW29-BV29*(1000-AH29*BY29)/(1000-AH29*BX29))/(100*BQ29)</f>
        <v>0</v>
      </c>
      <c r="L29">
        <f>BV29 - IF(AH29&gt;1, K29*BQ29*100.0/(AJ29*CJ29), 0)</f>
        <v>0</v>
      </c>
      <c r="M29">
        <f>((S29-I29/2)*L29-K29)/(S29+I29/2)</f>
        <v>0</v>
      </c>
      <c r="N29">
        <f>M29*(CC29+CD29)/1000.0</f>
        <v>0</v>
      </c>
      <c r="O29">
        <f>(BV29 - IF(AH29&gt;1, K29*BQ29*100.0/(AJ29*CJ29), 0))*(CC29+CD29)/1000.0</f>
        <v>0</v>
      </c>
      <c r="P29">
        <f>2.0/((1/R29-1/Q29)+SIGN(R29)*SQRT((1/R29-1/Q29)*(1/R29-1/Q29) + 4*BR29/((BR29+1)*(BR29+1))*(2*1/R29*1/Q29-1/Q29*1/Q29)))</f>
        <v>0</v>
      </c>
      <c r="Q29">
        <f>IF(LEFT(BS29,1)&lt;&gt;"0",IF(LEFT(BS29,1)="1",3.0,BT29),$D$5+$E$5*(CJ29*CC29/($K$5*1000))+$F$5*(CJ29*CC29/($K$5*1000))*MAX(MIN(BQ29,$J$5),$I$5)*MAX(MIN(BQ29,$J$5),$I$5)+$G$5*MAX(MIN(BQ29,$J$5),$I$5)*(CJ29*CC29/($K$5*1000))+$H$5*(CJ29*CC29/($K$5*1000))*(CJ29*CC29/($K$5*1000)))</f>
        <v>0</v>
      </c>
      <c r="R29">
        <f>I29*(1000-(1000*0.61365*exp(17.502*V29/(240.97+V29))/(CC29+CD29)+BX29)/2)/(1000*0.61365*exp(17.502*V29/(240.97+V29))/(CC29+CD29)-BX29)</f>
        <v>0</v>
      </c>
      <c r="S29">
        <f>1/((BR29+1)/(P29/1.6)+1/(Q29/1.37)) + BR29/((BR29+1)/(P29/1.6) + BR29/(Q29/1.37))</f>
        <v>0</v>
      </c>
      <c r="T29">
        <f>(BM29*BP29)</f>
        <v>0</v>
      </c>
      <c r="U29">
        <f>(CE29+(T29+2*0.95*5.67E-8*(((CE29+$B$7)+273)^4-(CE29+273)^4)-44100*I29)/(1.84*29.3*Q29+8*0.95*5.67E-8*(CE29+273)^3))</f>
        <v>0</v>
      </c>
      <c r="V29">
        <f>($C$7*CF29+$D$7*CG29+$E$7*U29)</f>
        <v>0</v>
      </c>
      <c r="W29">
        <f>0.61365*exp(17.502*V29/(240.97+V29))</f>
        <v>0</v>
      </c>
      <c r="X29">
        <f>(Y29/Z29*100)</f>
        <v>0</v>
      </c>
      <c r="Y29">
        <f>BX29*(CC29+CD29)/1000</f>
        <v>0</v>
      </c>
      <c r="Z29">
        <f>0.61365*exp(17.502*CE29/(240.97+CE29))</f>
        <v>0</v>
      </c>
      <c r="AA29">
        <f>(W29-BX29*(CC29+CD29)/1000)</f>
        <v>0</v>
      </c>
      <c r="AB29">
        <f>(-I29*44100)</f>
        <v>0</v>
      </c>
      <c r="AC29">
        <f>2*29.3*Q29*0.92*(CE29-V29)</f>
        <v>0</v>
      </c>
      <c r="AD29">
        <f>2*0.95*5.67E-8*(((CE29+$B$7)+273)^4-(V29+273)^4)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MAX(0,($B$13+$C$13*CJ29)/(1+$D$13*CJ29)*CC29/(CE29+273)*$E$13)</f>
        <v>0</v>
      </c>
      <c r="AK29" t="s">
        <v>292</v>
      </c>
      <c r="AL29" t="s">
        <v>292</v>
      </c>
      <c r="AM29">
        <v>0</v>
      </c>
      <c r="AN29">
        <v>0</v>
      </c>
      <c r="AO29">
        <f>1-AM29/AN29</f>
        <v>0</v>
      </c>
      <c r="AP29">
        <v>0</v>
      </c>
      <c r="AQ29" t="s">
        <v>292</v>
      </c>
      <c r="AR29" t="s">
        <v>292</v>
      </c>
      <c r="AS29">
        <v>0</v>
      </c>
      <c r="AT29">
        <v>0</v>
      </c>
      <c r="AU29">
        <f>1-AS29/AT29</f>
        <v>0</v>
      </c>
      <c r="AV29">
        <v>0.5</v>
      </c>
      <c r="AW29">
        <f>BN29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>
        <f>AM29/(AO29+AM29/AT29)</f>
        <v>0</v>
      </c>
      <c r="BC29" t="s">
        <v>292</v>
      </c>
      <c r="BD29">
        <v>0</v>
      </c>
      <c r="BE29">
        <f>IF(BD29&lt;&gt;0, BD29, BB29)</f>
        <v>0</v>
      </c>
      <c r="BF29">
        <f>1-BE29/AT29</f>
        <v>0</v>
      </c>
      <c r="BG29">
        <f>(AT29-AS29)/(AT29-BE29)</f>
        <v>0</v>
      </c>
      <c r="BH29">
        <f>(AN29-AT29)/(AN29-BE29)</f>
        <v>0</v>
      </c>
      <c r="BI29">
        <f>(AT29-AS29)/(AT29-AM29)</f>
        <v>0</v>
      </c>
      <c r="BJ29">
        <f>(AN29-AT29)/(AN29-AM29)</f>
        <v>0</v>
      </c>
      <c r="BK29">
        <f>(BG29*BE29/AS29)</f>
        <v>0</v>
      </c>
      <c r="BL29">
        <f>(1-BK29)</f>
        <v>0</v>
      </c>
      <c r="BM29">
        <f>$B$11*CK29+$C$11*CL29+$F$11*CM29*(1-CP29)</f>
        <v>0</v>
      </c>
      <c r="BN29">
        <f>BM29*BO29</f>
        <v>0</v>
      </c>
      <c r="BO29">
        <f>($B$11*$D$9+$C$11*$D$9+$F$11*((CZ29+CR29)/MAX(CZ29+CR29+DA29, 0.1)*$I$9+DA29/MAX(CZ29+CR29+DA29, 0.1)*$J$9))/($B$11+$C$11+$F$11)</f>
        <v>0</v>
      </c>
      <c r="BP29">
        <f>($B$11*$K$9+$C$11*$K$9+$F$11*((CZ29+CR29)/MAX(CZ29+CR29+DA29, 0.1)*$P$9+DA29/MAX(CZ29+CR29+DA29, 0.1)*$Q$9))/($B$11+$C$11+$F$11)</f>
        <v>0</v>
      </c>
      <c r="BQ29">
        <v>6</v>
      </c>
      <c r="BR29">
        <v>0.5</v>
      </c>
      <c r="BS29" t="s">
        <v>293</v>
      </c>
      <c r="BT29">
        <v>2</v>
      </c>
      <c r="BU29">
        <v>1627940537.6</v>
      </c>
      <c r="BV29">
        <v>56.7746</v>
      </c>
      <c r="BW29">
        <v>49.011</v>
      </c>
      <c r="BX29">
        <v>19.1692</v>
      </c>
      <c r="BY29">
        <v>19.1301</v>
      </c>
      <c r="BZ29">
        <v>57.9533</v>
      </c>
      <c r="CA29">
        <v>19.309</v>
      </c>
      <c r="CB29">
        <v>899.984</v>
      </c>
      <c r="CC29">
        <v>101.142</v>
      </c>
      <c r="CD29">
        <v>0.0995173</v>
      </c>
      <c r="CE29">
        <v>34.7196</v>
      </c>
      <c r="CF29">
        <v>34.9711</v>
      </c>
      <c r="CG29">
        <v>999.9</v>
      </c>
      <c r="CH29">
        <v>0</v>
      </c>
      <c r="CI29">
        <v>0</v>
      </c>
      <c r="CJ29">
        <v>10005.6</v>
      </c>
      <c r="CK29">
        <v>0</v>
      </c>
      <c r="CL29">
        <v>66.8304</v>
      </c>
      <c r="CM29">
        <v>1459.99</v>
      </c>
      <c r="CN29">
        <v>0.973003</v>
      </c>
      <c r="CO29">
        <v>0.0269966</v>
      </c>
      <c r="CP29">
        <v>0</v>
      </c>
      <c r="CQ29">
        <v>3.2414</v>
      </c>
      <c r="CR29">
        <v>4.99951</v>
      </c>
      <c r="CS29">
        <v>188.438</v>
      </c>
      <c r="CT29">
        <v>11911.8</v>
      </c>
      <c r="CU29">
        <v>48.062</v>
      </c>
      <c r="CV29">
        <v>50.437</v>
      </c>
      <c r="CW29">
        <v>49.625</v>
      </c>
      <c r="CX29">
        <v>49.875</v>
      </c>
      <c r="CY29">
        <v>50.125</v>
      </c>
      <c r="CZ29">
        <v>1415.71</v>
      </c>
      <c r="DA29">
        <v>39.28</v>
      </c>
      <c r="DB29">
        <v>0</v>
      </c>
      <c r="DC29">
        <v>1627940538.1</v>
      </c>
      <c r="DD29">
        <v>0</v>
      </c>
      <c r="DE29">
        <v>3.26593461538462</v>
      </c>
      <c r="DF29">
        <v>-0.20360000255906</v>
      </c>
      <c r="DG29">
        <v>4.95261537991802</v>
      </c>
      <c r="DH29">
        <v>187.658307692308</v>
      </c>
      <c r="DI29">
        <v>15</v>
      </c>
      <c r="DJ29">
        <v>1627940486.6</v>
      </c>
      <c r="DK29" t="s">
        <v>294</v>
      </c>
      <c r="DL29">
        <v>1627940484.1</v>
      </c>
      <c r="DM29">
        <v>1627940486.6</v>
      </c>
      <c r="DN29">
        <v>1</v>
      </c>
      <c r="DO29">
        <v>-0.66</v>
      </c>
      <c r="DP29">
        <v>-0.126</v>
      </c>
      <c r="DQ29">
        <v>0.617</v>
      </c>
      <c r="DR29">
        <v>-0.144</v>
      </c>
      <c r="DS29">
        <v>420</v>
      </c>
      <c r="DT29">
        <v>19</v>
      </c>
      <c r="DU29">
        <v>0.69</v>
      </c>
      <c r="DV29">
        <v>0.21</v>
      </c>
      <c r="DW29">
        <v>64.4563902439024</v>
      </c>
      <c r="DX29">
        <v>-331.49636445993</v>
      </c>
      <c r="DY29">
        <v>36.8650815345058</v>
      </c>
      <c r="DZ29">
        <v>0</v>
      </c>
      <c r="EA29">
        <v>3.24802941176471</v>
      </c>
      <c r="EB29">
        <v>0.118685964692619</v>
      </c>
      <c r="EC29">
        <v>0.17988721062575</v>
      </c>
      <c r="ED29">
        <v>1</v>
      </c>
      <c r="EE29">
        <v>0.0288580943902439</v>
      </c>
      <c r="EF29">
        <v>0.0710233772822299</v>
      </c>
      <c r="EG29">
        <v>0.0102533456870614</v>
      </c>
      <c r="EH29">
        <v>1</v>
      </c>
      <c r="EI29">
        <v>2</v>
      </c>
      <c r="EJ29">
        <v>3</v>
      </c>
      <c r="EK29" t="s">
        <v>298</v>
      </c>
      <c r="EL29">
        <v>100</v>
      </c>
      <c r="EM29">
        <v>100</v>
      </c>
      <c r="EN29">
        <v>-1.179</v>
      </c>
      <c r="EO29">
        <v>-0.1398</v>
      </c>
      <c r="EP29">
        <v>-1.5265217558934</v>
      </c>
      <c r="EQ29">
        <v>0.00616335315543056</v>
      </c>
      <c r="ER29">
        <v>-2.81551833566181e-06</v>
      </c>
      <c r="ES29">
        <v>7.20361701182458e-10</v>
      </c>
      <c r="ET29">
        <v>-0.335119031910718</v>
      </c>
      <c r="EU29">
        <v>0.000949733804135094</v>
      </c>
      <c r="EV29">
        <v>0.000626151634330831</v>
      </c>
      <c r="EW29">
        <v>-7.8445624330649e-06</v>
      </c>
      <c r="EX29">
        <v>-4</v>
      </c>
      <c r="EY29">
        <v>2067</v>
      </c>
      <c r="EZ29">
        <v>1</v>
      </c>
      <c r="FA29">
        <v>22</v>
      </c>
      <c r="FB29">
        <v>0.9</v>
      </c>
      <c r="FC29">
        <v>0.8</v>
      </c>
      <c r="FD29">
        <v>18</v>
      </c>
      <c r="FE29">
        <v>991.347</v>
      </c>
      <c r="FF29">
        <v>455.012</v>
      </c>
      <c r="FG29">
        <v>33.002</v>
      </c>
      <c r="FH29">
        <v>33.4993</v>
      </c>
      <c r="FI29">
        <v>30.0021</v>
      </c>
      <c r="FJ29">
        <v>33.0622</v>
      </c>
      <c r="FK29">
        <v>33.1025</v>
      </c>
      <c r="FL29">
        <v>6.30648</v>
      </c>
      <c r="FM29">
        <v>43.1868</v>
      </c>
      <c r="FN29">
        <v>0</v>
      </c>
      <c r="FO29">
        <v>33</v>
      </c>
      <c r="FP29">
        <v>55.3</v>
      </c>
      <c r="FQ29">
        <v>19.1095</v>
      </c>
      <c r="FR29">
        <v>99.0616</v>
      </c>
      <c r="FS29">
        <v>97.8905</v>
      </c>
    </row>
    <row r="30" spans="1:175">
      <c r="A30">
        <v>14</v>
      </c>
      <c r="B30">
        <v>1627940539.6</v>
      </c>
      <c r="C30">
        <v>26</v>
      </c>
      <c r="D30" t="s">
        <v>321</v>
      </c>
      <c r="E30" t="s">
        <v>322</v>
      </c>
      <c r="F30">
        <v>0</v>
      </c>
      <c r="H30">
        <v>1627940539.6</v>
      </c>
      <c r="I30">
        <f>(J30)/1000</f>
        <v>0</v>
      </c>
      <c r="J30">
        <f>1000*CB30*AH30*(BX30-BY30)/(100*BQ30*(1000-AH30*BX30))</f>
        <v>0</v>
      </c>
      <c r="K30">
        <f>CB30*AH30*(BW30-BV30*(1000-AH30*BY30)/(1000-AH30*BX30))/(100*BQ30)</f>
        <v>0</v>
      </c>
      <c r="L30">
        <f>BV30 - IF(AH30&gt;1, K30*BQ30*100.0/(AJ30*CJ30), 0)</f>
        <v>0</v>
      </c>
      <c r="M30">
        <f>((S30-I30/2)*L30-K30)/(S30+I30/2)</f>
        <v>0</v>
      </c>
      <c r="N30">
        <f>M30*(CC30+CD30)/1000.0</f>
        <v>0</v>
      </c>
      <c r="O30">
        <f>(BV30 - IF(AH30&gt;1, K30*BQ30*100.0/(AJ30*CJ30), 0))*(CC30+CD30)/1000.0</f>
        <v>0</v>
      </c>
      <c r="P30">
        <f>2.0/((1/R30-1/Q30)+SIGN(R30)*SQRT((1/R30-1/Q30)*(1/R30-1/Q30) + 4*BR30/((BR30+1)*(BR30+1))*(2*1/R30*1/Q30-1/Q30*1/Q30)))</f>
        <v>0</v>
      </c>
      <c r="Q30">
        <f>IF(LEFT(BS30,1)&lt;&gt;"0",IF(LEFT(BS30,1)="1",3.0,BT30),$D$5+$E$5*(CJ30*CC30/($K$5*1000))+$F$5*(CJ30*CC30/($K$5*1000))*MAX(MIN(BQ30,$J$5),$I$5)*MAX(MIN(BQ30,$J$5),$I$5)+$G$5*MAX(MIN(BQ30,$J$5),$I$5)*(CJ30*CC30/($K$5*1000))+$H$5*(CJ30*CC30/($K$5*1000))*(CJ30*CC30/($K$5*1000)))</f>
        <v>0</v>
      </c>
      <c r="R30">
        <f>I30*(1000-(1000*0.61365*exp(17.502*V30/(240.97+V30))/(CC30+CD30)+BX30)/2)/(1000*0.61365*exp(17.502*V30/(240.97+V30))/(CC30+CD30)-BX30)</f>
        <v>0</v>
      </c>
      <c r="S30">
        <f>1/((BR30+1)/(P30/1.6)+1/(Q30/1.37)) + BR30/((BR30+1)/(P30/1.6) + BR30/(Q30/1.37))</f>
        <v>0</v>
      </c>
      <c r="T30">
        <f>(BM30*BP30)</f>
        <v>0</v>
      </c>
      <c r="U30">
        <f>(CE30+(T30+2*0.95*5.67E-8*(((CE30+$B$7)+273)^4-(CE30+273)^4)-44100*I30)/(1.84*29.3*Q30+8*0.95*5.67E-8*(CE30+273)^3))</f>
        <v>0</v>
      </c>
      <c r="V30">
        <f>($C$7*CF30+$D$7*CG30+$E$7*U30)</f>
        <v>0</v>
      </c>
      <c r="W30">
        <f>0.61365*exp(17.502*V30/(240.97+V30))</f>
        <v>0</v>
      </c>
      <c r="X30">
        <f>(Y30/Z30*100)</f>
        <v>0</v>
      </c>
      <c r="Y30">
        <f>BX30*(CC30+CD30)/1000</f>
        <v>0</v>
      </c>
      <c r="Z30">
        <f>0.61365*exp(17.502*CE30/(240.97+CE30))</f>
        <v>0</v>
      </c>
      <c r="AA30">
        <f>(W30-BX30*(CC30+CD30)/1000)</f>
        <v>0</v>
      </c>
      <c r="AB30">
        <f>(-I30*44100)</f>
        <v>0</v>
      </c>
      <c r="AC30">
        <f>2*29.3*Q30*0.92*(CE30-V30)</f>
        <v>0</v>
      </c>
      <c r="AD30">
        <f>2*0.95*5.67E-8*(((CE30+$B$7)+273)^4-(V30+273)^4)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MAX(0,($B$13+$C$13*CJ30)/(1+$D$13*CJ30)*CC30/(CE30+273)*$E$13)</f>
        <v>0</v>
      </c>
      <c r="AK30" t="s">
        <v>292</v>
      </c>
      <c r="AL30" t="s">
        <v>292</v>
      </c>
      <c r="AM30">
        <v>0</v>
      </c>
      <c r="AN30">
        <v>0</v>
      </c>
      <c r="AO30">
        <f>1-AM30/AN30</f>
        <v>0</v>
      </c>
      <c r="AP30">
        <v>0</v>
      </c>
      <c r="AQ30" t="s">
        <v>292</v>
      </c>
      <c r="AR30" t="s">
        <v>292</v>
      </c>
      <c r="AS30">
        <v>0</v>
      </c>
      <c r="AT30">
        <v>0</v>
      </c>
      <c r="AU30">
        <f>1-AS30/AT30</f>
        <v>0</v>
      </c>
      <c r="AV30">
        <v>0.5</v>
      </c>
      <c r="AW30">
        <f>BN30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>
        <f>AM30/(AO30+AM30/AT30)</f>
        <v>0</v>
      </c>
      <c r="BC30" t="s">
        <v>292</v>
      </c>
      <c r="BD30">
        <v>0</v>
      </c>
      <c r="BE30">
        <f>IF(BD30&lt;&gt;0, BD30, BB30)</f>
        <v>0</v>
      </c>
      <c r="BF30">
        <f>1-BE30/AT30</f>
        <v>0</v>
      </c>
      <c r="BG30">
        <f>(AT30-AS30)/(AT30-BE30)</f>
        <v>0</v>
      </c>
      <c r="BH30">
        <f>(AN30-AT30)/(AN30-BE30)</f>
        <v>0</v>
      </c>
      <c r="BI30">
        <f>(AT30-AS30)/(AT30-AM30)</f>
        <v>0</v>
      </c>
      <c r="BJ30">
        <f>(AN30-AT30)/(AN30-AM30)</f>
        <v>0</v>
      </c>
      <c r="BK30">
        <f>(BG30*BE30/AS30)</f>
        <v>0</v>
      </c>
      <c r="BL30">
        <f>(1-BK30)</f>
        <v>0</v>
      </c>
      <c r="BM30">
        <f>$B$11*CK30+$C$11*CL30+$F$11*CM30*(1-CP30)</f>
        <v>0</v>
      </c>
      <c r="BN30">
        <f>BM30*BO30</f>
        <v>0</v>
      </c>
      <c r="BO30">
        <f>($B$11*$D$9+$C$11*$D$9+$F$11*((CZ30+CR30)/MAX(CZ30+CR30+DA30, 0.1)*$I$9+DA30/MAX(CZ30+CR30+DA30, 0.1)*$J$9))/($B$11+$C$11+$F$11)</f>
        <v>0</v>
      </c>
      <c r="BP30">
        <f>($B$11*$K$9+$C$11*$K$9+$F$11*((CZ30+CR30)/MAX(CZ30+CR30+DA30, 0.1)*$P$9+DA30/MAX(CZ30+CR30+DA30, 0.1)*$Q$9))/($B$11+$C$11+$F$11)</f>
        <v>0</v>
      </c>
      <c r="BQ30">
        <v>6</v>
      </c>
      <c r="BR30">
        <v>0.5</v>
      </c>
      <c r="BS30" t="s">
        <v>293</v>
      </c>
      <c r="BT30">
        <v>2</v>
      </c>
      <c r="BU30">
        <v>1627940539.6</v>
      </c>
      <c r="BV30">
        <v>52.9692</v>
      </c>
      <c r="BW30">
        <v>49.3607</v>
      </c>
      <c r="BX30">
        <v>19.1756</v>
      </c>
      <c r="BY30">
        <v>19.1338</v>
      </c>
      <c r="BZ30">
        <v>54.17</v>
      </c>
      <c r="CA30">
        <v>19.3153</v>
      </c>
      <c r="CB30">
        <v>900.016</v>
      </c>
      <c r="CC30">
        <v>101.143</v>
      </c>
      <c r="CD30">
        <v>0.0998345</v>
      </c>
      <c r="CE30">
        <v>34.724</v>
      </c>
      <c r="CF30">
        <v>34.9868</v>
      </c>
      <c r="CG30">
        <v>999.9</v>
      </c>
      <c r="CH30">
        <v>0</v>
      </c>
      <c r="CI30">
        <v>0</v>
      </c>
      <c r="CJ30">
        <v>10003.1</v>
      </c>
      <c r="CK30">
        <v>0</v>
      </c>
      <c r="CL30">
        <v>66.8304</v>
      </c>
      <c r="CM30">
        <v>1459.97</v>
      </c>
      <c r="CN30">
        <v>0.973003</v>
      </c>
      <c r="CO30">
        <v>0.0269966</v>
      </c>
      <c r="CP30">
        <v>0</v>
      </c>
      <c r="CQ30">
        <v>3.1729</v>
      </c>
      <c r="CR30">
        <v>4.99951</v>
      </c>
      <c r="CS30">
        <v>188.382</v>
      </c>
      <c r="CT30">
        <v>11911.6</v>
      </c>
      <c r="CU30">
        <v>48.062</v>
      </c>
      <c r="CV30">
        <v>50.437</v>
      </c>
      <c r="CW30">
        <v>49.687</v>
      </c>
      <c r="CX30">
        <v>49.875</v>
      </c>
      <c r="CY30">
        <v>50.125</v>
      </c>
      <c r="CZ30">
        <v>1415.69</v>
      </c>
      <c r="DA30">
        <v>39.28</v>
      </c>
      <c r="DB30">
        <v>0</v>
      </c>
      <c r="DC30">
        <v>1627940540.5</v>
      </c>
      <c r="DD30">
        <v>0</v>
      </c>
      <c r="DE30">
        <v>3.26819615384615</v>
      </c>
      <c r="DF30">
        <v>-0.323340175464706</v>
      </c>
      <c r="DG30">
        <v>5.12085468593591</v>
      </c>
      <c r="DH30">
        <v>187.827269230769</v>
      </c>
      <c r="DI30">
        <v>15</v>
      </c>
      <c r="DJ30">
        <v>1627940486.6</v>
      </c>
      <c r="DK30" t="s">
        <v>294</v>
      </c>
      <c r="DL30">
        <v>1627940484.1</v>
      </c>
      <c r="DM30">
        <v>1627940486.6</v>
      </c>
      <c r="DN30">
        <v>1</v>
      </c>
      <c r="DO30">
        <v>-0.66</v>
      </c>
      <c r="DP30">
        <v>-0.126</v>
      </c>
      <c r="DQ30">
        <v>0.617</v>
      </c>
      <c r="DR30">
        <v>-0.144</v>
      </c>
      <c r="DS30">
        <v>420</v>
      </c>
      <c r="DT30">
        <v>19</v>
      </c>
      <c r="DU30">
        <v>0.69</v>
      </c>
      <c r="DV30">
        <v>0.21</v>
      </c>
      <c r="DW30">
        <v>57.6211063414634</v>
      </c>
      <c r="DX30">
        <v>-397.661138466899</v>
      </c>
      <c r="DY30">
        <v>39.8078222314751</v>
      </c>
      <c r="DZ30">
        <v>0</v>
      </c>
      <c r="EA30">
        <v>3.24567941176471</v>
      </c>
      <c r="EB30">
        <v>0.0546086221470822</v>
      </c>
      <c r="EC30">
        <v>0.181233159508784</v>
      </c>
      <c r="ED30">
        <v>1</v>
      </c>
      <c r="EE30">
        <v>0.0294291358536585</v>
      </c>
      <c r="EF30">
        <v>0.0965293818815331</v>
      </c>
      <c r="EG30">
        <v>0.0105578524817616</v>
      </c>
      <c r="EH30">
        <v>1</v>
      </c>
      <c r="EI30">
        <v>2</v>
      </c>
      <c r="EJ30">
        <v>3</v>
      </c>
      <c r="EK30" t="s">
        <v>298</v>
      </c>
      <c r="EL30">
        <v>100</v>
      </c>
      <c r="EM30">
        <v>100</v>
      </c>
      <c r="EN30">
        <v>-1.201</v>
      </c>
      <c r="EO30">
        <v>-0.1397</v>
      </c>
      <c r="EP30">
        <v>-1.5265217558934</v>
      </c>
      <c r="EQ30">
        <v>0.00616335315543056</v>
      </c>
      <c r="ER30">
        <v>-2.81551833566181e-06</v>
      </c>
      <c r="ES30">
        <v>7.20361701182458e-10</v>
      </c>
      <c r="ET30">
        <v>-0.335119031910718</v>
      </c>
      <c r="EU30">
        <v>0.000949733804135094</v>
      </c>
      <c r="EV30">
        <v>0.000626151634330831</v>
      </c>
      <c r="EW30">
        <v>-7.8445624330649e-06</v>
      </c>
      <c r="EX30">
        <v>-4</v>
      </c>
      <c r="EY30">
        <v>2067</v>
      </c>
      <c r="EZ30">
        <v>1</v>
      </c>
      <c r="FA30">
        <v>22</v>
      </c>
      <c r="FB30">
        <v>0.9</v>
      </c>
      <c r="FC30">
        <v>0.9</v>
      </c>
      <c r="FD30">
        <v>18</v>
      </c>
      <c r="FE30">
        <v>991.376</v>
      </c>
      <c r="FF30">
        <v>455.071</v>
      </c>
      <c r="FG30">
        <v>33.0021</v>
      </c>
      <c r="FH30">
        <v>33.5083</v>
      </c>
      <c r="FI30">
        <v>30.002</v>
      </c>
      <c r="FJ30">
        <v>33.0723</v>
      </c>
      <c r="FK30">
        <v>33.1128</v>
      </c>
      <c r="FL30">
        <v>6.39292</v>
      </c>
      <c r="FM30">
        <v>43.1868</v>
      </c>
      <c r="FN30">
        <v>0</v>
      </c>
      <c r="FO30">
        <v>33</v>
      </c>
      <c r="FP30">
        <v>55.3</v>
      </c>
      <c r="FQ30">
        <v>19.1044</v>
      </c>
      <c r="FR30">
        <v>99.0596</v>
      </c>
      <c r="FS30">
        <v>97.8882</v>
      </c>
    </row>
    <row r="31" spans="1:175">
      <c r="A31">
        <v>15</v>
      </c>
      <c r="B31">
        <v>1627940541.6</v>
      </c>
      <c r="C31">
        <v>28</v>
      </c>
      <c r="D31" t="s">
        <v>323</v>
      </c>
      <c r="E31" t="s">
        <v>324</v>
      </c>
      <c r="F31">
        <v>0</v>
      </c>
      <c r="H31">
        <v>1627940541.6</v>
      </c>
      <c r="I31">
        <f>(J31)/1000</f>
        <v>0</v>
      </c>
      <c r="J31">
        <f>1000*CB31*AH31*(BX31-BY31)/(100*BQ31*(1000-AH31*BX31))</f>
        <v>0</v>
      </c>
      <c r="K31">
        <f>CB31*AH31*(BW31-BV31*(1000-AH31*BY31)/(1000-AH31*BX31))/(100*BQ31)</f>
        <v>0</v>
      </c>
      <c r="L31">
        <f>BV31 - IF(AH31&gt;1, K31*BQ31*100.0/(AJ31*CJ31), 0)</f>
        <v>0</v>
      </c>
      <c r="M31">
        <f>((S31-I31/2)*L31-K31)/(S31+I31/2)</f>
        <v>0</v>
      </c>
      <c r="N31">
        <f>M31*(CC31+CD31)/1000.0</f>
        <v>0</v>
      </c>
      <c r="O31">
        <f>(BV31 - IF(AH31&gt;1, K31*BQ31*100.0/(AJ31*CJ31), 0))*(CC31+CD31)/1000.0</f>
        <v>0</v>
      </c>
      <c r="P31">
        <f>2.0/((1/R31-1/Q31)+SIGN(R31)*SQRT((1/R31-1/Q31)*(1/R31-1/Q31) + 4*BR31/((BR31+1)*(BR31+1))*(2*1/R31*1/Q31-1/Q31*1/Q31)))</f>
        <v>0</v>
      </c>
      <c r="Q31">
        <f>IF(LEFT(BS31,1)&lt;&gt;"0",IF(LEFT(BS31,1)="1",3.0,BT31),$D$5+$E$5*(CJ31*CC31/($K$5*1000))+$F$5*(CJ31*CC31/($K$5*1000))*MAX(MIN(BQ31,$J$5),$I$5)*MAX(MIN(BQ31,$J$5),$I$5)+$G$5*MAX(MIN(BQ31,$J$5),$I$5)*(CJ31*CC31/($K$5*1000))+$H$5*(CJ31*CC31/($K$5*1000))*(CJ31*CC31/($K$5*1000)))</f>
        <v>0</v>
      </c>
      <c r="R31">
        <f>I31*(1000-(1000*0.61365*exp(17.502*V31/(240.97+V31))/(CC31+CD31)+BX31)/2)/(1000*0.61365*exp(17.502*V31/(240.97+V31))/(CC31+CD31)-BX31)</f>
        <v>0</v>
      </c>
      <c r="S31">
        <f>1/((BR31+1)/(P31/1.6)+1/(Q31/1.37)) + BR31/((BR31+1)/(P31/1.6) + BR31/(Q31/1.37))</f>
        <v>0</v>
      </c>
      <c r="T31">
        <f>(BM31*BP31)</f>
        <v>0</v>
      </c>
      <c r="U31">
        <f>(CE31+(T31+2*0.95*5.67E-8*(((CE31+$B$7)+273)^4-(CE31+273)^4)-44100*I31)/(1.84*29.3*Q31+8*0.95*5.67E-8*(CE31+273)^3))</f>
        <v>0</v>
      </c>
      <c r="V31">
        <f>($C$7*CF31+$D$7*CG31+$E$7*U31)</f>
        <v>0</v>
      </c>
      <c r="W31">
        <f>0.61365*exp(17.502*V31/(240.97+V31))</f>
        <v>0</v>
      </c>
      <c r="X31">
        <f>(Y31/Z31*100)</f>
        <v>0</v>
      </c>
      <c r="Y31">
        <f>BX31*(CC31+CD31)/1000</f>
        <v>0</v>
      </c>
      <c r="Z31">
        <f>0.61365*exp(17.502*CE31/(240.97+CE31))</f>
        <v>0</v>
      </c>
      <c r="AA31">
        <f>(W31-BX31*(CC31+CD31)/1000)</f>
        <v>0</v>
      </c>
      <c r="AB31">
        <f>(-I31*44100)</f>
        <v>0</v>
      </c>
      <c r="AC31">
        <f>2*29.3*Q31*0.92*(CE31-V31)</f>
        <v>0</v>
      </c>
      <c r="AD31">
        <f>2*0.95*5.67E-8*(((CE31+$B$7)+273)^4-(V31+273)^4)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MAX(0,($B$13+$C$13*CJ31)/(1+$D$13*CJ31)*CC31/(CE31+273)*$E$13)</f>
        <v>0</v>
      </c>
      <c r="AK31" t="s">
        <v>292</v>
      </c>
      <c r="AL31" t="s">
        <v>292</v>
      </c>
      <c r="AM31">
        <v>0</v>
      </c>
      <c r="AN31">
        <v>0</v>
      </c>
      <c r="AO31">
        <f>1-AM31/AN31</f>
        <v>0</v>
      </c>
      <c r="AP31">
        <v>0</v>
      </c>
      <c r="AQ31" t="s">
        <v>292</v>
      </c>
      <c r="AR31" t="s">
        <v>292</v>
      </c>
      <c r="AS31">
        <v>0</v>
      </c>
      <c r="AT31">
        <v>0</v>
      </c>
      <c r="AU31">
        <f>1-AS31/AT31</f>
        <v>0</v>
      </c>
      <c r="AV31">
        <v>0.5</v>
      </c>
      <c r="AW31">
        <f>BN31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>
        <f>AM31/(AO31+AM31/AT31)</f>
        <v>0</v>
      </c>
      <c r="BC31" t="s">
        <v>292</v>
      </c>
      <c r="BD31">
        <v>0</v>
      </c>
      <c r="BE31">
        <f>IF(BD31&lt;&gt;0, BD31, BB31)</f>
        <v>0</v>
      </c>
      <c r="BF31">
        <f>1-BE31/AT31</f>
        <v>0</v>
      </c>
      <c r="BG31">
        <f>(AT31-AS31)/(AT31-BE31)</f>
        <v>0</v>
      </c>
      <c r="BH31">
        <f>(AN31-AT31)/(AN31-BE31)</f>
        <v>0</v>
      </c>
      <c r="BI31">
        <f>(AT31-AS31)/(AT31-AM31)</f>
        <v>0</v>
      </c>
      <c r="BJ31">
        <f>(AN31-AT31)/(AN31-AM31)</f>
        <v>0</v>
      </c>
      <c r="BK31">
        <f>(BG31*BE31/AS31)</f>
        <v>0</v>
      </c>
      <c r="BL31">
        <f>(1-BK31)</f>
        <v>0</v>
      </c>
      <c r="BM31">
        <f>$B$11*CK31+$C$11*CL31+$F$11*CM31*(1-CP31)</f>
        <v>0</v>
      </c>
      <c r="BN31">
        <f>BM31*BO31</f>
        <v>0</v>
      </c>
      <c r="BO31">
        <f>($B$11*$D$9+$C$11*$D$9+$F$11*((CZ31+CR31)/MAX(CZ31+CR31+DA31, 0.1)*$I$9+DA31/MAX(CZ31+CR31+DA31, 0.1)*$J$9))/($B$11+$C$11+$F$11)</f>
        <v>0</v>
      </c>
      <c r="BP31">
        <f>($B$11*$K$9+$C$11*$K$9+$F$11*((CZ31+CR31)/MAX(CZ31+CR31+DA31, 0.1)*$P$9+DA31/MAX(CZ31+CR31+DA31, 0.1)*$Q$9))/($B$11+$C$11+$F$11)</f>
        <v>0</v>
      </c>
      <c r="BQ31">
        <v>6</v>
      </c>
      <c r="BR31">
        <v>0.5</v>
      </c>
      <c r="BS31" t="s">
        <v>293</v>
      </c>
      <c r="BT31">
        <v>2</v>
      </c>
      <c r="BU31">
        <v>1627940541.6</v>
      </c>
      <c r="BV31">
        <v>51.1069</v>
      </c>
      <c r="BW31">
        <v>50.4923</v>
      </c>
      <c r="BX31">
        <v>19.1815</v>
      </c>
      <c r="BY31">
        <v>19.1387</v>
      </c>
      <c r="BZ31">
        <v>52.3186</v>
      </c>
      <c r="CA31">
        <v>19.3211</v>
      </c>
      <c r="CB31">
        <v>900.086</v>
      </c>
      <c r="CC31">
        <v>101.143</v>
      </c>
      <c r="CD31">
        <v>0.0999618</v>
      </c>
      <c r="CE31">
        <v>34.7267</v>
      </c>
      <c r="CF31">
        <v>34.9868</v>
      </c>
      <c r="CG31">
        <v>999.9</v>
      </c>
      <c r="CH31">
        <v>0</v>
      </c>
      <c r="CI31">
        <v>0</v>
      </c>
      <c r="CJ31">
        <v>9993.75</v>
      </c>
      <c r="CK31">
        <v>0</v>
      </c>
      <c r="CL31">
        <v>66.8304</v>
      </c>
      <c r="CM31">
        <v>1459.96</v>
      </c>
      <c r="CN31">
        <v>0.973003</v>
      </c>
      <c r="CO31">
        <v>0.0269966</v>
      </c>
      <c r="CP31">
        <v>0</v>
      </c>
      <c r="CQ31">
        <v>3.5979</v>
      </c>
      <c r="CR31">
        <v>4.99951</v>
      </c>
      <c r="CS31">
        <v>188.783</v>
      </c>
      <c r="CT31">
        <v>11911.6</v>
      </c>
      <c r="CU31">
        <v>48.062</v>
      </c>
      <c r="CV31">
        <v>50.437</v>
      </c>
      <c r="CW31">
        <v>49.687</v>
      </c>
      <c r="CX31">
        <v>49.875</v>
      </c>
      <c r="CY31">
        <v>50.125</v>
      </c>
      <c r="CZ31">
        <v>1415.68</v>
      </c>
      <c r="DA31">
        <v>39.28</v>
      </c>
      <c r="DB31">
        <v>0</v>
      </c>
      <c r="DC31">
        <v>1627940542.3</v>
      </c>
      <c r="DD31">
        <v>0</v>
      </c>
      <c r="DE31">
        <v>3.279064</v>
      </c>
      <c r="DF31">
        <v>0.424438455389207</v>
      </c>
      <c r="DG31">
        <v>5.14738460961752</v>
      </c>
      <c r="DH31">
        <v>188.0076</v>
      </c>
      <c r="DI31">
        <v>15</v>
      </c>
      <c r="DJ31">
        <v>1627940486.6</v>
      </c>
      <c r="DK31" t="s">
        <v>294</v>
      </c>
      <c r="DL31">
        <v>1627940484.1</v>
      </c>
      <c r="DM31">
        <v>1627940486.6</v>
      </c>
      <c r="DN31">
        <v>1</v>
      </c>
      <c r="DO31">
        <v>-0.66</v>
      </c>
      <c r="DP31">
        <v>-0.126</v>
      </c>
      <c r="DQ31">
        <v>0.617</v>
      </c>
      <c r="DR31">
        <v>-0.144</v>
      </c>
      <c r="DS31">
        <v>420</v>
      </c>
      <c r="DT31">
        <v>19</v>
      </c>
      <c r="DU31">
        <v>0.69</v>
      </c>
      <c r="DV31">
        <v>0.21</v>
      </c>
      <c r="DW31">
        <v>46.2390014634146</v>
      </c>
      <c r="DX31">
        <v>-365.061707874564</v>
      </c>
      <c r="DY31">
        <v>36.9329124031039</v>
      </c>
      <c r="DZ31">
        <v>0</v>
      </c>
      <c r="EA31">
        <v>3.25471714285714</v>
      </c>
      <c r="EB31">
        <v>0.293527984344423</v>
      </c>
      <c r="EC31">
        <v>0.187845073680739</v>
      </c>
      <c r="ED31">
        <v>1</v>
      </c>
      <c r="EE31">
        <v>0.0320274558536585</v>
      </c>
      <c r="EF31">
        <v>0.0903970264808362</v>
      </c>
      <c r="EG31">
        <v>0.00995972820683939</v>
      </c>
      <c r="EH31">
        <v>1</v>
      </c>
      <c r="EI31">
        <v>2</v>
      </c>
      <c r="EJ31">
        <v>3</v>
      </c>
      <c r="EK31" t="s">
        <v>298</v>
      </c>
      <c r="EL31">
        <v>100</v>
      </c>
      <c r="EM31">
        <v>100</v>
      </c>
      <c r="EN31">
        <v>-1.212</v>
      </c>
      <c r="EO31">
        <v>-0.1396</v>
      </c>
      <c r="EP31">
        <v>-1.5265217558934</v>
      </c>
      <c r="EQ31">
        <v>0.00616335315543056</v>
      </c>
      <c r="ER31">
        <v>-2.81551833566181e-06</v>
      </c>
      <c r="ES31">
        <v>7.20361701182458e-10</v>
      </c>
      <c r="ET31">
        <v>-0.335119031910718</v>
      </c>
      <c r="EU31">
        <v>0.000949733804135094</v>
      </c>
      <c r="EV31">
        <v>0.000626151634330831</v>
      </c>
      <c r="EW31">
        <v>-7.8445624330649e-06</v>
      </c>
      <c r="EX31">
        <v>-4</v>
      </c>
      <c r="EY31">
        <v>2067</v>
      </c>
      <c r="EZ31">
        <v>1</v>
      </c>
      <c r="FA31">
        <v>22</v>
      </c>
      <c r="FB31">
        <v>1</v>
      </c>
      <c r="FC31">
        <v>0.9</v>
      </c>
      <c r="FD31">
        <v>18</v>
      </c>
      <c r="FE31">
        <v>991.177</v>
      </c>
      <c r="FF31">
        <v>455.01</v>
      </c>
      <c r="FG31">
        <v>33.0022</v>
      </c>
      <c r="FH31">
        <v>33.5175</v>
      </c>
      <c r="FI31">
        <v>30.002</v>
      </c>
      <c r="FJ31">
        <v>33.082</v>
      </c>
      <c r="FK31">
        <v>33.1223</v>
      </c>
      <c r="FL31">
        <v>6.56801</v>
      </c>
      <c r="FM31">
        <v>43.1868</v>
      </c>
      <c r="FN31">
        <v>0</v>
      </c>
      <c r="FO31">
        <v>33</v>
      </c>
      <c r="FP31">
        <v>60.33</v>
      </c>
      <c r="FQ31">
        <v>19.0932</v>
      </c>
      <c r="FR31">
        <v>99.0574</v>
      </c>
      <c r="FS31">
        <v>97.8857</v>
      </c>
    </row>
    <row r="32" spans="1:175">
      <c r="A32">
        <v>16</v>
      </c>
      <c r="B32">
        <v>1627940543.6</v>
      </c>
      <c r="C32">
        <v>30</v>
      </c>
      <c r="D32" t="s">
        <v>325</v>
      </c>
      <c r="E32" t="s">
        <v>326</v>
      </c>
      <c r="F32">
        <v>0</v>
      </c>
      <c r="H32">
        <v>1627940543.6</v>
      </c>
      <c r="I32">
        <f>(J32)/1000</f>
        <v>0</v>
      </c>
      <c r="J32">
        <f>1000*CB32*AH32*(BX32-BY32)/(100*BQ32*(1000-AH32*BX32))</f>
        <v>0</v>
      </c>
      <c r="K32">
        <f>CB32*AH32*(BW32-BV32*(1000-AH32*BY32)/(1000-AH32*BX32))/(100*BQ32)</f>
        <v>0</v>
      </c>
      <c r="L32">
        <f>BV32 - IF(AH32&gt;1, K32*BQ32*100.0/(AJ32*CJ32), 0)</f>
        <v>0</v>
      </c>
      <c r="M32">
        <f>((S32-I32/2)*L32-K32)/(S32+I32/2)</f>
        <v>0</v>
      </c>
      <c r="N32">
        <f>M32*(CC32+CD32)/1000.0</f>
        <v>0</v>
      </c>
      <c r="O32">
        <f>(BV32 - IF(AH32&gt;1, K32*BQ32*100.0/(AJ32*CJ32), 0))*(CC32+CD32)/1000.0</f>
        <v>0</v>
      </c>
      <c r="P32">
        <f>2.0/((1/R32-1/Q32)+SIGN(R32)*SQRT((1/R32-1/Q32)*(1/R32-1/Q32) + 4*BR32/((BR32+1)*(BR32+1))*(2*1/R32*1/Q32-1/Q32*1/Q32)))</f>
        <v>0</v>
      </c>
      <c r="Q32">
        <f>IF(LEFT(BS32,1)&lt;&gt;"0",IF(LEFT(BS32,1)="1",3.0,BT32),$D$5+$E$5*(CJ32*CC32/($K$5*1000))+$F$5*(CJ32*CC32/($K$5*1000))*MAX(MIN(BQ32,$J$5),$I$5)*MAX(MIN(BQ32,$J$5),$I$5)+$G$5*MAX(MIN(BQ32,$J$5),$I$5)*(CJ32*CC32/($K$5*1000))+$H$5*(CJ32*CC32/($K$5*1000))*(CJ32*CC32/($K$5*1000)))</f>
        <v>0</v>
      </c>
      <c r="R32">
        <f>I32*(1000-(1000*0.61365*exp(17.502*V32/(240.97+V32))/(CC32+CD32)+BX32)/2)/(1000*0.61365*exp(17.502*V32/(240.97+V32))/(CC32+CD32)-BX32)</f>
        <v>0</v>
      </c>
      <c r="S32">
        <f>1/((BR32+1)/(P32/1.6)+1/(Q32/1.37)) + BR32/((BR32+1)/(P32/1.6) + BR32/(Q32/1.37))</f>
        <v>0</v>
      </c>
      <c r="T32">
        <f>(BM32*BP32)</f>
        <v>0</v>
      </c>
      <c r="U32">
        <f>(CE32+(T32+2*0.95*5.67E-8*(((CE32+$B$7)+273)^4-(CE32+273)^4)-44100*I32)/(1.84*29.3*Q32+8*0.95*5.67E-8*(CE32+273)^3))</f>
        <v>0</v>
      </c>
      <c r="V32">
        <f>($C$7*CF32+$D$7*CG32+$E$7*U32)</f>
        <v>0</v>
      </c>
      <c r="W32">
        <f>0.61365*exp(17.502*V32/(240.97+V32))</f>
        <v>0</v>
      </c>
      <c r="X32">
        <f>(Y32/Z32*100)</f>
        <v>0</v>
      </c>
      <c r="Y32">
        <f>BX32*(CC32+CD32)/1000</f>
        <v>0</v>
      </c>
      <c r="Z32">
        <f>0.61365*exp(17.502*CE32/(240.97+CE32))</f>
        <v>0</v>
      </c>
      <c r="AA32">
        <f>(W32-BX32*(CC32+CD32)/1000)</f>
        <v>0</v>
      </c>
      <c r="AB32">
        <f>(-I32*44100)</f>
        <v>0</v>
      </c>
      <c r="AC32">
        <f>2*29.3*Q32*0.92*(CE32-V32)</f>
        <v>0</v>
      </c>
      <c r="AD32">
        <f>2*0.95*5.67E-8*(((CE32+$B$7)+273)^4-(V32+273)^4)</f>
        <v>0</v>
      </c>
      <c r="AE32">
        <f>T32+AD32+AB32+AC32</f>
        <v>0</v>
      </c>
      <c r="AF32">
        <v>0</v>
      </c>
      <c r="AG32">
        <v>0</v>
      </c>
      <c r="AH32">
        <f>IF(AF32*$H$13&gt;=AJ32,1.0,(AJ32/(AJ32-AF32*$H$13)))</f>
        <v>0</v>
      </c>
      <c r="AI32">
        <f>(AH32-1)*100</f>
        <v>0</v>
      </c>
      <c r="AJ32">
        <f>MAX(0,($B$13+$C$13*CJ32)/(1+$D$13*CJ32)*CC32/(CE32+273)*$E$13)</f>
        <v>0</v>
      </c>
      <c r="AK32" t="s">
        <v>292</v>
      </c>
      <c r="AL32" t="s">
        <v>292</v>
      </c>
      <c r="AM32">
        <v>0</v>
      </c>
      <c r="AN32">
        <v>0</v>
      </c>
      <c r="AO32">
        <f>1-AM32/AN32</f>
        <v>0</v>
      </c>
      <c r="AP32">
        <v>0</v>
      </c>
      <c r="AQ32" t="s">
        <v>292</v>
      </c>
      <c r="AR32" t="s">
        <v>292</v>
      </c>
      <c r="AS32">
        <v>0</v>
      </c>
      <c r="AT32">
        <v>0</v>
      </c>
      <c r="AU32">
        <f>1-AS32/AT32</f>
        <v>0</v>
      </c>
      <c r="AV32">
        <v>0.5</v>
      </c>
      <c r="AW32">
        <f>BN32</f>
        <v>0</v>
      </c>
      <c r="AX32">
        <f>K32</f>
        <v>0</v>
      </c>
      <c r="AY32">
        <f>AU32*AV32*AW32</f>
        <v>0</v>
      </c>
      <c r="AZ32">
        <f>(AX32-AP32)/AW32</f>
        <v>0</v>
      </c>
      <c r="BA32">
        <f>(AN32-AT32)/AT32</f>
        <v>0</v>
      </c>
      <c r="BB32">
        <f>AM32/(AO32+AM32/AT32)</f>
        <v>0</v>
      </c>
      <c r="BC32" t="s">
        <v>292</v>
      </c>
      <c r="BD32">
        <v>0</v>
      </c>
      <c r="BE32">
        <f>IF(BD32&lt;&gt;0, BD32, BB32)</f>
        <v>0</v>
      </c>
      <c r="BF32">
        <f>1-BE32/AT32</f>
        <v>0</v>
      </c>
      <c r="BG32">
        <f>(AT32-AS32)/(AT32-BE32)</f>
        <v>0</v>
      </c>
      <c r="BH32">
        <f>(AN32-AT32)/(AN32-BE32)</f>
        <v>0</v>
      </c>
      <c r="BI32">
        <f>(AT32-AS32)/(AT32-AM32)</f>
        <v>0</v>
      </c>
      <c r="BJ32">
        <f>(AN32-AT32)/(AN32-AM32)</f>
        <v>0</v>
      </c>
      <c r="BK32">
        <f>(BG32*BE32/AS32)</f>
        <v>0</v>
      </c>
      <c r="BL32">
        <f>(1-BK32)</f>
        <v>0</v>
      </c>
      <c r="BM32">
        <f>$B$11*CK32+$C$11*CL32+$F$11*CM32*(1-CP32)</f>
        <v>0</v>
      </c>
      <c r="BN32">
        <f>BM32*BO32</f>
        <v>0</v>
      </c>
      <c r="BO32">
        <f>($B$11*$D$9+$C$11*$D$9+$F$11*((CZ32+CR32)/MAX(CZ32+CR32+DA32, 0.1)*$I$9+DA32/MAX(CZ32+CR32+DA32, 0.1)*$J$9))/($B$11+$C$11+$F$11)</f>
        <v>0</v>
      </c>
      <c r="BP32">
        <f>($B$11*$K$9+$C$11*$K$9+$F$11*((CZ32+CR32)/MAX(CZ32+CR32+DA32, 0.1)*$P$9+DA32/MAX(CZ32+CR32+DA32, 0.1)*$Q$9))/($B$11+$C$11+$F$11)</f>
        <v>0</v>
      </c>
      <c r="BQ32">
        <v>6</v>
      </c>
      <c r="BR32">
        <v>0.5</v>
      </c>
      <c r="BS32" t="s">
        <v>293</v>
      </c>
      <c r="BT32">
        <v>2</v>
      </c>
      <c r="BU32">
        <v>1627940543.6</v>
      </c>
      <c r="BV32">
        <v>50.6949</v>
      </c>
      <c r="BW32">
        <v>52.5163</v>
      </c>
      <c r="BX32">
        <v>19.1874</v>
      </c>
      <c r="BY32">
        <v>19.145</v>
      </c>
      <c r="BZ32">
        <v>51.9089</v>
      </c>
      <c r="CA32">
        <v>19.3269</v>
      </c>
      <c r="CB32">
        <v>899.96</v>
      </c>
      <c r="CC32">
        <v>101.143</v>
      </c>
      <c r="CD32">
        <v>0.0998236</v>
      </c>
      <c r="CE32">
        <v>34.7307</v>
      </c>
      <c r="CF32">
        <v>34.9877</v>
      </c>
      <c r="CG32">
        <v>999.9</v>
      </c>
      <c r="CH32">
        <v>0</v>
      </c>
      <c r="CI32">
        <v>0</v>
      </c>
      <c r="CJ32">
        <v>9996.25</v>
      </c>
      <c r="CK32">
        <v>0</v>
      </c>
      <c r="CL32">
        <v>66.8021</v>
      </c>
      <c r="CM32">
        <v>1459.96</v>
      </c>
      <c r="CN32">
        <v>0.973003</v>
      </c>
      <c r="CO32">
        <v>0.0269966</v>
      </c>
      <c r="CP32">
        <v>0</v>
      </c>
      <c r="CQ32">
        <v>3.372</v>
      </c>
      <c r="CR32">
        <v>4.99951</v>
      </c>
      <c r="CS32">
        <v>188.844</v>
      </c>
      <c r="CT32">
        <v>11911.6</v>
      </c>
      <c r="CU32">
        <v>48.125</v>
      </c>
      <c r="CV32">
        <v>50.437</v>
      </c>
      <c r="CW32">
        <v>49.687</v>
      </c>
      <c r="CX32">
        <v>49.875</v>
      </c>
      <c r="CY32">
        <v>50.125</v>
      </c>
      <c r="CZ32">
        <v>1415.68</v>
      </c>
      <c r="DA32">
        <v>39.28</v>
      </c>
      <c r="DB32">
        <v>0</v>
      </c>
      <c r="DC32">
        <v>1627940544.1</v>
      </c>
      <c r="DD32">
        <v>0</v>
      </c>
      <c r="DE32">
        <v>3.27530384615385</v>
      </c>
      <c r="DF32">
        <v>0.220447857469878</v>
      </c>
      <c r="DG32">
        <v>5.19938460653079</v>
      </c>
      <c r="DH32">
        <v>188.148846153846</v>
      </c>
      <c r="DI32">
        <v>15</v>
      </c>
      <c r="DJ32">
        <v>1627940486.6</v>
      </c>
      <c r="DK32" t="s">
        <v>294</v>
      </c>
      <c r="DL32">
        <v>1627940484.1</v>
      </c>
      <c r="DM32">
        <v>1627940486.6</v>
      </c>
      <c r="DN32">
        <v>1</v>
      </c>
      <c r="DO32">
        <v>-0.66</v>
      </c>
      <c r="DP32">
        <v>-0.126</v>
      </c>
      <c r="DQ32">
        <v>0.617</v>
      </c>
      <c r="DR32">
        <v>-0.144</v>
      </c>
      <c r="DS32">
        <v>420</v>
      </c>
      <c r="DT32">
        <v>19</v>
      </c>
      <c r="DU32">
        <v>0.69</v>
      </c>
      <c r="DV32">
        <v>0.21</v>
      </c>
      <c r="DW32">
        <v>35.0711809658537</v>
      </c>
      <c r="DX32">
        <v>-306.855379914982</v>
      </c>
      <c r="DY32">
        <v>31.3880050396498</v>
      </c>
      <c r="DZ32">
        <v>0</v>
      </c>
      <c r="EA32">
        <v>3.28652058823529</v>
      </c>
      <c r="EB32">
        <v>-0.172320570927755</v>
      </c>
      <c r="EC32">
        <v>0.18167906056206</v>
      </c>
      <c r="ED32">
        <v>1</v>
      </c>
      <c r="EE32">
        <v>0.0353738756097561</v>
      </c>
      <c r="EF32">
        <v>0.0636827142857143</v>
      </c>
      <c r="EG32">
        <v>0.00685265794659734</v>
      </c>
      <c r="EH32">
        <v>1</v>
      </c>
      <c r="EI32">
        <v>2</v>
      </c>
      <c r="EJ32">
        <v>3</v>
      </c>
      <c r="EK32" t="s">
        <v>298</v>
      </c>
      <c r="EL32">
        <v>100</v>
      </c>
      <c r="EM32">
        <v>100</v>
      </c>
      <c r="EN32">
        <v>-1.214</v>
      </c>
      <c r="EO32">
        <v>-0.1395</v>
      </c>
      <c r="EP32">
        <v>-1.5265217558934</v>
      </c>
      <c r="EQ32">
        <v>0.00616335315543056</v>
      </c>
      <c r="ER32">
        <v>-2.81551833566181e-06</v>
      </c>
      <c r="ES32">
        <v>7.20361701182458e-10</v>
      </c>
      <c r="ET32">
        <v>-0.335119031910718</v>
      </c>
      <c r="EU32">
        <v>0.000949733804135094</v>
      </c>
      <c r="EV32">
        <v>0.000626151634330831</v>
      </c>
      <c r="EW32">
        <v>-7.8445624330649e-06</v>
      </c>
      <c r="EX32">
        <v>-4</v>
      </c>
      <c r="EY32">
        <v>2067</v>
      </c>
      <c r="EZ32">
        <v>1</v>
      </c>
      <c r="FA32">
        <v>22</v>
      </c>
      <c r="FB32">
        <v>1</v>
      </c>
      <c r="FC32">
        <v>0.9</v>
      </c>
      <c r="FD32">
        <v>18</v>
      </c>
      <c r="FE32">
        <v>991.059</v>
      </c>
      <c r="FF32">
        <v>455.003</v>
      </c>
      <c r="FG32">
        <v>33.0023</v>
      </c>
      <c r="FH32">
        <v>33.5272</v>
      </c>
      <c r="FI32">
        <v>30.0022</v>
      </c>
      <c r="FJ32">
        <v>33.0915</v>
      </c>
      <c r="FK32">
        <v>33.1325</v>
      </c>
      <c r="FL32">
        <v>6.72002</v>
      </c>
      <c r="FM32">
        <v>43.1868</v>
      </c>
      <c r="FN32">
        <v>0</v>
      </c>
      <c r="FO32">
        <v>33</v>
      </c>
      <c r="FP32">
        <v>65.42</v>
      </c>
      <c r="FQ32">
        <v>19.0839</v>
      </c>
      <c r="FR32">
        <v>99.0552</v>
      </c>
      <c r="FS32">
        <v>97.8851</v>
      </c>
    </row>
    <row r="33" spans="1:175">
      <c r="A33">
        <v>17</v>
      </c>
      <c r="B33">
        <v>1627940545.6</v>
      </c>
      <c r="C33">
        <v>32</v>
      </c>
      <c r="D33" t="s">
        <v>327</v>
      </c>
      <c r="E33" t="s">
        <v>328</v>
      </c>
      <c r="F33">
        <v>0</v>
      </c>
      <c r="H33">
        <v>1627940545.6</v>
      </c>
      <c r="I33">
        <f>(J33)/1000</f>
        <v>0</v>
      </c>
      <c r="J33">
        <f>1000*CB33*AH33*(BX33-BY33)/(100*BQ33*(1000-AH33*BX33))</f>
        <v>0</v>
      </c>
      <c r="K33">
        <f>CB33*AH33*(BW33-BV33*(1000-AH33*BY33)/(1000-AH33*BX33))/(100*BQ33)</f>
        <v>0</v>
      </c>
      <c r="L33">
        <f>BV33 - IF(AH33&gt;1, K33*BQ33*100.0/(AJ33*CJ33), 0)</f>
        <v>0</v>
      </c>
      <c r="M33">
        <f>((S33-I33/2)*L33-K33)/(S33+I33/2)</f>
        <v>0</v>
      </c>
      <c r="N33">
        <f>M33*(CC33+CD33)/1000.0</f>
        <v>0</v>
      </c>
      <c r="O33">
        <f>(BV33 - IF(AH33&gt;1, K33*BQ33*100.0/(AJ33*CJ33), 0))*(CC33+CD33)/1000.0</f>
        <v>0</v>
      </c>
      <c r="P33">
        <f>2.0/((1/R33-1/Q33)+SIGN(R33)*SQRT((1/R33-1/Q33)*(1/R33-1/Q33) + 4*BR33/((BR33+1)*(BR33+1))*(2*1/R33*1/Q33-1/Q33*1/Q33)))</f>
        <v>0</v>
      </c>
      <c r="Q33">
        <f>IF(LEFT(BS33,1)&lt;&gt;"0",IF(LEFT(BS33,1)="1",3.0,BT33),$D$5+$E$5*(CJ33*CC33/($K$5*1000))+$F$5*(CJ33*CC33/($K$5*1000))*MAX(MIN(BQ33,$J$5),$I$5)*MAX(MIN(BQ33,$J$5),$I$5)+$G$5*MAX(MIN(BQ33,$J$5),$I$5)*(CJ33*CC33/($K$5*1000))+$H$5*(CJ33*CC33/($K$5*1000))*(CJ33*CC33/($K$5*1000)))</f>
        <v>0</v>
      </c>
      <c r="R33">
        <f>I33*(1000-(1000*0.61365*exp(17.502*V33/(240.97+V33))/(CC33+CD33)+BX33)/2)/(1000*0.61365*exp(17.502*V33/(240.97+V33))/(CC33+CD33)-BX33)</f>
        <v>0</v>
      </c>
      <c r="S33">
        <f>1/((BR33+1)/(P33/1.6)+1/(Q33/1.37)) + BR33/((BR33+1)/(P33/1.6) + BR33/(Q33/1.37))</f>
        <v>0</v>
      </c>
      <c r="T33">
        <f>(BM33*BP33)</f>
        <v>0</v>
      </c>
      <c r="U33">
        <f>(CE33+(T33+2*0.95*5.67E-8*(((CE33+$B$7)+273)^4-(CE33+273)^4)-44100*I33)/(1.84*29.3*Q33+8*0.95*5.67E-8*(CE33+273)^3))</f>
        <v>0</v>
      </c>
      <c r="V33">
        <f>($C$7*CF33+$D$7*CG33+$E$7*U33)</f>
        <v>0</v>
      </c>
      <c r="W33">
        <f>0.61365*exp(17.502*V33/(240.97+V33))</f>
        <v>0</v>
      </c>
      <c r="X33">
        <f>(Y33/Z33*100)</f>
        <v>0</v>
      </c>
      <c r="Y33">
        <f>BX33*(CC33+CD33)/1000</f>
        <v>0</v>
      </c>
      <c r="Z33">
        <f>0.61365*exp(17.502*CE33/(240.97+CE33))</f>
        <v>0</v>
      </c>
      <c r="AA33">
        <f>(W33-BX33*(CC33+CD33)/1000)</f>
        <v>0</v>
      </c>
      <c r="AB33">
        <f>(-I33*44100)</f>
        <v>0</v>
      </c>
      <c r="AC33">
        <f>2*29.3*Q33*0.92*(CE33-V33)</f>
        <v>0</v>
      </c>
      <c r="AD33">
        <f>2*0.95*5.67E-8*(((CE33+$B$7)+273)^4-(V33+273)^4)</f>
        <v>0</v>
      </c>
      <c r="AE33">
        <f>T33+AD33+AB33+AC33</f>
        <v>0</v>
      </c>
      <c r="AF33">
        <v>0</v>
      </c>
      <c r="AG33">
        <v>0</v>
      </c>
      <c r="AH33">
        <f>IF(AF33*$H$13&gt;=AJ33,1.0,(AJ33/(AJ33-AF33*$H$13)))</f>
        <v>0</v>
      </c>
      <c r="AI33">
        <f>(AH33-1)*100</f>
        <v>0</v>
      </c>
      <c r="AJ33">
        <f>MAX(0,($B$13+$C$13*CJ33)/(1+$D$13*CJ33)*CC33/(CE33+273)*$E$13)</f>
        <v>0</v>
      </c>
      <c r="AK33" t="s">
        <v>292</v>
      </c>
      <c r="AL33" t="s">
        <v>292</v>
      </c>
      <c r="AM33">
        <v>0</v>
      </c>
      <c r="AN33">
        <v>0</v>
      </c>
      <c r="AO33">
        <f>1-AM33/AN33</f>
        <v>0</v>
      </c>
      <c r="AP33">
        <v>0</v>
      </c>
      <c r="AQ33" t="s">
        <v>292</v>
      </c>
      <c r="AR33" t="s">
        <v>292</v>
      </c>
      <c r="AS33">
        <v>0</v>
      </c>
      <c r="AT33">
        <v>0</v>
      </c>
      <c r="AU33">
        <f>1-AS33/AT33</f>
        <v>0</v>
      </c>
      <c r="AV33">
        <v>0.5</v>
      </c>
      <c r="AW33">
        <f>BN33</f>
        <v>0</v>
      </c>
      <c r="AX33">
        <f>K33</f>
        <v>0</v>
      </c>
      <c r="AY33">
        <f>AU33*AV33*AW33</f>
        <v>0</v>
      </c>
      <c r="AZ33">
        <f>(AX33-AP33)/AW33</f>
        <v>0</v>
      </c>
      <c r="BA33">
        <f>(AN33-AT33)/AT33</f>
        <v>0</v>
      </c>
      <c r="BB33">
        <f>AM33/(AO33+AM33/AT33)</f>
        <v>0</v>
      </c>
      <c r="BC33" t="s">
        <v>292</v>
      </c>
      <c r="BD33">
        <v>0</v>
      </c>
      <c r="BE33">
        <f>IF(BD33&lt;&gt;0, BD33, BB33)</f>
        <v>0</v>
      </c>
      <c r="BF33">
        <f>1-BE33/AT33</f>
        <v>0</v>
      </c>
      <c r="BG33">
        <f>(AT33-AS33)/(AT33-BE33)</f>
        <v>0</v>
      </c>
      <c r="BH33">
        <f>(AN33-AT33)/(AN33-BE33)</f>
        <v>0</v>
      </c>
      <c r="BI33">
        <f>(AT33-AS33)/(AT33-AM33)</f>
        <v>0</v>
      </c>
      <c r="BJ33">
        <f>(AN33-AT33)/(AN33-AM33)</f>
        <v>0</v>
      </c>
      <c r="BK33">
        <f>(BG33*BE33/AS33)</f>
        <v>0</v>
      </c>
      <c r="BL33">
        <f>(1-BK33)</f>
        <v>0</v>
      </c>
      <c r="BM33">
        <f>$B$11*CK33+$C$11*CL33+$F$11*CM33*(1-CP33)</f>
        <v>0</v>
      </c>
      <c r="BN33">
        <f>BM33*BO33</f>
        <v>0</v>
      </c>
      <c r="BO33">
        <f>($B$11*$D$9+$C$11*$D$9+$F$11*((CZ33+CR33)/MAX(CZ33+CR33+DA33, 0.1)*$I$9+DA33/MAX(CZ33+CR33+DA33, 0.1)*$J$9))/($B$11+$C$11+$F$11)</f>
        <v>0</v>
      </c>
      <c r="BP33">
        <f>($B$11*$K$9+$C$11*$K$9+$F$11*((CZ33+CR33)/MAX(CZ33+CR33+DA33, 0.1)*$P$9+DA33/MAX(CZ33+CR33+DA33, 0.1)*$Q$9))/($B$11+$C$11+$F$11)</f>
        <v>0</v>
      </c>
      <c r="BQ33">
        <v>6</v>
      </c>
      <c r="BR33">
        <v>0.5</v>
      </c>
      <c r="BS33" t="s">
        <v>293</v>
      </c>
      <c r="BT33">
        <v>2</v>
      </c>
      <c r="BU33">
        <v>1627940545.6</v>
      </c>
      <c r="BV33">
        <v>51.373</v>
      </c>
      <c r="BW33">
        <v>54.8193</v>
      </c>
      <c r="BX33">
        <v>19.1932</v>
      </c>
      <c r="BY33">
        <v>19.151</v>
      </c>
      <c r="BZ33">
        <v>52.5831</v>
      </c>
      <c r="CA33">
        <v>19.3326</v>
      </c>
      <c r="CB33">
        <v>899.885</v>
      </c>
      <c r="CC33">
        <v>101.142</v>
      </c>
      <c r="CD33">
        <v>0.0999073</v>
      </c>
      <c r="CE33">
        <v>34.7356</v>
      </c>
      <c r="CF33">
        <v>34.9909</v>
      </c>
      <c r="CG33">
        <v>999.9</v>
      </c>
      <c r="CH33">
        <v>0</v>
      </c>
      <c r="CI33">
        <v>0</v>
      </c>
      <c r="CJ33">
        <v>9995</v>
      </c>
      <c r="CK33">
        <v>0</v>
      </c>
      <c r="CL33">
        <v>66.7738</v>
      </c>
      <c r="CM33">
        <v>1459.94</v>
      </c>
      <c r="CN33">
        <v>0.973003</v>
      </c>
      <c r="CO33">
        <v>0.0269966</v>
      </c>
      <c r="CP33">
        <v>0</v>
      </c>
      <c r="CQ33">
        <v>3.2944</v>
      </c>
      <c r="CR33">
        <v>4.99951</v>
      </c>
      <c r="CS33">
        <v>188.653</v>
      </c>
      <c r="CT33">
        <v>11911.4</v>
      </c>
      <c r="CU33">
        <v>48.125</v>
      </c>
      <c r="CV33">
        <v>50.437</v>
      </c>
      <c r="CW33">
        <v>49.687</v>
      </c>
      <c r="CX33">
        <v>49.937</v>
      </c>
      <c r="CY33">
        <v>50.125</v>
      </c>
      <c r="CZ33">
        <v>1415.66</v>
      </c>
      <c r="DA33">
        <v>39.28</v>
      </c>
      <c r="DB33">
        <v>0</v>
      </c>
      <c r="DC33">
        <v>1627940546.5</v>
      </c>
      <c r="DD33">
        <v>0</v>
      </c>
      <c r="DE33">
        <v>3.29951538461538</v>
      </c>
      <c r="DF33">
        <v>0.0186529846499724</v>
      </c>
      <c r="DG33">
        <v>4.21856408991798</v>
      </c>
      <c r="DH33">
        <v>188.324576923077</v>
      </c>
      <c r="DI33">
        <v>15</v>
      </c>
      <c r="DJ33">
        <v>1627940486.6</v>
      </c>
      <c r="DK33" t="s">
        <v>294</v>
      </c>
      <c r="DL33">
        <v>1627940484.1</v>
      </c>
      <c r="DM33">
        <v>1627940486.6</v>
      </c>
      <c r="DN33">
        <v>1</v>
      </c>
      <c r="DO33">
        <v>-0.66</v>
      </c>
      <c r="DP33">
        <v>-0.126</v>
      </c>
      <c r="DQ33">
        <v>0.617</v>
      </c>
      <c r="DR33">
        <v>-0.144</v>
      </c>
      <c r="DS33">
        <v>420</v>
      </c>
      <c r="DT33">
        <v>19</v>
      </c>
      <c r="DU33">
        <v>0.69</v>
      </c>
      <c r="DV33">
        <v>0.21</v>
      </c>
      <c r="DW33">
        <v>25.4675121853659</v>
      </c>
      <c r="DX33">
        <v>-248.367567616725</v>
      </c>
      <c r="DY33">
        <v>25.6367419420432</v>
      </c>
      <c r="DZ33">
        <v>0</v>
      </c>
      <c r="EA33">
        <v>3.28481470588235</v>
      </c>
      <c r="EB33">
        <v>0.0391496196111612</v>
      </c>
      <c r="EC33">
        <v>0.183228565285761</v>
      </c>
      <c r="ED33">
        <v>1</v>
      </c>
      <c r="EE33">
        <v>0.0375623926829268</v>
      </c>
      <c r="EF33">
        <v>0.0452998306620209</v>
      </c>
      <c r="EG33">
        <v>0.00476808527523341</v>
      </c>
      <c r="EH33">
        <v>1</v>
      </c>
      <c r="EI33">
        <v>2</v>
      </c>
      <c r="EJ33">
        <v>3</v>
      </c>
      <c r="EK33" t="s">
        <v>298</v>
      </c>
      <c r="EL33">
        <v>100</v>
      </c>
      <c r="EM33">
        <v>100</v>
      </c>
      <c r="EN33">
        <v>-1.21</v>
      </c>
      <c r="EO33">
        <v>-0.1394</v>
      </c>
      <c r="EP33">
        <v>-1.5265217558934</v>
      </c>
      <c r="EQ33">
        <v>0.00616335315543056</v>
      </c>
      <c r="ER33">
        <v>-2.81551833566181e-06</v>
      </c>
      <c r="ES33">
        <v>7.20361701182458e-10</v>
      </c>
      <c r="ET33">
        <v>-0.335119031910718</v>
      </c>
      <c r="EU33">
        <v>0.000949733804135094</v>
      </c>
      <c r="EV33">
        <v>0.000626151634330831</v>
      </c>
      <c r="EW33">
        <v>-7.8445624330649e-06</v>
      </c>
      <c r="EX33">
        <v>-4</v>
      </c>
      <c r="EY33">
        <v>2067</v>
      </c>
      <c r="EZ33">
        <v>1</v>
      </c>
      <c r="FA33">
        <v>22</v>
      </c>
      <c r="FB33">
        <v>1</v>
      </c>
      <c r="FC33">
        <v>1</v>
      </c>
      <c r="FD33">
        <v>18</v>
      </c>
      <c r="FE33">
        <v>991.277</v>
      </c>
      <c r="FF33">
        <v>454.974</v>
      </c>
      <c r="FG33">
        <v>33.0023</v>
      </c>
      <c r="FH33">
        <v>33.5369</v>
      </c>
      <c r="FI33">
        <v>30.0023</v>
      </c>
      <c r="FJ33">
        <v>33.1016</v>
      </c>
      <c r="FK33">
        <v>33.1421</v>
      </c>
      <c r="FL33">
        <v>6.8605</v>
      </c>
      <c r="FM33">
        <v>43.1868</v>
      </c>
      <c r="FN33">
        <v>0</v>
      </c>
      <c r="FO33">
        <v>33</v>
      </c>
      <c r="FP33">
        <v>65.42</v>
      </c>
      <c r="FQ33">
        <v>19.0736</v>
      </c>
      <c r="FR33">
        <v>99.0542</v>
      </c>
      <c r="FS33">
        <v>97.8835</v>
      </c>
    </row>
    <row r="34" spans="1:175">
      <c r="A34">
        <v>18</v>
      </c>
      <c r="B34">
        <v>1627940547.6</v>
      </c>
      <c r="C34">
        <v>34</v>
      </c>
      <c r="D34" t="s">
        <v>329</v>
      </c>
      <c r="E34" t="s">
        <v>330</v>
      </c>
      <c r="F34">
        <v>0</v>
      </c>
      <c r="H34">
        <v>1627940547.6</v>
      </c>
      <c r="I34">
        <f>(J34)/1000</f>
        <v>0</v>
      </c>
      <c r="J34">
        <f>1000*CB34*AH34*(BX34-BY34)/(100*BQ34*(1000-AH34*BX34))</f>
        <v>0</v>
      </c>
      <c r="K34">
        <f>CB34*AH34*(BW34-BV34*(1000-AH34*BY34)/(1000-AH34*BX34))/(100*BQ34)</f>
        <v>0</v>
      </c>
      <c r="L34">
        <f>BV34 - IF(AH34&gt;1, K34*BQ34*100.0/(AJ34*CJ34), 0)</f>
        <v>0</v>
      </c>
      <c r="M34">
        <f>((S34-I34/2)*L34-K34)/(S34+I34/2)</f>
        <v>0</v>
      </c>
      <c r="N34">
        <f>M34*(CC34+CD34)/1000.0</f>
        <v>0</v>
      </c>
      <c r="O34">
        <f>(BV34 - IF(AH34&gt;1, K34*BQ34*100.0/(AJ34*CJ34), 0))*(CC34+CD34)/1000.0</f>
        <v>0</v>
      </c>
      <c r="P34">
        <f>2.0/((1/R34-1/Q34)+SIGN(R34)*SQRT((1/R34-1/Q34)*(1/R34-1/Q34) + 4*BR34/((BR34+1)*(BR34+1))*(2*1/R34*1/Q34-1/Q34*1/Q34)))</f>
        <v>0</v>
      </c>
      <c r="Q34">
        <f>IF(LEFT(BS34,1)&lt;&gt;"0",IF(LEFT(BS34,1)="1",3.0,BT34),$D$5+$E$5*(CJ34*CC34/($K$5*1000))+$F$5*(CJ34*CC34/($K$5*1000))*MAX(MIN(BQ34,$J$5),$I$5)*MAX(MIN(BQ34,$J$5),$I$5)+$G$5*MAX(MIN(BQ34,$J$5),$I$5)*(CJ34*CC34/($K$5*1000))+$H$5*(CJ34*CC34/($K$5*1000))*(CJ34*CC34/($K$5*1000)))</f>
        <v>0</v>
      </c>
      <c r="R34">
        <f>I34*(1000-(1000*0.61365*exp(17.502*V34/(240.97+V34))/(CC34+CD34)+BX34)/2)/(1000*0.61365*exp(17.502*V34/(240.97+V34))/(CC34+CD34)-BX34)</f>
        <v>0</v>
      </c>
      <c r="S34">
        <f>1/((BR34+1)/(P34/1.6)+1/(Q34/1.37)) + BR34/((BR34+1)/(P34/1.6) + BR34/(Q34/1.37))</f>
        <v>0</v>
      </c>
      <c r="T34">
        <f>(BM34*BP34)</f>
        <v>0</v>
      </c>
      <c r="U34">
        <f>(CE34+(T34+2*0.95*5.67E-8*(((CE34+$B$7)+273)^4-(CE34+273)^4)-44100*I34)/(1.84*29.3*Q34+8*0.95*5.67E-8*(CE34+273)^3))</f>
        <v>0</v>
      </c>
      <c r="V34">
        <f>($C$7*CF34+$D$7*CG34+$E$7*U34)</f>
        <v>0</v>
      </c>
      <c r="W34">
        <f>0.61365*exp(17.502*V34/(240.97+V34))</f>
        <v>0</v>
      </c>
      <c r="X34">
        <f>(Y34/Z34*100)</f>
        <v>0</v>
      </c>
      <c r="Y34">
        <f>BX34*(CC34+CD34)/1000</f>
        <v>0</v>
      </c>
      <c r="Z34">
        <f>0.61365*exp(17.502*CE34/(240.97+CE34))</f>
        <v>0</v>
      </c>
      <c r="AA34">
        <f>(W34-BX34*(CC34+CD34)/1000)</f>
        <v>0</v>
      </c>
      <c r="AB34">
        <f>(-I34*44100)</f>
        <v>0</v>
      </c>
      <c r="AC34">
        <f>2*29.3*Q34*0.92*(CE34-V34)</f>
        <v>0</v>
      </c>
      <c r="AD34">
        <f>2*0.95*5.67E-8*(((CE34+$B$7)+273)^4-(V34+273)^4)</f>
        <v>0</v>
      </c>
      <c r="AE34">
        <f>T34+AD34+AB34+AC34</f>
        <v>0</v>
      </c>
      <c r="AF34">
        <v>0</v>
      </c>
      <c r="AG34">
        <v>0</v>
      </c>
      <c r="AH34">
        <f>IF(AF34*$H$13&gt;=AJ34,1.0,(AJ34/(AJ34-AF34*$H$13)))</f>
        <v>0</v>
      </c>
      <c r="AI34">
        <f>(AH34-1)*100</f>
        <v>0</v>
      </c>
      <c r="AJ34">
        <f>MAX(0,($B$13+$C$13*CJ34)/(1+$D$13*CJ34)*CC34/(CE34+273)*$E$13)</f>
        <v>0</v>
      </c>
      <c r="AK34" t="s">
        <v>292</v>
      </c>
      <c r="AL34" t="s">
        <v>292</v>
      </c>
      <c r="AM34">
        <v>0</v>
      </c>
      <c r="AN34">
        <v>0</v>
      </c>
      <c r="AO34">
        <f>1-AM34/AN34</f>
        <v>0</v>
      </c>
      <c r="AP34">
        <v>0</v>
      </c>
      <c r="AQ34" t="s">
        <v>292</v>
      </c>
      <c r="AR34" t="s">
        <v>292</v>
      </c>
      <c r="AS34">
        <v>0</v>
      </c>
      <c r="AT34">
        <v>0</v>
      </c>
      <c r="AU34">
        <f>1-AS34/AT34</f>
        <v>0</v>
      </c>
      <c r="AV34">
        <v>0.5</v>
      </c>
      <c r="AW34">
        <f>BN34</f>
        <v>0</v>
      </c>
      <c r="AX34">
        <f>K34</f>
        <v>0</v>
      </c>
      <c r="AY34">
        <f>AU34*AV34*AW34</f>
        <v>0</v>
      </c>
      <c r="AZ34">
        <f>(AX34-AP34)/AW34</f>
        <v>0</v>
      </c>
      <c r="BA34">
        <f>(AN34-AT34)/AT34</f>
        <v>0</v>
      </c>
      <c r="BB34">
        <f>AM34/(AO34+AM34/AT34)</f>
        <v>0</v>
      </c>
      <c r="BC34" t="s">
        <v>292</v>
      </c>
      <c r="BD34">
        <v>0</v>
      </c>
      <c r="BE34">
        <f>IF(BD34&lt;&gt;0, BD34, BB34)</f>
        <v>0</v>
      </c>
      <c r="BF34">
        <f>1-BE34/AT34</f>
        <v>0</v>
      </c>
      <c r="BG34">
        <f>(AT34-AS34)/(AT34-BE34)</f>
        <v>0</v>
      </c>
      <c r="BH34">
        <f>(AN34-AT34)/(AN34-BE34)</f>
        <v>0</v>
      </c>
      <c r="BI34">
        <f>(AT34-AS34)/(AT34-AM34)</f>
        <v>0</v>
      </c>
      <c r="BJ34">
        <f>(AN34-AT34)/(AN34-AM34)</f>
        <v>0</v>
      </c>
      <c r="BK34">
        <f>(BG34*BE34/AS34)</f>
        <v>0</v>
      </c>
      <c r="BL34">
        <f>(1-BK34)</f>
        <v>0</v>
      </c>
      <c r="BM34">
        <f>$B$11*CK34+$C$11*CL34+$F$11*CM34*(1-CP34)</f>
        <v>0</v>
      </c>
      <c r="BN34">
        <f>BM34*BO34</f>
        <v>0</v>
      </c>
      <c r="BO34">
        <f>($B$11*$D$9+$C$11*$D$9+$F$11*((CZ34+CR34)/MAX(CZ34+CR34+DA34, 0.1)*$I$9+DA34/MAX(CZ34+CR34+DA34, 0.1)*$J$9))/($B$11+$C$11+$F$11)</f>
        <v>0</v>
      </c>
      <c r="BP34">
        <f>($B$11*$K$9+$C$11*$K$9+$F$11*((CZ34+CR34)/MAX(CZ34+CR34+DA34, 0.1)*$P$9+DA34/MAX(CZ34+CR34+DA34, 0.1)*$Q$9))/($B$11+$C$11+$F$11)</f>
        <v>0</v>
      </c>
      <c r="BQ34">
        <v>6</v>
      </c>
      <c r="BR34">
        <v>0.5</v>
      </c>
      <c r="BS34" t="s">
        <v>293</v>
      </c>
      <c r="BT34">
        <v>2</v>
      </c>
      <c r="BU34">
        <v>1627940547.6</v>
      </c>
      <c r="BV34">
        <v>52.7848</v>
      </c>
      <c r="BW34">
        <v>57.3469</v>
      </c>
      <c r="BX34">
        <v>19.1994</v>
      </c>
      <c r="BY34">
        <v>19.1573</v>
      </c>
      <c r="BZ34">
        <v>53.9866</v>
      </c>
      <c r="CA34">
        <v>19.3387</v>
      </c>
      <c r="CB34">
        <v>899.977</v>
      </c>
      <c r="CC34">
        <v>101.144</v>
      </c>
      <c r="CD34">
        <v>0.0994775</v>
      </c>
      <c r="CE34">
        <v>34.7428</v>
      </c>
      <c r="CF34">
        <v>34.9897</v>
      </c>
      <c r="CG34">
        <v>999.9</v>
      </c>
      <c r="CH34">
        <v>0</v>
      </c>
      <c r="CI34">
        <v>0</v>
      </c>
      <c r="CJ34">
        <v>10011.9</v>
      </c>
      <c r="CK34">
        <v>0</v>
      </c>
      <c r="CL34">
        <v>66.7738</v>
      </c>
      <c r="CM34">
        <v>1459.93</v>
      </c>
      <c r="CN34">
        <v>0.973003</v>
      </c>
      <c r="CO34">
        <v>0.0269966</v>
      </c>
      <c r="CP34">
        <v>0</v>
      </c>
      <c r="CQ34">
        <v>3.5352</v>
      </c>
      <c r="CR34">
        <v>4.99951</v>
      </c>
      <c r="CS34">
        <v>188.92</v>
      </c>
      <c r="CT34">
        <v>11911.3</v>
      </c>
      <c r="CU34">
        <v>48.125</v>
      </c>
      <c r="CV34">
        <v>50.5</v>
      </c>
      <c r="CW34">
        <v>49.687</v>
      </c>
      <c r="CX34">
        <v>49.875</v>
      </c>
      <c r="CY34">
        <v>50.187</v>
      </c>
      <c r="CZ34">
        <v>1415.65</v>
      </c>
      <c r="DA34">
        <v>39.28</v>
      </c>
      <c r="DB34">
        <v>0</v>
      </c>
      <c r="DC34">
        <v>1627940548.3</v>
      </c>
      <c r="DD34">
        <v>0</v>
      </c>
      <c r="DE34">
        <v>3.306128</v>
      </c>
      <c r="DF34">
        <v>1.1386076860911</v>
      </c>
      <c r="DG34">
        <v>3.45715384239783</v>
      </c>
      <c r="DH34">
        <v>188.47644</v>
      </c>
      <c r="DI34">
        <v>15</v>
      </c>
      <c r="DJ34">
        <v>1627940486.6</v>
      </c>
      <c r="DK34" t="s">
        <v>294</v>
      </c>
      <c r="DL34">
        <v>1627940484.1</v>
      </c>
      <c r="DM34">
        <v>1627940486.6</v>
      </c>
      <c r="DN34">
        <v>1</v>
      </c>
      <c r="DO34">
        <v>-0.66</v>
      </c>
      <c r="DP34">
        <v>-0.126</v>
      </c>
      <c r="DQ34">
        <v>0.617</v>
      </c>
      <c r="DR34">
        <v>-0.144</v>
      </c>
      <c r="DS34">
        <v>420</v>
      </c>
      <c r="DT34">
        <v>19</v>
      </c>
      <c r="DU34">
        <v>0.69</v>
      </c>
      <c r="DV34">
        <v>0.21</v>
      </c>
      <c r="DW34">
        <v>17.5854338926829</v>
      </c>
      <c r="DX34">
        <v>-195.555355179094</v>
      </c>
      <c r="DY34">
        <v>20.3438458907426</v>
      </c>
      <c r="DZ34">
        <v>0</v>
      </c>
      <c r="EA34">
        <v>3.29611470588235</v>
      </c>
      <c r="EB34">
        <v>0.444401758131363</v>
      </c>
      <c r="EC34">
        <v>0.187568287380345</v>
      </c>
      <c r="ED34">
        <v>1</v>
      </c>
      <c r="EE34">
        <v>0.0389767609756098</v>
      </c>
      <c r="EF34">
        <v>0.0328589414634147</v>
      </c>
      <c r="EG34">
        <v>0.00353334791269352</v>
      </c>
      <c r="EH34">
        <v>1</v>
      </c>
      <c r="EI34">
        <v>2</v>
      </c>
      <c r="EJ34">
        <v>3</v>
      </c>
      <c r="EK34" t="s">
        <v>298</v>
      </c>
      <c r="EL34">
        <v>100</v>
      </c>
      <c r="EM34">
        <v>100</v>
      </c>
      <c r="EN34">
        <v>-1.202</v>
      </c>
      <c r="EO34">
        <v>-0.1393</v>
      </c>
      <c r="EP34">
        <v>-1.5265217558934</v>
      </c>
      <c r="EQ34">
        <v>0.00616335315543056</v>
      </c>
      <c r="ER34">
        <v>-2.81551833566181e-06</v>
      </c>
      <c r="ES34">
        <v>7.20361701182458e-10</v>
      </c>
      <c r="ET34">
        <v>-0.335119031910718</v>
      </c>
      <c r="EU34">
        <v>0.000949733804135094</v>
      </c>
      <c r="EV34">
        <v>0.000626151634330831</v>
      </c>
      <c r="EW34">
        <v>-7.8445624330649e-06</v>
      </c>
      <c r="EX34">
        <v>-4</v>
      </c>
      <c r="EY34">
        <v>2067</v>
      </c>
      <c r="EZ34">
        <v>1</v>
      </c>
      <c r="FA34">
        <v>22</v>
      </c>
      <c r="FB34">
        <v>1.1</v>
      </c>
      <c r="FC34">
        <v>1</v>
      </c>
      <c r="FD34">
        <v>18</v>
      </c>
      <c r="FE34">
        <v>991.269</v>
      </c>
      <c r="FF34">
        <v>455.013</v>
      </c>
      <c r="FG34">
        <v>33.0023</v>
      </c>
      <c r="FH34">
        <v>33.5459</v>
      </c>
      <c r="FI34">
        <v>30.002</v>
      </c>
      <c r="FJ34">
        <v>33.1113</v>
      </c>
      <c r="FK34">
        <v>33.1516</v>
      </c>
      <c r="FL34">
        <v>7.05242</v>
      </c>
      <c r="FM34">
        <v>43.1868</v>
      </c>
      <c r="FN34">
        <v>0</v>
      </c>
      <c r="FO34">
        <v>33</v>
      </c>
      <c r="FP34">
        <v>70.52</v>
      </c>
      <c r="FQ34">
        <v>19.0956</v>
      </c>
      <c r="FR34">
        <v>99.0535</v>
      </c>
      <c r="FS34">
        <v>97.8815</v>
      </c>
    </row>
    <row r="35" spans="1:175">
      <c r="A35">
        <v>19</v>
      </c>
      <c r="B35">
        <v>1627940549.6</v>
      </c>
      <c r="C35">
        <v>36</v>
      </c>
      <c r="D35" t="s">
        <v>331</v>
      </c>
      <c r="E35" t="s">
        <v>332</v>
      </c>
      <c r="F35">
        <v>0</v>
      </c>
      <c r="H35">
        <v>1627940549.6</v>
      </c>
      <c r="I35">
        <f>(J35)/1000</f>
        <v>0</v>
      </c>
      <c r="J35">
        <f>1000*CB35*AH35*(BX35-BY35)/(100*BQ35*(1000-AH35*BX35))</f>
        <v>0</v>
      </c>
      <c r="K35">
        <f>CB35*AH35*(BW35-BV35*(1000-AH35*BY35)/(1000-AH35*BX35))/(100*BQ35)</f>
        <v>0</v>
      </c>
      <c r="L35">
        <f>BV35 - IF(AH35&gt;1, K35*BQ35*100.0/(AJ35*CJ35), 0)</f>
        <v>0</v>
      </c>
      <c r="M35">
        <f>((S35-I35/2)*L35-K35)/(S35+I35/2)</f>
        <v>0</v>
      </c>
      <c r="N35">
        <f>M35*(CC35+CD35)/1000.0</f>
        <v>0</v>
      </c>
      <c r="O35">
        <f>(BV35 - IF(AH35&gt;1, K35*BQ35*100.0/(AJ35*CJ35), 0))*(CC35+CD35)/1000.0</f>
        <v>0</v>
      </c>
      <c r="P35">
        <f>2.0/((1/R35-1/Q35)+SIGN(R35)*SQRT((1/R35-1/Q35)*(1/R35-1/Q35) + 4*BR35/((BR35+1)*(BR35+1))*(2*1/R35*1/Q35-1/Q35*1/Q35)))</f>
        <v>0</v>
      </c>
      <c r="Q35">
        <f>IF(LEFT(BS35,1)&lt;&gt;"0",IF(LEFT(BS35,1)="1",3.0,BT35),$D$5+$E$5*(CJ35*CC35/($K$5*1000))+$F$5*(CJ35*CC35/($K$5*1000))*MAX(MIN(BQ35,$J$5),$I$5)*MAX(MIN(BQ35,$J$5),$I$5)+$G$5*MAX(MIN(BQ35,$J$5),$I$5)*(CJ35*CC35/($K$5*1000))+$H$5*(CJ35*CC35/($K$5*1000))*(CJ35*CC35/($K$5*1000)))</f>
        <v>0</v>
      </c>
      <c r="R35">
        <f>I35*(1000-(1000*0.61365*exp(17.502*V35/(240.97+V35))/(CC35+CD35)+BX35)/2)/(1000*0.61365*exp(17.502*V35/(240.97+V35))/(CC35+CD35)-BX35)</f>
        <v>0</v>
      </c>
      <c r="S35">
        <f>1/((BR35+1)/(P35/1.6)+1/(Q35/1.37)) + BR35/((BR35+1)/(P35/1.6) + BR35/(Q35/1.37))</f>
        <v>0</v>
      </c>
      <c r="T35">
        <f>(BM35*BP35)</f>
        <v>0</v>
      </c>
      <c r="U35">
        <f>(CE35+(T35+2*0.95*5.67E-8*(((CE35+$B$7)+273)^4-(CE35+273)^4)-44100*I35)/(1.84*29.3*Q35+8*0.95*5.67E-8*(CE35+273)^3))</f>
        <v>0</v>
      </c>
      <c r="V35">
        <f>($C$7*CF35+$D$7*CG35+$E$7*U35)</f>
        <v>0</v>
      </c>
      <c r="W35">
        <f>0.61365*exp(17.502*V35/(240.97+V35))</f>
        <v>0</v>
      </c>
      <c r="X35">
        <f>(Y35/Z35*100)</f>
        <v>0</v>
      </c>
      <c r="Y35">
        <f>BX35*(CC35+CD35)/1000</f>
        <v>0</v>
      </c>
      <c r="Z35">
        <f>0.61365*exp(17.502*CE35/(240.97+CE35))</f>
        <v>0</v>
      </c>
      <c r="AA35">
        <f>(W35-BX35*(CC35+CD35)/1000)</f>
        <v>0</v>
      </c>
      <c r="AB35">
        <f>(-I35*44100)</f>
        <v>0</v>
      </c>
      <c r="AC35">
        <f>2*29.3*Q35*0.92*(CE35-V35)</f>
        <v>0</v>
      </c>
      <c r="AD35">
        <f>2*0.95*5.67E-8*(((CE35+$B$7)+273)^4-(V35+273)^4)</f>
        <v>0</v>
      </c>
      <c r="AE35">
        <f>T35+AD35+AB35+AC35</f>
        <v>0</v>
      </c>
      <c r="AF35">
        <v>0</v>
      </c>
      <c r="AG35">
        <v>0</v>
      </c>
      <c r="AH35">
        <f>IF(AF35*$H$13&gt;=AJ35,1.0,(AJ35/(AJ35-AF35*$H$13)))</f>
        <v>0</v>
      </c>
      <c r="AI35">
        <f>(AH35-1)*100</f>
        <v>0</v>
      </c>
      <c r="AJ35">
        <f>MAX(0,($B$13+$C$13*CJ35)/(1+$D$13*CJ35)*CC35/(CE35+273)*$E$13)</f>
        <v>0</v>
      </c>
      <c r="AK35" t="s">
        <v>292</v>
      </c>
      <c r="AL35" t="s">
        <v>292</v>
      </c>
      <c r="AM35">
        <v>0</v>
      </c>
      <c r="AN35">
        <v>0</v>
      </c>
      <c r="AO35">
        <f>1-AM35/AN35</f>
        <v>0</v>
      </c>
      <c r="AP35">
        <v>0</v>
      </c>
      <c r="AQ35" t="s">
        <v>292</v>
      </c>
      <c r="AR35" t="s">
        <v>292</v>
      </c>
      <c r="AS35">
        <v>0</v>
      </c>
      <c r="AT35">
        <v>0</v>
      </c>
      <c r="AU35">
        <f>1-AS35/AT35</f>
        <v>0</v>
      </c>
      <c r="AV35">
        <v>0.5</v>
      </c>
      <c r="AW35">
        <f>BN35</f>
        <v>0</v>
      </c>
      <c r="AX35">
        <f>K35</f>
        <v>0</v>
      </c>
      <c r="AY35">
        <f>AU35*AV35*AW35</f>
        <v>0</v>
      </c>
      <c r="AZ35">
        <f>(AX35-AP35)/AW35</f>
        <v>0</v>
      </c>
      <c r="BA35">
        <f>(AN35-AT35)/AT35</f>
        <v>0</v>
      </c>
      <c r="BB35">
        <f>AM35/(AO35+AM35/AT35)</f>
        <v>0</v>
      </c>
      <c r="BC35" t="s">
        <v>292</v>
      </c>
      <c r="BD35">
        <v>0</v>
      </c>
      <c r="BE35">
        <f>IF(BD35&lt;&gt;0, BD35, BB35)</f>
        <v>0</v>
      </c>
      <c r="BF35">
        <f>1-BE35/AT35</f>
        <v>0</v>
      </c>
      <c r="BG35">
        <f>(AT35-AS35)/(AT35-BE35)</f>
        <v>0</v>
      </c>
      <c r="BH35">
        <f>(AN35-AT35)/(AN35-BE35)</f>
        <v>0</v>
      </c>
      <c r="BI35">
        <f>(AT35-AS35)/(AT35-AM35)</f>
        <v>0</v>
      </c>
      <c r="BJ35">
        <f>(AN35-AT35)/(AN35-AM35)</f>
        <v>0</v>
      </c>
      <c r="BK35">
        <f>(BG35*BE35/AS35)</f>
        <v>0</v>
      </c>
      <c r="BL35">
        <f>(1-BK35)</f>
        <v>0</v>
      </c>
      <c r="BM35">
        <f>$B$11*CK35+$C$11*CL35+$F$11*CM35*(1-CP35)</f>
        <v>0</v>
      </c>
      <c r="BN35">
        <f>BM35*BO35</f>
        <v>0</v>
      </c>
      <c r="BO35">
        <f>($B$11*$D$9+$C$11*$D$9+$F$11*((CZ35+CR35)/MAX(CZ35+CR35+DA35, 0.1)*$I$9+DA35/MAX(CZ35+CR35+DA35, 0.1)*$J$9))/($B$11+$C$11+$F$11)</f>
        <v>0</v>
      </c>
      <c r="BP35">
        <f>($B$11*$K$9+$C$11*$K$9+$F$11*((CZ35+CR35)/MAX(CZ35+CR35+DA35, 0.1)*$P$9+DA35/MAX(CZ35+CR35+DA35, 0.1)*$Q$9))/($B$11+$C$11+$F$11)</f>
        <v>0</v>
      </c>
      <c r="BQ35">
        <v>6</v>
      </c>
      <c r="BR35">
        <v>0.5</v>
      </c>
      <c r="BS35" t="s">
        <v>293</v>
      </c>
      <c r="BT35">
        <v>2</v>
      </c>
      <c r="BU35">
        <v>1627940549.6</v>
      </c>
      <c r="BV35">
        <v>54.7307</v>
      </c>
      <c r="BW35">
        <v>60.1574</v>
      </c>
      <c r="BX35">
        <v>19.2053</v>
      </c>
      <c r="BY35">
        <v>19.1626</v>
      </c>
      <c r="BZ35">
        <v>55.9212</v>
      </c>
      <c r="CA35">
        <v>19.3445</v>
      </c>
      <c r="CB35">
        <v>900.107</v>
      </c>
      <c r="CC35">
        <v>101.146</v>
      </c>
      <c r="CD35">
        <v>0.0995124</v>
      </c>
      <c r="CE35">
        <v>34.7487</v>
      </c>
      <c r="CF35">
        <v>34.993</v>
      </c>
      <c r="CG35">
        <v>999.9</v>
      </c>
      <c r="CH35">
        <v>0</v>
      </c>
      <c r="CI35">
        <v>0</v>
      </c>
      <c r="CJ35">
        <v>10014.4</v>
      </c>
      <c r="CK35">
        <v>0</v>
      </c>
      <c r="CL35">
        <v>66.7738</v>
      </c>
      <c r="CM35">
        <v>1459.94</v>
      </c>
      <c r="CN35">
        <v>0.973003</v>
      </c>
      <c r="CO35">
        <v>0.0269966</v>
      </c>
      <c r="CP35">
        <v>0</v>
      </c>
      <c r="CQ35">
        <v>3.1948</v>
      </c>
      <c r="CR35">
        <v>4.99951</v>
      </c>
      <c r="CS35">
        <v>189.14</v>
      </c>
      <c r="CT35">
        <v>11911.4</v>
      </c>
      <c r="CU35">
        <v>48.125</v>
      </c>
      <c r="CV35">
        <v>50.5</v>
      </c>
      <c r="CW35">
        <v>49.687</v>
      </c>
      <c r="CX35">
        <v>49.937</v>
      </c>
      <c r="CY35">
        <v>50.187</v>
      </c>
      <c r="CZ35">
        <v>1415.66</v>
      </c>
      <c r="DA35">
        <v>39.28</v>
      </c>
      <c r="DB35">
        <v>0</v>
      </c>
      <c r="DC35">
        <v>1627940550.1</v>
      </c>
      <c r="DD35">
        <v>0</v>
      </c>
      <c r="DE35">
        <v>3.31335384615385</v>
      </c>
      <c r="DF35">
        <v>1.20312477922743</v>
      </c>
      <c r="DG35">
        <v>3.88324785768752</v>
      </c>
      <c r="DH35">
        <v>188.582961538462</v>
      </c>
      <c r="DI35">
        <v>15</v>
      </c>
      <c r="DJ35">
        <v>1627940486.6</v>
      </c>
      <c r="DK35" t="s">
        <v>294</v>
      </c>
      <c r="DL35">
        <v>1627940484.1</v>
      </c>
      <c r="DM35">
        <v>1627940486.6</v>
      </c>
      <c r="DN35">
        <v>1</v>
      </c>
      <c r="DO35">
        <v>-0.66</v>
      </c>
      <c r="DP35">
        <v>-0.126</v>
      </c>
      <c r="DQ35">
        <v>0.617</v>
      </c>
      <c r="DR35">
        <v>-0.144</v>
      </c>
      <c r="DS35">
        <v>420</v>
      </c>
      <c r="DT35">
        <v>19</v>
      </c>
      <c r="DU35">
        <v>0.69</v>
      </c>
      <c r="DV35">
        <v>0.21</v>
      </c>
      <c r="DW35">
        <v>11.3178319414634</v>
      </c>
      <c r="DX35">
        <v>-150.55535096446</v>
      </c>
      <c r="DY35">
        <v>15.7724689315457</v>
      </c>
      <c r="DZ35">
        <v>0</v>
      </c>
      <c r="EA35">
        <v>3.32539705882353</v>
      </c>
      <c r="EB35">
        <v>0.498368180528866</v>
      </c>
      <c r="EC35">
        <v>0.183408456866561</v>
      </c>
      <c r="ED35">
        <v>1</v>
      </c>
      <c r="EE35">
        <v>0.039989143902439</v>
      </c>
      <c r="EF35">
        <v>0.0231776864111498</v>
      </c>
      <c r="EG35">
        <v>0.00260208899615794</v>
      </c>
      <c r="EH35">
        <v>1</v>
      </c>
      <c r="EI35">
        <v>2</v>
      </c>
      <c r="EJ35">
        <v>3</v>
      </c>
      <c r="EK35" t="s">
        <v>298</v>
      </c>
      <c r="EL35">
        <v>100</v>
      </c>
      <c r="EM35">
        <v>100</v>
      </c>
      <c r="EN35">
        <v>-1.191</v>
      </c>
      <c r="EO35">
        <v>-0.1392</v>
      </c>
      <c r="EP35">
        <v>-1.5265217558934</v>
      </c>
      <c r="EQ35">
        <v>0.00616335315543056</v>
      </c>
      <c r="ER35">
        <v>-2.81551833566181e-06</v>
      </c>
      <c r="ES35">
        <v>7.20361701182458e-10</v>
      </c>
      <c r="ET35">
        <v>-0.335119031910718</v>
      </c>
      <c r="EU35">
        <v>0.000949733804135094</v>
      </c>
      <c r="EV35">
        <v>0.000626151634330831</v>
      </c>
      <c r="EW35">
        <v>-7.8445624330649e-06</v>
      </c>
      <c r="EX35">
        <v>-4</v>
      </c>
      <c r="EY35">
        <v>2067</v>
      </c>
      <c r="EZ35">
        <v>1</v>
      </c>
      <c r="FA35">
        <v>22</v>
      </c>
      <c r="FB35">
        <v>1.1</v>
      </c>
      <c r="FC35">
        <v>1.1</v>
      </c>
      <c r="FD35">
        <v>18</v>
      </c>
      <c r="FE35">
        <v>991.397</v>
      </c>
      <c r="FF35">
        <v>454.808</v>
      </c>
      <c r="FG35">
        <v>33.0024</v>
      </c>
      <c r="FH35">
        <v>33.5557</v>
      </c>
      <c r="FI35">
        <v>30.0018</v>
      </c>
      <c r="FJ35">
        <v>33.1209</v>
      </c>
      <c r="FK35">
        <v>33.1618</v>
      </c>
      <c r="FL35">
        <v>7.24015</v>
      </c>
      <c r="FM35">
        <v>43.1868</v>
      </c>
      <c r="FN35">
        <v>0</v>
      </c>
      <c r="FO35">
        <v>33</v>
      </c>
      <c r="FP35">
        <v>75.6</v>
      </c>
      <c r="FQ35">
        <v>19.0971</v>
      </c>
      <c r="FR35">
        <v>99.0519</v>
      </c>
      <c r="FS35">
        <v>97.8809</v>
      </c>
    </row>
    <row r="36" spans="1:175">
      <c r="A36">
        <v>20</v>
      </c>
      <c r="B36">
        <v>1627940551.6</v>
      </c>
      <c r="C36">
        <v>38</v>
      </c>
      <c r="D36" t="s">
        <v>333</v>
      </c>
      <c r="E36" t="s">
        <v>334</v>
      </c>
      <c r="F36">
        <v>0</v>
      </c>
      <c r="H36">
        <v>1627940551.6</v>
      </c>
      <c r="I36">
        <f>(J36)/1000</f>
        <v>0</v>
      </c>
      <c r="J36">
        <f>1000*CB36*AH36*(BX36-BY36)/(100*BQ36*(1000-AH36*BX36))</f>
        <v>0</v>
      </c>
      <c r="K36">
        <f>CB36*AH36*(BW36-BV36*(1000-AH36*BY36)/(1000-AH36*BX36))/(100*BQ36)</f>
        <v>0</v>
      </c>
      <c r="L36">
        <f>BV36 - IF(AH36&gt;1, K36*BQ36*100.0/(AJ36*CJ36), 0)</f>
        <v>0</v>
      </c>
      <c r="M36">
        <f>((S36-I36/2)*L36-K36)/(S36+I36/2)</f>
        <v>0</v>
      </c>
      <c r="N36">
        <f>M36*(CC36+CD36)/1000.0</f>
        <v>0</v>
      </c>
      <c r="O36">
        <f>(BV36 - IF(AH36&gt;1, K36*BQ36*100.0/(AJ36*CJ36), 0))*(CC36+CD36)/1000.0</f>
        <v>0</v>
      </c>
      <c r="P36">
        <f>2.0/((1/R36-1/Q36)+SIGN(R36)*SQRT((1/R36-1/Q36)*(1/R36-1/Q36) + 4*BR36/((BR36+1)*(BR36+1))*(2*1/R36*1/Q36-1/Q36*1/Q36)))</f>
        <v>0</v>
      </c>
      <c r="Q36">
        <f>IF(LEFT(BS36,1)&lt;&gt;"0",IF(LEFT(BS36,1)="1",3.0,BT36),$D$5+$E$5*(CJ36*CC36/($K$5*1000))+$F$5*(CJ36*CC36/($K$5*1000))*MAX(MIN(BQ36,$J$5),$I$5)*MAX(MIN(BQ36,$J$5),$I$5)+$G$5*MAX(MIN(BQ36,$J$5),$I$5)*(CJ36*CC36/($K$5*1000))+$H$5*(CJ36*CC36/($K$5*1000))*(CJ36*CC36/($K$5*1000)))</f>
        <v>0</v>
      </c>
      <c r="R36">
        <f>I36*(1000-(1000*0.61365*exp(17.502*V36/(240.97+V36))/(CC36+CD36)+BX36)/2)/(1000*0.61365*exp(17.502*V36/(240.97+V36))/(CC36+CD36)-BX36)</f>
        <v>0</v>
      </c>
      <c r="S36">
        <f>1/((BR36+1)/(P36/1.6)+1/(Q36/1.37)) + BR36/((BR36+1)/(P36/1.6) + BR36/(Q36/1.37))</f>
        <v>0</v>
      </c>
      <c r="T36">
        <f>(BM36*BP36)</f>
        <v>0</v>
      </c>
      <c r="U36">
        <f>(CE36+(T36+2*0.95*5.67E-8*(((CE36+$B$7)+273)^4-(CE36+273)^4)-44100*I36)/(1.84*29.3*Q36+8*0.95*5.67E-8*(CE36+273)^3))</f>
        <v>0</v>
      </c>
      <c r="V36">
        <f>($C$7*CF36+$D$7*CG36+$E$7*U36)</f>
        <v>0</v>
      </c>
      <c r="W36">
        <f>0.61365*exp(17.502*V36/(240.97+V36))</f>
        <v>0</v>
      </c>
      <c r="X36">
        <f>(Y36/Z36*100)</f>
        <v>0</v>
      </c>
      <c r="Y36">
        <f>BX36*(CC36+CD36)/1000</f>
        <v>0</v>
      </c>
      <c r="Z36">
        <f>0.61365*exp(17.502*CE36/(240.97+CE36))</f>
        <v>0</v>
      </c>
      <c r="AA36">
        <f>(W36-BX36*(CC36+CD36)/1000)</f>
        <v>0</v>
      </c>
      <c r="AB36">
        <f>(-I36*44100)</f>
        <v>0</v>
      </c>
      <c r="AC36">
        <f>2*29.3*Q36*0.92*(CE36-V36)</f>
        <v>0</v>
      </c>
      <c r="AD36">
        <f>2*0.95*5.67E-8*(((CE36+$B$7)+273)^4-(V36+273)^4)</f>
        <v>0</v>
      </c>
      <c r="AE36">
        <f>T36+AD36+AB36+AC36</f>
        <v>0</v>
      </c>
      <c r="AF36">
        <v>0</v>
      </c>
      <c r="AG36">
        <v>0</v>
      </c>
      <c r="AH36">
        <f>IF(AF36*$H$13&gt;=AJ36,1.0,(AJ36/(AJ36-AF36*$H$13)))</f>
        <v>0</v>
      </c>
      <c r="AI36">
        <f>(AH36-1)*100</f>
        <v>0</v>
      </c>
      <c r="AJ36">
        <f>MAX(0,($B$13+$C$13*CJ36)/(1+$D$13*CJ36)*CC36/(CE36+273)*$E$13)</f>
        <v>0</v>
      </c>
      <c r="AK36" t="s">
        <v>292</v>
      </c>
      <c r="AL36" t="s">
        <v>292</v>
      </c>
      <c r="AM36">
        <v>0</v>
      </c>
      <c r="AN36">
        <v>0</v>
      </c>
      <c r="AO36">
        <f>1-AM36/AN36</f>
        <v>0</v>
      </c>
      <c r="AP36">
        <v>0</v>
      </c>
      <c r="AQ36" t="s">
        <v>292</v>
      </c>
      <c r="AR36" t="s">
        <v>292</v>
      </c>
      <c r="AS36">
        <v>0</v>
      </c>
      <c r="AT36">
        <v>0</v>
      </c>
      <c r="AU36">
        <f>1-AS36/AT36</f>
        <v>0</v>
      </c>
      <c r="AV36">
        <v>0.5</v>
      </c>
      <c r="AW36">
        <f>BN36</f>
        <v>0</v>
      </c>
      <c r="AX36">
        <f>K36</f>
        <v>0</v>
      </c>
      <c r="AY36">
        <f>AU36*AV36*AW36</f>
        <v>0</v>
      </c>
      <c r="AZ36">
        <f>(AX36-AP36)/AW36</f>
        <v>0</v>
      </c>
      <c r="BA36">
        <f>(AN36-AT36)/AT36</f>
        <v>0</v>
      </c>
      <c r="BB36">
        <f>AM36/(AO36+AM36/AT36)</f>
        <v>0</v>
      </c>
      <c r="BC36" t="s">
        <v>292</v>
      </c>
      <c r="BD36">
        <v>0</v>
      </c>
      <c r="BE36">
        <f>IF(BD36&lt;&gt;0, BD36, BB36)</f>
        <v>0</v>
      </c>
      <c r="BF36">
        <f>1-BE36/AT36</f>
        <v>0</v>
      </c>
      <c r="BG36">
        <f>(AT36-AS36)/(AT36-BE36)</f>
        <v>0</v>
      </c>
      <c r="BH36">
        <f>(AN36-AT36)/(AN36-BE36)</f>
        <v>0</v>
      </c>
      <c r="BI36">
        <f>(AT36-AS36)/(AT36-AM36)</f>
        <v>0</v>
      </c>
      <c r="BJ36">
        <f>(AN36-AT36)/(AN36-AM36)</f>
        <v>0</v>
      </c>
      <c r="BK36">
        <f>(BG36*BE36/AS36)</f>
        <v>0</v>
      </c>
      <c r="BL36">
        <f>(1-BK36)</f>
        <v>0</v>
      </c>
      <c r="BM36">
        <f>$B$11*CK36+$C$11*CL36+$F$11*CM36*(1-CP36)</f>
        <v>0</v>
      </c>
      <c r="BN36">
        <f>BM36*BO36</f>
        <v>0</v>
      </c>
      <c r="BO36">
        <f>($B$11*$D$9+$C$11*$D$9+$F$11*((CZ36+CR36)/MAX(CZ36+CR36+DA36, 0.1)*$I$9+DA36/MAX(CZ36+CR36+DA36, 0.1)*$J$9))/($B$11+$C$11+$F$11)</f>
        <v>0</v>
      </c>
      <c r="BP36">
        <f>($B$11*$K$9+$C$11*$K$9+$F$11*((CZ36+CR36)/MAX(CZ36+CR36+DA36, 0.1)*$P$9+DA36/MAX(CZ36+CR36+DA36, 0.1)*$Q$9))/($B$11+$C$11+$F$11)</f>
        <v>0</v>
      </c>
      <c r="BQ36">
        <v>6</v>
      </c>
      <c r="BR36">
        <v>0.5</v>
      </c>
      <c r="BS36" t="s">
        <v>293</v>
      </c>
      <c r="BT36">
        <v>2</v>
      </c>
      <c r="BU36">
        <v>1627940551.6</v>
      </c>
      <c r="BV36">
        <v>57.0697</v>
      </c>
      <c r="BW36">
        <v>63.033</v>
      </c>
      <c r="BX36">
        <v>19.2078</v>
      </c>
      <c r="BY36">
        <v>19.1666</v>
      </c>
      <c r="BZ36">
        <v>58.2466</v>
      </c>
      <c r="CA36">
        <v>19.3469</v>
      </c>
      <c r="CB36">
        <v>900.073</v>
      </c>
      <c r="CC36">
        <v>101.145</v>
      </c>
      <c r="CD36">
        <v>0.0999019</v>
      </c>
      <c r="CE36">
        <v>34.7519</v>
      </c>
      <c r="CF36">
        <v>35.002</v>
      </c>
      <c r="CG36">
        <v>999.9</v>
      </c>
      <c r="CH36">
        <v>0</v>
      </c>
      <c r="CI36">
        <v>0</v>
      </c>
      <c r="CJ36">
        <v>10011.2</v>
      </c>
      <c r="CK36">
        <v>0</v>
      </c>
      <c r="CL36">
        <v>66.7597</v>
      </c>
      <c r="CM36">
        <v>1459.92</v>
      </c>
      <c r="CN36">
        <v>0.973003</v>
      </c>
      <c r="CO36">
        <v>0.0269966</v>
      </c>
      <c r="CP36">
        <v>0</v>
      </c>
      <c r="CQ36">
        <v>3.6137</v>
      </c>
      <c r="CR36">
        <v>4.99951</v>
      </c>
      <c r="CS36">
        <v>188.794</v>
      </c>
      <c r="CT36">
        <v>11911.3</v>
      </c>
      <c r="CU36">
        <v>48.125</v>
      </c>
      <c r="CV36">
        <v>50.5</v>
      </c>
      <c r="CW36">
        <v>49.687</v>
      </c>
      <c r="CX36">
        <v>49.937</v>
      </c>
      <c r="CY36">
        <v>50.187</v>
      </c>
      <c r="CZ36">
        <v>1415.64</v>
      </c>
      <c r="DA36">
        <v>39.28</v>
      </c>
      <c r="DB36">
        <v>0</v>
      </c>
      <c r="DC36">
        <v>1627940552.5</v>
      </c>
      <c r="DD36">
        <v>0</v>
      </c>
      <c r="DE36">
        <v>3.34779230769231</v>
      </c>
      <c r="DF36">
        <v>0.328287173840973</v>
      </c>
      <c r="DG36">
        <v>3.44974357732774</v>
      </c>
      <c r="DH36">
        <v>188.708807692308</v>
      </c>
      <c r="DI36">
        <v>15</v>
      </c>
      <c r="DJ36">
        <v>1627940486.6</v>
      </c>
      <c r="DK36" t="s">
        <v>294</v>
      </c>
      <c r="DL36">
        <v>1627940484.1</v>
      </c>
      <c r="DM36">
        <v>1627940486.6</v>
      </c>
      <c r="DN36">
        <v>1</v>
      </c>
      <c r="DO36">
        <v>-0.66</v>
      </c>
      <c r="DP36">
        <v>-0.126</v>
      </c>
      <c r="DQ36">
        <v>0.617</v>
      </c>
      <c r="DR36">
        <v>-0.144</v>
      </c>
      <c r="DS36">
        <v>420</v>
      </c>
      <c r="DT36">
        <v>19</v>
      </c>
      <c r="DU36">
        <v>0.69</v>
      </c>
      <c r="DV36">
        <v>0.21</v>
      </c>
      <c r="DW36">
        <v>6.44494340487805</v>
      </c>
      <c r="DX36">
        <v>-113.821538596516</v>
      </c>
      <c r="DY36">
        <v>11.9950564654222</v>
      </c>
      <c r="DZ36">
        <v>0</v>
      </c>
      <c r="EA36">
        <v>3.32334705882353</v>
      </c>
      <c r="EB36">
        <v>0.255543905471856</v>
      </c>
      <c r="EC36">
        <v>0.183188039417062</v>
      </c>
      <c r="ED36">
        <v>1</v>
      </c>
      <c r="EE36">
        <v>0.0407167268292683</v>
      </c>
      <c r="EF36">
        <v>0.0172725344947736</v>
      </c>
      <c r="EG36">
        <v>0.00205478139030971</v>
      </c>
      <c r="EH36">
        <v>1</v>
      </c>
      <c r="EI36">
        <v>2</v>
      </c>
      <c r="EJ36">
        <v>3</v>
      </c>
      <c r="EK36" t="s">
        <v>298</v>
      </c>
      <c r="EL36">
        <v>100</v>
      </c>
      <c r="EM36">
        <v>100</v>
      </c>
      <c r="EN36">
        <v>-1.177</v>
      </c>
      <c r="EO36">
        <v>-0.1391</v>
      </c>
      <c r="EP36">
        <v>-1.5265217558934</v>
      </c>
      <c r="EQ36">
        <v>0.00616335315543056</v>
      </c>
      <c r="ER36">
        <v>-2.81551833566181e-06</v>
      </c>
      <c r="ES36">
        <v>7.20361701182458e-10</v>
      </c>
      <c r="ET36">
        <v>-0.335119031910718</v>
      </c>
      <c r="EU36">
        <v>0.000949733804135094</v>
      </c>
      <c r="EV36">
        <v>0.000626151634330831</v>
      </c>
      <c r="EW36">
        <v>-7.8445624330649e-06</v>
      </c>
      <c r="EX36">
        <v>-4</v>
      </c>
      <c r="EY36">
        <v>2067</v>
      </c>
      <c r="EZ36">
        <v>1</v>
      </c>
      <c r="FA36">
        <v>22</v>
      </c>
      <c r="FB36">
        <v>1.1</v>
      </c>
      <c r="FC36">
        <v>1.1</v>
      </c>
      <c r="FD36">
        <v>18</v>
      </c>
      <c r="FE36">
        <v>991.697</v>
      </c>
      <c r="FF36">
        <v>454.713</v>
      </c>
      <c r="FG36">
        <v>33.0027</v>
      </c>
      <c r="FH36">
        <v>33.5654</v>
      </c>
      <c r="FI36">
        <v>30.0019</v>
      </c>
      <c r="FJ36">
        <v>33.131</v>
      </c>
      <c r="FK36">
        <v>33.1714</v>
      </c>
      <c r="FL36">
        <v>7.40137</v>
      </c>
      <c r="FM36">
        <v>43.1868</v>
      </c>
      <c r="FN36">
        <v>0</v>
      </c>
      <c r="FO36">
        <v>33</v>
      </c>
      <c r="FP36">
        <v>75.6</v>
      </c>
      <c r="FQ36">
        <v>19.0999</v>
      </c>
      <c r="FR36">
        <v>99.0494</v>
      </c>
      <c r="FS36">
        <v>97.8798</v>
      </c>
    </row>
    <row r="37" spans="1:175">
      <c r="A37">
        <v>21</v>
      </c>
      <c r="B37">
        <v>1627940553.6</v>
      </c>
      <c r="C37">
        <v>40</v>
      </c>
      <c r="D37" t="s">
        <v>335</v>
      </c>
      <c r="E37" t="s">
        <v>336</v>
      </c>
      <c r="F37">
        <v>0</v>
      </c>
      <c r="H37">
        <v>1627940553.6</v>
      </c>
      <c r="I37">
        <f>(J37)/1000</f>
        <v>0</v>
      </c>
      <c r="J37">
        <f>1000*CB37*AH37*(BX37-BY37)/(100*BQ37*(1000-AH37*BX37))</f>
        <v>0</v>
      </c>
      <c r="K37">
        <f>CB37*AH37*(BW37-BV37*(1000-AH37*BY37)/(1000-AH37*BX37))/(100*BQ37)</f>
        <v>0</v>
      </c>
      <c r="L37">
        <f>BV37 - IF(AH37&gt;1, K37*BQ37*100.0/(AJ37*CJ37), 0)</f>
        <v>0</v>
      </c>
      <c r="M37">
        <f>((S37-I37/2)*L37-K37)/(S37+I37/2)</f>
        <v>0</v>
      </c>
      <c r="N37">
        <f>M37*(CC37+CD37)/1000.0</f>
        <v>0</v>
      </c>
      <c r="O37">
        <f>(BV37 - IF(AH37&gt;1, K37*BQ37*100.0/(AJ37*CJ37), 0))*(CC37+CD37)/1000.0</f>
        <v>0</v>
      </c>
      <c r="P37">
        <f>2.0/((1/R37-1/Q37)+SIGN(R37)*SQRT((1/R37-1/Q37)*(1/R37-1/Q37) + 4*BR37/((BR37+1)*(BR37+1))*(2*1/R37*1/Q37-1/Q37*1/Q37)))</f>
        <v>0</v>
      </c>
      <c r="Q37">
        <f>IF(LEFT(BS37,1)&lt;&gt;"0",IF(LEFT(BS37,1)="1",3.0,BT37),$D$5+$E$5*(CJ37*CC37/($K$5*1000))+$F$5*(CJ37*CC37/($K$5*1000))*MAX(MIN(BQ37,$J$5),$I$5)*MAX(MIN(BQ37,$J$5),$I$5)+$G$5*MAX(MIN(BQ37,$J$5),$I$5)*(CJ37*CC37/($K$5*1000))+$H$5*(CJ37*CC37/($K$5*1000))*(CJ37*CC37/($K$5*1000)))</f>
        <v>0</v>
      </c>
      <c r="R37">
        <f>I37*(1000-(1000*0.61365*exp(17.502*V37/(240.97+V37))/(CC37+CD37)+BX37)/2)/(1000*0.61365*exp(17.502*V37/(240.97+V37))/(CC37+CD37)-BX37)</f>
        <v>0</v>
      </c>
      <c r="S37">
        <f>1/((BR37+1)/(P37/1.6)+1/(Q37/1.37)) + BR37/((BR37+1)/(P37/1.6) + BR37/(Q37/1.37))</f>
        <v>0</v>
      </c>
      <c r="T37">
        <f>(BM37*BP37)</f>
        <v>0</v>
      </c>
      <c r="U37">
        <f>(CE37+(T37+2*0.95*5.67E-8*(((CE37+$B$7)+273)^4-(CE37+273)^4)-44100*I37)/(1.84*29.3*Q37+8*0.95*5.67E-8*(CE37+273)^3))</f>
        <v>0</v>
      </c>
      <c r="V37">
        <f>($C$7*CF37+$D$7*CG37+$E$7*U37)</f>
        <v>0</v>
      </c>
      <c r="W37">
        <f>0.61365*exp(17.502*V37/(240.97+V37))</f>
        <v>0</v>
      </c>
      <c r="X37">
        <f>(Y37/Z37*100)</f>
        <v>0</v>
      </c>
      <c r="Y37">
        <f>BX37*(CC37+CD37)/1000</f>
        <v>0</v>
      </c>
      <c r="Z37">
        <f>0.61365*exp(17.502*CE37/(240.97+CE37))</f>
        <v>0</v>
      </c>
      <c r="AA37">
        <f>(W37-BX37*(CC37+CD37)/1000)</f>
        <v>0</v>
      </c>
      <c r="AB37">
        <f>(-I37*44100)</f>
        <v>0</v>
      </c>
      <c r="AC37">
        <f>2*29.3*Q37*0.92*(CE37-V37)</f>
        <v>0</v>
      </c>
      <c r="AD37">
        <f>2*0.95*5.67E-8*(((CE37+$B$7)+273)^4-(V37+273)^4)</f>
        <v>0</v>
      </c>
      <c r="AE37">
        <f>T37+AD37+AB37+AC37</f>
        <v>0</v>
      </c>
      <c r="AF37">
        <v>0</v>
      </c>
      <c r="AG37">
        <v>0</v>
      </c>
      <c r="AH37">
        <f>IF(AF37*$H$13&gt;=AJ37,1.0,(AJ37/(AJ37-AF37*$H$13)))</f>
        <v>0</v>
      </c>
      <c r="AI37">
        <f>(AH37-1)*100</f>
        <v>0</v>
      </c>
      <c r="AJ37">
        <f>MAX(0,($B$13+$C$13*CJ37)/(1+$D$13*CJ37)*CC37/(CE37+273)*$E$13)</f>
        <v>0</v>
      </c>
      <c r="AK37" t="s">
        <v>292</v>
      </c>
      <c r="AL37" t="s">
        <v>292</v>
      </c>
      <c r="AM37">
        <v>0</v>
      </c>
      <c r="AN37">
        <v>0</v>
      </c>
      <c r="AO37">
        <f>1-AM37/AN37</f>
        <v>0</v>
      </c>
      <c r="AP37">
        <v>0</v>
      </c>
      <c r="AQ37" t="s">
        <v>292</v>
      </c>
      <c r="AR37" t="s">
        <v>292</v>
      </c>
      <c r="AS37">
        <v>0</v>
      </c>
      <c r="AT37">
        <v>0</v>
      </c>
      <c r="AU37">
        <f>1-AS37/AT37</f>
        <v>0</v>
      </c>
      <c r="AV37">
        <v>0.5</v>
      </c>
      <c r="AW37">
        <f>BN37</f>
        <v>0</v>
      </c>
      <c r="AX37">
        <f>K37</f>
        <v>0</v>
      </c>
      <c r="AY37">
        <f>AU37*AV37*AW37</f>
        <v>0</v>
      </c>
      <c r="AZ37">
        <f>(AX37-AP37)/AW37</f>
        <v>0</v>
      </c>
      <c r="BA37">
        <f>(AN37-AT37)/AT37</f>
        <v>0</v>
      </c>
      <c r="BB37">
        <f>AM37/(AO37+AM37/AT37)</f>
        <v>0</v>
      </c>
      <c r="BC37" t="s">
        <v>292</v>
      </c>
      <c r="BD37">
        <v>0</v>
      </c>
      <c r="BE37">
        <f>IF(BD37&lt;&gt;0, BD37, BB37)</f>
        <v>0</v>
      </c>
      <c r="BF37">
        <f>1-BE37/AT37</f>
        <v>0</v>
      </c>
      <c r="BG37">
        <f>(AT37-AS37)/(AT37-BE37)</f>
        <v>0</v>
      </c>
      <c r="BH37">
        <f>(AN37-AT37)/(AN37-BE37)</f>
        <v>0</v>
      </c>
      <c r="BI37">
        <f>(AT37-AS37)/(AT37-AM37)</f>
        <v>0</v>
      </c>
      <c r="BJ37">
        <f>(AN37-AT37)/(AN37-AM37)</f>
        <v>0</v>
      </c>
      <c r="BK37">
        <f>(BG37*BE37/AS37)</f>
        <v>0</v>
      </c>
      <c r="BL37">
        <f>(1-BK37)</f>
        <v>0</v>
      </c>
      <c r="BM37">
        <f>$B$11*CK37+$C$11*CL37+$F$11*CM37*(1-CP37)</f>
        <v>0</v>
      </c>
      <c r="BN37">
        <f>BM37*BO37</f>
        <v>0</v>
      </c>
      <c r="BO37">
        <f>($B$11*$D$9+$C$11*$D$9+$F$11*((CZ37+CR37)/MAX(CZ37+CR37+DA37, 0.1)*$I$9+DA37/MAX(CZ37+CR37+DA37, 0.1)*$J$9))/($B$11+$C$11+$F$11)</f>
        <v>0</v>
      </c>
      <c r="BP37">
        <f>($B$11*$K$9+$C$11*$K$9+$F$11*((CZ37+CR37)/MAX(CZ37+CR37+DA37, 0.1)*$P$9+DA37/MAX(CZ37+CR37+DA37, 0.1)*$Q$9))/($B$11+$C$11+$F$11)</f>
        <v>0</v>
      </c>
      <c r="BQ37">
        <v>6</v>
      </c>
      <c r="BR37">
        <v>0.5</v>
      </c>
      <c r="BS37" t="s">
        <v>293</v>
      </c>
      <c r="BT37">
        <v>2</v>
      </c>
      <c r="BU37">
        <v>1627940553.6</v>
      </c>
      <c r="BV37">
        <v>59.6964</v>
      </c>
      <c r="BW37">
        <v>66.1058</v>
      </c>
      <c r="BX37">
        <v>19.2135</v>
      </c>
      <c r="BY37">
        <v>19.1708</v>
      </c>
      <c r="BZ37">
        <v>60.8581</v>
      </c>
      <c r="CA37">
        <v>19.3525</v>
      </c>
      <c r="CB37">
        <v>900.006</v>
      </c>
      <c r="CC37">
        <v>101.144</v>
      </c>
      <c r="CD37">
        <v>0.0999203</v>
      </c>
      <c r="CE37">
        <v>34.7569</v>
      </c>
      <c r="CF37">
        <v>35.0118</v>
      </c>
      <c r="CG37">
        <v>999.9</v>
      </c>
      <c r="CH37">
        <v>0</v>
      </c>
      <c r="CI37">
        <v>0</v>
      </c>
      <c r="CJ37">
        <v>9990</v>
      </c>
      <c r="CK37">
        <v>0</v>
      </c>
      <c r="CL37">
        <v>66.7314</v>
      </c>
      <c r="CM37">
        <v>1460.23</v>
      </c>
      <c r="CN37">
        <v>0.973003</v>
      </c>
      <c r="CO37">
        <v>0.0269966</v>
      </c>
      <c r="CP37">
        <v>0</v>
      </c>
      <c r="CQ37">
        <v>3.2513</v>
      </c>
      <c r="CR37">
        <v>4.99951</v>
      </c>
      <c r="CS37">
        <v>188.995</v>
      </c>
      <c r="CT37">
        <v>11913.8</v>
      </c>
      <c r="CU37">
        <v>48.125</v>
      </c>
      <c r="CV37">
        <v>50.5</v>
      </c>
      <c r="CW37">
        <v>49.687</v>
      </c>
      <c r="CX37">
        <v>49.937</v>
      </c>
      <c r="CY37">
        <v>50.187</v>
      </c>
      <c r="CZ37">
        <v>1415.94</v>
      </c>
      <c r="DA37">
        <v>39.29</v>
      </c>
      <c r="DB37">
        <v>0</v>
      </c>
      <c r="DC37">
        <v>1627940554.3</v>
      </c>
      <c r="DD37">
        <v>0</v>
      </c>
      <c r="DE37">
        <v>3.354216</v>
      </c>
      <c r="DF37">
        <v>-0.171607697194064</v>
      </c>
      <c r="DG37">
        <v>2.74269230669798</v>
      </c>
      <c r="DH37">
        <v>188.80608</v>
      </c>
      <c r="DI37">
        <v>15</v>
      </c>
      <c r="DJ37">
        <v>1627940486.6</v>
      </c>
      <c r="DK37" t="s">
        <v>294</v>
      </c>
      <c r="DL37">
        <v>1627940484.1</v>
      </c>
      <c r="DM37">
        <v>1627940486.6</v>
      </c>
      <c r="DN37">
        <v>1</v>
      </c>
      <c r="DO37">
        <v>-0.66</v>
      </c>
      <c r="DP37">
        <v>-0.126</v>
      </c>
      <c r="DQ37">
        <v>0.617</v>
      </c>
      <c r="DR37">
        <v>-0.144</v>
      </c>
      <c r="DS37">
        <v>420</v>
      </c>
      <c r="DT37">
        <v>19</v>
      </c>
      <c r="DU37">
        <v>0.69</v>
      </c>
      <c r="DV37">
        <v>0.21</v>
      </c>
      <c r="DW37">
        <v>2.73366950243902</v>
      </c>
      <c r="DX37">
        <v>-84.7778154271777</v>
      </c>
      <c r="DY37">
        <v>8.9816689276225</v>
      </c>
      <c r="DZ37">
        <v>0</v>
      </c>
      <c r="EA37">
        <v>3.31905428571429</v>
      </c>
      <c r="EB37">
        <v>0.370721097292687</v>
      </c>
      <c r="EC37">
        <v>0.18823825684163</v>
      </c>
      <c r="ED37">
        <v>1</v>
      </c>
      <c r="EE37">
        <v>0.0411829097560976</v>
      </c>
      <c r="EF37">
        <v>0.011924343554007</v>
      </c>
      <c r="EG37">
        <v>0.00164997487413314</v>
      </c>
      <c r="EH37">
        <v>1</v>
      </c>
      <c r="EI37">
        <v>2</v>
      </c>
      <c r="EJ37">
        <v>3</v>
      </c>
      <c r="EK37" t="s">
        <v>298</v>
      </c>
      <c r="EL37">
        <v>100</v>
      </c>
      <c r="EM37">
        <v>100</v>
      </c>
      <c r="EN37">
        <v>-1.162</v>
      </c>
      <c r="EO37">
        <v>-0.139</v>
      </c>
      <c r="EP37">
        <v>-1.5265217558934</v>
      </c>
      <c r="EQ37">
        <v>0.00616335315543056</v>
      </c>
      <c r="ER37">
        <v>-2.81551833566181e-06</v>
      </c>
      <c r="ES37">
        <v>7.20361701182458e-10</v>
      </c>
      <c r="ET37">
        <v>-0.335119031910718</v>
      </c>
      <c r="EU37">
        <v>0.000949733804135094</v>
      </c>
      <c r="EV37">
        <v>0.000626151634330831</v>
      </c>
      <c r="EW37">
        <v>-7.8445624330649e-06</v>
      </c>
      <c r="EX37">
        <v>-4</v>
      </c>
      <c r="EY37">
        <v>2067</v>
      </c>
      <c r="EZ37">
        <v>1</v>
      </c>
      <c r="FA37">
        <v>22</v>
      </c>
      <c r="FB37">
        <v>1.2</v>
      </c>
      <c r="FC37">
        <v>1.1</v>
      </c>
      <c r="FD37">
        <v>18</v>
      </c>
      <c r="FE37">
        <v>991.471</v>
      </c>
      <c r="FF37">
        <v>454.706</v>
      </c>
      <c r="FG37">
        <v>33.0029</v>
      </c>
      <c r="FH37">
        <v>33.5746</v>
      </c>
      <c r="FI37">
        <v>30.0021</v>
      </c>
      <c r="FJ37">
        <v>33.1407</v>
      </c>
      <c r="FK37">
        <v>33.1816</v>
      </c>
      <c r="FL37">
        <v>7.61066</v>
      </c>
      <c r="FM37">
        <v>43.1868</v>
      </c>
      <c r="FN37">
        <v>0</v>
      </c>
      <c r="FO37">
        <v>33</v>
      </c>
      <c r="FP37">
        <v>80.63</v>
      </c>
      <c r="FQ37">
        <v>19.0951</v>
      </c>
      <c r="FR37">
        <v>99.0479</v>
      </c>
      <c r="FS37">
        <v>97.8783</v>
      </c>
    </row>
    <row r="38" spans="1:175">
      <c r="A38">
        <v>22</v>
      </c>
      <c r="B38">
        <v>1627940555.6</v>
      </c>
      <c r="C38">
        <v>42</v>
      </c>
      <c r="D38" t="s">
        <v>337</v>
      </c>
      <c r="E38" t="s">
        <v>338</v>
      </c>
      <c r="F38">
        <v>0</v>
      </c>
      <c r="H38">
        <v>1627940555.6</v>
      </c>
      <c r="I38">
        <f>(J38)/1000</f>
        <v>0</v>
      </c>
      <c r="J38">
        <f>1000*CB38*AH38*(BX38-BY38)/(100*BQ38*(1000-AH38*BX38))</f>
        <v>0</v>
      </c>
      <c r="K38">
        <f>CB38*AH38*(BW38-BV38*(1000-AH38*BY38)/(1000-AH38*BX38))/(100*BQ38)</f>
        <v>0</v>
      </c>
      <c r="L38">
        <f>BV38 - IF(AH38&gt;1, K38*BQ38*100.0/(AJ38*CJ38), 0)</f>
        <v>0</v>
      </c>
      <c r="M38">
        <f>((S38-I38/2)*L38-K38)/(S38+I38/2)</f>
        <v>0</v>
      </c>
      <c r="N38">
        <f>M38*(CC38+CD38)/1000.0</f>
        <v>0</v>
      </c>
      <c r="O38">
        <f>(BV38 - IF(AH38&gt;1, K38*BQ38*100.0/(AJ38*CJ38), 0))*(CC38+CD38)/1000.0</f>
        <v>0</v>
      </c>
      <c r="P38">
        <f>2.0/((1/R38-1/Q38)+SIGN(R38)*SQRT((1/R38-1/Q38)*(1/R38-1/Q38) + 4*BR38/((BR38+1)*(BR38+1))*(2*1/R38*1/Q38-1/Q38*1/Q38)))</f>
        <v>0</v>
      </c>
      <c r="Q38">
        <f>IF(LEFT(BS38,1)&lt;&gt;"0",IF(LEFT(BS38,1)="1",3.0,BT38),$D$5+$E$5*(CJ38*CC38/($K$5*1000))+$F$5*(CJ38*CC38/($K$5*1000))*MAX(MIN(BQ38,$J$5),$I$5)*MAX(MIN(BQ38,$J$5),$I$5)+$G$5*MAX(MIN(BQ38,$J$5),$I$5)*(CJ38*CC38/($K$5*1000))+$H$5*(CJ38*CC38/($K$5*1000))*(CJ38*CC38/($K$5*1000)))</f>
        <v>0</v>
      </c>
      <c r="R38">
        <f>I38*(1000-(1000*0.61365*exp(17.502*V38/(240.97+V38))/(CC38+CD38)+BX38)/2)/(1000*0.61365*exp(17.502*V38/(240.97+V38))/(CC38+CD38)-BX38)</f>
        <v>0</v>
      </c>
      <c r="S38">
        <f>1/((BR38+1)/(P38/1.6)+1/(Q38/1.37)) + BR38/((BR38+1)/(P38/1.6) + BR38/(Q38/1.37))</f>
        <v>0</v>
      </c>
      <c r="T38">
        <f>(BM38*BP38)</f>
        <v>0</v>
      </c>
      <c r="U38">
        <f>(CE38+(T38+2*0.95*5.67E-8*(((CE38+$B$7)+273)^4-(CE38+273)^4)-44100*I38)/(1.84*29.3*Q38+8*0.95*5.67E-8*(CE38+273)^3))</f>
        <v>0</v>
      </c>
      <c r="V38">
        <f>($C$7*CF38+$D$7*CG38+$E$7*U38)</f>
        <v>0</v>
      </c>
      <c r="W38">
        <f>0.61365*exp(17.502*V38/(240.97+V38))</f>
        <v>0</v>
      </c>
      <c r="X38">
        <f>(Y38/Z38*100)</f>
        <v>0</v>
      </c>
      <c r="Y38">
        <f>BX38*(CC38+CD38)/1000</f>
        <v>0</v>
      </c>
      <c r="Z38">
        <f>0.61365*exp(17.502*CE38/(240.97+CE38))</f>
        <v>0</v>
      </c>
      <c r="AA38">
        <f>(W38-BX38*(CC38+CD38)/1000)</f>
        <v>0</v>
      </c>
      <c r="AB38">
        <f>(-I38*44100)</f>
        <v>0</v>
      </c>
      <c r="AC38">
        <f>2*29.3*Q38*0.92*(CE38-V38)</f>
        <v>0</v>
      </c>
      <c r="AD38">
        <f>2*0.95*5.67E-8*(((CE38+$B$7)+273)^4-(V38+273)^4)</f>
        <v>0</v>
      </c>
      <c r="AE38">
        <f>T38+AD38+AB38+AC38</f>
        <v>0</v>
      </c>
      <c r="AF38">
        <v>0</v>
      </c>
      <c r="AG38">
        <v>0</v>
      </c>
      <c r="AH38">
        <f>IF(AF38*$H$13&gt;=AJ38,1.0,(AJ38/(AJ38-AF38*$H$13)))</f>
        <v>0</v>
      </c>
      <c r="AI38">
        <f>(AH38-1)*100</f>
        <v>0</v>
      </c>
      <c r="AJ38">
        <f>MAX(0,($B$13+$C$13*CJ38)/(1+$D$13*CJ38)*CC38/(CE38+273)*$E$13)</f>
        <v>0</v>
      </c>
      <c r="AK38" t="s">
        <v>292</v>
      </c>
      <c r="AL38" t="s">
        <v>292</v>
      </c>
      <c r="AM38">
        <v>0</v>
      </c>
      <c r="AN38">
        <v>0</v>
      </c>
      <c r="AO38">
        <f>1-AM38/AN38</f>
        <v>0</v>
      </c>
      <c r="AP38">
        <v>0</v>
      </c>
      <c r="AQ38" t="s">
        <v>292</v>
      </c>
      <c r="AR38" t="s">
        <v>292</v>
      </c>
      <c r="AS38">
        <v>0</v>
      </c>
      <c r="AT38">
        <v>0</v>
      </c>
      <c r="AU38">
        <f>1-AS38/AT38</f>
        <v>0</v>
      </c>
      <c r="AV38">
        <v>0.5</v>
      </c>
      <c r="AW38">
        <f>BN38</f>
        <v>0</v>
      </c>
      <c r="AX38">
        <f>K38</f>
        <v>0</v>
      </c>
      <c r="AY38">
        <f>AU38*AV38*AW38</f>
        <v>0</v>
      </c>
      <c r="AZ38">
        <f>(AX38-AP38)/AW38</f>
        <v>0</v>
      </c>
      <c r="BA38">
        <f>(AN38-AT38)/AT38</f>
        <v>0</v>
      </c>
      <c r="BB38">
        <f>AM38/(AO38+AM38/AT38)</f>
        <v>0</v>
      </c>
      <c r="BC38" t="s">
        <v>292</v>
      </c>
      <c r="BD38">
        <v>0</v>
      </c>
      <c r="BE38">
        <f>IF(BD38&lt;&gt;0, BD38, BB38)</f>
        <v>0</v>
      </c>
      <c r="BF38">
        <f>1-BE38/AT38</f>
        <v>0</v>
      </c>
      <c r="BG38">
        <f>(AT38-AS38)/(AT38-BE38)</f>
        <v>0</v>
      </c>
      <c r="BH38">
        <f>(AN38-AT38)/(AN38-BE38)</f>
        <v>0</v>
      </c>
      <c r="BI38">
        <f>(AT38-AS38)/(AT38-AM38)</f>
        <v>0</v>
      </c>
      <c r="BJ38">
        <f>(AN38-AT38)/(AN38-AM38)</f>
        <v>0</v>
      </c>
      <c r="BK38">
        <f>(BG38*BE38/AS38)</f>
        <v>0</v>
      </c>
      <c r="BL38">
        <f>(1-BK38)</f>
        <v>0</v>
      </c>
      <c r="BM38">
        <f>$B$11*CK38+$C$11*CL38+$F$11*CM38*(1-CP38)</f>
        <v>0</v>
      </c>
      <c r="BN38">
        <f>BM38*BO38</f>
        <v>0</v>
      </c>
      <c r="BO38">
        <f>($B$11*$D$9+$C$11*$D$9+$F$11*((CZ38+CR38)/MAX(CZ38+CR38+DA38, 0.1)*$I$9+DA38/MAX(CZ38+CR38+DA38, 0.1)*$J$9))/($B$11+$C$11+$F$11)</f>
        <v>0</v>
      </c>
      <c r="BP38">
        <f>($B$11*$K$9+$C$11*$K$9+$F$11*((CZ38+CR38)/MAX(CZ38+CR38+DA38, 0.1)*$P$9+DA38/MAX(CZ38+CR38+DA38, 0.1)*$Q$9))/($B$11+$C$11+$F$11)</f>
        <v>0</v>
      </c>
      <c r="BQ38">
        <v>6</v>
      </c>
      <c r="BR38">
        <v>0.5</v>
      </c>
      <c r="BS38" t="s">
        <v>293</v>
      </c>
      <c r="BT38">
        <v>2</v>
      </c>
      <c r="BU38">
        <v>1627940555.6</v>
      </c>
      <c r="BV38">
        <v>62.544</v>
      </c>
      <c r="BW38">
        <v>69.3056</v>
      </c>
      <c r="BX38">
        <v>19.221</v>
      </c>
      <c r="BY38">
        <v>19.1781</v>
      </c>
      <c r="BZ38">
        <v>63.6892</v>
      </c>
      <c r="CA38">
        <v>19.36</v>
      </c>
      <c r="CB38">
        <v>899.919</v>
      </c>
      <c r="CC38">
        <v>101.145</v>
      </c>
      <c r="CD38">
        <v>0.0998436</v>
      </c>
      <c r="CE38">
        <v>34.7631</v>
      </c>
      <c r="CF38">
        <v>35.0112</v>
      </c>
      <c r="CG38">
        <v>999.9</v>
      </c>
      <c r="CH38">
        <v>0</v>
      </c>
      <c r="CI38">
        <v>0</v>
      </c>
      <c r="CJ38">
        <v>9981.25</v>
      </c>
      <c r="CK38">
        <v>0</v>
      </c>
      <c r="CL38">
        <v>66.7173</v>
      </c>
      <c r="CM38">
        <v>1459.9</v>
      </c>
      <c r="CN38">
        <v>0.973003</v>
      </c>
      <c r="CO38">
        <v>0.0269966</v>
      </c>
      <c r="CP38">
        <v>0</v>
      </c>
      <c r="CQ38">
        <v>3.3283</v>
      </c>
      <c r="CR38">
        <v>4.99951</v>
      </c>
      <c r="CS38">
        <v>188.69</v>
      </c>
      <c r="CT38">
        <v>11911.1</v>
      </c>
      <c r="CU38">
        <v>48.187</v>
      </c>
      <c r="CV38">
        <v>50.5</v>
      </c>
      <c r="CW38">
        <v>49.75</v>
      </c>
      <c r="CX38">
        <v>49.937</v>
      </c>
      <c r="CY38">
        <v>50.187</v>
      </c>
      <c r="CZ38">
        <v>1415.62</v>
      </c>
      <c r="DA38">
        <v>39.28</v>
      </c>
      <c r="DB38">
        <v>0</v>
      </c>
      <c r="DC38">
        <v>1627940556.1</v>
      </c>
      <c r="DD38">
        <v>0</v>
      </c>
      <c r="DE38">
        <v>3.35176923076923</v>
      </c>
      <c r="DF38">
        <v>-0.292505989367929</v>
      </c>
      <c r="DG38">
        <v>1.4244444476482</v>
      </c>
      <c r="DH38">
        <v>188.849807692308</v>
      </c>
      <c r="DI38">
        <v>15</v>
      </c>
      <c r="DJ38">
        <v>1627940486.6</v>
      </c>
      <c r="DK38" t="s">
        <v>294</v>
      </c>
      <c r="DL38">
        <v>1627940484.1</v>
      </c>
      <c r="DM38">
        <v>1627940486.6</v>
      </c>
      <c r="DN38">
        <v>1</v>
      </c>
      <c r="DO38">
        <v>-0.66</v>
      </c>
      <c r="DP38">
        <v>-0.126</v>
      </c>
      <c r="DQ38">
        <v>0.617</v>
      </c>
      <c r="DR38">
        <v>-0.144</v>
      </c>
      <c r="DS38">
        <v>420</v>
      </c>
      <c r="DT38">
        <v>19</v>
      </c>
      <c r="DU38">
        <v>0.69</v>
      </c>
      <c r="DV38">
        <v>0.21</v>
      </c>
      <c r="DW38">
        <v>-0.0521836682926829</v>
      </c>
      <c r="DX38">
        <v>-62.3309264738676</v>
      </c>
      <c r="DY38">
        <v>6.63007277262839</v>
      </c>
      <c r="DZ38">
        <v>0</v>
      </c>
      <c r="EA38">
        <v>3.30455</v>
      </c>
      <c r="EB38">
        <v>0.590809514552143</v>
      </c>
      <c r="EC38">
        <v>0.187265620176262</v>
      </c>
      <c r="ED38">
        <v>1</v>
      </c>
      <c r="EE38">
        <v>0.0415768926829268</v>
      </c>
      <c r="EF38">
        <v>0.009475825087108</v>
      </c>
      <c r="EG38">
        <v>0.00146916716151806</v>
      </c>
      <c r="EH38">
        <v>1</v>
      </c>
      <c r="EI38">
        <v>2</v>
      </c>
      <c r="EJ38">
        <v>3</v>
      </c>
      <c r="EK38" t="s">
        <v>298</v>
      </c>
      <c r="EL38">
        <v>100</v>
      </c>
      <c r="EM38">
        <v>100</v>
      </c>
      <c r="EN38">
        <v>-1.145</v>
      </c>
      <c r="EO38">
        <v>-0.139</v>
      </c>
      <c r="EP38">
        <v>-1.5265217558934</v>
      </c>
      <c r="EQ38">
        <v>0.00616335315543056</v>
      </c>
      <c r="ER38">
        <v>-2.81551833566181e-06</v>
      </c>
      <c r="ES38">
        <v>7.20361701182458e-10</v>
      </c>
      <c r="ET38">
        <v>-0.335119031910718</v>
      </c>
      <c r="EU38">
        <v>0.000949733804135094</v>
      </c>
      <c r="EV38">
        <v>0.000626151634330831</v>
      </c>
      <c r="EW38">
        <v>-7.8445624330649e-06</v>
      </c>
      <c r="EX38">
        <v>-4</v>
      </c>
      <c r="EY38">
        <v>2067</v>
      </c>
      <c r="EZ38">
        <v>1</v>
      </c>
      <c r="FA38">
        <v>22</v>
      </c>
      <c r="FB38">
        <v>1.2</v>
      </c>
      <c r="FC38">
        <v>1.1</v>
      </c>
      <c r="FD38">
        <v>18</v>
      </c>
      <c r="FE38">
        <v>991.447</v>
      </c>
      <c r="FF38">
        <v>454.815</v>
      </c>
      <c r="FG38">
        <v>33.003</v>
      </c>
      <c r="FH38">
        <v>33.5844</v>
      </c>
      <c r="FI38">
        <v>30.0022</v>
      </c>
      <c r="FJ38">
        <v>33.151</v>
      </c>
      <c r="FK38">
        <v>33.1919</v>
      </c>
      <c r="FL38">
        <v>7.80827</v>
      </c>
      <c r="FM38">
        <v>43.1868</v>
      </c>
      <c r="FN38">
        <v>0</v>
      </c>
      <c r="FO38">
        <v>33</v>
      </c>
      <c r="FP38">
        <v>85.68</v>
      </c>
      <c r="FQ38">
        <v>19.0951</v>
      </c>
      <c r="FR38">
        <v>99.0461</v>
      </c>
      <c r="FS38">
        <v>97.8762</v>
      </c>
    </row>
    <row r="39" spans="1:175">
      <c r="A39">
        <v>23</v>
      </c>
      <c r="B39">
        <v>1627940557.6</v>
      </c>
      <c r="C39">
        <v>44</v>
      </c>
      <c r="D39" t="s">
        <v>339</v>
      </c>
      <c r="E39" t="s">
        <v>340</v>
      </c>
      <c r="F39">
        <v>0</v>
      </c>
      <c r="H39">
        <v>1627940557.6</v>
      </c>
      <c r="I39">
        <f>(J39)/1000</f>
        <v>0</v>
      </c>
      <c r="J39">
        <f>1000*CB39*AH39*(BX39-BY39)/(100*BQ39*(1000-AH39*BX39))</f>
        <v>0</v>
      </c>
      <c r="K39">
        <f>CB39*AH39*(BW39-BV39*(1000-AH39*BY39)/(1000-AH39*BX39))/(100*BQ39)</f>
        <v>0</v>
      </c>
      <c r="L39">
        <f>BV39 - IF(AH39&gt;1, K39*BQ39*100.0/(AJ39*CJ39), 0)</f>
        <v>0</v>
      </c>
      <c r="M39">
        <f>((S39-I39/2)*L39-K39)/(S39+I39/2)</f>
        <v>0</v>
      </c>
      <c r="N39">
        <f>M39*(CC39+CD39)/1000.0</f>
        <v>0</v>
      </c>
      <c r="O39">
        <f>(BV39 - IF(AH39&gt;1, K39*BQ39*100.0/(AJ39*CJ39), 0))*(CC39+CD39)/1000.0</f>
        <v>0</v>
      </c>
      <c r="P39">
        <f>2.0/((1/R39-1/Q39)+SIGN(R39)*SQRT((1/R39-1/Q39)*(1/R39-1/Q39) + 4*BR39/((BR39+1)*(BR39+1))*(2*1/R39*1/Q39-1/Q39*1/Q39)))</f>
        <v>0</v>
      </c>
      <c r="Q39">
        <f>IF(LEFT(BS39,1)&lt;&gt;"0",IF(LEFT(BS39,1)="1",3.0,BT39),$D$5+$E$5*(CJ39*CC39/($K$5*1000))+$F$5*(CJ39*CC39/($K$5*1000))*MAX(MIN(BQ39,$J$5),$I$5)*MAX(MIN(BQ39,$J$5),$I$5)+$G$5*MAX(MIN(BQ39,$J$5),$I$5)*(CJ39*CC39/($K$5*1000))+$H$5*(CJ39*CC39/($K$5*1000))*(CJ39*CC39/($K$5*1000)))</f>
        <v>0</v>
      </c>
      <c r="R39">
        <f>I39*(1000-(1000*0.61365*exp(17.502*V39/(240.97+V39))/(CC39+CD39)+BX39)/2)/(1000*0.61365*exp(17.502*V39/(240.97+V39))/(CC39+CD39)-BX39)</f>
        <v>0</v>
      </c>
      <c r="S39">
        <f>1/((BR39+1)/(P39/1.6)+1/(Q39/1.37)) + BR39/((BR39+1)/(P39/1.6) + BR39/(Q39/1.37))</f>
        <v>0</v>
      </c>
      <c r="T39">
        <f>(BM39*BP39)</f>
        <v>0</v>
      </c>
      <c r="U39">
        <f>(CE39+(T39+2*0.95*5.67E-8*(((CE39+$B$7)+273)^4-(CE39+273)^4)-44100*I39)/(1.84*29.3*Q39+8*0.95*5.67E-8*(CE39+273)^3))</f>
        <v>0</v>
      </c>
      <c r="V39">
        <f>($C$7*CF39+$D$7*CG39+$E$7*U39)</f>
        <v>0</v>
      </c>
      <c r="W39">
        <f>0.61365*exp(17.502*V39/(240.97+V39))</f>
        <v>0</v>
      </c>
      <c r="X39">
        <f>(Y39/Z39*100)</f>
        <v>0</v>
      </c>
      <c r="Y39">
        <f>BX39*(CC39+CD39)/1000</f>
        <v>0</v>
      </c>
      <c r="Z39">
        <f>0.61365*exp(17.502*CE39/(240.97+CE39))</f>
        <v>0</v>
      </c>
      <c r="AA39">
        <f>(W39-BX39*(CC39+CD39)/1000)</f>
        <v>0</v>
      </c>
      <c r="AB39">
        <f>(-I39*44100)</f>
        <v>0</v>
      </c>
      <c r="AC39">
        <f>2*29.3*Q39*0.92*(CE39-V39)</f>
        <v>0</v>
      </c>
      <c r="AD39">
        <f>2*0.95*5.67E-8*(((CE39+$B$7)+273)^4-(V39+273)^4)</f>
        <v>0</v>
      </c>
      <c r="AE39">
        <f>T39+AD39+AB39+AC39</f>
        <v>0</v>
      </c>
      <c r="AF39">
        <v>0</v>
      </c>
      <c r="AG39">
        <v>0</v>
      </c>
      <c r="AH39">
        <f>IF(AF39*$H$13&gt;=AJ39,1.0,(AJ39/(AJ39-AF39*$H$13)))</f>
        <v>0</v>
      </c>
      <c r="AI39">
        <f>(AH39-1)*100</f>
        <v>0</v>
      </c>
      <c r="AJ39">
        <f>MAX(0,($B$13+$C$13*CJ39)/(1+$D$13*CJ39)*CC39/(CE39+273)*$E$13)</f>
        <v>0</v>
      </c>
      <c r="AK39" t="s">
        <v>292</v>
      </c>
      <c r="AL39" t="s">
        <v>292</v>
      </c>
      <c r="AM39">
        <v>0</v>
      </c>
      <c r="AN39">
        <v>0</v>
      </c>
      <c r="AO39">
        <f>1-AM39/AN39</f>
        <v>0</v>
      </c>
      <c r="AP39">
        <v>0</v>
      </c>
      <c r="AQ39" t="s">
        <v>292</v>
      </c>
      <c r="AR39" t="s">
        <v>292</v>
      </c>
      <c r="AS39">
        <v>0</v>
      </c>
      <c r="AT39">
        <v>0</v>
      </c>
      <c r="AU39">
        <f>1-AS39/AT39</f>
        <v>0</v>
      </c>
      <c r="AV39">
        <v>0.5</v>
      </c>
      <c r="AW39">
        <f>BN39</f>
        <v>0</v>
      </c>
      <c r="AX39">
        <f>K39</f>
        <v>0</v>
      </c>
      <c r="AY39">
        <f>AU39*AV39*AW39</f>
        <v>0</v>
      </c>
      <c r="AZ39">
        <f>(AX39-AP39)/AW39</f>
        <v>0</v>
      </c>
      <c r="BA39">
        <f>(AN39-AT39)/AT39</f>
        <v>0</v>
      </c>
      <c r="BB39">
        <f>AM39/(AO39+AM39/AT39)</f>
        <v>0</v>
      </c>
      <c r="BC39" t="s">
        <v>292</v>
      </c>
      <c r="BD39">
        <v>0</v>
      </c>
      <c r="BE39">
        <f>IF(BD39&lt;&gt;0, BD39, BB39)</f>
        <v>0</v>
      </c>
      <c r="BF39">
        <f>1-BE39/AT39</f>
        <v>0</v>
      </c>
      <c r="BG39">
        <f>(AT39-AS39)/(AT39-BE39)</f>
        <v>0</v>
      </c>
      <c r="BH39">
        <f>(AN39-AT39)/(AN39-BE39)</f>
        <v>0</v>
      </c>
      <c r="BI39">
        <f>(AT39-AS39)/(AT39-AM39)</f>
        <v>0</v>
      </c>
      <c r="BJ39">
        <f>(AN39-AT39)/(AN39-AM39)</f>
        <v>0</v>
      </c>
      <c r="BK39">
        <f>(BG39*BE39/AS39)</f>
        <v>0</v>
      </c>
      <c r="BL39">
        <f>(1-BK39)</f>
        <v>0</v>
      </c>
      <c r="BM39">
        <f>$B$11*CK39+$C$11*CL39+$F$11*CM39*(1-CP39)</f>
        <v>0</v>
      </c>
      <c r="BN39">
        <f>BM39*BO39</f>
        <v>0</v>
      </c>
      <c r="BO39">
        <f>($B$11*$D$9+$C$11*$D$9+$F$11*((CZ39+CR39)/MAX(CZ39+CR39+DA39, 0.1)*$I$9+DA39/MAX(CZ39+CR39+DA39, 0.1)*$J$9))/($B$11+$C$11+$F$11)</f>
        <v>0</v>
      </c>
      <c r="BP39">
        <f>($B$11*$K$9+$C$11*$K$9+$F$11*((CZ39+CR39)/MAX(CZ39+CR39+DA39, 0.1)*$P$9+DA39/MAX(CZ39+CR39+DA39, 0.1)*$Q$9))/($B$11+$C$11+$F$11)</f>
        <v>0</v>
      </c>
      <c r="BQ39">
        <v>6</v>
      </c>
      <c r="BR39">
        <v>0.5</v>
      </c>
      <c r="BS39" t="s">
        <v>293</v>
      </c>
      <c r="BT39">
        <v>2</v>
      </c>
      <c r="BU39">
        <v>1627940557.6</v>
      </c>
      <c r="BV39">
        <v>65.5371</v>
      </c>
      <c r="BW39">
        <v>72.5136</v>
      </c>
      <c r="BX39">
        <v>19.2262</v>
      </c>
      <c r="BY39">
        <v>19.1832</v>
      </c>
      <c r="BZ39">
        <v>66.665</v>
      </c>
      <c r="CA39">
        <v>19.3651</v>
      </c>
      <c r="CB39">
        <v>900.031</v>
      </c>
      <c r="CC39">
        <v>101.145</v>
      </c>
      <c r="CD39">
        <v>0.100337</v>
      </c>
      <c r="CE39">
        <v>34.7679</v>
      </c>
      <c r="CF39">
        <v>35.0123</v>
      </c>
      <c r="CG39">
        <v>999.9</v>
      </c>
      <c r="CH39">
        <v>0</v>
      </c>
      <c r="CI39">
        <v>0</v>
      </c>
      <c r="CJ39">
        <v>9988.75</v>
      </c>
      <c r="CK39">
        <v>0</v>
      </c>
      <c r="CL39">
        <v>66.7032</v>
      </c>
      <c r="CM39">
        <v>1459.9</v>
      </c>
      <c r="CN39">
        <v>0.973003</v>
      </c>
      <c r="CO39">
        <v>0.0269966</v>
      </c>
      <c r="CP39">
        <v>0</v>
      </c>
      <c r="CQ39">
        <v>3.3624</v>
      </c>
      <c r="CR39">
        <v>4.99951</v>
      </c>
      <c r="CS39">
        <v>189.285</v>
      </c>
      <c r="CT39">
        <v>11911.1</v>
      </c>
      <c r="CU39">
        <v>48.187</v>
      </c>
      <c r="CV39">
        <v>50.5</v>
      </c>
      <c r="CW39">
        <v>49.75</v>
      </c>
      <c r="CX39">
        <v>49.937</v>
      </c>
      <c r="CY39">
        <v>50.187</v>
      </c>
      <c r="CZ39">
        <v>1415.62</v>
      </c>
      <c r="DA39">
        <v>39.28</v>
      </c>
      <c r="DB39">
        <v>0</v>
      </c>
      <c r="DC39">
        <v>1627940558.5</v>
      </c>
      <c r="DD39">
        <v>0</v>
      </c>
      <c r="DE39">
        <v>3.34907307692308</v>
      </c>
      <c r="DF39">
        <v>0.0449333313593344</v>
      </c>
      <c r="DG39">
        <v>0.953880342435206</v>
      </c>
      <c r="DH39">
        <v>188.8895</v>
      </c>
      <c r="DI39">
        <v>15</v>
      </c>
      <c r="DJ39">
        <v>1627940486.6</v>
      </c>
      <c r="DK39" t="s">
        <v>294</v>
      </c>
      <c r="DL39">
        <v>1627940484.1</v>
      </c>
      <c r="DM39">
        <v>1627940486.6</v>
      </c>
      <c r="DN39">
        <v>1</v>
      </c>
      <c r="DO39">
        <v>-0.66</v>
      </c>
      <c r="DP39">
        <v>-0.126</v>
      </c>
      <c r="DQ39">
        <v>0.617</v>
      </c>
      <c r="DR39">
        <v>-0.144</v>
      </c>
      <c r="DS39">
        <v>420</v>
      </c>
      <c r="DT39">
        <v>19</v>
      </c>
      <c r="DU39">
        <v>0.69</v>
      </c>
      <c r="DV39">
        <v>0.21</v>
      </c>
      <c r="DW39">
        <v>-2.11580391219512</v>
      </c>
      <c r="DX39">
        <v>-45.4176974508711</v>
      </c>
      <c r="DY39">
        <v>4.84336587107437</v>
      </c>
      <c r="DZ39">
        <v>0</v>
      </c>
      <c r="EA39">
        <v>3.34281764705882</v>
      </c>
      <c r="EB39">
        <v>0.100934492984285</v>
      </c>
      <c r="EC39">
        <v>0.144770919387652</v>
      </c>
      <c r="ED39">
        <v>1</v>
      </c>
      <c r="EE39">
        <v>0.0419843219512195</v>
      </c>
      <c r="EF39">
        <v>0.0070584146341464</v>
      </c>
      <c r="EG39">
        <v>0.00126333356939762</v>
      </c>
      <c r="EH39">
        <v>1</v>
      </c>
      <c r="EI39">
        <v>2</v>
      </c>
      <c r="EJ39">
        <v>3</v>
      </c>
      <c r="EK39" t="s">
        <v>298</v>
      </c>
      <c r="EL39">
        <v>100</v>
      </c>
      <c r="EM39">
        <v>100</v>
      </c>
      <c r="EN39">
        <v>-1.128</v>
      </c>
      <c r="EO39">
        <v>-0.1389</v>
      </c>
      <c r="EP39">
        <v>-1.5265217558934</v>
      </c>
      <c r="EQ39">
        <v>0.00616335315543056</v>
      </c>
      <c r="ER39">
        <v>-2.81551833566181e-06</v>
      </c>
      <c r="ES39">
        <v>7.20361701182458e-10</v>
      </c>
      <c r="ET39">
        <v>-0.335119031910718</v>
      </c>
      <c r="EU39">
        <v>0.000949733804135094</v>
      </c>
      <c r="EV39">
        <v>0.000626151634330831</v>
      </c>
      <c r="EW39">
        <v>-7.8445624330649e-06</v>
      </c>
      <c r="EX39">
        <v>-4</v>
      </c>
      <c r="EY39">
        <v>2067</v>
      </c>
      <c r="EZ39">
        <v>1</v>
      </c>
      <c r="FA39">
        <v>22</v>
      </c>
      <c r="FB39">
        <v>1.2</v>
      </c>
      <c r="FC39">
        <v>1.2</v>
      </c>
      <c r="FD39">
        <v>18</v>
      </c>
      <c r="FE39">
        <v>991.694</v>
      </c>
      <c r="FF39">
        <v>454.672</v>
      </c>
      <c r="FG39">
        <v>33.003</v>
      </c>
      <c r="FH39">
        <v>33.5941</v>
      </c>
      <c r="FI39">
        <v>30.0021</v>
      </c>
      <c r="FJ39">
        <v>33.1613</v>
      </c>
      <c r="FK39">
        <v>33.2014</v>
      </c>
      <c r="FL39">
        <v>7.97634</v>
      </c>
      <c r="FM39">
        <v>43.4656</v>
      </c>
      <c r="FN39">
        <v>0</v>
      </c>
      <c r="FO39">
        <v>33</v>
      </c>
      <c r="FP39">
        <v>85.68</v>
      </c>
      <c r="FQ39">
        <v>19.0951</v>
      </c>
      <c r="FR39">
        <v>99.0438</v>
      </c>
      <c r="FS39">
        <v>97.874</v>
      </c>
    </row>
    <row r="40" spans="1:175">
      <c r="A40">
        <v>24</v>
      </c>
      <c r="B40">
        <v>1627940559.6</v>
      </c>
      <c r="C40">
        <v>46</v>
      </c>
      <c r="D40" t="s">
        <v>341</v>
      </c>
      <c r="E40" t="s">
        <v>342</v>
      </c>
      <c r="F40">
        <v>0</v>
      </c>
      <c r="H40">
        <v>1627940559.6</v>
      </c>
      <c r="I40">
        <f>(J40)/1000</f>
        <v>0</v>
      </c>
      <c r="J40">
        <f>1000*CB40*AH40*(BX40-BY40)/(100*BQ40*(1000-AH40*BX40))</f>
        <v>0</v>
      </c>
      <c r="K40">
        <f>CB40*AH40*(BW40-BV40*(1000-AH40*BY40)/(1000-AH40*BX40))/(100*BQ40)</f>
        <v>0</v>
      </c>
      <c r="L40">
        <f>BV40 - IF(AH40&gt;1, K40*BQ40*100.0/(AJ40*CJ40), 0)</f>
        <v>0</v>
      </c>
      <c r="M40">
        <f>((S40-I40/2)*L40-K40)/(S40+I40/2)</f>
        <v>0</v>
      </c>
      <c r="N40">
        <f>M40*(CC40+CD40)/1000.0</f>
        <v>0</v>
      </c>
      <c r="O40">
        <f>(BV40 - IF(AH40&gt;1, K40*BQ40*100.0/(AJ40*CJ40), 0))*(CC40+CD40)/1000.0</f>
        <v>0</v>
      </c>
      <c r="P40">
        <f>2.0/((1/R40-1/Q40)+SIGN(R40)*SQRT((1/R40-1/Q40)*(1/R40-1/Q40) + 4*BR40/((BR40+1)*(BR40+1))*(2*1/R40*1/Q40-1/Q40*1/Q40)))</f>
        <v>0</v>
      </c>
      <c r="Q40">
        <f>IF(LEFT(BS40,1)&lt;&gt;"0",IF(LEFT(BS40,1)="1",3.0,BT40),$D$5+$E$5*(CJ40*CC40/($K$5*1000))+$F$5*(CJ40*CC40/($K$5*1000))*MAX(MIN(BQ40,$J$5),$I$5)*MAX(MIN(BQ40,$J$5),$I$5)+$G$5*MAX(MIN(BQ40,$J$5),$I$5)*(CJ40*CC40/($K$5*1000))+$H$5*(CJ40*CC40/($K$5*1000))*(CJ40*CC40/($K$5*1000)))</f>
        <v>0</v>
      </c>
      <c r="R40">
        <f>I40*(1000-(1000*0.61365*exp(17.502*V40/(240.97+V40))/(CC40+CD40)+BX40)/2)/(1000*0.61365*exp(17.502*V40/(240.97+V40))/(CC40+CD40)-BX40)</f>
        <v>0</v>
      </c>
      <c r="S40">
        <f>1/((BR40+1)/(P40/1.6)+1/(Q40/1.37)) + BR40/((BR40+1)/(P40/1.6) + BR40/(Q40/1.37))</f>
        <v>0</v>
      </c>
      <c r="T40">
        <f>(BM40*BP40)</f>
        <v>0</v>
      </c>
      <c r="U40">
        <f>(CE40+(T40+2*0.95*5.67E-8*(((CE40+$B$7)+273)^4-(CE40+273)^4)-44100*I40)/(1.84*29.3*Q40+8*0.95*5.67E-8*(CE40+273)^3))</f>
        <v>0</v>
      </c>
      <c r="V40">
        <f>($C$7*CF40+$D$7*CG40+$E$7*U40)</f>
        <v>0</v>
      </c>
      <c r="W40">
        <f>0.61365*exp(17.502*V40/(240.97+V40))</f>
        <v>0</v>
      </c>
      <c r="X40">
        <f>(Y40/Z40*100)</f>
        <v>0</v>
      </c>
      <c r="Y40">
        <f>BX40*(CC40+CD40)/1000</f>
        <v>0</v>
      </c>
      <c r="Z40">
        <f>0.61365*exp(17.502*CE40/(240.97+CE40))</f>
        <v>0</v>
      </c>
      <c r="AA40">
        <f>(W40-BX40*(CC40+CD40)/1000)</f>
        <v>0</v>
      </c>
      <c r="AB40">
        <f>(-I40*44100)</f>
        <v>0</v>
      </c>
      <c r="AC40">
        <f>2*29.3*Q40*0.92*(CE40-V40)</f>
        <v>0</v>
      </c>
      <c r="AD40">
        <f>2*0.95*5.67E-8*(((CE40+$B$7)+273)^4-(V40+273)^4)</f>
        <v>0</v>
      </c>
      <c r="AE40">
        <f>T40+AD40+AB40+AC40</f>
        <v>0</v>
      </c>
      <c r="AF40">
        <v>0</v>
      </c>
      <c r="AG40">
        <v>0</v>
      </c>
      <c r="AH40">
        <f>IF(AF40*$H$13&gt;=AJ40,1.0,(AJ40/(AJ40-AF40*$H$13)))</f>
        <v>0</v>
      </c>
      <c r="AI40">
        <f>(AH40-1)*100</f>
        <v>0</v>
      </c>
      <c r="AJ40">
        <f>MAX(0,($B$13+$C$13*CJ40)/(1+$D$13*CJ40)*CC40/(CE40+273)*$E$13)</f>
        <v>0</v>
      </c>
      <c r="AK40" t="s">
        <v>292</v>
      </c>
      <c r="AL40" t="s">
        <v>292</v>
      </c>
      <c r="AM40">
        <v>0</v>
      </c>
      <c r="AN40">
        <v>0</v>
      </c>
      <c r="AO40">
        <f>1-AM40/AN40</f>
        <v>0</v>
      </c>
      <c r="AP40">
        <v>0</v>
      </c>
      <c r="AQ40" t="s">
        <v>292</v>
      </c>
      <c r="AR40" t="s">
        <v>292</v>
      </c>
      <c r="AS40">
        <v>0</v>
      </c>
      <c r="AT40">
        <v>0</v>
      </c>
      <c r="AU40">
        <f>1-AS40/AT40</f>
        <v>0</v>
      </c>
      <c r="AV40">
        <v>0.5</v>
      </c>
      <c r="AW40">
        <f>BN40</f>
        <v>0</v>
      </c>
      <c r="AX40">
        <f>K40</f>
        <v>0</v>
      </c>
      <c r="AY40">
        <f>AU40*AV40*AW40</f>
        <v>0</v>
      </c>
      <c r="AZ40">
        <f>(AX40-AP40)/AW40</f>
        <v>0</v>
      </c>
      <c r="BA40">
        <f>(AN40-AT40)/AT40</f>
        <v>0</v>
      </c>
      <c r="BB40">
        <f>AM40/(AO40+AM40/AT40)</f>
        <v>0</v>
      </c>
      <c r="BC40" t="s">
        <v>292</v>
      </c>
      <c r="BD40">
        <v>0</v>
      </c>
      <c r="BE40">
        <f>IF(BD40&lt;&gt;0, BD40, BB40)</f>
        <v>0</v>
      </c>
      <c r="BF40">
        <f>1-BE40/AT40</f>
        <v>0</v>
      </c>
      <c r="BG40">
        <f>(AT40-AS40)/(AT40-BE40)</f>
        <v>0</v>
      </c>
      <c r="BH40">
        <f>(AN40-AT40)/(AN40-BE40)</f>
        <v>0</v>
      </c>
      <c r="BI40">
        <f>(AT40-AS40)/(AT40-AM40)</f>
        <v>0</v>
      </c>
      <c r="BJ40">
        <f>(AN40-AT40)/(AN40-AM40)</f>
        <v>0</v>
      </c>
      <c r="BK40">
        <f>(BG40*BE40/AS40)</f>
        <v>0</v>
      </c>
      <c r="BL40">
        <f>(1-BK40)</f>
        <v>0</v>
      </c>
      <c r="BM40">
        <f>$B$11*CK40+$C$11*CL40+$F$11*CM40*(1-CP40)</f>
        <v>0</v>
      </c>
      <c r="BN40">
        <f>BM40*BO40</f>
        <v>0</v>
      </c>
      <c r="BO40">
        <f>($B$11*$D$9+$C$11*$D$9+$F$11*((CZ40+CR40)/MAX(CZ40+CR40+DA40, 0.1)*$I$9+DA40/MAX(CZ40+CR40+DA40, 0.1)*$J$9))/($B$11+$C$11+$F$11)</f>
        <v>0</v>
      </c>
      <c r="BP40">
        <f>($B$11*$K$9+$C$11*$K$9+$F$11*((CZ40+CR40)/MAX(CZ40+CR40+DA40, 0.1)*$P$9+DA40/MAX(CZ40+CR40+DA40, 0.1)*$Q$9))/($B$11+$C$11+$F$11)</f>
        <v>0</v>
      </c>
      <c r="BQ40">
        <v>6</v>
      </c>
      <c r="BR40">
        <v>0.5</v>
      </c>
      <c r="BS40" t="s">
        <v>293</v>
      </c>
      <c r="BT40">
        <v>2</v>
      </c>
      <c r="BU40">
        <v>1627940559.6</v>
      </c>
      <c r="BV40">
        <v>68.6516</v>
      </c>
      <c r="BW40">
        <v>75.7755</v>
      </c>
      <c r="BX40">
        <v>19.2322</v>
      </c>
      <c r="BY40">
        <v>19.1825</v>
      </c>
      <c r="BZ40">
        <v>69.7616</v>
      </c>
      <c r="CA40">
        <v>19.371</v>
      </c>
      <c r="CB40">
        <v>900.072</v>
      </c>
      <c r="CC40">
        <v>101.145</v>
      </c>
      <c r="CD40">
        <v>0.100229</v>
      </c>
      <c r="CE40">
        <v>34.7718</v>
      </c>
      <c r="CF40">
        <v>35.0149</v>
      </c>
      <c r="CG40">
        <v>999.9</v>
      </c>
      <c r="CH40">
        <v>0</v>
      </c>
      <c r="CI40">
        <v>0</v>
      </c>
      <c r="CJ40">
        <v>10018.8</v>
      </c>
      <c r="CK40">
        <v>0</v>
      </c>
      <c r="CL40">
        <v>66.7032</v>
      </c>
      <c r="CM40">
        <v>1459.89</v>
      </c>
      <c r="CN40">
        <v>0.973003</v>
      </c>
      <c r="CO40">
        <v>0.0269966</v>
      </c>
      <c r="CP40">
        <v>0</v>
      </c>
      <c r="CQ40">
        <v>3.6368</v>
      </c>
      <c r="CR40">
        <v>4.99951</v>
      </c>
      <c r="CS40">
        <v>189.036</v>
      </c>
      <c r="CT40">
        <v>11911</v>
      </c>
      <c r="CU40">
        <v>48.187</v>
      </c>
      <c r="CV40">
        <v>50.5</v>
      </c>
      <c r="CW40">
        <v>49.75</v>
      </c>
      <c r="CX40">
        <v>49.937</v>
      </c>
      <c r="CY40">
        <v>50.187</v>
      </c>
      <c r="CZ40">
        <v>1415.61</v>
      </c>
      <c r="DA40">
        <v>39.28</v>
      </c>
      <c r="DB40">
        <v>0</v>
      </c>
      <c r="DC40">
        <v>1627940560.3</v>
      </c>
      <c r="DD40">
        <v>0</v>
      </c>
      <c r="DE40">
        <v>3.370268</v>
      </c>
      <c r="DF40">
        <v>-0.118000009086803</v>
      </c>
      <c r="DG40">
        <v>0.681923082834372</v>
      </c>
      <c r="DH40">
        <v>188.93688</v>
      </c>
      <c r="DI40">
        <v>15</v>
      </c>
      <c r="DJ40">
        <v>1627940486.6</v>
      </c>
      <c r="DK40" t="s">
        <v>294</v>
      </c>
      <c r="DL40">
        <v>1627940484.1</v>
      </c>
      <c r="DM40">
        <v>1627940486.6</v>
      </c>
      <c r="DN40">
        <v>1</v>
      </c>
      <c r="DO40">
        <v>-0.66</v>
      </c>
      <c r="DP40">
        <v>-0.126</v>
      </c>
      <c r="DQ40">
        <v>0.617</v>
      </c>
      <c r="DR40">
        <v>-0.144</v>
      </c>
      <c r="DS40">
        <v>420</v>
      </c>
      <c r="DT40">
        <v>19</v>
      </c>
      <c r="DU40">
        <v>0.69</v>
      </c>
      <c r="DV40">
        <v>0.21</v>
      </c>
      <c r="DW40">
        <v>-3.62281732682927</v>
      </c>
      <c r="DX40">
        <v>-32.9959239679442</v>
      </c>
      <c r="DY40">
        <v>3.52913800681512</v>
      </c>
      <c r="DZ40">
        <v>0</v>
      </c>
      <c r="EA40">
        <v>3.35044285714286</v>
      </c>
      <c r="EB40">
        <v>0.172238917687011</v>
      </c>
      <c r="EC40">
        <v>0.144379247194353</v>
      </c>
      <c r="ED40">
        <v>1</v>
      </c>
      <c r="EE40">
        <v>0.0424262195121951</v>
      </c>
      <c r="EF40">
        <v>0.00321995121951227</v>
      </c>
      <c r="EG40">
        <v>0.000782773757059615</v>
      </c>
      <c r="EH40">
        <v>1</v>
      </c>
      <c r="EI40">
        <v>2</v>
      </c>
      <c r="EJ40">
        <v>3</v>
      </c>
      <c r="EK40" t="s">
        <v>298</v>
      </c>
      <c r="EL40">
        <v>100</v>
      </c>
      <c r="EM40">
        <v>100</v>
      </c>
      <c r="EN40">
        <v>-1.11</v>
      </c>
      <c r="EO40">
        <v>-0.1388</v>
      </c>
      <c r="EP40">
        <v>-1.5265217558934</v>
      </c>
      <c r="EQ40">
        <v>0.00616335315543056</v>
      </c>
      <c r="ER40">
        <v>-2.81551833566181e-06</v>
      </c>
      <c r="ES40">
        <v>7.20361701182458e-10</v>
      </c>
      <c r="ET40">
        <v>-0.335119031910718</v>
      </c>
      <c r="EU40">
        <v>0.000949733804135094</v>
      </c>
      <c r="EV40">
        <v>0.000626151634330831</v>
      </c>
      <c r="EW40">
        <v>-7.8445624330649e-06</v>
      </c>
      <c r="EX40">
        <v>-4</v>
      </c>
      <c r="EY40">
        <v>2067</v>
      </c>
      <c r="EZ40">
        <v>1</v>
      </c>
      <c r="FA40">
        <v>22</v>
      </c>
      <c r="FB40">
        <v>1.3</v>
      </c>
      <c r="FC40">
        <v>1.2</v>
      </c>
      <c r="FD40">
        <v>18</v>
      </c>
      <c r="FE40">
        <v>991.712</v>
      </c>
      <c r="FF40">
        <v>454.582</v>
      </c>
      <c r="FG40">
        <v>33.003</v>
      </c>
      <c r="FH40">
        <v>33.6039</v>
      </c>
      <c r="FI40">
        <v>30.002</v>
      </c>
      <c r="FJ40">
        <v>33.1708</v>
      </c>
      <c r="FK40">
        <v>33.2117</v>
      </c>
      <c r="FL40">
        <v>8.19</v>
      </c>
      <c r="FM40">
        <v>43.4656</v>
      </c>
      <c r="FN40">
        <v>0</v>
      </c>
      <c r="FO40">
        <v>33</v>
      </c>
      <c r="FP40">
        <v>90.72</v>
      </c>
      <c r="FQ40">
        <v>19.0951</v>
      </c>
      <c r="FR40">
        <v>99.0427</v>
      </c>
      <c r="FS40">
        <v>97.8726</v>
      </c>
    </row>
    <row r="41" spans="1:175">
      <c r="A41">
        <v>25</v>
      </c>
      <c r="B41">
        <v>1627940561.6</v>
      </c>
      <c r="C41">
        <v>48</v>
      </c>
      <c r="D41" t="s">
        <v>343</v>
      </c>
      <c r="E41" t="s">
        <v>344</v>
      </c>
      <c r="F41">
        <v>0</v>
      </c>
      <c r="H41">
        <v>1627940561.6</v>
      </c>
      <c r="I41">
        <f>(J41)/1000</f>
        <v>0</v>
      </c>
      <c r="J41">
        <f>1000*CB41*AH41*(BX41-BY41)/(100*BQ41*(1000-AH41*BX41))</f>
        <v>0</v>
      </c>
      <c r="K41">
        <f>CB41*AH41*(BW41-BV41*(1000-AH41*BY41)/(1000-AH41*BX41))/(100*BQ41)</f>
        <v>0</v>
      </c>
      <c r="L41">
        <f>BV41 - IF(AH41&gt;1, K41*BQ41*100.0/(AJ41*CJ41), 0)</f>
        <v>0</v>
      </c>
      <c r="M41">
        <f>((S41-I41/2)*L41-K41)/(S41+I41/2)</f>
        <v>0</v>
      </c>
      <c r="N41">
        <f>M41*(CC41+CD41)/1000.0</f>
        <v>0</v>
      </c>
      <c r="O41">
        <f>(BV41 - IF(AH41&gt;1, K41*BQ41*100.0/(AJ41*CJ41), 0))*(CC41+CD41)/1000.0</f>
        <v>0</v>
      </c>
      <c r="P41">
        <f>2.0/((1/R41-1/Q41)+SIGN(R41)*SQRT((1/R41-1/Q41)*(1/R41-1/Q41) + 4*BR41/((BR41+1)*(BR41+1))*(2*1/R41*1/Q41-1/Q41*1/Q41)))</f>
        <v>0</v>
      </c>
      <c r="Q41">
        <f>IF(LEFT(BS41,1)&lt;&gt;"0",IF(LEFT(BS41,1)="1",3.0,BT41),$D$5+$E$5*(CJ41*CC41/($K$5*1000))+$F$5*(CJ41*CC41/($K$5*1000))*MAX(MIN(BQ41,$J$5),$I$5)*MAX(MIN(BQ41,$J$5),$I$5)+$G$5*MAX(MIN(BQ41,$J$5),$I$5)*(CJ41*CC41/($K$5*1000))+$H$5*(CJ41*CC41/($K$5*1000))*(CJ41*CC41/($K$5*1000)))</f>
        <v>0</v>
      </c>
      <c r="R41">
        <f>I41*(1000-(1000*0.61365*exp(17.502*V41/(240.97+V41))/(CC41+CD41)+BX41)/2)/(1000*0.61365*exp(17.502*V41/(240.97+V41))/(CC41+CD41)-BX41)</f>
        <v>0</v>
      </c>
      <c r="S41">
        <f>1/((BR41+1)/(P41/1.6)+1/(Q41/1.37)) + BR41/((BR41+1)/(P41/1.6) + BR41/(Q41/1.37))</f>
        <v>0</v>
      </c>
      <c r="T41">
        <f>(BM41*BP41)</f>
        <v>0</v>
      </c>
      <c r="U41">
        <f>(CE41+(T41+2*0.95*5.67E-8*(((CE41+$B$7)+273)^4-(CE41+273)^4)-44100*I41)/(1.84*29.3*Q41+8*0.95*5.67E-8*(CE41+273)^3))</f>
        <v>0</v>
      </c>
      <c r="V41">
        <f>($C$7*CF41+$D$7*CG41+$E$7*U41)</f>
        <v>0</v>
      </c>
      <c r="W41">
        <f>0.61365*exp(17.502*V41/(240.97+V41))</f>
        <v>0</v>
      </c>
      <c r="X41">
        <f>(Y41/Z41*100)</f>
        <v>0</v>
      </c>
      <c r="Y41">
        <f>BX41*(CC41+CD41)/1000</f>
        <v>0</v>
      </c>
      <c r="Z41">
        <f>0.61365*exp(17.502*CE41/(240.97+CE41))</f>
        <v>0</v>
      </c>
      <c r="AA41">
        <f>(W41-BX41*(CC41+CD41)/1000)</f>
        <v>0</v>
      </c>
      <c r="AB41">
        <f>(-I41*44100)</f>
        <v>0</v>
      </c>
      <c r="AC41">
        <f>2*29.3*Q41*0.92*(CE41-V41)</f>
        <v>0</v>
      </c>
      <c r="AD41">
        <f>2*0.95*5.67E-8*(((CE41+$B$7)+273)^4-(V41+273)^4)</f>
        <v>0</v>
      </c>
      <c r="AE41">
        <f>T41+AD41+AB41+AC41</f>
        <v>0</v>
      </c>
      <c r="AF41">
        <v>0</v>
      </c>
      <c r="AG41">
        <v>0</v>
      </c>
      <c r="AH41">
        <f>IF(AF41*$H$13&gt;=AJ41,1.0,(AJ41/(AJ41-AF41*$H$13)))</f>
        <v>0</v>
      </c>
      <c r="AI41">
        <f>(AH41-1)*100</f>
        <v>0</v>
      </c>
      <c r="AJ41">
        <f>MAX(0,($B$13+$C$13*CJ41)/(1+$D$13*CJ41)*CC41/(CE41+273)*$E$13)</f>
        <v>0</v>
      </c>
      <c r="AK41" t="s">
        <v>292</v>
      </c>
      <c r="AL41" t="s">
        <v>292</v>
      </c>
      <c r="AM41">
        <v>0</v>
      </c>
      <c r="AN41">
        <v>0</v>
      </c>
      <c r="AO41">
        <f>1-AM41/AN41</f>
        <v>0</v>
      </c>
      <c r="AP41">
        <v>0</v>
      </c>
      <c r="AQ41" t="s">
        <v>292</v>
      </c>
      <c r="AR41" t="s">
        <v>292</v>
      </c>
      <c r="AS41">
        <v>0</v>
      </c>
      <c r="AT41">
        <v>0</v>
      </c>
      <c r="AU41">
        <f>1-AS41/AT41</f>
        <v>0</v>
      </c>
      <c r="AV41">
        <v>0.5</v>
      </c>
      <c r="AW41">
        <f>BN41</f>
        <v>0</v>
      </c>
      <c r="AX41">
        <f>K41</f>
        <v>0</v>
      </c>
      <c r="AY41">
        <f>AU41*AV41*AW41</f>
        <v>0</v>
      </c>
      <c r="AZ41">
        <f>(AX41-AP41)/AW41</f>
        <v>0</v>
      </c>
      <c r="BA41">
        <f>(AN41-AT41)/AT41</f>
        <v>0</v>
      </c>
      <c r="BB41">
        <f>AM41/(AO41+AM41/AT41)</f>
        <v>0</v>
      </c>
      <c r="BC41" t="s">
        <v>292</v>
      </c>
      <c r="BD41">
        <v>0</v>
      </c>
      <c r="BE41">
        <f>IF(BD41&lt;&gt;0, BD41, BB41)</f>
        <v>0</v>
      </c>
      <c r="BF41">
        <f>1-BE41/AT41</f>
        <v>0</v>
      </c>
      <c r="BG41">
        <f>(AT41-AS41)/(AT41-BE41)</f>
        <v>0</v>
      </c>
      <c r="BH41">
        <f>(AN41-AT41)/(AN41-BE41)</f>
        <v>0</v>
      </c>
      <c r="BI41">
        <f>(AT41-AS41)/(AT41-AM41)</f>
        <v>0</v>
      </c>
      <c r="BJ41">
        <f>(AN41-AT41)/(AN41-AM41)</f>
        <v>0</v>
      </c>
      <c r="BK41">
        <f>(BG41*BE41/AS41)</f>
        <v>0</v>
      </c>
      <c r="BL41">
        <f>(1-BK41)</f>
        <v>0</v>
      </c>
      <c r="BM41">
        <f>$B$11*CK41+$C$11*CL41+$F$11*CM41*(1-CP41)</f>
        <v>0</v>
      </c>
      <c r="BN41">
        <f>BM41*BO41</f>
        <v>0</v>
      </c>
      <c r="BO41">
        <f>($B$11*$D$9+$C$11*$D$9+$F$11*((CZ41+CR41)/MAX(CZ41+CR41+DA41, 0.1)*$I$9+DA41/MAX(CZ41+CR41+DA41, 0.1)*$J$9))/($B$11+$C$11+$F$11)</f>
        <v>0</v>
      </c>
      <c r="BP41">
        <f>($B$11*$K$9+$C$11*$K$9+$F$11*((CZ41+CR41)/MAX(CZ41+CR41+DA41, 0.1)*$P$9+DA41/MAX(CZ41+CR41+DA41, 0.1)*$Q$9))/($B$11+$C$11+$F$11)</f>
        <v>0</v>
      </c>
      <c r="BQ41">
        <v>6</v>
      </c>
      <c r="BR41">
        <v>0.5</v>
      </c>
      <c r="BS41" t="s">
        <v>293</v>
      </c>
      <c r="BT41">
        <v>2</v>
      </c>
      <c r="BU41">
        <v>1627940561.6</v>
      </c>
      <c r="BV41">
        <v>71.8578</v>
      </c>
      <c r="BW41">
        <v>79.0853</v>
      </c>
      <c r="BX41">
        <v>19.2313</v>
      </c>
      <c r="BY41">
        <v>19.1609</v>
      </c>
      <c r="BZ41">
        <v>72.9495</v>
      </c>
      <c r="CA41">
        <v>19.3701</v>
      </c>
      <c r="CB41">
        <v>899.94</v>
      </c>
      <c r="CC41">
        <v>101.147</v>
      </c>
      <c r="CD41">
        <v>0.099899</v>
      </c>
      <c r="CE41">
        <v>34.7775</v>
      </c>
      <c r="CF41">
        <v>35.0254</v>
      </c>
      <c r="CG41">
        <v>999.9</v>
      </c>
      <c r="CH41">
        <v>0</v>
      </c>
      <c r="CI41">
        <v>0</v>
      </c>
      <c r="CJ41">
        <v>10007.5</v>
      </c>
      <c r="CK41">
        <v>0</v>
      </c>
      <c r="CL41">
        <v>66.689</v>
      </c>
      <c r="CM41">
        <v>1460.19</v>
      </c>
      <c r="CN41">
        <v>0.973009</v>
      </c>
      <c r="CO41">
        <v>0.0269909</v>
      </c>
      <c r="CP41">
        <v>0</v>
      </c>
      <c r="CQ41">
        <v>3.3587</v>
      </c>
      <c r="CR41">
        <v>4.99951</v>
      </c>
      <c r="CS41">
        <v>189.405</v>
      </c>
      <c r="CT41">
        <v>11913.5</v>
      </c>
      <c r="CU41">
        <v>48.187</v>
      </c>
      <c r="CV41">
        <v>50.5</v>
      </c>
      <c r="CW41">
        <v>49.75</v>
      </c>
      <c r="CX41">
        <v>50</v>
      </c>
      <c r="CY41">
        <v>50.187</v>
      </c>
      <c r="CZ41">
        <v>1415.91</v>
      </c>
      <c r="DA41">
        <v>39.28</v>
      </c>
      <c r="DB41">
        <v>0</v>
      </c>
      <c r="DC41">
        <v>1627940562.1</v>
      </c>
      <c r="DD41">
        <v>0</v>
      </c>
      <c r="DE41">
        <v>3.34792692307692</v>
      </c>
      <c r="DF41">
        <v>-0.597986336582248</v>
      </c>
      <c r="DG41">
        <v>1.0795213763543</v>
      </c>
      <c r="DH41">
        <v>189.016769230769</v>
      </c>
      <c r="DI41">
        <v>15</v>
      </c>
      <c r="DJ41">
        <v>1627940486.6</v>
      </c>
      <c r="DK41" t="s">
        <v>294</v>
      </c>
      <c r="DL41">
        <v>1627940484.1</v>
      </c>
      <c r="DM41">
        <v>1627940486.6</v>
      </c>
      <c r="DN41">
        <v>1</v>
      </c>
      <c r="DO41">
        <v>-0.66</v>
      </c>
      <c r="DP41">
        <v>-0.126</v>
      </c>
      <c r="DQ41">
        <v>0.617</v>
      </c>
      <c r="DR41">
        <v>-0.144</v>
      </c>
      <c r="DS41">
        <v>420</v>
      </c>
      <c r="DT41">
        <v>19</v>
      </c>
      <c r="DU41">
        <v>0.69</v>
      </c>
      <c r="DV41">
        <v>0.21</v>
      </c>
      <c r="DW41">
        <v>-4.72109781463415</v>
      </c>
      <c r="DX41">
        <v>-23.7628145268293</v>
      </c>
      <c r="DY41">
        <v>2.54841024985257</v>
      </c>
      <c r="DZ41">
        <v>0</v>
      </c>
      <c r="EA41">
        <v>3.34094705882353</v>
      </c>
      <c r="EB41">
        <v>-0.193465363090143</v>
      </c>
      <c r="EC41">
        <v>0.161707108569592</v>
      </c>
      <c r="ED41">
        <v>1</v>
      </c>
      <c r="EE41">
        <v>0.0435145268292683</v>
      </c>
      <c r="EF41">
        <v>0.0174028787456446</v>
      </c>
      <c r="EG41">
        <v>0.00355907562834854</v>
      </c>
      <c r="EH41">
        <v>1</v>
      </c>
      <c r="EI41">
        <v>2</v>
      </c>
      <c r="EJ41">
        <v>3</v>
      </c>
      <c r="EK41" t="s">
        <v>298</v>
      </c>
      <c r="EL41">
        <v>100</v>
      </c>
      <c r="EM41">
        <v>100</v>
      </c>
      <c r="EN41">
        <v>-1.092</v>
      </c>
      <c r="EO41">
        <v>-0.1388</v>
      </c>
      <c r="EP41">
        <v>-1.5265217558934</v>
      </c>
      <c r="EQ41">
        <v>0.00616335315543056</v>
      </c>
      <c r="ER41">
        <v>-2.81551833566181e-06</v>
      </c>
      <c r="ES41">
        <v>7.20361701182458e-10</v>
      </c>
      <c r="ET41">
        <v>-0.335119031910718</v>
      </c>
      <c r="EU41">
        <v>0.000949733804135094</v>
      </c>
      <c r="EV41">
        <v>0.000626151634330831</v>
      </c>
      <c r="EW41">
        <v>-7.8445624330649e-06</v>
      </c>
      <c r="EX41">
        <v>-4</v>
      </c>
      <c r="EY41">
        <v>2067</v>
      </c>
      <c r="EZ41">
        <v>1</v>
      </c>
      <c r="FA41">
        <v>22</v>
      </c>
      <c r="FB41">
        <v>1.3</v>
      </c>
      <c r="FC41">
        <v>1.2</v>
      </c>
      <c r="FD41">
        <v>18</v>
      </c>
      <c r="FE41">
        <v>991.605</v>
      </c>
      <c r="FF41">
        <v>454.526</v>
      </c>
      <c r="FG41">
        <v>33.0031</v>
      </c>
      <c r="FH41">
        <v>33.6137</v>
      </c>
      <c r="FI41">
        <v>30.0021</v>
      </c>
      <c r="FJ41">
        <v>33.181</v>
      </c>
      <c r="FK41">
        <v>33.222</v>
      </c>
      <c r="FL41">
        <v>8.39067</v>
      </c>
      <c r="FM41">
        <v>43.4656</v>
      </c>
      <c r="FN41">
        <v>0</v>
      </c>
      <c r="FO41">
        <v>33</v>
      </c>
      <c r="FP41">
        <v>95.76</v>
      </c>
      <c r="FQ41">
        <v>19.0951</v>
      </c>
      <c r="FR41">
        <v>99.0409</v>
      </c>
      <c r="FS41">
        <v>97.8702</v>
      </c>
    </row>
    <row r="42" spans="1:175">
      <c r="A42">
        <v>26</v>
      </c>
      <c r="B42">
        <v>1627940563.6</v>
      </c>
      <c r="C42">
        <v>50</v>
      </c>
      <c r="D42" t="s">
        <v>345</v>
      </c>
      <c r="E42" t="s">
        <v>346</v>
      </c>
      <c r="F42">
        <v>0</v>
      </c>
      <c r="H42">
        <v>1627940563.6</v>
      </c>
      <c r="I42">
        <f>(J42)/1000</f>
        <v>0</v>
      </c>
      <c r="J42">
        <f>1000*CB42*AH42*(BX42-BY42)/(100*BQ42*(1000-AH42*BX42))</f>
        <v>0</v>
      </c>
      <c r="K42">
        <f>CB42*AH42*(BW42-BV42*(1000-AH42*BY42)/(1000-AH42*BX42))/(100*BQ42)</f>
        <v>0</v>
      </c>
      <c r="L42">
        <f>BV42 - IF(AH42&gt;1, K42*BQ42*100.0/(AJ42*CJ42), 0)</f>
        <v>0</v>
      </c>
      <c r="M42">
        <f>((S42-I42/2)*L42-K42)/(S42+I42/2)</f>
        <v>0</v>
      </c>
      <c r="N42">
        <f>M42*(CC42+CD42)/1000.0</f>
        <v>0</v>
      </c>
      <c r="O42">
        <f>(BV42 - IF(AH42&gt;1, K42*BQ42*100.0/(AJ42*CJ42), 0))*(CC42+CD42)/1000.0</f>
        <v>0</v>
      </c>
      <c r="P42">
        <f>2.0/((1/R42-1/Q42)+SIGN(R42)*SQRT((1/R42-1/Q42)*(1/R42-1/Q42) + 4*BR42/((BR42+1)*(BR42+1))*(2*1/R42*1/Q42-1/Q42*1/Q42)))</f>
        <v>0</v>
      </c>
      <c r="Q42">
        <f>IF(LEFT(BS42,1)&lt;&gt;"0",IF(LEFT(BS42,1)="1",3.0,BT42),$D$5+$E$5*(CJ42*CC42/($K$5*1000))+$F$5*(CJ42*CC42/($K$5*1000))*MAX(MIN(BQ42,$J$5),$I$5)*MAX(MIN(BQ42,$J$5),$I$5)+$G$5*MAX(MIN(BQ42,$J$5),$I$5)*(CJ42*CC42/($K$5*1000))+$H$5*(CJ42*CC42/($K$5*1000))*(CJ42*CC42/($K$5*1000)))</f>
        <v>0</v>
      </c>
      <c r="R42">
        <f>I42*(1000-(1000*0.61365*exp(17.502*V42/(240.97+V42))/(CC42+CD42)+BX42)/2)/(1000*0.61365*exp(17.502*V42/(240.97+V42))/(CC42+CD42)-BX42)</f>
        <v>0</v>
      </c>
      <c r="S42">
        <f>1/((BR42+1)/(P42/1.6)+1/(Q42/1.37)) + BR42/((BR42+1)/(P42/1.6) + BR42/(Q42/1.37))</f>
        <v>0</v>
      </c>
      <c r="T42">
        <f>(BM42*BP42)</f>
        <v>0</v>
      </c>
      <c r="U42">
        <f>(CE42+(T42+2*0.95*5.67E-8*(((CE42+$B$7)+273)^4-(CE42+273)^4)-44100*I42)/(1.84*29.3*Q42+8*0.95*5.67E-8*(CE42+273)^3))</f>
        <v>0</v>
      </c>
      <c r="V42">
        <f>($C$7*CF42+$D$7*CG42+$E$7*U42)</f>
        <v>0</v>
      </c>
      <c r="W42">
        <f>0.61365*exp(17.502*V42/(240.97+V42))</f>
        <v>0</v>
      </c>
      <c r="X42">
        <f>(Y42/Z42*100)</f>
        <v>0</v>
      </c>
      <c r="Y42">
        <f>BX42*(CC42+CD42)/1000</f>
        <v>0</v>
      </c>
      <c r="Z42">
        <f>0.61365*exp(17.502*CE42/(240.97+CE42))</f>
        <v>0</v>
      </c>
      <c r="AA42">
        <f>(W42-BX42*(CC42+CD42)/1000)</f>
        <v>0</v>
      </c>
      <c r="AB42">
        <f>(-I42*44100)</f>
        <v>0</v>
      </c>
      <c r="AC42">
        <f>2*29.3*Q42*0.92*(CE42-V42)</f>
        <v>0</v>
      </c>
      <c r="AD42">
        <f>2*0.95*5.67E-8*(((CE42+$B$7)+273)^4-(V42+273)^4)</f>
        <v>0</v>
      </c>
      <c r="AE42">
        <f>T42+AD42+AB42+AC42</f>
        <v>0</v>
      </c>
      <c r="AF42">
        <v>0</v>
      </c>
      <c r="AG42">
        <v>0</v>
      </c>
      <c r="AH42">
        <f>IF(AF42*$H$13&gt;=AJ42,1.0,(AJ42/(AJ42-AF42*$H$13)))</f>
        <v>0</v>
      </c>
      <c r="AI42">
        <f>(AH42-1)*100</f>
        <v>0</v>
      </c>
      <c r="AJ42">
        <f>MAX(0,($B$13+$C$13*CJ42)/(1+$D$13*CJ42)*CC42/(CE42+273)*$E$13)</f>
        <v>0</v>
      </c>
      <c r="AK42" t="s">
        <v>292</v>
      </c>
      <c r="AL42" t="s">
        <v>292</v>
      </c>
      <c r="AM42">
        <v>0</v>
      </c>
      <c r="AN42">
        <v>0</v>
      </c>
      <c r="AO42">
        <f>1-AM42/AN42</f>
        <v>0</v>
      </c>
      <c r="AP42">
        <v>0</v>
      </c>
      <c r="AQ42" t="s">
        <v>292</v>
      </c>
      <c r="AR42" t="s">
        <v>292</v>
      </c>
      <c r="AS42">
        <v>0</v>
      </c>
      <c r="AT42">
        <v>0</v>
      </c>
      <c r="AU42">
        <f>1-AS42/AT42</f>
        <v>0</v>
      </c>
      <c r="AV42">
        <v>0.5</v>
      </c>
      <c r="AW42">
        <f>BN42</f>
        <v>0</v>
      </c>
      <c r="AX42">
        <f>K42</f>
        <v>0</v>
      </c>
      <c r="AY42">
        <f>AU42*AV42*AW42</f>
        <v>0</v>
      </c>
      <c r="AZ42">
        <f>(AX42-AP42)/AW42</f>
        <v>0</v>
      </c>
      <c r="BA42">
        <f>(AN42-AT42)/AT42</f>
        <v>0</v>
      </c>
      <c r="BB42">
        <f>AM42/(AO42+AM42/AT42)</f>
        <v>0</v>
      </c>
      <c r="BC42" t="s">
        <v>292</v>
      </c>
      <c r="BD42">
        <v>0</v>
      </c>
      <c r="BE42">
        <f>IF(BD42&lt;&gt;0, BD42, BB42)</f>
        <v>0</v>
      </c>
      <c r="BF42">
        <f>1-BE42/AT42</f>
        <v>0</v>
      </c>
      <c r="BG42">
        <f>(AT42-AS42)/(AT42-BE42)</f>
        <v>0</v>
      </c>
      <c r="BH42">
        <f>(AN42-AT42)/(AN42-BE42)</f>
        <v>0</v>
      </c>
      <c r="BI42">
        <f>(AT42-AS42)/(AT42-AM42)</f>
        <v>0</v>
      </c>
      <c r="BJ42">
        <f>(AN42-AT42)/(AN42-AM42)</f>
        <v>0</v>
      </c>
      <c r="BK42">
        <f>(BG42*BE42/AS42)</f>
        <v>0</v>
      </c>
      <c r="BL42">
        <f>(1-BK42)</f>
        <v>0</v>
      </c>
      <c r="BM42">
        <f>$B$11*CK42+$C$11*CL42+$F$11*CM42*(1-CP42)</f>
        <v>0</v>
      </c>
      <c r="BN42">
        <f>BM42*BO42</f>
        <v>0</v>
      </c>
      <c r="BO42">
        <f>($B$11*$D$9+$C$11*$D$9+$F$11*((CZ42+CR42)/MAX(CZ42+CR42+DA42, 0.1)*$I$9+DA42/MAX(CZ42+CR42+DA42, 0.1)*$J$9))/($B$11+$C$11+$F$11)</f>
        <v>0</v>
      </c>
      <c r="BP42">
        <f>($B$11*$K$9+$C$11*$K$9+$F$11*((CZ42+CR42)/MAX(CZ42+CR42+DA42, 0.1)*$P$9+DA42/MAX(CZ42+CR42+DA42, 0.1)*$Q$9))/($B$11+$C$11+$F$11)</f>
        <v>0</v>
      </c>
      <c r="BQ42">
        <v>6</v>
      </c>
      <c r="BR42">
        <v>0.5</v>
      </c>
      <c r="BS42" t="s">
        <v>293</v>
      </c>
      <c r="BT42">
        <v>2</v>
      </c>
      <c r="BU42">
        <v>1627940563.6</v>
      </c>
      <c r="BV42">
        <v>75.097</v>
      </c>
      <c r="BW42">
        <v>82.3826</v>
      </c>
      <c r="BX42">
        <v>19.2197</v>
      </c>
      <c r="BY42">
        <v>19.1379</v>
      </c>
      <c r="BZ42">
        <v>76.17</v>
      </c>
      <c r="CA42">
        <v>19.3587</v>
      </c>
      <c r="CB42">
        <v>900.03</v>
      </c>
      <c r="CC42">
        <v>101.148</v>
      </c>
      <c r="CD42">
        <v>0.100397</v>
      </c>
      <c r="CE42">
        <v>34.784</v>
      </c>
      <c r="CF42">
        <v>35.048</v>
      </c>
      <c r="CG42">
        <v>999.9</v>
      </c>
      <c r="CH42">
        <v>0</v>
      </c>
      <c r="CI42">
        <v>0</v>
      </c>
      <c r="CJ42">
        <v>9980</v>
      </c>
      <c r="CK42">
        <v>0</v>
      </c>
      <c r="CL42">
        <v>66.6608</v>
      </c>
      <c r="CM42">
        <v>1460.18</v>
      </c>
      <c r="CN42">
        <v>0.973009</v>
      </c>
      <c r="CO42">
        <v>0.0269909</v>
      </c>
      <c r="CP42">
        <v>0</v>
      </c>
      <c r="CQ42">
        <v>3.3376</v>
      </c>
      <c r="CR42">
        <v>4.99951</v>
      </c>
      <c r="CS42">
        <v>189.415</v>
      </c>
      <c r="CT42">
        <v>11913.4</v>
      </c>
      <c r="CU42">
        <v>48.187</v>
      </c>
      <c r="CV42">
        <v>50.562</v>
      </c>
      <c r="CW42">
        <v>49.75</v>
      </c>
      <c r="CX42">
        <v>50</v>
      </c>
      <c r="CY42">
        <v>50.25</v>
      </c>
      <c r="CZ42">
        <v>1415.9</v>
      </c>
      <c r="DA42">
        <v>39.28</v>
      </c>
      <c r="DB42">
        <v>0</v>
      </c>
      <c r="DC42">
        <v>1627940564.5</v>
      </c>
      <c r="DD42">
        <v>0</v>
      </c>
      <c r="DE42">
        <v>3.30421153846154</v>
      </c>
      <c r="DF42">
        <v>-0.423661548925147</v>
      </c>
      <c r="DG42">
        <v>2.28355555609504</v>
      </c>
      <c r="DH42">
        <v>189.106230769231</v>
      </c>
      <c r="DI42">
        <v>15</v>
      </c>
      <c r="DJ42">
        <v>1627940486.6</v>
      </c>
      <c r="DK42" t="s">
        <v>294</v>
      </c>
      <c r="DL42">
        <v>1627940484.1</v>
      </c>
      <c r="DM42">
        <v>1627940486.6</v>
      </c>
      <c r="DN42">
        <v>1</v>
      </c>
      <c r="DO42">
        <v>-0.66</v>
      </c>
      <c r="DP42">
        <v>-0.126</v>
      </c>
      <c r="DQ42">
        <v>0.617</v>
      </c>
      <c r="DR42">
        <v>-0.144</v>
      </c>
      <c r="DS42">
        <v>420</v>
      </c>
      <c r="DT42">
        <v>19</v>
      </c>
      <c r="DU42">
        <v>0.69</v>
      </c>
      <c r="DV42">
        <v>0.21</v>
      </c>
      <c r="DW42">
        <v>-5.519437</v>
      </c>
      <c r="DX42">
        <v>-16.8780813240418</v>
      </c>
      <c r="DY42">
        <v>1.8070406824134</v>
      </c>
      <c r="DZ42">
        <v>0</v>
      </c>
      <c r="EA42">
        <v>3.32190294117647</v>
      </c>
      <c r="EB42">
        <v>-0.414379775961985</v>
      </c>
      <c r="EC42">
        <v>0.175273404051556</v>
      </c>
      <c r="ED42">
        <v>1</v>
      </c>
      <c r="EE42">
        <v>0.0463805268292683</v>
      </c>
      <c r="EF42">
        <v>0.0618927073170731</v>
      </c>
      <c r="EG42">
        <v>0.00941287832291288</v>
      </c>
      <c r="EH42">
        <v>1</v>
      </c>
      <c r="EI42">
        <v>2</v>
      </c>
      <c r="EJ42">
        <v>3</v>
      </c>
      <c r="EK42" t="s">
        <v>298</v>
      </c>
      <c r="EL42">
        <v>100</v>
      </c>
      <c r="EM42">
        <v>100</v>
      </c>
      <c r="EN42">
        <v>-1.073</v>
      </c>
      <c r="EO42">
        <v>-0.139</v>
      </c>
      <c r="EP42">
        <v>-1.5265217558934</v>
      </c>
      <c r="EQ42">
        <v>0.00616335315543056</v>
      </c>
      <c r="ER42">
        <v>-2.81551833566181e-06</v>
      </c>
      <c r="ES42">
        <v>7.20361701182458e-10</v>
      </c>
      <c r="ET42">
        <v>-0.335119031910718</v>
      </c>
      <c r="EU42">
        <v>0.000949733804135094</v>
      </c>
      <c r="EV42">
        <v>0.000626151634330831</v>
      </c>
      <c r="EW42">
        <v>-7.8445624330649e-06</v>
      </c>
      <c r="EX42">
        <v>-4</v>
      </c>
      <c r="EY42">
        <v>2067</v>
      </c>
      <c r="EZ42">
        <v>1</v>
      </c>
      <c r="FA42">
        <v>22</v>
      </c>
      <c r="FB42">
        <v>1.3</v>
      </c>
      <c r="FC42">
        <v>1.3</v>
      </c>
      <c r="FD42">
        <v>18</v>
      </c>
      <c r="FE42">
        <v>991.516</v>
      </c>
      <c r="FF42">
        <v>454.288</v>
      </c>
      <c r="FG42">
        <v>33.0031</v>
      </c>
      <c r="FH42">
        <v>33.6229</v>
      </c>
      <c r="FI42">
        <v>30.0023</v>
      </c>
      <c r="FJ42">
        <v>33.1907</v>
      </c>
      <c r="FK42">
        <v>33.2323</v>
      </c>
      <c r="FL42">
        <v>8.56101</v>
      </c>
      <c r="FM42">
        <v>43.4656</v>
      </c>
      <c r="FN42">
        <v>0</v>
      </c>
      <c r="FO42">
        <v>33</v>
      </c>
      <c r="FP42">
        <v>95.76</v>
      </c>
      <c r="FQ42">
        <v>19.0967</v>
      </c>
      <c r="FR42">
        <v>99.0373</v>
      </c>
      <c r="FS42">
        <v>97.8682</v>
      </c>
    </row>
    <row r="43" spans="1:175">
      <c r="A43">
        <v>27</v>
      </c>
      <c r="B43">
        <v>1627940565.6</v>
      </c>
      <c r="C43">
        <v>52</v>
      </c>
      <c r="D43" t="s">
        <v>347</v>
      </c>
      <c r="E43" t="s">
        <v>348</v>
      </c>
      <c r="F43">
        <v>0</v>
      </c>
      <c r="H43">
        <v>1627940565.6</v>
      </c>
      <c r="I43">
        <f>(J43)/1000</f>
        <v>0</v>
      </c>
      <c r="J43">
        <f>1000*CB43*AH43*(BX43-BY43)/(100*BQ43*(1000-AH43*BX43))</f>
        <v>0</v>
      </c>
      <c r="K43">
        <f>CB43*AH43*(BW43-BV43*(1000-AH43*BY43)/(1000-AH43*BX43))/(100*BQ43)</f>
        <v>0</v>
      </c>
      <c r="L43">
        <f>BV43 - IF(AH43&gt;1, K43*BQ43*100.0/(AJ43*CJ43), 0)</f>
        <v>0</v>
      </c>
      <c r="M43">
        <f>((S43-I43/2)*L43-K43)/(S43+I43/2)</f>
        <v>0</v>
      </c>
      <c r="N43">
        <f>M43*(CC43+CD43)/1000.0</f>
        <v>0</v>
      </c>
      <c r="O43">
        <f>(BV43 - IF(AH43&gt;1, K43*BQ43*100.0/(AJ43*CJ43), 0))*(CC43+CD43)/1000.0</f>
        <v>0</v>
      </c>
      <c r="P43">
        <f>2.0/((1/R43-1/Q43)+SIGN(R43)*SQRT((1/R43-1/Q43)*(1/R43-1/Q43) + 4*BR43/((BR43+1)*(BR43+1))*(2*1/R43*1/Q43-1/Q43*1/Q43)))</f>
        <v>0</v>
      </c>
      <c r="Q43">
        <f>IF(LEFT(BS43,1)&lt;&gt;"0",IF(LEFT(BS43,1)="1",3.0,BT43),$D$5+$E$5*(CJ43*CC43/($K$5*1000))+$F$5*(CJ43*CC43/($K$5*1000))*MAX(MIN(BQ43,$J$5),$I$5)*MAX(MIN(BQ43,$J$5),$I$5)+$G$5*MAX(MIN(BQ43,$J$5),$I$5)*(CJ43*CC43/($K$5*1000))+$H$5*(CJ43*CC43/($K$5*1000))*(CJ43*CC43/($K$5*1000)))</f>
        <v>0</v>
      </c>
      <c r="R43">
        <f>I43*(1000-(1000*0.61365*exp(17.502*V43/(240.97+V43))/(CC43+CD43)+BX43)/2)/(1000*0.61365*exp(17.502*V43/(240.97+V43))/(CC43+CD43)-BX43)</f>
        <v>0</v>
      </c>
      <c r="S43">
        <f>1/((BR43+1)/(P43/1.6)+1/(Q43/1.37)) + BR43/((BR43+1)/(P43/1.6) + BR43/(Q43/1.37))</f>
        <v>0</v>
      </c>
      <c r="T43">
        <f>(BM43*BP43)</f>
        <v>0</v>
      </c>
      <c r="U43">
        <f>(CE43+(T43+2*0.95*5.67E-8*(((CE43+$B$7)+273)^4-(CE43+273)^4)-44100*I43)/(1.84*29.3*Q43+8*0.95*5.67E-8*(CE43+273)^3))</f>
        <v>0</v>
      </c>
      <c r="V43">
        <f>($C$7*CF43+$D$7*CG43+$E$7*U43)</f>
        <v>0</v>
      </c>
      <c r="W43">
        <f>0.61365*exp(17.502*V43/(240.97+V43))</f>
        <v>0</v>
      </c>
      <c r="X43">
        <f>(Y43/Z43*100)</f>
        <v>0</v>
      </c>
      <c r="Y43">
        <f>BX43*(CC43+CD43)/1000</f>
        <v>0</v>
      </c>
      <c r="Z43">
        <f>0.61365*exp(17.502*CE43/(240.97+CE43))</f>
        <v>0</v>
      </c>
      <c r="AA43">
        <f>(W43-BX43*(CC43+CD43)/1000)</f>
        <v>0</v>
      </c>
      <c r="AB43">
        <f>(-I43*44100)</f>
        <v>0</v>
      </c>
      <c r="AC43">
        <f>2*29.3*Q43*0.92*(CE43-V43)</f>
        <v>0</v>
      </c>
      <c r="AD43">
        <f>2*0.95*5.67E-8*(((CE43+$B$7)+273)^4-(V43+273)^4)</f>
        <v>0</v>
      </c>
      <c r="AE43">
        <f>T43+AD43+AB43+AC43</f>
        <v>0</v>
      </c>
      <c r="AF43">
        <v>0</v>
      </c>
      <c r="AG43">
        <v>0</v>
      </c>
      <c r="AH43">
        <f>IF(AF43*$H$13&gt;=AJ43,1.0,(AJ43/(AJ43-AF43*$H$13)))</f>
        <v>0</v>
      </c>
      <c r="AI43">
        <f>(AH43-1)*100</f>
        <v>0</v>
      </c>
      <c r="AJ43">
        <f>MAX(0,($B$13+$C$13*CJ43)/(1+$D$13*CJ43)*CC43/(CE43+273)*$E$13)</f>
        <v>0</v>
      </c>
      <c r="AK43" t="s">
        <v>292</v>
      </c>
      <c r="AL43" t="s">
        <v>292</v>
      </c>
      <c r="AM43">
        <v>0</v>
      </c>
      <c r="AN43">
        <v>0</v>
      </c>
      <c r="AO43">
        <f>1-AM43/AN43</f>
        <v>0</v>
      </c>
      <c r="AP43">
        <v>0</v>
      </c>
      <c r="AQ43" t="s">
        <v>292</v>
      </c>
      <c r="AR43" t="s">
        <v>292</v>
      </c>
      <c r="AS43">
        <v>0</v>
      </c>
      <c r="AT43">
        <v>0</v>
      </c>
      <c r="AU43">
        <f>1-AS43/AT43</f>
        <v>0</v>
      </c>
      <c r="AV43">
        <v>0.5</v>
      </c>
      <c r="AW43">
        <f>BN43</f>
        <v>0</v>
      </c>
      <c r="AX43">
        <f>K43</f>
        <v>0</v>
      </c>
      <c r="AY43">
        <f>AU43*AV43*AW43</f>
        <v>0</v>
      </c>
      <c r="AZ43">
        <f>(AX43-AP43)/AW43</f>
        <v>0</v>
      </c>
      <c r="BA43">
        <f>(AN43-AT43)/AT43</f>
        <v>0</v>
      </c>
      <c r="BB43">
        <f>AM43/(AO43+AM43/AT43)</f>
        <v>0</v>
      </c>
      <c r="BC43" t="s">
        <v>292</v>
      </c>
      <c r="BD43">
        <v>0</v>
      </c>
      <c r="BE43">
        <f>IF(BD43&lt;&gt;0, BD43, BB43)</f>
        <v>0</v>
      </c>
      <c r="BF43">
        <f>1-BE43/AT43</f>
        <v>0</v>
      </c>
      <c r="BG43">
        <f>(AT43-AS43)/(AT43-BE43)</f>
        <v>0</v>
      </c>
      <c r="BH43">
        <f>(AN43-AT43)/(AN43-BE43)</f>
        <v>0</v>
      </c>
      <c r="BI43">
        <f>(AT43-AS43)/(AT43-AM43)</f>
        <v>0</v>
      </c>
      <c r="BJ43">
        <f>(AN43-AT43)/(AN43-AM43)</f>
        <v>0</v>
      </c>
      <c r="BK43">
        <f>(BG43*BE43/AS43)</f>
        <v>0</v>
      </c>
      <c r="BL43">
        <f>(1-BK43)</f>
        <v>0</v>
      </c>
      <c r="BM43">
        <f>$B$11*CK43+$C$11*CL43+$F$11*CM43*(1-CP43)</f>
        <v>0</v>
      </c>
      <c r="BN43">
        <f>BM43*BO43</f>
        <v>0</v>
      </c>
      <c r="BO43">
        <f>($B$11*$D$9+$C$11*$D$9+$F$11*((CZ43+CR43)/MAX(CZ43+CR43+DA43, 0.1)*$I$9+DA43/MAX(CZ43+CR43+DA43, 0.1)*$J$9))/($B$11+$C$11+$F$11)</f>
        <v>0</v>
      </c>
      <c r="BP43">
        <f>($B$11*$K$9+$C$11*$K$9+$F$11*((CZ43+CR43)/MAX(CZ43+CR43+DA43, 0.1)*$P$9+DA43/MAX(CZ43+CR43+DA43, 0.1)*$Q$9))/($B$11+$C$11+$F$11)</f>
        <v>0</v>
      </c>
      <c r="BQ43">
        <v>6</v>
      </c>
      <c r="BR43">
        <v>0.5</v>
      </c>
      <c r="BS43" t="s">
        <v>293</v>
      </c>
      <c r="BT43">
        <v>2</v>
      </c>
      <c r="BU43">
        <v>1627940565.6</v>
      </c>
      <c r="BV43">
        <v>78.3772</v>
      </c>
      <c r="BW43">
        <v>85.7285</v>
      </c>
      <c r="BX43">
        <v>19.2096</v>
      </c>
      <c r="BY43">
        <v>19.1383</v>
      </c>
      <c r="BZ43">
        <v>79.4316</v>
      </c>
      <c r="CA43">
        <v>19.3487</v>
      </c>
      <c r="CB43">
        <v>900.058</v>
      </c>
      <c r="CC43">
        <v>101.147</v>
      </c>
      <c r="CD43">
        <v>0.100379</v>
      </c>
      <c r="CE43">
        <v>34.7908</v>
      </c>
      <c r="CF43">
        <v>35.0508</v>
      </c>
      <c r="CG43">
        <v>999.9</v>
      </c>
      <c r="CH43">
        <v>0</v>
      </c>
      <c r="CI43">
        <v>0</v>
      </c>
      <c r="CJ43">
        <v>10000.6</v>
      </c>
      <c r="CK43">
        <v>0</v>
      </c>
      <c r="CL43">
        <v>66.6608</v>
      </c>
      <c r="CM43">
        <v>1459.86</v>
      </c>
      <c r="CN43">
        <v>0.973003</v>
      </c>
      <c r="CO43">
        <v>0.0269966</v>
      </c>
      <c r="CP43">
        <v>0</v>
      </c>
      <c r="CQ43">
        <v>3.236</v>
      </c>
      <c r="CR43">
        <v>4.99951</v>
      </c>
      <c r="CS43">
        <v>189.533</v>
      </c>
      <c r="CT43">
        <v>11910.8</v>
      </c>
      <c r="CU43">
        <v>48.187</v>
      </c>
      <c r="CV43">
        <v>50.562</v>
      </c>
      <c r="CW43">
        <v>49.75</v>
      </c>
      <c r="CX43">
        <v>50</v>
      </c>
      <c r="CY43">
        <v>50.25</v>
      </c>
      <c r="CZ43">
        <v>1415.58</v>
      </c>
      <c r="DA43">
        <v>39.28</v>
      </c>
      <c r="DB43">
        <v>0</v>
      </c>
      <c r="DC43">
        <v>1627940566.3</v>
      </c>
      <c r="DD43">
        <v>0</v>
      </c>
      <c r="DE43">
        <v>3.287568</v>
      </c>
      <c r="DF43">
        <v>-0.678876938354274</v>
      </c>
      <c r="DG43">
        <v>3.9039230908242</v>
      </c>
      <c r="DH43">
        <v>189.18652</v>
      </c>
      <c r="DI43">
        <v>15</v>
      </c>
      <c r="DJ43">
        <v>1627940486.6</v>
      </c>
      <c r="DK43" t="s">
        <v>294</v>
      </c>
      <c r="DL43">
        <v>1627940484.1</v>
      </c>
      <c r="DM43">
        <v>1627940486.6</v>
      </c>
      <c r="DN43">
        <v>1</v>
      </c>
      <c r="DO43">
        <v>-0.66</v>
      </c>
      <c r="DP43">
        <v>-0.126</v>
      </c>
      <c r="DQ43">
        <v>0.617</v>
      </c>
      <c r="DR43">
        <v>-0.144</v>
      </c>
      <c r="DS43">
        <v>420</v>
      </c>
      <c r="DT43">
        <v>19</v>
      </c>
      <c r="DU43">
        <v>0.69</v>
      </c>
      <c r="DV43">
        <v>0.21</v>
      </c>
      <c r="DW43">
        <v>-6.08400219512195</v>
      </c>
      <c r="DX43">
        <v>-12.0792606271777</v>
      </c>
      <c r="DY43">
        <v>1.29123932873453</v>
      </c>
      <c r="DZ43">
        <v>0</v>
      </c>
      <c r="EA43">
        <v>3.32567142857143</v>
      </c>
      <c r="EB43">
        <v>-0.544641173330954</v>
      </c>
      <c r="EC43">
        <v>0.167983307965708</v>
      </c>
      <c r="ED43">
        <v>1</v>
      </c>
      <c r="EE43">
        <v>0.0500110512195122</v>
      </c>
      <c r="EF43">
        <v>0.106305834146342</v>
      </c>
      <c r="EG43">
        <v>0.0135476114812317</v>
      </c>
      <c r="EH43">
        <v>0</v>
      </c>
      <c r="EI43">
        <v>1</v>
      </c>
      <c r="EJ43">
        <v>3</v>
      </c>
      <c r="EK43" t="s">
        <v>349</v>
      </c>
      <c r="EL43">
        <v>100</v>
      </c>
      <c r="EM43">
        <v>100</v>
      </c>
      <c r="EN43">
        <v>-1.054</v>
      </c>
      <c r="EO43">
        <v>-0.1391</v>
      </c>
      <c r="EP43">
        <v>-1.5265217558934</v>
      </c>
      <c r="EQ43">
        <v>0.00616335315543056</v>
      </c>
      <c r="ER43">
        <v>-2.81551833566181e-06</v>
      </c>
      <c r="ES43">
        <v>7.20361701182458e-10</v>
      </c>
      <c r="ET43">
        <v>-0.335119031910718</v>
      </c>
      <c r="EU43">
        <v>0.000949733804135094</v>
      </c>
      <c r="EV43">
        <v>0.000626151634330831</v>
      </c>
      <c r="EW43">
        <v>-7.8445624330649e-06</v>
      </c>
      <c r="EX43">
        <v>-4</v>
      </c>
      <c r="EY43">
        <v>2067</v>
      </c>
      <c r="EZ43">
        <v>1</v>
      </c>
      <c r="FA43">
        <v>22</v>
      </c>
      <c r="FB43">
        <v>1.4</v>
      </c>
      <c r="FC43">
        <v>1.3</v>
      </c>
      <c r="FD43">
        <v>18</v>
      </c>
      <c r="FE43">
        <v>991.642</v>
      </c>
      <c r="FF43">
        <v>454.342</v>
      </c>
      <c r="FG43">
        <v>33.0032</v>
      </c>
      <c r="FH43">
        <v>33.6327</v>
      </c>
      <c r="FI43">
        <v>30.0023</v>
      </c>
      <c r="FJ43">
        <v>33.2003</v>
      </c>
      <c r="FK43">
        <v>33.2419</v>
      </c>
      <c r="FL43">
        <v>8.77594</v>
      </c>
      <c r="FM43">
        <v>43.4656</v>
      </c>
      <c r="FN43">
        <v>0</v>
      </c>
      <c r="FO43">
        <v>33</v>
      </c>
      <c r="FP43">
        <v>100.77</v>
      </c>
      <c r="FQ43">
        <v>19.1015</v>
      </c>
      <c r="FR43">
        <v>99.0349</v>
      </c>
      <c r="FS43">
        <v>97.8674</v>
      </c>
    </row>
    <row r="44" spans="1:175">
      <c r="A44">
        <v>28</v>
      </c>
      <c r="B44">
        <v>1627940567.6</v>
      </c>
      <c r="C44">
        <v>54</v>
      </c>
      <c r="D44" t="s">
        <v>350</v>
      </c>
      <c r="E44" t="s">
        <v>351</v>
      </c>
      <c r="F44">
        <v>0</v>
      </c>
      <c r="H44">
        <v>1627940567.6</v>
      </c>
      <c r="I44">
        <f>(J44)/1000</f>
        <v>0</v>
      </c>
      <c r="J44">
        <f>1000*CB44*AH44*(BX44-BY44)/(100*BQ44*(1000-AH44*BX44))</f>
        <v>0</v>
      </c>
      <c r="K44">
        <f>CB44*AH44*(BW44-BV44*(1000-AH44*BY44)/(1000-AH44*BX44))/(100*BQ44)</f>
        <v>0</v>
      </c>
      <c r="L44">
        <f>BV44 - IF(AH44&gt;1, K44*BQ44*100.0/(AJ44*CJ44), 0)</f>
        <v>0</v>
      </c>
      <c r="M44">
        <f>((S44-I44/2)*L44-K44)/(S44+I44/2)</f>
        <v>0</v>
      </c>
      <c r="N44">
        <f>M44*(CC44+CD44)/1000.0</f>
        <v>0</v>
      </c>
      <c r="O44">
        <f>(BV44 - IF(AH44&gt;1, K44*BQ44*100.0/(AJ44*CJ44), 0))*(CC44+CD44)/1000.0</f>
        <v>0</v>
      </c>
      <c r="P44">
        <f>2.0/((1/R44-1/Q44)+SIGN(R44)*SQRT((1/R44-1/Q44)*(1/R44-1/Q44) + 4*BR44/((BR44+1)*(BR44+1))*(2*1/R44*1/Q44-1/Q44*1/Q44)))</f>
        <v>0</v>
      </c>
      <c r="Q44">
        <f>IF(LEFT(BS44,1)&lt;&gt;"0",IF(LEFT(BS44,1)="1",3.0,BT44),$D$5+$E$5*(CJ44*CC44/($K$5*1000))+$F$5*(CJ44*CC44/($K$5*1000))*MAX(MIN(BQ44,$J$5),$I$5)*MAX(MIN(BQ44,$J$5),$I$5)+$G$5*MAX(MIN(BQ44,$J$5),$I$5)*(CJ44*CC44/($K$5*1000))+$H$5*(CJ44*CC44/($K$5*1000))*(CJ44*CC44/($K$5*1000)))</f>
        <v>0</v>
      </c>
      <c r="R44">
        <f>I44*(1000-(1000*0.61365*exp(17.502*V44/(240.97+V44))/(CC44+CD44)+BX44)/2)/(1000*0.61365*exp(17.502*V44/(240.97+V44))/(CC44+CD44)-BX44)</f>
        <v>0</v>
      </c>
      <c r="S44">
        <f>1/((BR44+1)/(P44/1.6)+1/(Q44/1.37)) + BR44/((BR44+1)/(P44/1.6) + BR44/(Q44/1.37))</f>
        <v>0</v>
      </c>
      <c r="T44">
        <f>(BM44*BP44)</f>
        <v>0</v>
      </c>
      <c r="U44">
        <f>(CE44+(T44+2*0.95*5.67E-8*(((CE44+$B$7)+273)^4-(CE44+273)^4)-44100*I44)/(1.84*29.3*Q44+8*0.95*5.67E-8*(CE44+273)^3))</f>
        <v>0</v>
      </c>
      <c r="V44">
        <f>($C$7*CF44+$D$7*CG44+$E$7*U44)</f>
        <v>0</v>
      </c>
      <c r="W44">
        <f>0.61365*exp(17.502*V44/(240.97+V44))</f>
        <v>0</v>
      </c>
      <c r="X44">
        <f>(Y44/Z44*100)</f>
        <v>0</v>
      </c>
      <c r="Y44">
        <f>BX44*(CC44+CD44)/1000</f>
        <v>0</v>
      </c>
      <c r="Z44">
        <f>0.61365*exp(17.502*CE44/(240.97+CE44))</f>
        <v>0</v>
      </c>
      <c r="AA44">
        <f>(W44-BX44*(CC44+CD44)/1000)</f>
        <v>0</v>
      </c>
      <c r="AB44">
        <f>(-I44*44100)</f>
        <v>0</v>
      </c>
      <c r="AC44">
        <f>2*29.3*Q44*0.92*(CE44-V44)</f>
        <v>0</v>
      </c>
      <c r="AD44">
        <f>2*0.95*5.67E-8*(((CE44+$B$7)+273)^4-(V44+273)^4)</f>
        <v>0</v>
      </c>
      <c r="AE44">
        <f>T44+AD44+AB44+AC44</f>
        <v>0</v>
      </c>
      <c r="AF44">
        <v>0</v>
      </c>
      <c r="AG44">
        <v>0</v>
      </c>
      <c r="AH44">
        <f>IF(AF44*$H$13&gt;=AJ44,1.0,(AJ44/(AJ44-AF44*$H$13)))</f>
        <v>0</v>
      </c>
      <c r="AI44">
        <f>(AH44-1)*100</f>
        <v>0</v>
      </c>
      <c r="AJ44">
        <f>MAX(0,($B$13+$C$13*CJ44)/(1+$D$13*CJ44)*CC44/(CE44+273)*$E$13)</f>
        <v>0</v>
      </c>
      <c r="AK44" t="s">
        <v>292</v>
      </c>
      <c r="AL44" t="s">
        <v>292</v>
      </c>
      <c r="AM44">
        <v>0</v>
      </c>
      <c r="AN44">
        <v>0</v>
      </c>
      <c r="AO44">
        <f>1-AM44/AN44</f>
        <v>0</v>
      </c>
      <c r="AP44">
        <v>0</v>
      </c>
      <c r="AQ44" t="s">
        <v>292</v>
      </c>
      <c r="AR44" t="s">
        <v>292</v>
      </c>
      <c r="AS44">
        <v>0</v>
      </c>
      <c r="AT44">
        <v>0</v>
      </c>
      <c r="AU44">
        <f>1-AS44/AT44</f>
        <v>0</v>
      </c>
      <c r="AV44">
        <v>0.5</v>
      </c>
      <c r="AW44">
        <f>BN44</f>
        <v>0</v>
      </c>
      <c r="AX44">
        <f>K44</f>
        <v>0</v>
      </c>
      <c r="AY44">
        <f>AU44*AV44*AW44</f>
        <v>0</v>
      </c>
      <c r="AZ44">
        <f>(AX44-AP44)/AW44</f>
        <v>0</v>
      </c>
      <c r="BA44">
        <f>(AN44-AT44)/AT44</f>
        <v>0</v>
      </c>
      <c r="BB44">
        <f>AM44/(AO44+AM44/AT44)</f>
        <v>0</v>
      </c>
      <c r="BC44" t="s">
        <v>292</v>
      </c>
      <c r="BD44">
        <v>0</v>
      </c>
      <c r="BE44">
        <f>IF(BD44&lt;&gt;0, BD44, BB44)</f>
        <v>0</v>
      </c>
      <c r="BF44">
        <f>1-BE44/AT44</f>
        <v>0</v>
      </c>
      <c r="BG44">
        <f>(AT44-AS44)/(AT44-BE44)</f>
        <v>0</v>
      </c>
      <c r="BH44">
        <f>(AN44-AT44)/(AN44-BE44)</f>
        <v>0</v>
      </c>
      <c r="BI44">
        <f>(AT44-AS44)/(AT44-AM44)</f>
        <v>0</v>
      </c>
      <c r="BJ44">
        <f>(AN44-AT44)/(AN44-AM44)</f>
        <v>0</v>
      </c>
      <c r="BK44">
        <f>(BG44*BE44/AS44)</f>
        <v>0</v>
      </c>
      <c r="BL44">
        <f>(1-BK44)</f>
        <v>0</v>
      </c>
      <c r="BM44">
        <f>$B$11*CK44+$C$11*CL44+$F$11*CM44*(1-CP44)</f>
        <v>0</v>
      </c>
      <c r="BN44">
        <f>BM44*BO44</f>
        <v>0</v>
      </c>
      <c r="BO44">
        <f>($B$11*$D$9+$C$11*$D$9+$F$11*((CZ44+CR44)/MAX(CZ44+CR44+DA44, 0.1)*$I$9+DA44/MAX(CZ44+CR44+DA44, 0.1)*$J$9))/($B$11+$C$11+$F$11)</f>
        <v>0</v>
      </c>
      <c r="BP44">
        <f>($B$11*$K$9+$C$11*$K$9+$F$11*((CZ44+CR44)/MAX(CZ44+CR44+DA44, 0.1)*$P$9+DA44/MAX(CZ44+CR44+DA44, 0.1)*$Q$9))/($B$11+$C$11+$F$11)</f>
        <v>0</v>
      </c>
      <c r="BQ44">
        <v>6</v>
      </c>
      <c r="BR44">
        <v>0.5</v>
      </c>
      <c r="BS44" t="s">
        <v>293</v>
      </c>
      <c r="BT44">
        <v>2</v>
      </c>
      <c r="BU44">
        <v>1627940567.6</v>
      </c>
      <c r="BV44">
        <v>81.6639</v>
      </c>
      <c r="BW44">
        <v>89.052</v>
      </c>
      <c r="BX44">
        <v>19.2058</v>
      </c>
      <c r="BY44">
        <v>19.1432</v>
      </c>
      <c r="BZ44">
        <v>82.6996</v>
      </c>
      <c r="CA44">
        <v>19.345</v>
      </c>
      <c r="CB44">
        <v>899.928</v>
      </c>
      <c r="CC44">
        <v>101.146</v>
      </c>
      <c r="CD44">
        <v>0.100186</v>
      </c>
      <c r="CE44">
        <v>34.7965</v>
      </c>
      <c r="CF44">
        <v>35.0439</v>
      </c>
      <c r="CG44">
        <v>999.9</v>
      </c>
      <c r="CH44">
        <v>0</v>
      </c>
      <c r="CI44">
        <v>0</v>
      </c>
      <c r="CJ44">
        <v>9998.12</v>
      </c>
      <c r="CK44">
        <v>0</v>
      </c>
      <c r="CL44">
        <v>66.6325</v>
      </c>
      <c r="CM44">
        <v>1459.86</v>
      </c>
      <c r="CN44">
        <v>0.973003</v>
      </c>
      <c r="CO44">
        <v>0.0269966</v>
      </c>
      <c r="CP44">
        <v>0</v>
      </c>
      <c r="CQ44">
        <v>3.2546</v>
      </c>
      <c r="CR44">
        <v>4.99951</v>
      </c>
      <c r="CS44">
        <v>189.662</v>
      </c>
      <c r="CT44">
        <v>11910.8</v>
      </c>
      <c r="CU44">
        <v>48.187</v>
      </c>
      <c r="CV44">
        <v>50.562</v>
      </c>
      <c r="CW44">
        <v>49.812</v>
      </c>
      <c r="CX44">
        <v>50</v>
      </c>
      <c r="CY44">
        <v>50.25</v>
      </c>
      <c r="CZ44">
        <v>1415.58</v>
      </c>
      <c r="DA44">
        <v>39.28</v>
      </c>
      <c r="DB44">
        <v>0</v>
      </c>
      <c r="DC44">
        <v>1627940568.1</v>
      </c>
      <c r="DD44">
        <v>0</v>
      </c>
      <c r="DE44">
        <v>3.29784615384615</v>
      </c>
      <c r="DF44">
        <v>-0.145032486311369</v>
      </c>
      <c r="DG44">
        <v>3.87087179739244</v>
      </c>
      <c r="DH44">
        <v>189.252961538462</v>
      </c>
      <c r="DI44">
        <v>15</v>
      </c>
      <c r="DJ44">
        <v>1627940486.6</v>
      </c>
      <c r="DK44" t="s">
        <v>294</v>
      </c>
      <c r="DL44">
        <v>1627940484.1</v>
      </c>
      <c r="DM44">
        <v>1627940486.6</v>
      </c>
      <c r="DN44">
        <v>1</v>
      </c>
      <c r="DO44">
        <v>-0.66</v>
      </c>
      <c r="DP44">
        <v>-0.126</v>
      </c>
      <c r="DQ44">
        <v>0.617</v>
      </c>
      <c r="DR44">
        <v>-0.144</v>
      </c>
      <c r="DS44">
        <v>420</v>
      </c>
      <c r="DT44">
        <v>19</v>
      </c>
      <c r="DU44">
        <v>0.69</v>
      </c>
      <c r="DV44">
        <v>0.21</v>
      </c>
      <c r="DW44">
        <v>-6.48432390243902</v>
      </c>
      <c r="DX44">
        <v>-8.68017533101045</v>
      </c>
      <c r="DY44">
        <v>0.930839776262583</v>
      </c>
      <c r="DZ44">
        <v>0</v>
      </c>
      <c r="EA44">
        <v>3.31991176470588</v>
      </c>
      <c r="EB44">
        <v>-0.359013886388616</v>
      </c>
      <c r="EC44">
        <v>0.173201179802913</v>
      </c>
      <c r="ED44">
        <v>1</v>
      </c>
      <c r="EE44">
        <v>0.0527008804878049</v>
      </c>
      <c r="EF44">
        <v>0.122047463414634</v>
      </c>
      <c r="EG44">
        <v>0.0144753380595802</v>
      </c>
      <c r="EH44">
        <v>0</v>
      </c>
      <c r="EI44">
        <v>1</v>
      </c>
      <c r="EJ44">
        <v>3</v>
      </c>
      <c r="EK44" t="s">
        <v>349</v>
      </c>
      <c r="EL44">
        <v>100</v>
      </c>
      <c r="EM44">
        <v>100</v>
      </c>
      <c r="EN44">
        <v>-1.036</v>
      </c>
      <c r="EO44">
        <v>-0.1392</v>
      </c>
      <c r="EP44">
        <v>-1.5265217558934</v>
      </c>
      <c r="EQ44">
        <v>0.00616335315543056</v>
      </c>
      <c r="ER44">
        <v>-2.81551833566181e-06</v>
      </c>
      <c r="ES44">
        <v>7.20361701182458e-10</v>
      </c>
      <c r="ET44">
        <v>-0.335119031910718</v>
      </c>
      <c r="EU44">
        <v>0.000949733804135094</v>
      </c>
      <c r="EV44">
        <v>0.000626151634330831</v>
      </c>
      <c r="EW44">
        <v>-7.8445624330649e-06</v>
      </c>
      <c r="EX44">
        <v>-4</v>
      </c>
      <c r="EY44">
        <v>2067</v>
      </c>
      <c r="EZ44">
        <v>1</v>
      </c>
      <c r="FA44">
        <v>22</v>
      </c>
      <c r="FB44">
        <v>1.4</v>
      </c>
      <c r="FC44">
        <v>1.4</v>
      </c>
      <c r="FD44">
        <v>18</v>
      </c>
      <c r="FE44">
        <v>991.509</v>
      </c>
      <c r="FF44">
        <v>454.364</v>
      </c>
      <c r="FG44">
        <v>33.0031</v>
      </c>
      <c r="FH44">
        <v>33.6431</v>
      </c>
      <c r="FI44">
        <v>30.0021</v>
      </c>
      <c r="FJ44">
        <v>33.2106</v>
      </c>
      <c r="FK44">
        <v>33.2514</v>
      </c>
      <c r="FL44">
        <v>8.97847</v>
      </c>
      <c r="FM44">
        <v>43.4656</v>
      </c>
      <c r="FN44">
        <v>0</v>
      </c>
      <c r="FO44">
        <v>33</v>
      </c>
      <c r="FP44">
        <v>105.82</v>
      </c>
      <c r="FQ44">
        <v>19.1055</v>
      </c>
      <c r="FR44">
        <v>99.0341</v>
      </c>
      <c r="FS44">
        <v>97.8651</v>
      </c>
    </row>
    <row r="45" spans="1:175">
      <c r="A45">
        <v>29</v>
      </c>
      <c r="B45">
        <v>1627940569.6</v>
      </c>
      <c r="C45">
        <v>56</v>
      </c>
      <c r="D45" t="s">
        <v>352</v>
      </c>
      <c r="E45" t="s">
        <v>353</v>
      </c>
      <c r="F45">
        <v>0</v>
      </c>
      <c r="H45">
        <v>1627940569.6</v>
      </c>
      <c r="I45">
        <f>(J45)/1000</f>
        <v>0</v>
      </c>
      <c r="J45">
        <f>1000*CB45*AH45*(BX45-BY45)/(100*BQ45*(1000-AH45*BX45))</f>
        <v>0</v>
      </c>
      <c r="K45">
        <f>CB45*AH45*(BW45-BV45*(1000-AH45*BY45)/(1000-AH45*BX45))/(100*BQ45)</f>
        <v>0</v>
      </c>
      <c r="L45">
        <f>BV45 - IF(AH45&gt;1, K45*BQ45*100.0/(AJ45*CJ45), 0)</f>
        <v>0</v>
      </c>
      <c r="M45">
        <f>((S45-I45/2)*L45-K45)/(S45+I45/2)</f>
        <v>0</v>
      </c>
      <c r="N45">
        <f>M45*(CC45+CD45)/1000.0</f>
        <v>0</v>
      </c>
      <c r="O45">
        <f>(BV45 - IF(AH45&gt;1, K45*BQ45*100.0/(AJ45*CJ45), 0))*(CC45+CD45)/1000.0</f>
        <v>0</v>
      </c>
      <c r="P45">
        <f>2.0/((1/R45-1/Q45)+SIGN(R45)*SQRT((1/R45-1/Q45)*(1/R45-1/Q45) + 4*BR45/((BR45+1)*(BR45+1))*(2*1/R45*1/Q45-1/Q45*1/Q45)))</f>
        <v>0</v>
      </c>
      <c r="Q45">
        <f>IF(LEFT(BS45,1)&lt;&gt;"0",IF(LEFT(BS45,1)="1",3.0,BT45),$D$5+$E$5*(CJ45*CC45/($K$5*1000))+$F$5*(CJ45*CC45/($K$5*1000))*MAX(MIN(BQ45,$J$5),$I$5)*MAX(MIN(BQ45,$J$5),$I$5)+$G$5*MAX(MIN(BQ45,$J$5),$I$5)*(CJ45*CC45/($K$5*1000))+$H$5*(CJ45*CC45/($K$5*1000))*(CJ45*CC45/($K$5*1000)))</f>
        <v>0</v>
      </c>
      <c r="R45">
        <f>I45*(1000-(1000*0.61365*exp(17.502*V45/(240.97+V45))/(CC45+CD45)+BX45)/2)/(1000*0.61365*exp(17.502*V45/(240.97+V45))/(CC45+CD45)-BX45)</f>
        <v>0</v>
      </c>
      <c r="S45">
        <f>1/((BR45+1)/(P45/1.6)+1/(Q45/1.37)) + BR45/((BR45+1)/(P45/1.6) + BR45/(Q45/1.37))</f>
        <v>0</v>
      </c>
      <c r="T45">
        <f>(BM45*BP45)</f>
        <v>0</v>
      </c>
      <c r="U45">
        <f>(CE45+(T45+2*0.95*5.67E-8*(((CE45+$B$7)+273)^4-(CE45+273)^4)-44100*I45)/(1.84*29.3*Q45+8*0.95*5.67E-8*(CE45+273)^3))</f>
        <v>0</v>
      </c>
      <c r="V45">
        <f>($C$7*CF45+$D$7*CG45+$E$7*U45)</f>
        <v>0</v>
      </c>
      <c r="W45">
        <f>0.61365*exp(17.502*V45/(240.97+V45))</f>
        <v>0</v>
      </c>
      <c r="X45">
        <f>(Y45/Z45*100)</f>
        <v>0</v>
      </c>
      <c r="Y45">
        <f>BX45*(CC45+CD45)/1000</f>
        <v>0</v>
      </c>
      <c r="Z45">
        <f>0.61365*exp(17.502*CE45/(240.97+CE45))</f>
        <v>0</v>
      </c>
      <c r="AA45">
        <f>(W45-BX45*(CC45+CD45)/1000)</f>
        <v>0</v>
      </c>
      <c r="AB45">
        <f>(-I45*44100)</f>
        <v>0</v>
      </c>
      <c r="AC45">
        <f>2*29.3*Q45*0.92*(CE45-V45)</f>
        <v>0</v>
      </c>
      <c r="AD45">
        <f>2*0.95*5.67E-8*(((CE45+$B$7)+273)^4-(V45+273)^4)</f>
        <v>0</v>
      </c>
      <c r="AE45">
        <f>T45+AD45+AB45+AC45</f>
        <v>0</v>
      </c>
      <c r="AF45">
        <v>0</v>
      </c>
      <c r="AG45">
        <v>0</v>
      </c>
      <c r="AH45">
        <f>IF(AF45*$H$13&gt;=AJ45,1.0,(AJ45/(AJ45-AF45*$H$13)))</f>
        <v>0</v>
      </c>
      <c r="AI45">
        <f>(AH45-1)*100</f>
        <v>0</v>
      </c>
      <c r="AJ45">
        <f>MAX(0,($B$13+$C$13*CJ45)/(1+$D$13*CJ45)*CC45/(CE45+273)*$E$13)</f>
        <v>0</v>
      </c>
      <c r="AK45" t="s">
        <v>292</v>
      </c>
      <c r="AL45" t="s">
        <v>292</v>
      </c>
      <c r="AM45">
        <v>0</v>
      </c>
      <c r="AN45">
        <v>0</v>
      </c>
      <c r="AO45">
        <f>1-AM45/AN45</f>
        <v>0</v>
      </c>
      <c r="AP45">
        <v>0</v>
      </c>
      <c r="AQ45" t="s">
        <v>292</v>
      </c>
      <c r="AR45" t="s">
        <v>292</v>
      </c>
      <c r="AS45">
        <v>0</v>
      </c>
      <c r="AT45">
        <v>0</v>
      </c>
      <c r="AU45">
        <f>1-AS45/AT45</f>
        <v>0</v>
      </c>
      <c r="AV45">
        <v>0.5</v>
      </c>
      <c r="AW45">
        <f>BN45</f>
        <v>0</v>
      </c>
      <c r="AX45">
        <f>K45</f>
        <v>0</v>
      </c>
      <c r="AY45">
        <f>AU45*AV45*AW45</f>
        <v>0</v>
      </c>
      <c r="AZ45">
        <f>(AX45-AP45)/AW45</f>
        <v>0</v>
      </c>
      <c r="BA45">
        <f>(AN45-AT45)/AT45</f>
        <v>0</v>
      </c>
      <c r="BB45">
        <f>AM45/(AO45+AM45/AT45)</f>
        <v>0</v>
      </c>
      <c r="BC45" t="s">
        <v>292</v>
      </c>
      <c r="BD45">
        <v>0</v>
      </c>
      <c r="BE45">
        <f>IF(BD45&lt;&gt;0, BD45, BB45)</f>
        <v>0</v>
      </c>
      <c r="BF45">
        <f>1-BE45/AT45</f>
        <v>0</v>
      </c>
      <c r="BG45">
        <f>(AT45-AS45)/(AT45-BE45)</f>
        <v>0</v>
      </c>
      <c r="BH45">
        <f>(AN45-AT45)/(AN45-BE45)</f>
        <v>0</v>
      </c>
      <c r="BI45">
        <f>(AT45-AS45)/(AT45-AM45)</f>
        <v>0</v>
      </c>
      <c r="BJ45">
        <f>(AN45-AT45)/(AN45-AM45)</f>
        <v>0</v>
      </c>
      <c r="BK45">
        <f>(BG45*BE45/AS45)</f>
        <v>0</v>
      </c>
      <c r="BL45">
        <f>(1-BK45)</f>
        <v>0</v>
      </c>
      <c r="BM45">
        <f>$B$11*CK45+$C$11*CL45+$F$11*CM45*(1-CP45)</f>
        <v>0</v>
      </c>
      <c r="BN45">
        <f>BM45*BO45</f>
        <v>0</v>
      </c>
      <c r="BO45">
        <f>($B$11*$D$9+$C$11*$D$9+$F$11*((CZ45+CR45)/MAX(CZ45+CR45+DA45, 0.1)*$I$9+DA45/MAX(CZ45+CR45+DA45, 0.1)*$J$9))/($B$11+$C$11+$F$11)</f>
        <v>0</v>
      </c>
      <c r="BP45">
        <f>($B$11*$K$9+$C$11*$K$9+$F$11*((CZ45+CR45)/MAX(CZ45+CR45+DA45, 0.1)*$P$9+DA45/MAX(CZ45+CR45+DA45, 0.1)*$Q$9))/($B$11+$C$11+$F$11)</f>
        <v>0</v>
      </c>
      <c r="BQ45">
        <v>6</v>
      </c>
      <c r="BR45">
        <v>0.5</v>
      </c>
      <c r="BS45" t="s">
        <v>293</v>
      </c>
      <c r="BT45">
        <v>2</v>
      </c>
      <c r="BU45">
        <v>1627940569.6</v>
      </c>
      <c r="BV45">
        <v>84.9697</v>
      </c>
      <c r="BW45">
        <v>92.3423</v>
      </c>
      <c r="BX45">
        <v>19.2036</v>
      </c>
      <c r="BY45">
        <v>19.1458</v>
      </c>
      <c r="BZ45">
        <v>85.9866</v>
      </c>
      <c r="CA45">
        <v>19.3429</v>
      </c>
      <c r="CB45">
        <v>900.037</v>
      </c>
      <c r="CC45">
        <v>101.147</v>
      </c>
      <c r="CD45">
        <v>0.100208</v>
      </c>
      <c r="CE45">
        <v>34.8019</v>
      </c>
      <c r="CF45">
        <v>35.0524</v>
      </c>
      <c r="CG45">
        <v>999.9</v>
      </c>
      <c r="CH45">
        <v>0</v>
      </c>
      <c r="CI45">
        <v>0</v>
      </c>
      <c r="CJ45">
        <v>9992.5</v>
      </c>
      <c r="CK45">
        <v>0</v>
      </c>
      <c r="CL45">
        <v>66.6183</v>
      </c>
      <c r="CM45">
        <v>1459.85</v>
      </c>
      <c r="CN45">
        <v>0.973003</v>
      </c>
      <c r="CO45">
        <v>0.0269966</v>
      </c>
      <c r="CP45">
        <v>0</v>
      </c>
      <c r="CQ45">
        <v>3.4672</v>
      </c>
      <c r="CR45">
        <v>4.99951</v>
      </c>
      <c r="CS45">
        <v>189.687</v>
      </c>
      <c r="CT45">
        <v>11910.7</v>
      </c>
      <c r="CU45">
        <v>48.187</v>
      </c>
      <c r="CV45">
        <v>50.562</v>
      </c>
      <c r="CW45">
        <v>49.812</v>
      </c>
      <c r="CX45">
        <v>50</v>
      </c>
      <c r="CY45">
        <v>50.25</v>
      </c>
      <c r="CZ45">
        <v>1415.57</v>
      </c>
      <c r="DA45">
        <v>39.28</v>
      </c>
      <c r="DB45">
        <v>0</v>
      </c>
      <c r="DC45">
        <v>1627940570.5</v>
      </c>
      <c r="DD45">
        <v>0</v>
      </c>
      <c r="DE45">
        <v>3.32619615384615</v>
      </c>
      <c r="DF45">
        <v>0.191668372478465</v>
      </c>
      <c r="DG45">
        <v>4.28646153347783</v>
      </c>
      <c r="DH45">
        <v>189.366884615385</v>
      </c>
      <c r="DI45">
        <v>15</v>
      </c>
      <c r="DJ45">
        <v>1627940486.6</v>
      </c>
      <c r="DK45" t="s">
        <v>294</v>
      </c>
      <c r="DL45">
        <v>1627940484.1</v>
      </c>
      <c r="DM45">
        <v>1627940486.6</v>
      </c>
      <c r="DN45">
        <v>1</v>
      </c>
      <c r="DO45">
        <v>-0.66</v>
      </c>
      <c r="DP45">
        <v>-0.126</v>
      </c>
      <c r="DQ45">
        <v>0.617</v>
      </c>
      <c r="DR45">
        <v>-0.144</v>
      </c>
      <c r="DS45">
        <v>420</v>
      </c>
      <c r="DT45">
        <v>19</v>
      </c>
      <c r="DU45">
        <v>0.69</v>
      </c>
      <c r="DV45">
        <v>0.21</v>
      </c>
      <c r="DW45">
        <v>-6.77051731707317</v>
      </c>
      <c r="DX45">
        <v>-6.16718655052265</v>
      </c>
      <c r="DY45">
        <v>0.666927676098736</v>
      </c>
      <c r="DZ45">
        <v>0</v>
      </c>
      <c r="EA45">
        <v>3.31091176470588</v>
      </c>
      <c r="EB45">
        <v>-0.0644733727810506</v>
      </c>
      <c r="EC45">
        <v>0.172814852923594</v>
      </c>
      <c r="ED45">
        <v>1</v>
      </c>
      <c r="EE45">
        <v>0.0546708926829268</v>
      </c>
      <c r="EF45">
        <v>0.115470393031359</v>
      </c>
      <c r="EG45">
        <v>0.0142237408681777</v>
      </c>
      <c r="EH45">
        <v>0</v>
      </c>
      <c r="EI45">
        <v>1</v>
      </c>
      <c r="EJ45">
        <v>3</v>
      </c>
      <c r="EK45" t="s">
        <v>349</v>
      </c>
      <c r="EL45">
        <v>100</v>
      </c>
      <c r="EM45">
        <v>100</v>
      </c>
      <c r="EN45">
        <v>-1.017</v>
      </c>
      <c r="EO45">
        <v>-0.1393</v>
      </c>
      <c r="EP45">
        <v>-1.5265217558934</v>
      </c>
      <c r="EQ45">
        <v>0.00616335315543056</v>
      </c>
      <c r="ER45">
        <v>-2.81551833566181e-06</v>
      </c>
      <c r="ES45">
        <v>7.20361701182458e-10</v>
      </c>
      <c r="ET45">
        <v>-0.335119031910718</v>
      </c>
      <c r="EU45">
        <v>0.000949733804135094</v>
      </c>
      <c r="EV45">
        <v>0.000626151634330831</v>
      </c>
      <c r="EW45">
        <v>-7.8445624330649e-06</v>
      </c>
      <c r="EX45">
        <v>-4</v>
      </c>
      <c r="EY45">
        <v>2067</v>
      </c>
      <c r="EZ45">
        <v>1</v>
      </c>
      <c r="FA45">
        <v>22</v>
      </c>
      <c r="FB45">
        <v>1.4</v>
      </c>
      <c r="FC45">
        <v>1.4</v>
      </c>
      <c r="FD45">
        <v>18</v>
      </c>
      <c r="FE45">
        <v>991.621</v>
      </c>
      <c r="FF45">
        <v>454.456</v>
      </c>
      <c r="FG45">
        <v>33.003</v>
      </c>
      <c r="FH45">
        <v>33.6529</v>
      </c>
      <c r="FI45">
        <v>30.0021</v>
      </c>
      <c r="FJ45">
        <v>33.2209</v>
      </c>
      <c r="FK45">
        <v>33.2617</v>
      </c>
      <c r="FL45">
        <v>9.15028</v>
      </c>
      <c r="FM45">
        <v>43.4656</v>
      </c>
      <c r="FN45">
        <v>0</v>
      </c>
      <c r="FO45">
        <v>33</v>
      </c>
      <c r="FP45">
        <v>105.82</v>
      </c>
      <c r="FQ45">
        <v>19.1077</v>
      </c>
      <c r="FR45">
        <v>99.034</v>
      </c>
      <c r="FS45">
        <v>97.8625</v>
      </c>
    </row>
    <row r="46" spans="1:175">
      <c r="A46">
        <v>30</v>
      </c>
      <c r="B46">
        <v>1627940571.6</v>
      </c>
      <c r="C46">
        <v>58</v>
      </c>
      <c r="D46" t="s">
        <v>354</v>
      </c>
      <c r="E46" t="s">
        <v>355</v>
      </c>
      <c r="F46">
        <v>0</v>
      </c>
      <c r="H46">
        <v>1627940571.6</v>
      </c>
      <c r="I46">
        <f>(J46)/1000</f>
        <v>0</v>
      </c>
      <c r="J46">
        <f>1000*CB46*AH46*(BX46-BY46)/(100*BQ46*(1000-AH46*BX46))</f>
        <v>0</v>
      </c>
      <c r="K46">
        <f>CB46*AH46*(BW46-BV46*(1000-AH46*BY46)/(1000-AH46*BX46))/(100*BQ46)</f>
        <v>0</v>
      </c>
      <c r="L46">
        <f>BV46 - IF(AH46&gt;1, K46*BQ46*100.0/(AJ46*CJ46), 0)</f>
        <v>0</v>
      </c>
      <c r="M46">
        <f>((S46-I46/2)*L46-K46)/(S46+I46/2)</f>
        <v>0</v>
      </c>
      <c r="N46">
        <f>M46*(CC46+CD46)/1000.0</f>
        <v>0</v>
      </c>
      <c r="O46">
        <f>(BV46 - IF(AH46&gt;1, K46*BQ46*100.0/(AJ46*CJ46), 0))*(CC46+CD46)/1000.0</f>
        <v>0</v>
      </c>
      <c r="P46">
        <f>2.0/((1/R46-1/Q46)+SIGN(R46)*SQRT((1/R46-1/Q46)*(1/R46-1/Q46) + 4*BR46/((BR46+1)*(BR46+1))*(2*1/R46*1/Q46-1/Q46*1/Q46)))</f>
        <v>0</v>
      </c>
      <c r="Q46">
        <f>IF(LEFT(BS46,1)&lt;&gt;"0",IF(LEFT(BS46,1)="1",3.0,BT46),$D$5+$E$5*(CJ46*CC46/($K$5*1000))+$F$5*(CJ46*CC46/($K$5*1000))*MAX(MIN(BQ46,$J$5),$I$5)*MAX(MIN(BQ46,$J$5),$I$5)+$G$5*MAX(MIN(BQ46,$J$5),$I$5)*(CJ46*CC46/($K$5*1000))+$H$5*(CJ46*CC46/($K$5*1000))*(CJ46*CC46/($K$5*1000)))</f>
        <v>0</v>
      </c>
      <c r="R46">
        <f>I46*(1000-(1000*0.61365*exp(17.502*V46/(240.97+V46))/(CC46+CD46)+BX46)/2)/(1000*0.61365*exp(17.502*V46/(240.97+V46))/(CC46+CD46)-BX46)</f>
        <v>0</v>
      </c>
      <c r="S46">
        <f>1/((BR46+1)/(P46/1.6)+1/(Q46/1.37)) + BR46/((BR46+1)/(P46/1.6) + BR46/(Q46/1.37))</f>
        <v>0</v>
      </c>
      <c r="T46">
        <f>(BM46*BP46)</f>
        <v>0</v>
      </c>
      <c r="U46">
        <f>(CE46+(T46+2*0.95*5.67E-8*(((CE46+$B$7)+273)^4-(CE46+273)^4)-44100*I46)/(1.84*29.3*Q46+8*0.95*5.67E-8*(CE46+273)^3))</f>
        <v>0</v>
      </c>
      <c r="V46">
        <f>($C$7*CF46+$D$7*CG46+$E$7*U46)</f>
        <v>0</v>
      </c>
      <c r="W46">
        <f>0.61365*exp(17.502*V46/(240.97+V46))</f>
        <v>0</v>
      </c>
      <c r="X46">
        <f>(Y46/Z46*100)</f>
        <v>0</v>
      </c>
      <c r="Y46">
        <f>BX46*(CC46+CD46)/1000</f>
        <v>0</v>
      </c>
      <c r="Z46">
        <f>0.61365*exp(17.502*CE46/(240.97+CE46))</f>
        <v>0</v>
      </c>
      <c r="AA46">
        <f>(W46-BX46*(CC46+CD46)/1000)</f>
        <v>0</v>
      </c>
      <c r="AB46">
        <f>(-I46*44100)</f>
        <v>0</v>
      </c>
      <c r="AC46">
        <f>2*29.3*Q46*0.92*(CE46-V46)</f>
        <v>0</v>
      </c>
      <c r="AD46">
        <f>2*0.95*5.67E-8*(((CE46+$B$7)+273)^4-(V46+273)^4)</f>
        <v>0</v>
      </c>
      <c r="AE46">
        <f>T46+AD46+AB46+AC46</f>
        <v>0</v>
      </c>
      <c r="AF46">
        <v>0</v>
      </c>
      <c r="AG46">
        <v>0</v>
      </c>
      <c r="AH46">
        <f>IF(AF46*$H$13&gt;=AJ46,1.0,(AJ46/(AJ46-AF46*$H$13)))</f>
        <v>0</v>
      </c>
      <c r="AI46">
        <f>(AH46-1)*100</f>
        <v>0</v>
      </c>
      <c r="AJ46">
        <f>MAX(0,($B$13+$C$13*CJ46)/(1+$D$13*CJ46)*CC46/(CE46+273)*$E$13)</f>
        <v>0</v>
      </c>
      <c r="AK46" t="s">
        <v>292</v>
      </c>
      <c r="AL46" t="s">
        <v>292</v>
      </c>
      <c r="AM46">
        <v>0</v>
      </c>
      <c r="AN46">
        <v>0</v>
      </c>
      <c r="AO46">
        <f>1-AM46/AN46</f>
        <v>0</v>
      </c>
      <c r="AP46">
        <v>0</v>
      </c>
      <c r="AQ46" t="s">
        <v>292</v>
      </c>
      <c r="AR46" t="s">
        <v>292</v>
      </c>
      <c r="AS46">
        <v>0</v>
      </c>
      <c r="AT46">
        <v>0</v>
      </c>
      <c r="AU46">
        <f>1-AS46/AT46</f>
        <v>0</v>
      </c>
      <c r="AV46">
        <v>0.5</v>
      </c>
      <c r="AW46">
        <f>BN46</f>
        <v>0</v>
      </c>
      <c r="AX46">
        <f>K46</f>
        <v>0</v>
      </c>
      <c r="AY46">
        <f>AU46*AV46*AW46</f>
        <v>0</v>
      </c>
      <c r="AZ46">
        <f>(AX46-AP46)/AW46</f>
        <v>0</v>
      </c>
      <c r="BA46">
        <f>(AN46-AT46)/AT46</f>
        <v>0</v>
      </c>
      <c r="BB46">
        <f>AM46/(AO46+AM46/AT46)</f>
        <v>0</v>
      </c>
      <c r="BC46" t="s">
        <v>292</v>
      </c>
      <c r="BD46">
        <v>0</v>
      </c>
      <c r="BE46">
        <f>IF(BD46&lt;&gt;0, BD46, BB46)</f>
        <v>0</v>
      </c>
      <c r="BF46">
        <f>1-BE46/AT46</f>
        <v>0</v>
      </c>
      <c r="BG46">
        <f>(AT46-AS46)/(AT46-BE46)</f>
        <v>0</v>
      </c>
      <c r="BH46">
        <f>(AN46-AT46)/(AN46-BE46)</f>
        <v>0</v>
      </c>
      <c r="BI46">
        <f>(AT46-AS46)/(AT46-AM46)</f>
        <v>0</v>
      </c>
      <c r="BJ46">
        <f>(AN46-AT46)/(AN46-AM46)</f>
        <v>0</v>
      </c>
      <c r="BK46">
        <f>(BG46*BE46/AS46)</f>
        <v>0</v>
      </c>
      <c r="BL46">
        <f>(1-BK46)</f>
        <v>0</v>
      </c>
      <c r="BM46">
        <f>$B$11*CK46+$C$11*CL46+$F$11*CM46*(1-CP46)</f>
        <v>0</v>
      </c>
      <c r="BN46">
        <f>BM46*BO46</f>
        <v>0</v>
      </c>
      <c r="BO46">
        <f>($B$11*$D$9+$C$11*$D$9+$F$11*((CZ46+CR46)/MAX(CZ46+CR46+DA46, 0.1)*$I$9+DA46/MAX(CZ46+CR46+DA46, 0.1)*$J$9))/($B$11+$C$11+$F$11)</f>
        <v>0</v>
      </c>
      <c r="BP46">
        <f>($B$11*$K$9+$C$11*$K$9+$F$11*((CZ46+CR46)/MAX(CZ46+CR46+DA46, 0.1)*$P$9+DA46/MAX(CZ46+CR46+DA46, 0.1)*$Q$9))/($B$11+$C$11+$F$11)</f>
        <v>0</v>
      </c>
      <c r="BQ46">
        <v>6</v>
      </c>
      <c r="BR46">
        <v>0.5</v>
      </c>
      <c r="BS46" t="s">
        <v>293</v>
      </c>
      <c r="BT46">
        <v>2</v>
      </c>
      <c r="BU46">
        <v>1627940571.6</v>
      </c>
      <c r="BV46">
        <v>88.2998</v>
      </c>
      <c r="BW46">
        <v>95.6835</v>
      </c>
      <c r="BX46">
        <v>19.2042</v>
      </c>
      <c r="BY46">
        <v>19.1509</v>
      </c>
      <c r="BZ46">
        <v>89.2979</v>
      </c>
      <c r="CA46">
        <v>19.3434</v>
      </c>
      <c r="CB46">
        <v>900.078</v>
      </c>
      <c r="CC46">
        <v>101.147</v>
      </c>
      <c r="CD46">
        <v>0.100121</v>
      </c>
      <c r="CE46">
        <v>34.8064</v>
      </c>
      <c r="CF46">
        <v>35.0647</v>
      </c>
      <c r="CG46">
        <v>999.9</v>
      </c>
      <c r="CH46">
        <v>0</v>
      </c>
      <c r="CI46">
        <v>0</v>
      </c>
      <c r="CJ46">
        <v>9992.5</v>
      </c>
      <c r="CK46">
        <v>0</v>
      </c>
      <c r="CL46">
        <v>66.6183</v>
      </c>
      <c r="CM46">
        <v>1459.85</v>
      </c>
      <c r="CN46">
        <v>0.973003</v>
      </c>
      <c r="CO46">
        <v>0.0269966</v>
      </c>
      <c r="CP46">
        <v>0</v>
      </c>
      <c r="CQ46">
        <v>3.344</v>
      </c>
      <c r="CR46">
        <v>4.99951</v>
      </c>
      <c r="CS46">
        <v>189.706</v>
      </c>
      <c r="CT46">
        <v>11910.7</v>
      </c>
      <c r="CU46">
        <v>48.25</v>
      </c>
      <c r="CV46">
        <v>50.562</v>
      </c>
      <c r="CW46">
        <v>49.812</v>
      </c>
      <c r="CX46">
        <v>50</v>
      </c>
      <c r="CY46">
        <v>50.25</v>
      </c>
      <c r="CZ46">
        <v>1415.57</v>
      </c>
      <c r="DA46">
        <v>39.28</v>
      </c>
      <c r="DB46">
        <v>0</v>
      </c>
      <c r="DC46">
        <v>1627940572.3</v>
      </c>
      <c r="DD46">
        <v>0</v>
      </c>
      <c r="DE46">
        <v>3.310124</v>
      </c>
      <c r="DF46">
        <v>0.360799998969302</v>
      </c>
      <c r="DG46">
        <v>2.72123077160672</v>
      </c>
      <c r="DH46">
        <v>189.5048</v>
      </c>
      <c r="DI46">
        <v>15</v>
      </c>
      <c r="DJ46">
        <v>1627940486.6</v>
      </c>
      <c r="DK46" t="s">
        <v>294</v>
      </c>
      <c r="DL46">
        <v>1627940484.1</v>
      </c>
      <c r="DM46">
        <v>1627940486.6</v>
      </c>
      <c r="DN46">
        <v>1</v>
      </c>
      <c r="DO46">
        <v>-0.66</v>
      </c>
      <c r="DP46">
        <v>-0.126</v>
      </c>
      <c r="DQ46">
        <v>0.617</v>
      </c>
      <c r="DR46">
        <v>-0.144</v>
      </c>
      <c r="DS46">
        <v>420</v>
      </c>
      <c r="DT46">
        <v>19</v>
      </c>
      <c r="DU46">
        <v>0.69</v>
      </c>
      <c r="DV46">
        <v>0.21</v>
      </c>
      <c r="DW46">
        <v>-6.97369975609756</v>
      </c>
      <c r="DX46">
        <v>-4.34686097560976</v>
      </c>
      <c r="DY46">
        <v>0.475994610578671</v>
      </c>
      <c r="DZ46">
        <v>0</v>
      </c>
      <c r="EA46">
        <v>3.31381428571429</v>
      </c>
      <c r="EB46">
        <v>0.125093542074365</v>
      </c>
      <c r="EC46">
        <v>0.17010887462002</v>
      </c>
      <c r="ED46">
        <v>1</v>
      </c>
      <c r="EE46">
        <v>0.0561794682926829</v>
      </c>
      <c r="EF46">
        <v>0.096224468989547</v>
      </c>
      <c r="EG46">
        <v>0.0136198725456849</v>
      </c>
      <c r="EH46">
        <v>1</v>
      </c>
      <c r="EI46">
        <v>2</v>
      </c>
      <c r="EJ46">
        <v>3</v>
      </c>
      <c r="EK46" t="s">
        <v>298</v>
      </c>
      <c r="EL46">
        <v>100</v>
      </c>
      <c r="EM46">
        <v>100</v>
      </c>
      <c r="EN46">
        <v>-0.998</v>
      </c>
      <c r="EO46">
        <v>-0.1392</v>
      </c>
      <c r="EP46">
        <v>-1.5265217558934</v>
      </c>
      <c r="EQ46">
        <v>0.00616335315543056</v>
      </c>
      <c r="ER46">
        <v>-2.81551833566181e-06</v>
      </c>
      <c r="ES46">
        <v>7.20361701182458e-10</v>
      </c>
      <c r="ET46">
        <v>-0.335119031910718</v>
      </c>
      <c r="EU46">
        <v>0.000949733804135094</v>
      </c>
      <c r="EV46">
        <v>0.000626151634330831</v>
      </c>
      <c r="EW46">
        <v>-7.8445624330649e-06</v>
      </c>
      <c r="EX46">
        <v>-4</v>
      </c>
      <c r="EY46">
        <v>2067</v>
      </c>
      <c r="EZ46">
        <v>1</v>
      </c>
      <c r="FA46">
        <v>22</v>
      </c>
      <c r="FB46">
        <v>1.5</v>
      </c>
      <c r="FC46">
        <v>1.4</v>
      </c>
      <c r="FD46">
        <v>18</v>
      </c>
      <c r="FE46">
        <v>991.786</v>
      </c>
      <c r="FF46">
        <v>454.615</v>
      </c>
      <c r="FG46">
        <v>33.0028</v>
      </c>
      <c r="FH46">
        <v>33.6622</v>
      </c>
      <c r="FI46">
        <v>30.0021</v>
      </c>
      <c r="FJ46">
        <v>33.2311</v>
      </c>
      <c r="FK46">
        <v>33.272</v>
      </c>
      <c r="FL46">
        <v>9.36731</v>
      </c>
      <c r="FM46">
        <v>43.4656</v>
      </c>
      <c r="FN46">
        <v>0</v>
      </c>
      <c r="FO46">
        <v>33</v>
      </c>
      <c r="FP46">
        <v>110.87</v>
      </c>
      <c r="FQ46">
        <v>19.1091</v>
      </c>
      <c r="FR46">
        <v>99.0328</v>
      </c>
      <c r="FS46">
        <v>97.8608</v>
      </c>
    </row>
    <row r="47" spans="1:175">
      <c r="A47">
        <v>31</v>
      </c>
      <c r="B47">
        <v>1627940573.6</v>
      </c>
      <c r="C47">
        <v>60</v>
      </c>
      <c r="D47" t="s">
        <v>356</v>
      </c>
      <c r="E47" t="s">
        <v>357</v>
      </c>
      <c r="F47">
        <v>0</v>
      </c>
      <c r="H47">
        <v>1627940573.6</v>
      </c>
      <c r="I47">
        <f>(J47)/1000</f>
        <v>0</v>
      </c>
      <c r="J47">
        <f>1000*CB47*AH47*(BX47-BY47)/(100*BQ47*(1000-AH47*BX47))</f>
        <v>0</v>
      </c>
      <c r="K47">
        <f>CB47*AH47*(BW47-BV47*(1000-AH47*BY47)/(1000-AH47*BX47))/(100*BQ47)</f>
        <v>0</v>
      </c>
      <c r="L47">
        <f>BV47 - IF(AH47&gt;1, K47*BQ47*100.0/(AJ47*CJ47), 0)</f>
        <v>0</v>
      </c>
      <c r="M47">
        <f>((S47-I47/2)*L47-K47)/(S47+I47/2)</f>
        <v>0</v>
      </c>
      <c r="N47">
        <f>M47*(CC47+CD47)/1000.0</f>
        <v>0</v>
      </c>
      <c r="O47">
        <f>(BV47 - IF(AH47&gt;1, K47*BQ47*100.0/(AJ47*CJ47), 0))*(CC47+CD47)/1000.0</f>
        <v>0</v>
      </c>
      <c r="P47">
        <f>2.0/((1/R47-1/Q47)+SIGN(R47)*SQRT((1/R47-1/Q47)*(1/R47-1/Q47) + 4*BR47/((BR47+1)*(BR47+1))*(2*1/R47*1/Q47-1/Q47*1/Q47)))</f>
        <v>0</v>
      </c>
      <c r="Q47">
        <f>IF(LEFT(BS47,1)&lt;&gt;"0",IF(LEFT(BS47,1)="1",3.0,BT47),$D$5+$E$5*(CJ47*CC47/($K$5*1000))+$F$5*(CJ47*CC47/($K$5*1000))*MAX(MIN(BQ47,$J$5),$I$5)*MAX(MIN(BQ47,$J$5),$I$5)+$G$5*MAX(MIN(BQ47,$J$5),$I$5)*(CJ47*CC47/($K$5*1000))+$H$5*(CJ47*CC47/($K$5*1000))*(CJ47*CC47/($K$5*1000)))</f>
        <v>0</v>
      </c>
      <c r="R47">
        <f>I47*(1000-(1000*0.61365*exp(17.502*V47/(240.97+V47))/(CC47+CD47)+BX47)/2)/(1000*0.61365*exp(17.502*V47/(240.97+V47))/(CC47+CD47)-BX47)</f>
        <v>0</v>
      </c>
      <c r="S47">
        <f>1/((BR47+1)/(P47/1.6)+1/(Q47/1.37)) + BR47/((BR47+1)/(P47/1.6) + BR47/(Q47/1.37))</f>
        <v>0</v>
      </c>
      <c r="T47">
        <f>(BM47*BP47)</f>
        <v>0</v>
      </c>
      <c r="U47">
        <f>(CE47+(T47+2*0.95*5.67E-8*(((CE47+$B$7)+273)^4-(CE47+273)^4)-44100*I47)/(1.84*29.3*Q47+8*0.95*5.67E-8*(CE47+273)^3))</f>
        <v>0</v>
      </c>
      <c r="V47">
        <f>($C$7*CF47+$D$7*CG47+$E$7*U47)</f>
        <v>0</v>
      </c>
      <c r="W47">
        <f>0.61365*exp(17.502*V47/(240.97+V47))</f>
        <v>0</v>
      </c>
      <c r="X47">
        <f>(Y47/Z47*100)</f>
        <v>0</v>
      </c>
      <c r="Y47">
        <f>BX47*(CC47+CD47)/1000</f>
        <v>0</v>
      </c>
      <c r="Z47">
        <f>0.61365*exp(17.502*CE47/(240.97+CE47))</f>
        <v>0</v>
      </c>
      <c r="AA47">
        <f>(W47-BX47*(CC47+CD47)/1000)</f>
        <v>0</v>
      </c>
      <c r="AB47">
        <f>(-I47*44100)</f>
        <v>0</v>
      </c>
      <c r="AC47">
        <f>2*29.3*Q47*0.92*(CE47-V47)</f>
        <v>0</v>
      </c>
      <c r="AD47">
        <f>2*0.95*5.67E-8*(((CE47+$B$7)+273)^4-(V47+273)^4)</f>
        <v>0</v>
      </c>
      <c r="AE47">
        <f>T47+AD47+AB47+AC47</f>
        <v>0</v>
      </c>
      <c r="AF47">
        <v>0</v>
      </c>
      <c r="AG47">
        <v>0</v>
      </c>
      <c r="AH47">
        <f>IF(AF47*$H$13&gt;=AJ47,1.0,(AJ47/(AJ47-AF47*$H$13)))</f>
        <v>0</v>
      </c>
      <c r="AI47">
        <f>(AH47-1)*100</f>
        <v>0</v>
      </c>
      <c r="AJ47">
        <f>MAX(0,($B$13+$C$13*CJ47)/(1+$D$13*CJ47)*CC47/(CE47+273)*$E$13)</f>
        <v>0</v>
      </c>
      <c r="AK47" t="s">
        <v>292</v>
      </c>
      <c r="AL47" t="s">
        <v>292</v>
      </c>
      <c r="AM47">
        <v>0</v>
      </c>
      <c r="AN47">
        <v>0</v>
      </c>
      <c r="AO47">
        <f>1-AM47/AN47</f>
        <v>0</v>
      </c>
      <c r="AP47">
        <v>0</v>
      </c>
      <c r="AQ47" t="s">
        <v>292</v>
      </c>
      <c r="AR47" t="s">
        <v>292</v>
      </c>
      <c r="AS47">
        <v>0</v>
      </c>
      <c r="AT47">
        <v>0</v>
      </c>
      <c r="AU47">
        <f>1-AS47/AT47</f>
        <v>0</v>
      </c>
      <c r="AV47">
        <v>0.5</v>
      </c>
      <c r="AW47">
        <f>BN47</f>
        <v>0</v>
      </c>
      <c r="AX47">
        <f>K47</f>
        <v>0</v>
      </c>
      <c r="AY47">
        <f>AU47*AV47*AW47</f>
        <v>0</v>
      </c>
      <c r="AZ47">
        <f>(AX47-AP47)/AW47</f>
        <v>0</v>
      </c>
      <c r="BA47">
        <f>(AN47-AT47)/AT47</f>
        <v>0</v>
      </c>
      <c r="BB47">
        <f>AM47/(AO47+AM47/AT47)</f>
        <v>0</v>
      </c>
      <c r="BC47" t="s">
        <v>292</v>
      </c>
      <c r="BD47">
        <v>0</v>
      </c>
      <c r="BE47">
        <f>IF(BD47&lt;&gt;0, BD47, BB47)</f>
        <v>0</v>
      </c>
      <c r="BF47">
        <f>1-BE47/AT47</f>
        <v>0</v>
      </c>
      <c r="BG47">
        <f>(AT47-AS47)/(AT47-BE47)</f>
        <v>0</v>
      </c>
      <c r="BH47">
        <f>(AN47-AT47)/(AN47-BE47)</f>
        <v>0</v>
      </c>
      <c r="BI47">
        <f>(AT47-AS47)/(AT47-AM47)</f>
        <v>0</v>
      </c>
      <c r="BJ47">
        <f>(AN47-AT47)/(AN47-AM47)</f>
        <v>0</v>
      </c>
      <c r="BK47">
        <f>(BG47*BE47/AS47)</f>
        <v>0</v>
      </c>
      <c r="BL47">
        <f>(1-BK47)</f>
        <v>0</v>
      </c>
      <c r="BM47">
        <f>$B$11*CK47+$C$11*CL47+$F$11*CM47*(1-CP47)</f>
        <v>0</v>
      </c>
      <c r="BN47">
        <f>BM47*BO47</f>
        <v>0</v>
      </c>
      <c r="BO47">
        <f>($B$11*$D$9+$C$11*$D$9+$F$11*((CZ47+CR47)/MAX(CZ47+CR47+DA47, 0.1)*$I$9+DA47/MAX(CZ47+CR47+DA47, 0.1)*$J$9))/($B$11+$C$11+$F$11)</f>
        <v>0</v>
      </c>
      <c r="BP47">
        <f>($B$11*$K$9+$C$11*$K$9+$F$11*((CZ47+CR47)/MAX(CZ47+CR47+DA47, 0.1)*$P$9+DA47/MAX(CZ47+CR47+DA47, 0.1)*$Q$9))/($B$11+$C$11+$F$11)</f>
        <v>0</v>
      </c>
      <c r="BQ47">
        <v>6</v>
      </c>
      <c r="BR47">
        <v>0.5</v>
      </c>
      <c r="BS47" t="s">
        <v>293</v>
      </c>
      <c r="BT47">
        <v>2</v>
      </c>
      <c r="BU47">
        <v>1627940573.6</v>
      </c>
      <c r="BV47">
        <v>91.6223</v>
      </c>
      <c r="BW47">
        <v>99.0529</v>
      </c>
      <c r="BX47">
        <v>19.2072</v>
      </c>
      <c r="BY47">
        <v>19.1571</v>
      </c>
      <c r="BZ47">
        <v>92.6017</v>
      </c>
      <c r="CA47">
        <v>19.3464</v>
      </c>
      <c r="CB47">
        <v>900.002</v>
      </c>
      <c r="CC47">
        <v>101.148</v>
      </c>
      <c r="CD47">
        <v>0.100268</v>
      </c>
      <c r="CE47">
        <v>34.8089</v>
      </c>
      <c r="CF47">
        <v>35.072</v>
      </c>
      <c r="CG47">
        <v>999.9</v>
      </c>
      <c r="CH47">
        <v>0</v>
      </c>
      <c r="CI47">
        <v>0</v>
      </c>
      <c r="CJ47">
        <v>9988.75</v>
      </c>
      <c r="CK47">
        <v>0</v>
      </c>
      <c r="CL47">
        <v>66.6042</v>
      </c>
      <c r="CM47">
        <v>1459.83</v>
      </c>
      <c r="CN47">
        <v>0.973003</v>
      </c>
      <c r="CO47">
        <v>0.0269966</v>
      </c>
      <c r="CP47">
        <v>0</v>
      </c>
      <c r="CQ47">
        <v>3.2273</v>
      </c>
      <c r="CR47">
        <v>4.99951</v>
      </c>
      <c r="CS47">
        <v>190.049</v>
      </c>
      <c r="CT47">
        <v>11910.5</v>
      </c>
      <c r="CU47">
        <v>48.25</v>
      </c>
      <c r="CV47">
        <v>50.562</v>
      </c>
      <c r="CW47">
        <v>49.812</v>
      </c>
      <c r="CX47">
        <v>50</v>
      </c>
      <c r="CY47">
        <v>50.312</v>
      </c>
      <c r="CZ47">
        <v>1415.55</v>
      </c>
      <c r="DA47">
        <v>39.28</v>
      </c>
      <c r="DB47">
        <v>0</v>
      </c>
      <c r="DC47">
        <v>1627940574.1</v>
      </c>
      <c r="DD47">
        <v>0</v>
      </c>
      <c r="DE47">
        <v>3.30878461538462</v>
      </c>
      <c r="DF47">
        <v>0.467753845930877</v>
      </c>
      <c r="DG47">
        <v>2.87449572406403</v>
      </c>
      <c r="DH47">
        <v>189.591269230769</v>
      </c>
      <c r="DI47">
        <v>15</v>
      </c>
      <c r="DJ47">
        <v>1627940486.6</v>
      </c>
      <c r="DK47" t="s">
        <v>294</v>
      </c>
      <c r="DL47">
        <v>1627940484.1</v>
      </c>
      <c r="DM47">
        <v>1627940486.6</v>
      </c>
      <c r="DN47">
        <v>1</v>
      </c>
      <c r="DO47">
        <v>-0.66</v>
      </c>
      <c r="DP47">
        <v>-0.126</v>
      </c>
      <c r="DQ47">
        <v>0.617</v>
      </c>
      <c r="DR47">
        <v>-0.144</v>
      </c>
      <c r="DS47">
        <v>420</v>
      </c>
      <c r="DT47">
        <v>19</v>
      </c>
      <c r="DU47">
        <v>0.69</v>
      </c>
      <c r="DV47">
        <v>0.21</v>
      </c>
      <c r="DW47">
        <v>-7.11952121951219</v>
      </c>
      <c r="DX47">
        <v>-2.9527856445993</v>
      </c>
      <c r="DY47">
        <v>0.326623162077998</v>
      </c>
      <c r="DZ47">
        <v>0</v>
      </c>
      <c r="EA47">
        <v>3.31924411764706</v>
      </c>
      <c r="EB47">
        <v>0.171929635657949</v>
      </c>
      <c r="EC47">
        <v>0.1619971698939</v>
      </c>
      <c r="ED47">
        <v>1</v>
      </c>
      <c r="EE47">
        <v>0.0572946634146341</v>
      </c>
      <c r="EF47">
        <v>0.0647458850174216</v>
      </c>
      <c r="EG47">
        <v>0.0128557116200516</v>
      </c>
      <c r="EH47">
        <v>1</v>
      </c>
      <c r="EI47">
        <v>2</v>
      </c>
      <c r="EJ47">
        <v>3</v>
      </c>
      <c r="EK47" t="s">
        <v>298</v>
      </c>
      <c r="EL47">
        <v>100</v>
      </c>
      <c r="EM47">
        <v>100</v>
      </c>
      <c r="EN47">
        <v>-0.979</v>
      </c>
      <c r="EO47">
        <v>-0.1392</v>
      </c>
      <c r="EP47">
        <v>-1.5265217558934</v>
      </c>
      <c r="EQ47">
        <v>0.00616335315543056</v>
      </c>
      <c r="ER47">
        <v>-2.81551833566181e-06</v>
      </c>
      <c r="ES47">
        <v>7.20361701182458e-10</v>
      </c>
      <c r="ET47">
        <v>-0.335119031910718</v>
      </c>
      <c r="EU47">
        <v>0.000949733804135094</v>
      </c>
      <c r="EV47">
        <v>0.000626151634330831</v>
      </c>
      <c r="EW47">
        <v>-7.8445624330649e-06</v>
      </c>
      <c r="EX47">
        <v>-4</v>
      </c>
      <c r="EY47">
        <v>2067</v>
      </c>
      <c r="EZ47">
        <v>1</v>
      </c>
      <c r="FA47">
        <v>22</v>
      </c>
      <c r="FB47">
        <v>1.5</v>
      </c>
      <c r="FC47">
        <v>1.4</v>
      </c>
      <c r="FD47">
        <v>18</v>
      </c>
      <c r="FE47">
        <v>991.479</v>
      </c>
      <c r="FF47">
        <v>454.443</v>
      </c>
      <c r="FG47">
        <v>33.0027</v>
      </c>
      <c r="FH47">
        <v>33.672</v>
      </c>
      <c r="FI47">
        <v>30.0021</v>
      </c>
      <c r="FJ47">
        <v>33.2409</v>
      </c>
      <c r="FK47">
        <v>33.2824</v>
      </c>
      <c r="FL47">
        <v>9.56995</v>
      </c>
      <c r="FM47">
        <v>43.4656</v>
      </c>
      <c r="FN47">
        <v>0</v>
      </c>
      <c r="FO47">
        <v>33</v>
      </c>
      <c r="FP47">
        <v>115.89</v>
      </c>
      <c r="FQ47">
        <v>19.1083</v>
      </c>
      <c r="FR47">
        <v>99.0309</v>
      </c>
      <c r="FS47">
        <v>97.8585</v>
      </c>
    </row>
    <row r="48" spans="1:175">
      <c r="A48">
        <v>32</v>
      </c>
      <c r="B48">
        <v>1627940575.6</v>
      </c>
      <c r="C48">
        <v>62</v>
      </c>
      <c r="D48" t="s">
        <v>358</v>
      </c>
      <c r="E48" t="s">
        <v>359</v>
      </c>
      <c r="F48">
        <v>0</v>
      </c>
      <c r="H48">
        <v>1627940575.6</v>
      </c>
      <c r="I48">
        <f>(J48)/1000</f>
        <v>0</v>
      </c>
      <c r="J48">
        <f>1000*CB48*AH48*(BX48-BY48)/(100*BQ48*(1000-AH48*BX48))</f>
        <v>0</v>
      </c>
      <c r="K48">
        <f>CB48*AH48*(BW48-BV48*(1000-AH48*BY48)/(1000-AH48*BX48))/(100*BQ48)</f>
        <v>0</v>
      </c>
      <c r="L48">
        <f>BV48 - IF(AH48&gt;1, K48*BQ48*100.0/(AJ48*CJ48), 0)</f>
        <v>0</v>
      </c>
      <c r="M48">
        <f>((S48-I48/2)*L48-K48)/(S48+I48/2)</f>
        <v>0</v>
      </c>
      <c r="N48">
        <f>M48*(CC48+CD48)/1000.0</f>
        <v>0</v>
      </c>
      <c r="O48">
        <f>(BV48 - IF(AH48&gt;1, K48*BQ48*100.0/(AJ48*CJ48), 0))*(CC48+CD48)/1000.0</f>
        <v>0</v>
      </c>
      <c r="P48">
        <f>2.0/((1/R48-1/Q48)+SIGN(R48)*SQRT((1/R48-1/Q48)*(1/R48-1/Q48) + 4*BR48/((BR48+1)*(BR48+1))*(2*1/R48*1/Q48-1/Q48*1/Q48)))</f>
        <v>0</v>
      </c>
      <c r="Q48">
        <f>IF(LEFT(BS48,1)&lt;&gt;"0",IF(LEFT(BS48,1)="1",3.0,BT48),$D$5+$E$5*(CJ48*CC48/($K$5*1000))+$F$5*(CJ48*CC48/($K$5*1000))*MAX(MIN(BQ48,$J$5),$I$5)*MAX(MIN(BQ48,$J$5),$I$5)+$G$5*MAX(MIN(BQ48,$J$5),$I$5)*(CJ48*CC48/($K$5*1000))+$H$5*(CJ48*CC48/($K$5*1000))*(CJ48*CC48/($K$5*1000)))</f>
        <v>0</v>
      </c>
      <c r="R48">
        <f>I48*(1000-(1000*0.61365*exp(17.502*V48/(240.97+V48))/(CC48+CD48)+BX48)/2)/(1000*0.61365*exp(17.502*V48/(240.97+V48))/(CC48+CD48)-BX48)</f>
        <v>0</v>
      </c>
      <c r="S48">
        <f>1/((BR48+1)/(P48/1.6)+1/(Q48/1.37)) + BR48/((BR48+1)/(P48/1.6) + BR48/(Q48/1.37))</f>
        <v>0</v>
      </c>
      <c r="T48">
        <f>(BM48*BP48)</f>
        <v>0</v>
      </c>
      <c r="U48">
        <f>(CE48+(T48+2*0.95*5.67E-8*(((CE48+$B$7)+273)^4-(CE48+273)^4)-44100*I48)/(1.84*29.3*Q48+8*0.95*5.67E-8*(CE48+273)^3))</f>
        <v>0</v>
      </c>
      <c r="V48">
        <f>($C$7*CF48+$D$7*CG48+$E$7*U48)</f>
        <v>0</v>
      </c>
      <c r="W48">
        <f>0.61365*exp(17.502*V48/(240.97+V48))</f>
        <v>0</v>
      </c>
      <c r="X48">
        <f>(Y48/Z48*100)</f>
        <v>0</v>
      </c>
      <c r="Y48">
        <f>BX48*(CC48+CD48)/1000</f>
        <v>0</v>
      </c>
      <c r="Z48">
        <f>0.61365*exp(17.502*CE48/(240.97+CE48))</f>
        <v>0</v>
      </c>
      <c r="AA48">
        <f>(W48-BX48*(CC48+CD48)/1000)</f>
        <v>0</v>
      </c>
      <c r="AB48">
        <f>(-I48*44100)</f>
        <v>0</v>
      </c>
      <c r="AC48">
        <f>2*29.3*Q48*0.92*(CE48-V48)</f>
        <v>0</v>
      </c>
      <c r="AD48">
        <f>2*0.95*5.67E-8*(((CE48+$B$7)+273)^4-(V48+273)^4)</f>
        <v>0</v>
      </c>
      <c r="AE48">
        <f>T48+AD48+AB48+AC48</f>
        <v>0</v>
      </c>
      <c r="AF48">
        <v>0</v>
      </c>
      <c r="AG48">
        <v>0</v>
      </c>
      <c r="AH48">
        <f>IF(AF48*$H$13&gt;=AJ48,1.0,(AJ48/(AJ48-AF48*$H$13)))</f>
        <v>0</v>
      </c>
      <c r="AI48">
        <f>(AH48-1)*100</f>
        <v>0</v>
      </c>
      <c r="AJ48">
        <f>MAX(0,($B$13+$C$13*CJ48)/(1+$D$13*CJ48)*CC48/(CE48+273)*$E$13)</f>
        <v>0</v>
      </c>
      <c r="AK48" t="s">
        <v>292</v>
      </c>
      <c r="AL48" t="s">
        <v>292</v>
      </c>
      <c r="AM48">
        <v>0</v>
      </c>
      <c r="AN48">
        <v>0</v>
      </c>
      <c r="AO48">
        <f>1-AM48/AN48</f>
        <v>0</v>
      </c>
      <c r="AP48">
        <v>0</v>
      </c>
      <c r="AQ48" t="s">
        <v>292</v>
      </c>
      <c r="AR48" t="s">
        <v>292</v>
      </c>
      <c r="AS48">
        <v>0</v>
      </c>
      <c r="AT48">
        <v>0</v>
      </c>
      <c r="AU48">
        <f>1-AS48/AT48</f>
        <v>0</v>
      </c>
      <c r="AV48">
        <v>0.5</v>
      </c>
      <c r="AW48">
        <f>BN48</f>
        <v>0</v>
      </c>
      <c r="AX48">
        <f>K48</f>
        <v>0</v>
      </c>
      <c r="AY48">
        <f>AU48*AV48*AW48</f>
        <v>0</v>
      </c>
      <c r="AZ48">
        <f>(AX48-AP48)/AW48</f>
        <v>0</v>
      </c>
      <c r="BA48">
        <f>(AN48-AT48)/AT48</f>
        <v>0</v>
      </c>
      <c r="BB48">
        <f>AM48/(AO48+AM48/AT48)</f>
        <v>0</v>
      </c>
      <c r="BC48" t="s">
        <v>292</v>
      </c>
      <c r="BD48">
        <v>0</v>
      </c>
      <c r="BE48">
        <f>IF(BD48&lt;&gt;0, BD48, BB48)</f>
        <v>0</v>
      </c>
      <c r="BF48">
        <f>1-BE48/AT48</f>
        <v>0</v>
      </c>
      <c r="BG48">
        <f>(AT48-AS48)/(AT48-BE48)</f>
        <v>0</v>
      </c>
      <c r="BH48">
        <f>(AN48-AT48)/(AN48-BE48)</f>
        <v>0</v>
      </c>
      <c r="BI48">
        <f>(AT48-AS48)/(AT48-AM48)</f>
        <v>0</v>
      </c>
      <c r="BJ48">
        <f>(AN48-AT48)/(AN48-AM48)</f>
        <v>0</v>
      </c>
      <c r="BK48">
        <f>(BG48*BE48/AS48)</f>
        <v>0</v>
      </c>
      <c r="BL48">
        <f>(1-BK48)</f>
        <v>0</v>
      </c>
      <c r="BM48">
        <f>$B$11*CK48+$C$11*CL48+$F$11*CM48*(1-CP48)</f>
        <v>0</v>
      </c>
      <c r="BN48">
        <f>BM48*BO48</f>
        <v>0</v>
      </c>
      <c r="BO48">
        <f>($B$11*$D$9+$C$11*$D$9+$F$11*((CZ48+CR48)/MAX(CZ48+CR48+DA48, 0.1)*$I$9+DA48/MAX(CZ48+CR48+DA48, 0.1)*$J$9))/($B$11+$C$11+$F$11)</f>
        <v>0</v>
      </c>
      <c r="BP48">
        <f>($B$11*$K$9+$C$11*$K$9+$F$11*((CZ48+CR48)/MAX(CZ48+CR48+DA48, 0.1)*$P$9+DA48/MAX(CZ48+CR48+DA48, 0.1)*$Q$9))/($B$11+$C$11+$F$11)</f>
        <v>0</v>
      </c>
      <c r="BQ48">
        <v>6</v>
      </c>
      <c r="BR48">
        <v>0.5</v>
      </c>
      <c r="BS48" t="s">
        <v>293</v>
      </c>
      <c r="BT48">
        <v>2</v>
      </c>
      <c r="BU48">
        <v>1627940575.6</v>
      </c>
      <c r="BV48">
        <v>94.9435</v>
      </c>
      <c r="BW48">
        <v>102.344</v>
      </c>
      <c r="BX48">
        <v>19.2101</v>
      </c>
      <c r="BY48">
        <v>19.1624</v>
      </c>
      <c r="BZ48">
        <v>95.9042</v>
      </c>
      <c r="CA48">
        <v>19.3493</v>
      </c>
      <c r="CB48">
        <v>900.046</v>
      </c>
      <c r="CC48">
        <v>101.147</v>
      </c>
      <c r="CD48">
        <v>0.100515</v>
      </c>
      <c r="CE48">
        <v>34.8122</v>
      </c>
      <c r="CF48">
        <v>35.0785</v>
      </c>
      <c r="CG48">
        <v>999.9</v>
      </c>
      <c r="CH48">
        <v>0</v>
      </c>
      <c r="CI48">
        <v>0</v>
      </c>
      <c r="CJ48">
        <v>9987.5</v>
      </c>
      <c r="CK48">
        <v>0</v>
      </c>
      <c r="CL48">
        <v>66.6042</v>
      </c>
      <c r="CM48">
        <v>1460.14</v>
      </c>
      <c r="CN48">
        <v>0.973009</v>
      </c>
      <c r="CO48">
        <v>0.0269909</v>
      </c>
      <c r="CP48">
        <v>0</v>
      </c>
      <c r="CQ48">
        <v>3.2931</v>
      </c>
      <c r="CR48">
        <v>4.99951</v>
      </c>
      <c r="CS48">
        <v>190.027</v>
      </c>
      <c r="CT48">
        <v>11913.1</v>
      </c>
      <c r="CU48">
        <v>48.25</v>
      </c>
      <c r="CV48">
        <v>50.625</v>
      </c>
      <c r="CW48">
        <v>49.812</v>
      </c>
      <c r="CX48">
        <v>50.062</v>
      </c>
      <c r="CY48">
        <v>50.312</v>
      </c>
      <c r="CZ48">
        <v>1415.86</v>
      </c>
      <c r="DA48">
        <v>39.28</v>
      </c>
      <c r="DB48">
        <v>0</v>
      </c>
      <c r="DC48">
        <v>1627940576.5</v>
      </c>
      <c r="DD48">
        <v>0</v>
      </c>
      <c r="DE48">
        <v>3.28474615384615</v>
      </c>
      <c r="DF48">
        <v>0.17558291003078</v>
      </c>
      <c r="DG48">
        <v>2.26953845420992</v>
      </c>
      <c r="DH48">
        <v>189.721923076923</v>
      </c>
      <c r="DI48">
        <v>15</v>
      </c>
      <c r="DJ48">
        <v>1627940486.6</v>
      </c>
      <c r="DK48" t="s">
        <v>294</v>
      </c>
      <c r="DL48">
        <v>1627940484.1</v>
      </c>
      <c r="DM48">
        <v>1627940486.6</v>
      </c>
      <c r="DN48">
        <v>1</v>
      </c>
      <c r="DO48">
        <v>-0.66</v>
      </c>
      <c r="DP48">
        <v>-0.126</v>
      </c>
      <c r="DQ48">
        <v>0.617</v>
      </c>
      <c r="DR48">
        <v>-0.144</v>
      </c>
      <c r="DS48">
        <v>420</v>
      </c>
      <c r="DT48">
        <v>19</v>
      </c>
      <c r="DU48">
        <v>0.69</v>
      </c>
      <c r="DV48">
        <v>0.21</v>
      </c>
      <c r="DW48">
        <v>-7.22080195121951</v>
      </c>
      <c r="DX48">
        <v>-1.98846857142856</v>
      </c>
      <c r="DY48">
        <v>0.222943733557995</v>
      </c>
      <c r="DZ48">
        <v>0</v>
      </c>
      <c r="EA48">
        <v>3.31526176470588</v>
      </c>
      <c r="EB48">
        <v>-0.0803279797126012</v>
      </c>
      <c r="EC48">
        <v>0.163674765410493</v>
      </c>
      <c r="ED48">
        <v>1</v>
      </c>
      <c r="EE48">
        <v>0.0580063365853659</v>
      </c>
      <c r="EF48">
        <v>0.0259843547038329</v>
      </c>
      <c r="EG48">
        <v>0.0122169550080277</v>
      </c>
      <c r="EH48">
        <v>1</v>
      </c>
      <c r="EI48">
        <v>2</v>
      </c>
      <c r="EJ48">
        <v>3</v>
      </c>
      <c r="EK48" t="s">
        <v>298</v>
      </c>
      <c r="EL48">
        <v>100</v>
      </c>
      <c r="EM48">
        <v>100</v>
      </c>
      <c r="EN48">
        <v>-0.961</v>
      </c>
      <c r="EO48">
        <v>-0.1392</v>
      </c>
      <c r="EP48">
        <v>-1.5265217558934</v>
      </c>
      <c r="EQ48">
        <v>0.00616335315543056</v>
      </c>
      <c r="ER48">
        <v>-2.81551833566181e-06</v>
      </c>
      <c r="ES48">
        <v>7.20361701182458e-10</v>
      </c>
      <c r="ET48">
        <v>-0.335119031910718</v>
      </c>
      <c r="EU48">
        <v>0.000949733804135094</v>
      </c>
      <c r="EV48">
        <v>0.000626151634330831</v>
      </c>
      <c r="EW48">
        <v>-7.8445624330649e-06</v>
      </c>
      <c r="EX48">
        <v>-4</v>
      </c>
      <c r="EY48">
        <v>2067</v>
      </c>
      <c r="EZ48">
        <v>1</v>
      </c>
      <c r="FA48">
        <v>22</v>
      </c>
      <c r="FB48">
        <v>1.5</v>
      </c>
      <c r="FC48">
        <v>1.5</v>
      </c>
      <c r="FD48">
        <v>18</v>
      </c>
      <c r="FE48">
        <v>991.689</v>
      </c>
      <c r="FF48">
        <v>454.382</v>
      </c>
      <c r="FG48">
        <v>33.0026</v>
      </c>
      <c r="FH48">
        <v>33.6817</v>
      </c>
      <c r="FI48">
        <v>30.0021</v>
      </c>
      <c r="FJ48">
        <v>33.2505</v>
      </c>
      <c r="FK48">
        <v>33.2919</v>
      </c>
      <c r="FL48">
        <v>9.74475</v>
      </c>
      <c r="FM48">
        <v>43.4656</v>
      </c>
      <c r="FN48">
        <v>0</v>
      </c>
      <c r="FO48">
        <v>33</v>
      </c>
      <c r="FP48">
        <v>115.89</v>
      </c>
      <c r="FQ48">
        <v>19.1064</v>
      </c>
      <c r="FR48">
        <v>99.0288</v>
      </c>
      <c r="FS48">
        <v>97.8567</v>
      </c>
    </row>
    <row r="49" spans="1:175">
      <c r="A49">
        <v>33</v>
      </c>
      <c r="B49">
        <v>1627940577.6</v>
      </c>
      <c r="C49">
        <v>64</v>
      </c>
      <c r="D49" t="s">
        <v>360</v>
      </c>
      <c r="E49" t="s">
        <v>361</v>
      </c>
      <c r="F49">
        <v>0</v>
      </c>
      <c r="H49">
        <v>1627940577.6</v>
      </c>
      <c r="I49">
        <f>(J49)/1000</f>
        <v>0</v>
      </c>
      <c r="J49">
        <f>1000*CB49*AH49*(BX49-BY49)/(100*BQ49*(1000-AH49*BX49))</f>
        <v>0</v>
      </c>
      <c r="K49">
        <f>CB49*AH49*(BW49-BV49*(1000-AH49*BY49)/(1000-AH49*BX49))/(100*BQ49)</f>
        <v>0</v>
      </c>
      <c r="L49">
        <f>BV49 - IF(AH49&gt;1, K49*BQ49*100.0/(AJ49*CJ49), 0)</f>
        <v>0</v>
      </c>
      <c r="M49">
        <f>((S49-I49/2)*L49-K49)/(S49+I49/2)</f>
        <v>0</v>
      </c>
      <c r="N49">
        <f>M49*(CC49+CD49)/1000.0</f>
        <v>0</v>
      </c>
      <c r="O49">
        <f>(BV49 - IF(AH49&gt;1, K49*BQ49*100.0/(AJ49*CJ49), 0))*(CC49+CD49)/1000.0</f>
        <v>0</v>
      </c>
      <c r="P49">
        <f>2.0/((1/R49-1/Q49)+SIGN(R49)*SQRT((1/R49-1/Q49)*(1/R49-1/Q49) + 4*BR49/((BR49+1)*(BR49+1))*(2*1/R49*1/Q49-1/Q49*1/Q49)))</f>
        <v>0</v>
      </c>
      <c r="Q49">
        <f>IF(LEFT(BS49,1)&lt;&gt;"0",IF(LEFT(BS49,1)="1",3.0,BT49),$D$5+$E$5*(CJ49*CC49/($K$5*1000))+$F$5*(CJ49*CC49/($K$5*1000))*MAX(MIN(BQ49,$J$5),$I$5)*MAX(MIN(BQ49,$J$5),$I$5)+$G$5*MAX(MIN(BQ49,$J$5),$I$5)*(CJ49*CC49/($K$5*1000))+$H$5*(CJ49*CC49/($K$5*1000))*(CJ49*CC49/($K$5*1000)))</f>
        <v>0</v>
      </c>
      <c r="R49">
        <f>I49*(1000-(1000*0.61365*exp(17.502*V49/(240.97+V49))/(CC49+CD49)+BX49)/2)/(1000*0.61365*exp(17.502*V49/(240.97+V49))/(CC49+CD49)-BX49)</f>
        <v>0</v>
      </c>
      <c r="S49">
        <f>1/((BR49+1)/(P49/1.6)+1/(Q49/1.37)) + BR49/((BR49+1)/(P49/1.6) + BR49/(Q49/1.37))</f>
        <v>0</v>
      </c>
      <c r="T49">
        <f>(BM49*BP49)</f>
        <v>0</v>
      </c>
      <c r="U49">
        <f>(CE49+(T49+2*0.95*5.67E-8*(((CE49+$B$7)+273)^4-(CE49+273)^4)-44100*I49)/(1.84*29.3*Q49+8*0.95*5.67E-8*(CE49+273)^3))</f>
        <v>0</v>
      </c>
      <c r="V49">
        <f>($C$7*CF49+$D$7*CG49+$E$7*U49)</f>
        <v>0</v>
      </c>
      <c r="W49">
        <f>0.61365*exp(17.502*V49/(240.97+V49))</f>
        <v>0</v>
      </c>
      <c r="X49">
        <f>(Y49/Z49*100)</f>
        <v>0</v>
      </c>
      <c r="Y49">
        <f>BX49*(CC49+CD49)/1000</f>
        <v>0</v>
      </c>
      <c r="Z49">
        <f>0.61365*exp(17.502*CE49/(240.97+CE49))</f>
        <v>0</v>
      </c>
      <c r="AA49">
        <f>(W49-BX49*(CC49+CD49)/1000)</f>
        <v>0</v>
      </c>
      <c r="AB49">
        <f>(-I49*44100)</f>
        <v>0</v>
      </c>
      <c r="AC49">
        <f>2*29.3*Q49*0.92*(CE49-V49)</f>
        <v>0</v>
      </c>
      <c r="AD49">
        <f>2*0.95*5.67E-8*(((CE49+$B$7)+273)^4-(V49+273)^4)</f>
        <v>0</v>
      </c>
      <c r="AE49">
        <f>T49+AD49+AB49+AC49</f>
        <v>0</v>
      </c>
      <c r="AF49">
        <v>0</v>
      </c>
      <c r="AG49">
        <v>0</v>
      </c>
      <c r="AH49">
        <f>IF(AF49*$H$13&gt;=AJ49,1.0,(AJ49/(AJ49-AF49*$H$13)))</f>
        <v>0</v>
      </c>
      <c r="AI49">
        <f>(AH49-1)*100</f>
        <v>0</v>
      </c>
      <c r="AJ49">
        <f>MAX(0,($B$13+$C$13*CJ49)/(1+$D$13*CJ49)*CC49/(CE49+273)*$E$13)</f>
        <v>0</v>
      </c>
      <c r="AK49" t="s">
        <v>292</v>
      </c>
      <c r="AL49" t="s">
        <v>292</v>
      </c>
      <c r="AM49">
        <v>0</v>
      </c>
      <c r="AN49">
        <v>0</v>
      </c>
      <c r="AO49">
        <f>1-AM49/AN49</f>
        <v>0</v>
      </c>
      <c r="AP49">
        <v>0</v>
      </c>
      <c r="AQ49" t="s">
        <v>292</v>
      </c>
      <c r="AR49" t="s">
        <v>292</v>
      </c>
      <c r="AS49">
        <v>0</v>
      </c>
      <c r="AT49">
        <v>0</v>
      </c>
      <c r="AU49">
        <f>1-AS49/AT49</f>
        <v>0</v>
      </c>
      <c r="AV49">
        <v>0.5</v>
      </c>
      <c r="AW49">
        <f>BN49</f>
        <v>0</v>
      </c>
      <c r="AX49">
        <f>K49</f>
        <v>0</v>
      </c>
      <c r="AY49">
        <f>AU49*AV49*AW49</f>
        <v>0</v>
      </c>
      <c r="AZ49">
        <f>(AX49-AP49)/AW49</f>
        <v>0</v>
      </c>
      <c r="BA49">
        <f>(AN49-AT49)/AT49</f>
        <v>0</v>
      </c>
      <c r="BB49">
        <f>AM49/(AO49+AM49/AT49)</f>
        <v>0</v>
      </c>
      <c r="BC49" t="s">
        <v>292</v>
      </c>
      <c r="BD49">
        <v>0</v>
      </c>
      <c r="BE49">
        <f>IF(BD49&lt;&gt;0, BD49, BB49)</f>
        <v>0</v>
      </c>
      <c r="BF49">
        <f>1-BE49/AT49</f>
        <v>0</v>
      </c>
      <c r="BG49">
        <f>(AT49-AS49)/(AT49-BE49)</f>
        <v>0</v>
      </c>
      <c r="BH49">
        <f>(AN49-AT49)/(AN49-BE49)</f>
        <v>0</v>
      </c>
      <c r="BI49">
        <f>(AT49-AS49)/(AT49-AM49)</f>
        <v>0</v>
      </c>
      <c r="BJ49">
        <f>(AN49-AT49)/(AN49-AM49)</f>
        <v>0</v>
      </c>
      <c r="BK49">
        <f>(BG49*BE49/AS49)</f>
        <v>0</v>
      </c>
      <c r="BL49">
        <f>(1-BK49)</f>
        <v>0</v>
      </c>
      <c r="BM49">
        <f>$B$11*CK49+$C$11*CL49+$F$11*CM49*(1-CP49)</f>
        <v>0</v>
      </c>
      <c r="BN49">
        <f>BM49*BO49</f>
        <v>0</v>
      </c>
      <c r="BO49">
        <f>($B$11*$D$9+$C$11*$D$9+$F$11*((CZ49+CR49)/MAX(CZ49+CR49+DA49, 0.1)*$I$9+DA49/MAX(CZ49+CR49+DA49, 0.1)*$J$9))/($B$11+$C$11+$F$11)</f>
        <v>0</v>
      </c>
      <c r="BP49">
        <f>($B$11*$K$9+$C$11*$K$9+$F$11*((CZ49+CR49)/MAX(CZ49+CR49+DA49, 0.1)*$P$9+DA49/MAX(CZ49+CR49+DA49, 0.1)*$Q$9))/($B$11+$C$11+$F$11)</f>
        <v>0</v>
      </c>
      <c r="BQ49">
        <v>6</v>
      </c>
      <c r="BR49">
        <v>0.5</v>
      </c>
      <c r="BS49" t="s">
        <v>293</v>
      </c>
      <c r="BT49">
        <v>2</v>
      </c>
      <c r="BU49">
        <v>1627940577.6</v>
      </c>
      <c r="BV49">
        <v>98.2846</v>
      </c>
      <c r="BW49">
        <v>105.663</v>
      </c>
      <c r="BX49">
        <v>19.2143</v>
      </c>
      <c r="BY49">
        <v>19.1693</v>
      </c>
      <c r="BZ49">
        <v>99.2265</v>
      </c>
      <c r="CA49">
        <v>19.3534</v>
      </c>
      <c r="CB49">
        <v>900</v>
      </c>
      <c r="CC49">
        <v>101.146</v>
      </c>
      <c r="CD49">
        <v>0.100079</v>
      </c>
      <c r="CE49">
        <v>34.8162</v>
      </c>
      <c r="CF49">
        <v>35.0802</v>
      </c>
      <c r="CG49">
        <v>999.9</v>
      </c>
      <c r="CH49">
        <v>0</v>
      </c>
      <c r="CI49">
        <v>0</v>
      </c>
      <c r="CJ49">
        <v>9993.75</v>
      </c>
      <c r="CK49">
        <v>0</v>
      </c>
      <c r="CL49">
        <v>66.6042</v>
      </c>
      <c r="CM49">
        <v>1459.83</v>
      </c>
      <c r="CN49">
        <v>0.973003</v>
      </c>
      <c r="CO49">
        <v>0.0269966</v>
      </c>
      <c r="CP49">
        <v>0</v>
      </c>
      <c r="CQ49">
        <v>3.4077</v>
      </c>
      <c r="CR49">
        <v>4.99951</v>
      </c>
      <c r="CS49">
        <v>189.992</v>
      </c>
      <c r="CT49">
        <v>11910.5</v>
      </c>
      <c r="CU49">
        <v>48.25</v>
      </c>
      <c r="CV49">
        <v>50.625</v>
      </c>
      <c r="CW49">
        <v>49.812</v>
      </c>
      <c r="CX49">
        <v>50.062</v>
      </c>
      <c r="CY49">
        <v>50.312</v>
      </c>
      <c r="CZ49">
        <v>1415.55</v>
      </c>
      <c r="DA49">
        <v>39.28</v>
      </c>
      <c r="DB49">
        <v>0</v>
      </c>
      <c r="DC49">
        <v>1627940578.3</v>
      </c>
      <c r="DD49">
        <v>0</v>
      </c>
      <c r="DE49">
        <v>3.315656</v>
      </c>
      <c r="DF49">
        <v>-0.30383845680015</v>
      </c>
      <c r="DG49">
        <v>2.64761538418612</v>
      </c>
      <c r="DH49">
        <v>189.79372</v>
      </c>
      <c r="DI49">
        <v>15</v>
      </c>
      <c r="DJ49">
        <v>1627940486.6</v>
      </c>
      <c r="DK49" t="s">
        <v>294</v>
      </c>
      <c r="DL49">
        <v>1627940484.1</v>
      </c>
      <c r="DM49">
        <v>1627940486.6</v>
      </c>
      <c r="DN49">
        <v>1</v>
      </c>
      <c r="DO49">
        <v>-0.66</v>
      </c>
      <c r="DP49">
        <v>-0.126</v>
      </c>
      <c r="DQ49">
        <v>0.617</v>
      </c>
      <c r="DR49">
        <v>-0.144</v>
      </c>
      <c r="DS49">
        <v>420</v>
      </c>
      <c r="DT49">
        <v>19</v>
      </c>
      <c r="DU49">
        <v>0.69</v>
      </c>
      <c r="DV49">
        <v>0.21</v>
      </c>
      <c r="DW49">
        <v>-7.28916097560975</v>
      </c>
      <c r="DX49">
        <v>-1.315007456446</v>
      </c>
      <c r="DY49">
        <v>0.149903582521255</v>
      </c>
      <c r="DZ49">
        <v>0</v>
      </c>
      <c r="EA49">
        <v>3.30547714285714</v>
      </c>
      <c r="EB49">
        <v>-0.124421917808213</v>
      </c>
      <c r="EC49">
        <v>0.170628222562078</v>
      </c>
      <c r="ED49">
        <v>1</v>
      </c>
      <c r="EE49">
        <v>0.0584064146341463</v>
      </c>
      <c r="EF49">
        <v>-0.0187571310104529</v>
      </c>
      <c r="EG49">
        <v>0.0117831833472499</v>
      </c>
      <c r="EH49">
        <v>1</v>
      </c>
      <c r="EI49">
        <v>2</v>
      </c>
      <c r="EJ49">
        <v>3</v>
      </c>
      <c r="EK49" t="s">
        <v>298</v>
      </c>
      <c r="EL49">
        <v>100</v>
      </c>
      <c r="EM49">
        <v>100</v>
      </c>
      <c r="EN49">
        <v>-0.942</v>
      </c>
      <c r="EO49">
        <v>-0.1391</v>
      </c>
      <c r="EP49">
        <v>-1.5265217558934</v>
      </c>
      <c r="EQ49">
        <v>0.00616335315543056</v>
      </c>
      <c r="ER49">
        <v>-2.81551833566181e-06</v>
      </c>
      <c r="ES49">
        <v>7.20361701182458e-10</v>
      </c>
      <c r="ET49">
        <v>-0.335119031910718</v>
      </c>
      <c r="EU49">
        <v>0.000949733804135094</v>
      </c>
      <c r="EV49">
        <v>0.000626151634330831</v>
      </c>
      <c r="EW49">
        <v>-7.8445624330649e-06</v>
      </c>
      <c r="EX49">
        <v>-4</v>
      </c>
      <c r="EY49">
        <v>2067</v>
      </c>
      <c r="EZ49">
        <v>1</v>
      </c>
      <c r="FA49">
        <v>22</v>
      </c>
      <c r="FB49">
        <v>1.6</v>
      </c>
      <c r="FC49">
        <v>1.5</v>
      </c>
      <c r="FD49">
        <v>18</v>
      </c>
      <c r="FE49">
        <v>991.772</v>
      </c>
      <c r="FF49">
        <v>454.453</v>
      </c>
      <c r="FG49">
        <v>33.0025</v>
      </c>
      <c r="FH49">
        <v>33.6915</v>
      </c>
      <c r="FI49">
        <v>30.002</v>
      </c>
      <c r="FJ49">
        <v>33.2606</v>
      </c>
      <c r="FK49">
        <v>33.3015</v>
      </c>
      <c r="FL49">
        <v>9.96148</v>
      </c>
      <c r="FM49">
        <v>43.4656</v>
      </c>
      <c r="FN49">
        <v>0</v>
      </c>
      <c r="FO49">
        <v>33</v>
      </c>
      <c r="FP49">
        <v>120.93</v>
      </c>
      <c r="FQ49">
        <v>19.1063</v>
      </c>
      <c r="FR49">
        <v>99.026</v>
      </c>
      <c r="FS49">
        <v>97.8552</v>
      </c>
    </row>
    <row r="50" spans="1:175">
      <c r="A50">
        <v>34</v>
      </c>
      <c r="B50">
        <v>1627940579.6</v>
      </c>
      <c r="C50">
        <v>66</v>
      </c>
      <c r="D50" t="s">
        <v>362</v>
      </c>
      <c r="E50" t="s">
        <v>363</v>
      </c>
      <c r="F50">
        <v>0</v>
      </c>
      <c r="H50">
        <v>1627940579.6</v>
      </c>
      <c r="I50">
        <f>(J50)/1000</f>
        <v>0</v>
      </c>
      <c r="J50">
        <f>1000*CB50*AH50*(BX50-BY50)/(100*BQ50*(1000-AH50*BX50))</f>
        <v>0</v>
      </c>
      <c r="K50">
        <f>CB50*AH50*(BW50-BV50*(1000-AH50*BY50)/(1000-AH50*BX50))/(100*BQ50)</f>
        <v>0</v>
      </c>
      <c r="L50">
        <f>BV50 - IF(AH50&gt;1, K50*BQ50*100.0/(AJ50*CJ50), 0)</f>
        <v>0</v>
      </c>
      <c r="M50">
        <f>((S50-I50/2)*L50-K50)/(S50+I50/2)</f>
        <v>0</v>
      </c>
      <c r="N50">
        <f>M50*(CC50+CD50)/1000.0</f>
        <v>0</v>
      </c>
      <c r="O50">
        <f>(BV50 - IF(AH50&gt;1, K50*BQ50*100.0/(AJ50*CJ50), 0))*(CC50+CD50)/1000.0</f>
        <v>0</v>
      </c>
      <c r="P50">
        <f>2.0/((1/R50-1/Q50)+SIGN(R50)*SQRT((1/R50-1/Q50)*(1/R50-1/Q50) + 4*BR50/((BR50+1)*(BR50+1))*(2*1/R50*1/Q50-1/Q50*1/Q50)))</f>
        <v>0</v>
      </c>
      <c r="Q50">
        <f>IF(LEFT(BS50,1)&lt;&gt;"0",IF(LEFT(BS50,1)="1",3.0,BT50),$D$5+$E$5*(CJ50*CC50/($K$5*1000))+$F$5*(CJ50*CC50/($K$5*1000))*MAX(MIN(BQ50,$J$5),$I$5)*MAX(MIN(BQ50,$J$5),$I$5)+$G$5*MAX(MIN(BQ50,$J$5),$I$5)*(CJ50*CC50/($K$5*1000))+$H$5*(CJ50*CC50/($K$5*1000))*(CJ50*CC50/($K$5*1000)))</f>
        <v>0</v>
      </c>
      <c r="R50">
        <f>I50*(1000-(1000*0.61365*exp(17.502*V50/(240.97+V50))/(CC50+CD50)+BX50)/2)/(1000*0.61365*exp(17.502*V50/(240.97+V50))/(CC50+CD50)-BX50)</f>
        <v>0</v>
      </c>
      <c r="S50">
        <f>1/((BR50+1)/(P50/1.6)+1/(Q50/1.37)) + BR50/((BR50+1)/(P50/1.6) + BR50/(Q50/1.37))</f>
        <v>0</v>
      </c>
      <c r="T50">
        <f>(BM50*BP50)</f>
        <v>0</v>
      </c>
      <c r="U50">
        <f>(CE50+(T50+2*0.95*5.67E-8*(((CE50+$B$7)+273)^4-(CE50+273)^4)-44100*I50)/(1.84*29.3*Q50+8*0.95*5.67E-8*(CE50+273)^3))</f>
        <v>0</v>
      </c>
      <c r="V50">
        <f>($C$7*CF50+$D$7*CG50+$E$7*U50)</f>
        <v>0</v>
      </c>
      <c r="W50">
        <f>0.61365*exp(17.502*V50/(240.97+V50))</f>
        <v>0</v>
      </c>
      <c r="X50">
        <f>(Y50/Z50*100)</f>
        <v>0</v>
      </c>
      <c r="Y50">
        <f>BX50*(CC50+CD50)/1000</f>
        <v>0</v>
      </c>
      <c r="Z50">
        <f>0.61365*exp(17.502*CE50/(240.97+CE50))</f>
        <v>0</v>
      </c>
      <c r="AA50">
        <f>(W50-BX50*(CC50+CD50)/1000)</f>
        <v>0</v>
      </c>
      <c r="AB50">
        <f>(-I50*44100)</f>
        <v>0</v>
      </c>
      <c r="AC50">
        <f>2*29.3*Q50*0.92*(CE50-V50)</f>
        <v>0</v>
      </c>
      <c r="AD50">
        <f>2*0.95*5.67E-8*(((CE50+$B$7)+273)^4-(V50+273)^4)</f>
        <v>0</v>
      </c>
      <c r="AE50">
        <f>T50+AD50+AB50+AC50</f>
        <v>0</v>
      </c>
      <c r="AF50">
        <v>0</v>
      </c>
      <c r="AG50">
        <v>0</v>
      </c>
      <c r="AH50">
        <f>IF(AF50*$H$13&gt;=AJ50,1.0,(AJ50/(AJ50-AF50*$H$13)))</f>
        <v>0</v>
      </c>
      <c r="AI50">
        <f>(AH50-1)*100</f>
        <v>0</v>
      </c>
      <c r="AJ50">
        <f>MAX(0,($B$13+$C$13*CJ50)/(1+$D$13*CJ50)*CC50/(CE50+273)*$E$13)</f>
        <v>0</v>
      </c>
      <c r="AK50" t="s">
        <v>292</v>
      </c>
      <c r="AL50" t="s">
        <v>292</v>
      </c>
      <c r="AM50">
        <v>0</v>
      </c>
      <c r="AN50">
        <v>0</v>
      </c>
      <c r="AO50">
        <f>1-AM50/AN50</f>
        <v>0</v>
      </c>
      <c r="AP50">
        <v>0</v>
      </c>
      <c r="AQ50" t="s">
        <v>292</v>
      </c>
      <c r="AR50" t="s">
        <v>292</v>
      </c>
      <c r="AS50">
        <v>0</v>
      </c>
      <c r="AT50">
        <v>0</v>
      </c>
      <c r="AU50">
        <f>1-AS50/AT50</f>
        <v>0</v>
      </c>
      <c r="AV50">
        <v>0.5</v>
      </c>
      <c r="AW50">
        <f>BN50</f>
        <v>0</v>
      </c>
      <c r="AX50">
        <f>K50</f>
        <v>0</v>
      </c>
      <c r="AY50">
        <f>AU50*AV50*AW50</f>
        <v>0</v>
      </c>
      <c r="AZ50">
        <f>(AX50-AP50)/AW50</f>
        <v>0</v>
      </c>
      <c r="BA50">
        <f>(AN50-AT50)/AT50</f>
        <v>0</v>
      </c>
      <c r="BB50">
        <f>AM50/(AO50+AM50/AT50)</f>
        <v>0</v>
      </c>
      <c r="BC50" t="s">
        <v>292</v>
      </c>
      <c r="BD50">
        <v>0</v>
      </c>
      <c r="BE50">
        <f>IF(BD50&lt;&gt;0, BD50, BB50)</f>
        <v>0</v>
      </c>
      <c r="BF50">
        <f>1-BE50/AT50</f>
        <v>0</v>
      </c>
      <c r="BG50">
        <f>(AT50-AS50)/(AT50-BE50)</f>
        <v>0</v>
      </c>
      <c r="BH50">
        <f>(AN50-AT50)/(AN50-BE50)</f>
        <v>0</v>
      </c>
      <c r="BI50">
        <f>(AT50-AS50)/(AT50-AM50)</f>
        <v>0</v>
      </c>
      <c r="BJ50">
        <f>(AN50-AT50)/(AN50-AM50)</f>
        <v>0</v>
      </c>
      <c r="BK50">
        <f>(BG50*BE50/AS50)</f>
        <v>0</v>
      </c>
      <c r="BL50">
        <f>(1-BK50)</f>
        <v>0</v>
      </c>
      <c r="BM50">
        <f>$B$11*CK50+$C$11*CL50+$F$11*CM50*(1-CP50)</f>
        <v>0</v>
      </c>
      <c r="BN50">
        <f>BM50*BO50</f>
        <v>0</v>
      </c>
      <c r="BO50">
        <f>($B$11*$D$9+$C$11*$D$9+$F$11*((CZ50+CR50)/MAX(CZ50+CR50+DA50, 0.1)*$I$9+DA50/MAX(CZ50+CR50+DA50, 0.1)*$J$9))/($B$11+$C$11+$F$11)</f>
        <v>0</v>
      </c>
      <c r="BP50">
        <f>($B$11*$K$9+$C$11*$K$9+$F$11*((CZ50+CR50)/MAX(CZ50+CR50+DA50, 0.1)*$P$9+DA50/MAX(CZ50+CR50+DA50, 0.1)*$Q$9))/($B$11+$C$11+$F$11)</f>
        <v>0</v>
      </c>
      <c r="BQ50">
        <v>6</v>
      </c>
      <c r="BR50">
        <v>0.5</v>
      </c>
      <c r="BS50" t="s">
        <v>293</v>
      </c>
      <c r="BT50">
        <v>2</v>
      </c>
      <c r="BU50">
        <v>1627940579.6</v>
      </c>
      <c r="BV50">
        <v>101.616</v>
      </c>
      <c r="BW50">
        <v>109.034</v>
      </c>
      <c r="BX50">
        <v>19.2187</v>
      </c>
      <c r="BY50">
        <v>19.1743</v>
      </c>
      <c r="BZ50">
        <v>102.539</v>
      </c>
      <c r="CA50">
        <v>19.3577</v>
      </c>
      <c r="CB50">
        <v>899.977</v>
      </c>
      <c r="CC50">
        <v>101.147</v>
      </c>
      <c r="CD50">
        <v>0.0999854</v>
      </c>
      <c r="CE50">
        <v>34.8206</v>
      </c>
      <c r="CF50">
        <v>35.0723</v>
      </c>
      <c r="CG50">
        <v>999.9</v>
      </c>
      <c r="CH50">
        <v>0</v>
      </c>
      <c r="CI50">
        <v>0</v>
      </c>
      <c r="CJ50">
        <v>9977.5</v>
      </c>
      <c r="CK50">
        <v>0</v>
      </c>
      <c r="CL50">
        <v>66.6042</v>
      </c>
      <c r="CM50">
        <v>1460.13</v>
      </c>
      <c r="CN50">
        <v>0.973009</v>
      </c>
      <c r="CO50">
        <v>0.0269909</v>
      </c>
      <c r="CP50">
        <v>0</v>
      </c>
      <c r="CQ50">
        <v>3.3986</v>
      </c>
      <c r="CR50">
        <v>4.99951</v>
      </c>
      <c r="CS50">
        <v>190.157</v>
      </c>
      <c r="CT50">
        <v>11913</v>
      </c>
      <c r="CU50">
        <v>48.25</v>
      </c>
      <c r="CV50">
        <v>50.625</v>
      </c>
      <c r="CW50">
        <v>49.812</v>
      </c>
      <c r="CX50">
        <v>50.062</v>
      </c>
      <c r="CY50">
        <v>50.312</v>
      </c>
      <c r="CZ50">
        <v>1415.86</v>
      </c>
      <c r="DA50">
        <v>39.28</v>
      </c>
      <c r="DB50">
        <v>0</v>
      </c>
      <c r="DC50">
        <v>1627940580.1</v>
      </c>
      <c r="DD50">
        <v>0</v>
      </c>
      <c r="DE50">
        <v>3.31610384615385</v>
      </c>
      <c r="DF50">
        <v>-0.146957262382583</v>
      </c>
      <c r="DG50">
        <v>2.33042735018678</v>
      </c>
      <c r="DH50">
        <v>189.865884615385</v>
      </c>
      <c r="DI50">
        <v>15</v>
      </c>
      <c r="DJ50">
        <v>1627940486.6</v>
      </c>
      <c r="DK50" t="s">
        <v>294</v>
      </c>
      <c r="DL50">
        <v>1627940484.1</v>
      </c>
      <c r="DM50">
        <v>1627940486.6</v>
      </c>
      <c r="DN50">
        <v>1</v>
      </c>
      <c r="DO50">
        <v>-0.66</v>
      </c>
      <c r="DP50">
        <v>-0.126</v>
      </c>
      <c r="DQ50">
        <v>0.617</v>
      </c>
      <c r="DR50">
        <v>-0.144</v>
      </c>
      <c r="DS50">
        <v>420</v>
      </c>
      <c r="DT50">
        <v>19</v>
      </c>
      <c r="DU50">
        <v>0.69</v>
      </c>
      <c r="DV50">
        <v>0.21</v>
      </c>
      <c r="DW50">
        <v>-7.33231341463415</v>
      </c>
      <c r="DX50">
        <v>-0.807905435540067</v>
      </c>
      <c r="DY50">
        <v>0.0964166051787446</v>
      </c>
      <c r="DZ50">
        <v>0</v>
      </c>
      <c r="EA50">
        <v>3.28993823529412</v>
      </c>
      <c r="EB50">
        <v>0.199263703518225</v>
      </c>
      <c r="EC50">
        <v>0.169300663656505</v>
      </c>
      <c r="ED50">
        <v>1</v>
      </c>
      <c r="EE50">
        <v>0.0585785878048781</v>
      </c>
      <c r="EF50">
        <v>-0.0691812083623693</v>
      </c>
      <c r="EG50">
        <v>0.0115674576420484</v>
      </c>
      <c r="EH50">
        <v>1</v>
      </c>
      <c r="EI50">
        <v>2</v>
      </c>
      <c r="EJ50">
        <v>3</v>
      </c>
      <c r="EK50" t="s">
        <v>298</v>
      </c>
      <c r="EL50">
        <v>100</v>
      </c>
      <c r="EM50">
        <v>100</v>
      </c>
      <c r="EN50">
        <v>-0.923</v>
      </c>
      <c r="EO50">
        <v>-0.139</v>
      </c>
      <c r="EP50">
        <v>-1.5265217558934</v>
      </c>
      <c r="EQ50">
        <v>0.00616335315543056</v>
      </c>
      <c r="ER50">
        <v>-2.81551833566181e-06</v>
      </c>
      <c r="ES50">
        <v>7.20361701182458e-10</v>
      </c>
      <c r="ET50">
        <v>-0.335119031910718</v>
      </c>
      <c r="EU50">
        <v>0.000949733804135094</v>
      </c>
      <c r="EV50">
        <v>0.000626151634330831</v>
      </c>
      <c r="EW50">
        <v>-7.8445624330649e-06</v>
      </c>
      <c r="EX50">
        <v>-4</v>
      </c>
      <c r="EY50">
        <v>2067</v>
      </c>
      <c r="EZ50">
        <v>1</v>
      </c>
      <c r="FA50">
        <v>22</v>
      </c>
      <c r="FB50">
        <v>1.6</v>
      </c>
      <c r="FC50">
        <v>1.6</v>
      </c>
      <c r="FD50">
        <v>18</v>
      </c>
      <c r="FE50">
        <v>991.573</v>
      </c>
      <c r="FF50">
        <v>454.264</v>
      </c>
      <c r="FG50">
        <v>33.0024</v>
      </c>
      <c r="FH50">
        <v>33.7015</v>
      </c>
      <c r="FI50">
        <v>30.0021</v>
      </c>
      <c r="FJ50">
        <v>33.2704</v>
      </c>
      <c r="FK50">
        <v>33.3118</v>
      </c>
      <c r="FL50">
        <v>10.167</v>
      </c>
      <c r="FM50">
        <v>43.4656</v>
      </c>
      <c r="FN50">
        <v>0</v>
      </c>
      <c r="FO50">
        <v>33</v>
      </c>
      <c r="FP50">
        <v>125.97</v>
      </c>
      <c r="FQ50">
        <v>19.1063</v>
      </c>
      <c r="FR50">
        <v>99.0237</v>
      </c>
      <c r="FS50">
        <v>97.8532</v>
      </c>
    </row>
    <row r="51" spans="1:175">
      <c r="A51">
        <v>35</v>
      </c>
      <c r="B51">
        <v>1627940581.6</v>
      </c>
      <c r="C51">
        <v>68</v>
      </c>
      <c r="D51" t="s">
        <v>364</v>
      </c>
      <c r="E51" t="s">
        <v>365</v>
      </c>
      <c r="F51">
        <v>0</v>
      </c>
      <c r="H51">
        <v>1627940581.6</v>
      </c>
      <c r="I51">
        <f>(J51)/1000</f>
        <v>0</v>
      </c>
      <c r="J51">
        <f>1000*CB51*AH51*(BX51-BY51)/(100*BQ51*(1000-AH51*BX51))</f>
        <v>0</v>
      </c>
      <c r="K51">
        <f>CB51*AH51*(BW51-BV51*(1000-AH51*BY51)/(1000-AH51*BX51))/(100*BQ51)</f>
        <v>0</v>
      </c>
      <c r="L51">
        <f>BV51 - IF(AH51&gt;1, K51*BQ51*100.0/(AJ51*CJ51), 0)</f>
        <v>0</v>
      </c>
      <c r="M51">
        <f>((S51-I51/2)*L51-K51)/(S51+I51/2)</f>
        <v>0</v>
      </c>
      <c r="N51">
        <f>M51*(CC51+CD51)/1000.0</f>
        <v>0</v>
      </c>
      <c r="O51">
        <f>(BV51 - IF(AH51&gt;1, K51*BQ51*100.0/(AJ51*CJ51), 0))*(CC51+CD51)/1000.0</f>
        <v>0</v>
      </c>
      <c r="P51">
        <f>2.0/((1/R51-1/Q51)+SIGN(R51)*SQRT((1/R51-1/Q51)*(1/R51-1/Q51) + 4*BR51/((BR51+1)*(BR51+1))*(2*1/R51*1/Q51-1/Q51*1/Q51)))</f>
        <v>0</v>
      </c>
      <c r="Q51">
        <f>IF(LEFT(BS51,1)&lt;&gt;"0",IF(LEFT(BS51,1)="1",3.0,BT51),$D$5+$E$5*(CJ51*CC51/($K$5*1000))+$F$5*(CJ51*CC51/($K$5*1000))*MAX(MIN(BQ51,$J$5),$I$5)*MAX(MIN(BQ51,$J$5),$I$5)+$G$5*MAX(MIN(BQ51,$J$5),$I$5)*(CJ51*CC51/($K$5*1000))+$H$5*(CJ51*CC51/($K$5*1000))*(CJ51*CC51/($K$5*1000)))</f>
        <v>0</v>
      </c>
      <c r="R51">
        <f>I51*(1000-(1000*0.61365*exp(17.502*V51/(240.97+V51))/(CC51+CD51)+BX51)/2)/(1000*0.61365*exp(17.502*V51/(240.97+V51))/(CC51+CD51)-BX51)</f>
        <v>0</v>
      </c>
      <c r="S51">
        <f>1/((BR51+1)/(P51/1.6)+1/(Q51/1.37)) + BR51/((BR51+1)/(P51/1.6) + BR51/(Q51/1.37))</f>
        <v>0</v>
      </c>
      <c r="T51">
        <f>(BM51*BP51)</f>
        <v>0</v>
      </c>
      <c r="U51">
        <f>(CE51+(T51+2*0.95*5.67E-8*(((CE51+$B$7)+273)^4-(CE51+273)^4)-44100*I51)/(1.84*29.3*Q51+8*0.95*5.67E-8*(CE51+273)^3))</f>
        <v>0</v>
      </c>
      <c r="V51">
        <f>($C$7*CF51+$D$7*CG51+$E$7*U51)</f>
        <v>0</v>
      </c>
      <c r="W51">
        <f>0.61365*exp(17.502*V51/(240.97+V51))</f>
        <v>0</v>
      </c>
      <c r="X51">
        <f>(Y51/Z51*100)</f>
        <v>0</v>
      </c>
      <c r="Y51">
        <f>BX51*(CC51+CD51)/1000</f>
        <v>0</v>
      </c>
      <c r="Z51">
        <f>0.61365*exp(17.502*CE51/(240.97+CE51))</f>
        <v>0</v>
      </c>
      <c r="AA51">
        <f>(W51-BX51*(CC51+CD51)/1000)</f>
        <v>0</v>
      </c>
      <c r="AB51">
        <f>(-I51*44100)</f>
        <v>0</v>
      </c>
      <c r="AC51">
        <f>2*29.3*Q51*0.92*(CE51-V51)</f>
        <v>0</v>
      </c>
      <c r="AD51">
        <f>2*0.95*5.67E-8*(((CE51+$B$7)+273)^4-(V51+273)^4)</f>
        <v>0</v>
      </c>
      <c r="AE51">
        <f>T51+AD51+AB51+AC51</f>
        <v>0</v>
      </c>
      <c r="AF51">
        <v>0</v>
      </c>
      <c r="AG51">
        <v>0</v>
      </c>
      <c r="AH51">
        <f>IF(AF51*$H$13&gt;=AJ51,1.0,(AJ51/(AJ51-AF51*$H$13)))</f>
        <v>0</v>
      </c>
      <c r="AI51">
        <f>(AH51-1)*100</f>
        <v>0</v>
      </c>
      <c r="AJ51">
        <f>MAX(0,($B$13+$C$13*CJ51)/(1+$D$13*CJ51)*CC51/(CE51+273)*$E$13)</f>
        <v>0</v>
      </c>
      <c r="AK51" t="s">
        <v>292</v>
      </c>
      <c r="AL51" t="s">
        <v>292</v>
      </c>
      <c r="AM51">
        <v>0</v>
      </c>
      <c r="AN51">
        <v>0</v>
      </c>
      <c r="AO51">
        <f>1-AM51/AN51</f>
        <v>0</v>
      </c>
      <c r="AP51">
        <v>0</v>
      </c>
      <c r="AQ51" t="s">
        <v>292</v>
      </c>
      <c r="AR51" t="s">
        <v>292</v>
      </c>
      <c r="AS51">
        <v>0</v>
      </c>
      <c r="AT51">
        <v>0</v>
      </c>
      <c r="AU51">
        <f>1-AS51/AT51</f>
        <v>0</v>
      </c>
      <c r="AV51">
        <v>0.5</v>
      </c>
      <c r="AW51">
        <f>BN51</f>
        <v>0</v>
      </c>
      <c r="AX51">
        <f>K51</f>
        <v>0</v>
      </c>
      <c r="AY51">
        <f>AU51*AV51*AW51</f>
        <v>0</v>
      </c>
      <c r="AZ51">
        <f>(AX51-AP51)/AW51</f>
        <v>0</v>
      </c>
      <c r="BA51">
        <f>(AN51-AT51)/AT51</f>
        <v>0</v>
      </c>
      <c r="BB51">
        <f>AM51/(AO51+AM51/AT51)</f>
        <v>0</v>
      </c>
      <c r="BC51" t="s">
        <v>292</v>
      </c>
      <c r="BD51">
        <v>0</v>
      </c>
      <c r="BE51">
        <f>IF(BD51&lt;&gt;0, BD51, BB51)</f>
        <v>0</v>
      </c>
      <c r="BF51">
        <f>1-BE51/AT51</f>
        <v>0</v>
      </c>
      <c r="BG51">
        <f>(AT51-AS51)/(AT51-BE51)</f>
        <v>0</v>
      </c>
      <c r="BH51">
        <f>(AN51-AT51)/(AN51-BE51)</f>
        <v>0</v>
      </c>
      <c r="BI51">
        <f>(AT51-AS51)/(AT51-AM51)</f>
        <v>0</v>
      </c>
      <c r="BJ51">
        <f>(AN51-AT51)/(AN51-AM51)</f>
        <v>0</v>
      </c>
      <c r="BK51">
        <f>(BG51*BE51/AS51)</f>
        <v>0</v>
      </c>
      <c r="BL51">
        <f>(1-BK51)</f>
        <v>0</v>
      </c>
      <c r="BM51">
        <f>$B$11*CK51+$C$11*CL51+$F$11*CM51*(1-CP51)</f>
        <v>0</v>
      </c>
      <c r="BN51">
        <f>BM51*BO51</f>
        <v>0</v>
      </c>
      <c r="BO51">
        <f>($B$11*$D$9+$C$11*$D$9+$F$11*((CZ51+CR51)/MAX(CZ51+CR51+DA51, 0.1)*$I$9+DA51/MAX(CZ51+CR51+DA51, 0.1)*$J$9))/($B$11+$C$11+$F$11)</f>
        <v>0</v>
      </c>
      <c r="BP51">
        <f>($B$11*$K$9+$C$11*$K$9+$F$11*((CZ51+CR51)/MAX(CZ51+CR51+DA51, 0.1)*$P$9+DA51/MAX(CZ51+CR51+DA51, 0.1)*$Q$9))/($B$11+$C$11+$F$11)</f>
        <v>0</v>
      </c>
      <c r="BQ51">
        <v>6</v>
      </c>
      <c r="BR51">
        <v>0.5</v>
      </c>
      <c r="BS51" t="s">
        <v>293</v>
      </c>
      <c r="BT51">
        <v>2</v>
      </c>
      <c r="BU51">
        <v>1627940581.6</v>
      </c>
      <c r="BV51">
        <v>104.939</v>
      </c>
      <c r="BW51">
        <v>112.302</v>
      </c>
      <c r="BX51">
        <v>19.2238</v>
      </c>
      <c r="BY51">
        <v>19.178</v>
      </c>
      <c r="BZ51">
        <v>105.843</v>
      </c>
      <c r="CA51">
        <v>19.3627</v>
      </c>
      <c r="CB51">
        <v>900.016</v>
      </c>
      <c r="CC51">
        <v>101.148</v>
      </c>
      <c r="CD51">
        <v>0.1005</v>
      </c>
      <c r="CE51">
        <v>34.8224</v>
      </c>
      <c r="CF51">
        <v>35.0665</v>
      </c>
      <c r="CG51">
        <v>999.9</v>
      </c>
      <c r="CH51">
        <v>0</v>
      </c>
      <c r="CI51">
        <v>0</v>
      </c>
      <c r="CJ51">
        <v>9970</v>
      </c>
      <c r="CK51">
        <v>0</v>
      </c>
      <c r="CL51">
        <v>66.6042</v>
      </c>
      <c r="CM51">
        <v>1459.81</v>
      </c>
      <c r="CN51">
        <v>0.973003</v>
      </c>
      <c r="CO51">
        <v>0.0269966</v>
      </c>
      <c r="CP51">
        <v>0</v>
      </c>
      <c r="CQ51">
        <v>3.5445</v>
      </c>
      <c r="CR51">
        <v>4.99951</v>
      </c>
      <c r="CS51">
        <v>189.968</v>
      </c>
      <c r="CT51">
        <v>11910.4</v>
      </c>
      <c r="CU51">
        <v>48.312</v>
      </c>
      <c r="CV51">
        <v>50.625</v>
      </c>
      <c r="CW51">
        <v>49.812</v>
      </c>
      <c r="CX51">
        <v>50.062</v>
      </c>
      <c r="CY51">
        <v>50.312</v>
      </c>
      <c r="CZ51">
        <v>1415.53</v>
      </c>
      <c r="DA51">
        <v>39.27</v>
      </c>
      <c r="DB51">
        <v>0</v>
      </c>
      <c r="DC51">
        <v>1627940582.5</v>
      </c>
      <c r="DD51">
        <v>0</v>
      </c>
      <c r="DE51">
        <v>3.34221538461538</v>
      </c>
      <c r="DF51">
        <v>-0.108834187836828</v>
      </c>
      <c r="DG51">
        <v>2.09442735176332</v>
      </c>
      <c r="DH51">
        <v>189.924769230769</v>
      </c>
      <c r="DI51">
        <v>15</v>
      </c>
      <c r="DJ51">
        <v>1627940486.6</v>
      </c>
      <c r="DK51" t="s">
        <v>294</v>
      </c>
      <c r="DL51">
        <v>1627940484.1</v>
      </c>
      <c r="DM51">
        <v>1627940486.6</v>
      </c>
      <c r="DN51">
        <v>1</v>
      </c>
      <c r="DO51">
        <v>-0.66</v>
      </c>
      <c r="DP51">
        <v>-0.126</v>
      </c>
      <c r="DQ51">
        <v>0.617</v>
      </c>
      <c r="DR51">
        <v>-0.144</v>
      </c>
      <c r="DS51">
        <v>420</v>
      </c>
      <c r="DT51">
        <v>19</v>
      </c>
      <c r="DU51">
        <v>0.69</v>
      </c>
      <c r="DV51">
        <v>0.21</v>
      </c>
      <c r="DW51">
        <v>-7.35966024390244</v>
      </c>
      <c r="DX51">
        <v>-0.509343763066213</v>
      </c>
      <c r="DY51">
        <v>0.0681605141572774</v>
      </c>
      <c r="DZ51">
        <v>0</v>
      </c>
      <c r="EA51">
        <v>3.30167647058824</v>
      </c>
      <c r="EB51">
        <v>0.316422654268807</v>
      </c>
      <c r="EC51">
        <v>0.153773460302568</v>
      </c>
      <c r="ED51">
        <v>1</v>
      </c>
      <c r="EE51">
        <v>0.0582250804878049</v>
      </c>
      <c r="EF51">
        <v>-0.109932645993031</v>
      </c>
      <c r="EG51">
        <v>0.0118489478398227</v>
      </c>
      <c r="EH51">
        <v>0</v>
      </c>
      <c r="EI51">
        <v>1</v>
      </c>
      <c r="EJ51">
        <v>3</v>
      </c>
      <c r="EK51" t="s">
        <v>349</v>
      </c>
      <c r="EL51">
        <v>100</v>
      </c>
      <c r="EM51">
        <v>100</v>
      </c>
      <c r="EN51">
        <v>-0.904</v>
      </c>
      <c r="EO51">
        <v>-0.1389</v>
      </c>
      <c r="EP51">
        <v>-1.5265217558934</v>
      </c>
      <c r="EQ51">
        <v>0.00616335315543056</v>
      </c>
      <c r="ER51">
        <v>-2.81551833566181e-06</v>
      </c>
      <c r="ES51">
        <v>7.20361701182458e-10</v>
      </c>
      <c r="ET51">
        <v>-0.335119031910718</v>
      </c>
      <c r="EU51">
        <v>0.000949733804135094</v>
      </c>
      <c r="EV51">
        <v>0.000626151634330831</v>
      </c>
      <c r="EW51">
        <v>-7.8445624330649e-06</v>
      </c>
      <c r="EX51">
        <v>-4</v>
      </c>
      <c r="EY51">
        <v>2067</v>
      </c>
      <c r="EZ51">
        <v>1</v>
      </c>
      <c r="FA51">
        <v>22</v>
      </c>
      <c r="FB51">
        <v>1.6</v>
      </c>
      <c r="FC51">
        <v>1.6</v>
      </c>
      <c r="FD51">
        <v>18</v>
      </c>
      <c r="FE51">
        <v>991.456</v>
      </c>
      <c r="FF51">
        <v>454.269</v>
      </c>
      <c r="FG51">
        <v>33.0023</v>
      </c>
      <c r="FH51">
        <v>33.7113</v>
      </c>
      <c r="FI51">
        <v>30.0019</v>
      </c>
      <c r="FJ51">
        <v>33.28</v>
      </c>
      <c r="FK51">
        <v>33.3214</v>
      </c>
      <c r="FL51">
        <v>10.3423</v>
      </c>
      <c r="FM51">
        <v>43.4656</v>
      </c>
      <c r="FN51">
        <v>0</v>
      </c>
      <c r="FO51">
        <v>33</v>
      </c>
      <c r="FP51">
        <v>125.97</v>
      </c>
      <c r="FQ51">
        <v>19.1063</v>
      </c>
      <c r="FR51">
        <v>99.0221</v>
      </c>
      <c r="FS51">
        <v>97.8512</v>
      </c>
    </row>
    <row r="52" spans="1:175">
      <c r="A52">
        <v>36</v>
      </c>
      <c r="B52">
        <v>1627940583.6</v>
      </c>
      <c r="C52">
        <v>70</v>
      </c>
      <c r="D52" t="s">
        <v>366</v>
      </c>
      <c r="E52" t="s">
        <v>367</v>
      </c>
      <c r="F52">
        <v>0</v>
      </c>
      <c r="H52">
        <v>1627940583.6</v>
      </c>
      <c r="I52">
        <f>(J52)/1000</f>
        <v>0</v>
      </c>
      <c r="J52">
        <f>1000*CB52*AH52*(BX52-BY52)/(100*BQ52*(1000-AH52*BX52))</f>
        <v>0</v>
      </c>
      <c r="K52">
        <f>CB52*AH52*(BW52-BV52*(1000-AH52*BY52)/(1000-AH52*BX52))/(100*BQ52)</f>
        <v>0</v>
      </c>
      <c r="L52">
        <f>BV52 - IF(AH52&gt;1, K52*BQ52*100.0/(AJ52*CJ52), 0)</f>
        <v>0</v>
      </c>
      <c r="M52">
        <f>((S52-I52/2)*L52-K52)/(S52+I52/2)</f>
        <v>0</v>
      </c>
      <c r="N52">
        <f>M52*(CC52+CD52)/1000.0</f>
        <v>0</v>
      </c>
      <c r="O52">
        <f>(BV52 - IF(AH52&gt;1, K52*BQ52*100.0/(AJ52*CJ52), 0))*(CC52+CD52)/1000.0</f>
        <v>0</v>
      </c>
      <c r="P52">
        <f>2.0/((1/R52-1/Q52)+SIGN(R52)*SQRT((1/R52-1/Q52)*(1/R52-1/Q52) + 4*BR52/((BR52+1)*(BR52+1))*(2*1/R52*1/Q52-1/Q52*1/Q52)))</f>
        <v>0</v>
      </c>
      <c r="Q52">
        <f>IF(LEFT(BS52,1)&lt;&gt;"0",IF(LEFT(BS52,1)="1",3.0,BT52),$D$5+$E$5*(CJ52*CC52/($K$5*1000))+$F$5*(CJ52*CC52/($K$5*1000))*MAX(MIN(BQ52,$J$5),$I$5)*MAX(MIN(BQ52,$J$5),$I$5)+$G$5*MAX(MIN(BQ52,$J$5),$I$5)*(CJ52*CC52/($K$5*1000))+$H$5*(CJ52*CC52/($K$5*1000))*(CJ52*CC52/($K$5*1000)))</f>
        <v>0</v>
      </c>
      <c r="R52">
        <f>I52*(1000-(1000*0.61365*exp(17.502*V52/(240.97+V52))/(CC52+CD52)+BX52)/2)/(1000*0.61365*exp(17.502*V52/(240.97+V52))/(CC52+CD52)-BX52)</f>
        <v>0</v>
      </c>
      <c r="S52">
        <f>1/((BR52+1)/(P52/1.6)+1/(Q52/1.37)) + BR52/((BR52+1)/(P52/1.6) + BR52/(Q52/1.37))</f>
        <v>0</v>
      </c>
      <c r="T52">
        <f>(BM52*BP52)</f>
        <v>0</v>
      </c>
      <c r="U52">
        <f>(CE52+(T52+2*0.95*5.67E-8*(((CE52+$B$7)+273)^4-(CE52+273)^4)-44100*I52)/(1.84*29.3*Q52+8*0.95*5.67E-8*(CE52+273)^3))</f>
        <v>0</v>
      </c>
      <c r="V52">
        <f>($C$7*CF52+$D$7*CG52+$E$7*U52)</f>
        <v>0</v>
      </c>
      <c r="W52">
        <f>0.61365*exp(17.502*V52/(240.97+V52))</f>
        <v>0</v>
      </c>
      <c r="X52">
        <f>(Y52/Z52*100)</f>
        <v>0</v>
      </c>
      <c r="Y52">
        <f>BX52*(CC52+CD52)/1000</f>
        <v>0</v>
      </c>
      <c r="Z52">
        <f>0.61365*exp(17.502*CE52/(240.97+CE52))</f>
        <v>0</v>
      </c>
      <c r="AA52">
        <f>(W52-BX52*(CC52+CD52)/1000)</f>
        <v>0</v>
      </c>
      <c r="AB52">
        <f>(-I52*44100)</f>
        <v>0</v>
      </c>
      <c r="AC52">
        <f>2*29.3*Q52*0.92*(CE52-V52)</f>
        <v>0</v>
      </c>
      <c r="AD52">
        <f>2*0.95*5.67E-8*(((CE52+$B$7)+273)^4-(V52+273)^4)</f>
        <v>0</v>
      </c>
      <c r="AE52">
        <f>T52+AD52+AB52+AC52</f>
        <v>0</v>
      </c>
      <c r="AF52">
        <v>0</v>
      </c>
      <c r="AG52">
        <v>0</v>
      </c>
      <c r="AH52">
        <f>IF(AF52*$H$13&gt;=AJ52,1.0,(AJ52/(AJ52-AF52*$H$13)))</f>
        <v>0</v>
      </c>
      <c r="AI52">
        <f>(AH52-1)*100</f>
        <v>0</v>
      </c>
      <c r="AJ52">
        <f>MAX(0,($B$13+$C$13*CJ52)/(1+$D$13*CJ52)*CC52/(CE52+273)*$E$13)</f>
        <v>0</v>
      </c>
      <c r="AK52" t="s">
        <v>292</v>
      </c>
      <c r="AL52" t="s">
        <v>292</v>
      </c>
      <c r="AM52">
        <v>0</v>
      </c>
      <c r="AN52">
        <v>0</v>
      </c>
      <c r="AO52">
        <f>1-AM52/AN52</f>
        <v>0</v>
      </c>
      <c r="AP52">
        <v>0</v>
      </c>
      <c r="AQ52" t="s">
        <v>292</v>
      </c>
      <c r="AR52" t="s">
        <v>292</v>
      </c>
      <c r="AS52">
        <v>0</v>
      </c>
      <c r="AT52">
        <v>0</v>
      </c>
      <c r="AU52">
        <f>1-AS52/AT52</f>
        <v>0</v>
      </c>
      <c r="AV52">
        <v>0.5</v>
      </c>
      <c r="AW52">
        <f>BN52</f>
        <v>0</v>
      </c>
      <c r="AX52">
        <f>K52</f>
        <v>0</v>
      </c>
      <c r="AY52">
        <f>AU52*AV52*AW52</f>
        <v>0</v>
      </c>
      <c r="AZ52">
        <f>(AX52-AP52)/AW52</f>
        <v>0</v>
      </c>
      <c r="BA52">
        <f>(AN52-AT52)/AT52</f>
        <v>0</v>
      </c>
      <c r="BB52">
        <f>AM52/(AO52+AM52/AT52)</f>
        <v>0</v>
      </c>
      <c r="BC52" t="s">
        <v>292</v>
      </c>
      <c r="BD52">
        <v>0</v>
      </c>
      <c r="BE52">
        <f>IF(BD52&lt;&gt;0, BD52, BB52)</f>
        <v>0</v>
      </c>
      <c r="BF52">
        <f>1-BE52/AT52</f>
        <v>0</v>
      </c>
      <c r="BG52">
        <f>(AT52-AS52)/(AT52-BE52)</f>
        <v>0</v>
      </c>
      <c r="BH52">
        <f>(AN52-AT52)/(AN52-BE52)</f>
        <v>0</v>
      </c>
      <c r="BI52">
        <f>(AT52-AS52)/(AT52-AM52)</f>
        <v>0</v>
      </c>
      <c r="BJ52">
        <f>(AN52-AT52)/(AN52-AM52)</f>
        <v>0</v>
      </c>
      <c r="BK52">
        <f>(BG52*BE52/AS52)</f>
        <v>0</v>
      </c>
      <c r="BL52">
        <f>(1-BK52)</f>
        <v>0</v>
      </c>
      <c r="BM52">
        <f>$B$11*CK52+$C$11*CL52+$F$11*CM52*(1-CP52)</f>
        <v>0</v>
      </c>
      <c r="BN52">
        <f>BM52*BO52</f>
        <v>0</v>
      </c>
      <c r="BO52">
        <f>($B$11*$D$9+$C$11*$D$9+$F$11*((CZ52+CR52)/MAX(CZ52+CR52+DA52, 0.1)*$I$9+DA52/MAX(CZ52+CR52+DA52, 0.1)*$J$9))/($B$11+$C$11+$F$11)</f>
        <v>0</v>
      </c>
      <c r="BP52">
        <f>($B$11*$K$9+$C$11*$K$9+$F$11*((CZ52+CR52)/MAX(CZ52+CR52+DA52, 0.1)*$P$9+DA52/MAX(CZ52+CR52+DA52, 0.1)*$Q$9))/($B$11+$C$11+$F$11)</f>
        <v>0</v>
      </c>
      <c r="BQ52">
        <v>6</v>
      </c>
      <c r="BR52">
        <v>0.5</v>
      </c>
      <c r="BS52" t="s">
        <v>293</v>
      </c>
      <c r="BT52">
        <v>2</v>
      </c>
      <c r="BU52">
        <v>1627940583.6</v>
      </c>
      <c r="BV52">
        <v>108.33</v>
      </c>
      <c r="BW52">
        <v>115.641</v>
      </c>
      <c r="BX52">
        <v>19.2298</v>
      </c>
      <c r="BY52">
        <v>19.183</v>
      </c>
      <c r="BZ52">
        <v>109.216</v>
      </c>
      <c r="CA52">
        <v>19.3687</v>
      </c>
      <c r="CB52">
        <v>900.06</v>
      </c>
      <c r="CC52">
        <v>101.149</v>
      </c>
      <c r="CD52">
        <v>0.099884</v>
      </c>
      <c r="CE52">
        <v>34.8248</v>
      </c>
      <c r="CF52">
        <v>35.0766</v>
      </c>
      <c r="CG52">
        <v>999.9</v>
      </c>
      <c r="CH52">
        <v>0</v>
      </c>
      <c r="CI52">
        <v>0</v>
      </c>
      <c r="CJ52">
        <v>10025</v>
      </c>
      <c r="CK52">
        <v>0</v>
      </c>
      <c r="CL52">
        <v>66.6042</v>
      </c>
      <c r="CM52">
        <v>1460.12</v>
      </c>
      <c r="CN52">
        <v>0.973009</v>
      </c>
      <c r="CO52">
        <v>0.0269909</v>
      </c>
      <c r="CP52">
        <v>0</v>
      </c>
      <c r="CQ52">
        <v>3.1183</v>
      </c>
      <c r="CR52">
        <v>4.99951</v>
      </c>
      <c r="CS52">
        <v>190.427</v>
      </c>
      <c r="CT52">
        <v>11912.9</v>
      </c>
      <c r="CU52">
        <v>48.25</v>
      </c>
      <c r="CV52">
        <v>50.625</v>
      </c>
      <c r="CW52">
        <v>49.875</v>
      </c>
      <c r="CX52">
        <v>50.062</v>
      </c>
      <c r="CY52">
        <v>50.312</v>
      </c>
      <c r="CZ52">
        <v>1415.85</v>
      </c>
      <c r="DA52">
        <v>39.28</v>
      </c>
      <c r="DB52">
        <v>0</v>
      </c>
      <c r="DC52">
        <v>1627940584.3</v>
      </c>
      <c r="DD52">
        <v>0</v>
      </c>
      <c r="DE52">
        <v>3.305736</v>
      </c>
      <c r="DF52">
        <v>-0.310253848341348</v>
      </c>
      <c r="DG52">
        <v>2.41823077672043</v>
      </c>
      <c r="DH52">
        <v>190.0118</v>
      </c>
      <c r="DI52">
        <v>15</v>
      </c>
      <c r="DJ52">
        <v>1627940486.6</v>
      </c>
      <c r="DK52" t="s">
        <v>294</v>
      </c>
      <c r="DL52">
        <v>1627940484.1</v>
      </c>
      <c r="DM52">
        <v>1627940486.6</v>
      </c>
      <c r="DN52">
        <v>1</v>
      </c>
      <c r="DO52">
        <v>-0.66</v>
      </c>
      <c r="DP52">
        <v>-0.126</v>
      </c>
      <c r="DQ52">
        <v>0.617</v>
      </c>
      <c r="DR52">
        <v>-0.144</v>
      </c>
      <c r="DS52">
        <v>420</v>
      </c>
      <c r="DT52">
        <v>19</v>
      </c>
      <c r="DU52">
        <v>0.69</v>
      </c>
      <c r="DV52">
        <v>0.21</v>
      </c>
      <c r="DW52">
        <v>-7.37591731707317</v>
      </c>
      <c r="DX52">
        <v>-0.241380209059223</v>
      </c>
      <c r="DY52">
        <v>0.0455528843575212</v>
      </c>
      <c r="DZ52">
        <v>1</v>
      </c>
      <c r="EA52">
        <v>3.31081142857143</v>
      </c>
      <c r="EB52">
        <v>0.274062622309204</v>
      </c>
      <c r="EC52">
        <v>0.153680071710083</v>
      </c>
      <c r="ED52">
        <v>1</v>
      </c>
      <c r="EE52">
        <v>0.0561068536585366</v>
      </c>
      <c r="EF52">
        <v>-0.11035916445993</v>
      </c>
      <c r="EG52">
        <v>0.0117284040447799</v>
      </c>
      <c r="EH52">
        <v>0</v>
      </c>
      <c r="EI52">
        <v>2</v>
      </c>
      <c r="EJ52">
        <v>3</v>
      </c>
      <c r="EK52" t="s">
        <v>298</v>
      </c>
      <c r="EL52">
        <v>100</v>
      </c>
      <c r="EM52">
        <v>100</v>
      </c>
      <c r="EN52">
        <v>-0.886</v>
      </c>
      <c r="EO52">
        <v>-0.1389</v>
      </c>
      <c r="EP52">
        <v>-1.5265217558934</v>
      </c>
      <c r="EQ52">
        <v>0.00616335315543056</v>
      </c>
      <c r="ER52">
        <v>-2.81551833566181e-06</v>
      </c>
      <c r="ES52">
        <v>7.20361701182458e-10</v>
      </c>
      <c r="ET52">
        <v>-0.335119031910718</v>
      </c>
      <c r="EU52">
        <v>0.000949733804135094</v>
      </c>
      <c r="EV52">
        <v>0.000626151634330831</v>
      </c>
      <c r="EW52">
        <v>-7.8445624330649e-06</v>
      </c>
      <c r="EX52">
        <v>-4</v>
      </c>
      <c r="EY52">
        <v>2067</v>
      </c>
      <c r="EZ52">
        <v>1</v>
      </c>
      <c r="FA52">
        <v>22</v>
      </c>
      <c r="FB52">
        <v>1.7</v>
      </c>
      <c r="FC52">
        <v>1.6</v>
      </c>
      <c r="FD52">
        <v>18</v>
      </c>
      <c r="FE52">
        <v>991.621</v>
      </c>
      <c r="FF52">
        <v>454.291</v>
      </c>
      <c r="FG52">
        <v>33.0019</v>
      </c>
      <c r="FH52">
        <v>33.7211</v>
      </c>
      <c r="FI52">
        <v>30.0019</v>
      </c>
      <c r="FJ52">
        <v>33.2902</v>
      </c>
      <c r="FK52">
        <v>33.331</v>
      </c>
      <c r="FL52">
        <v>10.5609</v>
      </c>
      <c r="FM52">
        <v>43.4656</v>
      </c>
      <c r="FN52">
        <v>0</v>
      </c>
      <c r="FO52">
        <v>33</v>
      </c>
      <c r="FP52">
        <v>130.99</v>
      </c>
      <c r="FQ52">
        <v>19.1063</v>
      </c>
      <c r="FR52">
        <v>99.0216</v>
      </c>
      <c r="FS52">
        <v>97.8501</v>
      </c>
    </row>
    <row r="53" spans="1:175">
      <c r="A53">
        <v>37</v>
      </c>
      <c r="B53">
        <v>1627940585.6</v>
      </c>
      <c r="C53">
        <v>72</v>
      </c>
      <c r="D53" t="s">
        <v>368</v>
      </c>
      <c r="E53" t="s">
        <v>369</v>
      </c>
      <c r="F53">
        <v>0</v>
      </c>
      <c r="H53">
        <v>1627940585.6</v>
      </c>
      <c r="I53">
        <f>(J53)/1000</f>
        <v>0</v>
      </c>
      <c r="J53">
        <f>1000*CB53*AH53*(BX53-BY53)/(100*BQ53*(1000-AH53*BX53))</f>
        <v>0</v>
      </c>
      <c r="K53">
        <f>CB53*AH53*(BW53-BV53*(1000-AH53*BY53)/(1000-AH53*BX53))/(100*BQ53)</f>
        <v>0</v>
      </c>
      <c r="L53">
        <f>BV53 - IF(AH53&gt;1, K53*BQ53*100.0/(AJ53*CJ53), 0)</f>
        <v>0</v>
      </c>
      <c r="M53">
        <f>((S53-I53/2)*L53-K53)/(S53+I53/2)</f>
        <v>0</v>
      </c>
      <c r="N53">
        <f>M53*(CC53+CD53)/1000.0</f>
        <v>0</v>
      </c>
      <c r="O53">
        <f>(BV53 - IF(AH53&gt;1, K53*BQ53*100.0/(AJ53*CJ53), 0))*(CC53+CD53)/1000.0</f>
        <v>0</v>
      </c>
      <c r="P53">
        <f>2.0/((1/R53-1/Q53)+SIGN(R53)*SQRT((1/R53-1/Q53)*(1/R53-1/Q53) + 4*BR53/((BR53+1)*(BR53+1))*(2*1/R53*1/Q53-1/Q53*1/Q53)))</f>
        <v>0</v>
      </c>
      <c r="Q53">
        <f>IF(LEFT(BS53,1)&lt;&gt;"0",IF(LEFT(BS53,1)="1",3.0,BT53),$D$5+$E$5*(CJ53*CC53/($K$5*1000))+$F$5*(CJ53*CC53/($K$5*1000))*MAX(MIN(BQ53,$J$5),$I$5)*MAX(MIN(BQ53,$J$5),$I$5)+$G$5*MAX(MIN(BQ53,$J$5),$I$5)*(CJ53*CC53/($K$5*1000))+$H$5*(CJ53*CC53/($K$5*1000))*(CJ53*CC53/($K$5*1000)))</f>
        <v>0</v>
      </c>
      <c r="R53">
        <f>I53*(1000-(1000*0.61365*exp(17.502*V53/(240.97+V53))/(CC53+CD53)+BX53)/2)/(1000*0.61365*exp(17.502*V53/(240.97+V53))/(CC53+CD53)-BX53)</f>
        <v>0</v>
      </c>
      <c r="S53">
        <f>1/((BR53+1)/(P53/1.6)+1/(Q53/1.37)) + BR53/((BR53+1)/(P53/1.6) + BR53/(Q53/1.37))</f>
        <v>0</v>
      </c>
      <c r="T53">
        <f>(BM53*BP53)</f>
        <v>0</v>
      </c>
      <c r="U53">
        <f>(CE53+(T53+2*0.95*5.67E-8*(((CE53+$B$7)+273)^4-(CE53+273)^4)-44100*I53)/(1.84*29.3*Q53+8*0.95*5.67E-8*(CE53+273)^3))</f>
        <v>0</v>
      </c>
      <c r="V53">
        <f>($C$7*CF53+$D$7*CG53+$E$7*U53)</f>
        <v>0</v>
      </c>
      <c r="W53">
        <f>0.61365*exp(17.502*V53/(240.97+V53))</f>
        <v>0</v>
      </c>
      <c r="X53">
        <f>(Y53/Z53*100)</f>
        <v>0</v>
      </c>
      <c r="Y53">
        <f>BX53*(CC53+CD53)/1000</f>
        <v>0</v>
      </c>
      <c r="Z53">
        <f>0.61365*exp(17.502*CE53/(240.97+CE53))</f>
        <v>0</v>
      </c>
      <c r="AA53">
        <f>(W53-BX53*(CC53+CD53)/1000)</f>
        <v>0</v>
      </c>
      <c r="AB53">
        <f>(-I53*44100)</f>
        <v>0</v>
      </c>
      <c r="AC53">
        <f>2*29.3*Q53*0.92*(CE53-V53)</f>
        <v>0</v>
      </c>
      <c r="AD53">
        <f>2*0.95*5.67E-8*(((CE53+$B$7)+273)^4-(V53+273)^4)</f>
        <v>0</v>
      </c>
      <c r="AE53">
        <f>T53+AD53+AB53+AC53</f>
        <v>0</v>
      </c>
      <c r="AF53">
        <v>0</v>
      </c>
      <c r="AG53">
        <v>0</v>
      </c>
      <c r="AH53">
        <f>IF(AF53*$H$13&gt;=AJ53,1.0,(AJ53/(AJ53-AF53*$H$13)))</f>
        <v>0</v>
      </c>
      <c r="AI53">
        <f>(AH53-1)*100</f>
        <v>0</v>
      </c>
      <c r="AJ53">
        <f>MAX(0,($B$13+$C$13*CJ53)/(1+$D$13*CJ53)*CC53/(CE53+273)*$E$13)</f>
        <v>0</v>
      </c>
      <c r="AK53" t="s">
        <v>292</v>
      </c>
      <c r="AL53" t="s">
        <v>292</v>
      </c>
      <c r="AM53">
        <v>0</v>
      </c>
      <c r="AN53">
        <v>0</v>
      </c>
      <c r="AO53">
        <f>1-AM53/AN53</f>
        <v>0</v>
      </c>
      <c r="AP53">
        <v>0</v>
      </c>
      <c r="AQ53" t="s">
        <v>292</v>
      </c>
      <c r="AR53" t="s">
        <v>292</v>
      </c>
      <c r="AS53">
        <v>0</v>
      </c>
      <c r="AT53">
        <v>0</v>
      </c>
      <c r="AU53">
        <f>1-AS53/AT53</f>
        <v>0</v>
      </c>
      <c r="AV53">
        <v>0.5</v>
      </c>
      <c r="AW53">
        <f>BN53</f>
        <v>0</v>
      </c>
      <c r="AX53">
        <f>K53</f>
        <v>0</v>
      </c>
      <c r="AY53">
        <f>AU53*AV53*AW53</f>
        <v>0</v>
      </c>
      <c r="AZ53">
        <f>(AX53-AP53)/AW53</f>
        <v>0</v>
      </c>
      <c r="BA53">
        <f>(AN53-AT53)/AT53</f>
        <v>0</v>
      </c>
      <c r="BB53">
        <f>AM53/(AO53+AM53/AT53)</f>
        <v>0</v>
      </c>
      <c r="BC53" t="s">
        <v>292</v>
      </c>
      <c r="BD53">
        <v>0</v>
      </c>
      <c r="BE53">
        <f>IF(BD53&lt;&gt;0, BD53, BB53)</f>
        <v>0</v>
      </c>
      <c r="BF53">
        <f>1-BE53/AT53</f>
        <v>0</v>
      </c>
      <c r="BG53">
        <f>(AT53-AS53)/(AT53-BE53)</f>
        <v>0</v>
      </c>
      <c r="BH53">
        <f>(AN53-AT53)/(AN53-BE53)</f>
        <v>0</v>
      </c>
      <c r="BI53">
        <f>(AT53-AS53)/(AT53-AM53)</f>
        <v>0</v>
      </c>
      <c r="BJ53">
        <f>(AN53-AT53)/(AN53-AM53)</f>
        <v>0</v>
      </c>
      <c r="BK53">
        <f>(BG53*BE53/AS53)</f>
        <v>0</v>
      </c>
      <c r="BL53">
        <f>(1-BK53)</f>
        <v>0</v>
      </c>
      <c r="BM53">
        <f>$B$11*CK53+$C$11*CL53+$F$11*CM53*(1-CP53)</f>
        <v>0</v>
      </c>
      <c r="BN53">
        <f>BM53*BO53</f>
        <v>0</v>
      </c>
      <c r="BO53">
        <f>($B$11*$D$9+$C$11*$D$9+$F$11*((CZ53+CR53)/MAX(CZ53+CR53+DA53, 0.1)*$I$9+DA53/MAX(CZ53+CR53+DA53, 0.1)*$J$9))/($B$11+$C$11+$F$11)</f>
        <v>0</v>
      </c>
      <c r="BP53">
        <f>($B$11*$K$9+$C$11*$K$9+$F$11*((CZ53+CR53)/MAX(CZ53+CR53+DA53, 0.1)*$P$9+DA53/MAX(CZ53+CR53+DA53, 0.1)*$Q$9))/($B$11+$C$11+$F$11)</f>
        <v>0</v>
      </c>
      <c r="BQ53">
        <v>6</v>
      </c>
      <c r="BR53">
        <v>0.5</v>
      </c>
      <c r="BS53" t="s">
        <v>293</v>
      </c>
      <c r="BT53">
        <v>2</v>
      </c>
      <c r="BU53">
        <v>1627940585.6</v>
      </c>
      <c r="BV53">
        <v>111.697</v>
      </c>
      <c r="BW53">
        <v>119.032</v>
      </c>
      <c r="BX53">
        <v>19.2344</v>
      </c>
      <c r="BY53">
        <v>19.1877</v>
      </c>
      <c r="BZ53">
        <v>112.564</v>
      </c>
      <c r="CA53">
        <v>19.3731</v>
      </c>
      <c r="CB53">
        <v>900.013</v>
      </c>
      <c r="CC53">
        <v>101.149</v>
      </c>
      <c r="CD53">
        <v>0.0995956</v>
      </c>
      <c r="CE53">
        <v>34.8286</v>
      </c>
      <c r="CF53">
        <v>35.082</v>
      </c>
      <c r="CG53">
        <v>999.9</v>
      </c>
      <c r="CH53">
        <v>0</v>
      </c>
      <c r="CI53">
        <v>0</v>
      </c>
      <c r="CJ53">
        <v>10016.2</v>
      </c>
      <c r="CK53">
        <v>0</v>
      </c>
      <c r="CL53">
        <v>66.6042</v>
      </c>
      <c r="CM53">
        <v>1460.13</v>
      </c>
      <c r="CN53">
        <v>0.973009</v>
      </c>
      <c r="CO53">
        <v>0.0269909</v>
      </c>
      <c r="CP53">
        <v>0</v>
      </c>
      <c r="CQ53">
        <v>3.2924</v>
      </c>
      <c r="CR53">
        <v>4.99951</v>
      </c>
      <c r="CS53">
        <v>190.641</v>
      </c>
      <c r="CT53">
        <v>11913</v>
      </c>
      <c r="CU53">
        <v>48.25</v>
      </c>
      <c r="CV53">
        <v>50.625</v>
      </c>
      <c r="CW53">
        <v>49.875</v>
      </c>
      <c r="CX53">
        <v>50.062</v>
      </c>
      <c r="CY53">
        <v>50.312</v>
      </c>
      <c r="CZ53">
        <v>1415.86</v>
      </c>
      <c r="DA53">
        <v>39.28</v>
      </c>
      <c r="DB53">
        <v>0</v>
      </c>
      <c r="DC53">
        <v>1627940586.1</v>
      </c>
      <c r="DD53">
        <v>0</v>
      </c>
      <c r="DE53">
        <v>3.28851538461538</v>
      </c>
      <c r="DF53">
        <v>0.0186735014941502</v>
      </c>
      <c r="DG53">
        <v>2.96782906454081</v>
      </c>
      <c r="DH53">
        <v>190.105576923077</v>
      </c>
      <c r="DI53">
        <v>15</v>
      </c>
      <c r="DJ53">
        <v>1627940486.6</v>
      </c>
      <c r="DK53" t="s">
        <v>294</v>
      </c>
      <c r="DL53">
        <v>1627940484.1</v>
      </c>
      <c r="DM53">
        <v>1627940486.6</v>
      </c>
      <c r="DN53">
        <v>1</v>
      </c>
      <c r="DO53">
        <v>-0.66</v>
      </c>
      <c r="DP53">
        <v>-0.126</v>
      </c>
      <c r="DQ53">
        <v>0.617</v>
      </c>
      <c r="DR53">
        <v>-0.144</v>
      </c>
      <c r="DS53">
        <v>420</v>
      </c>
      <c r="DT53">
        <v>19</v>
      </c>
      <c r="DU53">
        <v>0.69</v>
      </c>
      <c r="DV53">
        <v>0.21</v>
      </c>
      <c r="DW53">
        <v>-7.37900292682927</v>
      </c>
      <c r="DX53">
        <v>0.0584690592334615</v>
      </c>
      <c r="DY53">
        <v>0.0379780893985005</v>
      </c>
      <c r="DZ53">
        <v>1</v>
      </c>
      <c r="EA53">
        <v>3.31367941176471</v>
      </c>
      <c r="EB53">
        <v>-0.27407597345687</v>
      </c>
      <c r="EC53">
        <v>0.142861050920964</v>
      </c>
      <c r="ED53">
        <v>1</v>
      </c>
      <c r="EE53">
        <v>0.0528067219512195</v>
      </c>
      <c r="EF53">
        <v>-0.0794878222996516</v>
      </c>
      <c r="EG53">
        <v>0.00882401462392128</v>
      </c>
      <c r="EH53">
        <v>1</v>
      </c>
      <c r="EI53">
        <v>3</v>
      </c>
      <c r="EJ53">
        <v>3</v>
      </c>
      <c r="EK53" t="s">
        <v>295</v>
      </c>
      <c r="EL53">
        <v>100</v>
      </c>
      <c r="EM53">
        <v>100</v>
      </c>
      <c r="EN53">
        <v>-0.867</v>
      </c>
      <c r="EO53">
        <v>-0.1387</v>
      </c>
      <c r="EP53">
        <v>-1.5265217558934</v>
      </c>
      <c r="EQ53">
        <v>0.00616335315543056</v>
      </c>
      <c r="ER53">
        <v>-2.81551833566181e-06</v>
      </c>
      <c r="ES53">
        <v>7.20361701182458e-10</v>
      </c>
      <c r="ET53">
        <v>-0.335119031910718</v>
      </c>
      <c r="EU53">
        <v>0.000949733804135094</v>
      </c>
      <c r="EV53">
        <v>0.000626151634330831</v>
      </c>
      <c r="EW53">
        <v>-7.8445624330649e-06</v>
      </c>
      <c r="EX53">
        <v>-4</v>
      </c>
      <c r="EY53">
        <v>2067</v>
      </c>
      <c r="EZ53">
        <v>1</v>
      </c>
      <c r="FA53">
        <v>22</v>
      </c>
      <c r="FB53">
        <v>1.7</v>
      </c>
      <c r="FC53">
        <v>1.6</v>
      </c>
      <c r="FD53">
        <v>18</v>
      </c>
      <c r="FE53">
        <v>991.859</v>
      </c>
      <c r="FF53">
        <v>454.218</v>
      </c>
      <c r="FG53">
        <v>33.0016</v>
      </c>
      <c r="FH53">
        <v>33.7309</v>
      </c>
      <c r="FI53">
        <v>30.002</v>
      </c>
      <c r="FJ53">
        <v>33.3</v>
      </c>
      <c r="FK53">
        <v>33.3414</v>
      </c>
      <c r="FL53">
        <v>10.7659</v>
      </c>
      <c r="FM53">
        <v>43.4656</v>
      </c>
      <c r="FN53">
        <v>0</v>
      </c>
      <c r="FO53">
        <v>33</v>
      </c>
      <c r="FP53">
        <v>136.01</v>
      </c>
      <c r="FQ53">
        <v>19.1063</v>
      </c>
      <c r="FR53">
        <v>99.0198</v>
      </c>
      <c r="FS53">
        <v>97.85</v>
      </c>
    </row>
    <row r="54" spans="1:175">
      <c r="A54">
        <v>38</v>
      </c>
      <c r="B54">
        <v>1627940587.6</v>
      </c>
      <c r="C54">
        <v>74</v>
      </c>
      <c r="D54" t="s">
        <v>370</v>
      </c>
      <c r="E54" t="s">
        <v>371</v>
      </c>
      <c r="F54">
        <v>0</v>
      </c>
      <c r="H54">
        <v>1627940587.6</v>
      </c>
      <c r="I54">
        <f>(J54)/1000</f>
        <v>0</v>
      </c>
      <c r="J54">
        <f>1000*CB54*AH54*(BX54-BY54)/(100*BQ54*(1000-AH54*BX54))</f>
        <v>0</v>
      </c>
      <c r="K54">
        <f>CB54*AH54*(BW54-BV54*(1000-AH54*BY54)/(1000-AH54*BX54))/(100*BQ54)</f>
        <v>0</v>
      </c>
      <c r="L54">
        <f>BV54 - IF(AH54&gt;1, K54*BQ54*100.0/(AJ54*CJ54), 0)</f>
        <v>0</v>
      </c>
      <c r="M54">
        <f>((S54-I54/2)*L54-K54)/(S54+I54/2)</f>
        <v>0</v>
      </c>
      <c r="N54">
        <f>M54*(CC54+CD54)/1000.0</f>
        <v>0</v>
      </c>
      <c r="O54">
        <f>(BV54 - IF(AH54&gt;1, K54*BQ54*100.0/(AJ54*CJ54), 0))*(CC54+CD54)/1000.0</f>
        <v>0</v>
      </c>
      <c r="P54">
        <f>2.0/((1/R54-1/Q54)+SIGN(R54)*SQRT((1/R54-1/Q54)*(1/R54-1/Q54) + 4*BR54/((BR54+1)*(BR54+1))*(2*1/R54*1/Q54-1/Q54*1/Q54)))</f>
        <v>0</v>
      </c>
      <c r="Q54">
        <f>IF(LEFT(BS54,1)&lt;&gt;"0",IF(LEFT(BS54,1)="1",3.0,BT54),$D$5+$E$5*(CJ54*CC54/($K$5*1000))+$F$5*(CJ54*CC54/($K$5*1000))*MAX(MIN(BQ54,$J$5),$I$5)*MAX(MIN(BQ54,$J$5),$I$5)+$G$5*MAX(MIN(BQ54,$J$5),$I$5)*(CJ54*CC54/($K$5*1000))+$H$5*(CJ54*CC54/($K$5*1000))*(CJ54*CC54/($K$5*1000)))</f>
        <v>0</v>
      </c>
      <c r="R54">
        <f>I54*(1000-(1000*0.61365*exp(17.502*V54/(240.97+V54))/(CC54+CD54)+BX54)/2)/(1000*0.61365*exp(17.502*V54/(240.97+V54))/(CC54+CD54)-BX54)</f>
        <v>0</v>
      </c>
      <c r="S54">
        <f>1/((BR54+1)/(P54/1.6)+1/(Q54/1.37)) + BR54/((BR54+1)/(P54/1.6) + BR54/(Q54/1.37))</f>
        <v>0</v>
      </c>
      <c r="T54">
        <f>(BM54*BP54)</f>
        <v>0</v>
      </c>
      <c r="U54">
        <f>(CE54+(T54+2*0.95*5.67E-8*(((CE54+$B$7)+273)^4-(CE54+273)^4)-44100*I54)/(1.84*29.3*Q54+8*0.95*5.67E-8*(CE54+273)^3))</f>
        <v>0</v>
      </c>
      <c r="V54">
        <f>($C$7*CF54+$D$7*CG54+$E$7*U54)</f>
        <v>0</v>
      </c>
      <c r="W54">
        <f>0.61365*exp(17.502*V54/(240.97+V54))</f>
        <v>0</v>
      </c>
      <c r="X54">
        <f>(Y54/Z54*100)</f>
        <v>0</v>
      </c>
      <c r="Y54">
        <f>BX54*(CC54+CD54)/1000</f>
        <v>0</v>
      </c>
      <c r="Z54">
        <f>0.61365*exp(17.502*CE54/(240.97+CE54))</f>
        <v>0</v>
      </c>
      <c r="AA54">
        <f>(W54-BX54*(CC54+CD54)/1000)</f>
        <v>0</v>
      </c>
      <c r="AB54">
        <f>(-I54*44100)</f>
        <v>0</v>
      </c>
      <c r="AC54">
        <f>2*29.3*Q54*0.92*(CE54-V54)</f>
        <v>0</v>
      </c>
      <c r="AD54">
        <f>2*0.95*5.67E-8*(((CE54+$B$7)+273)^4-(V54+273)^4)</f>
        <v>0</v>
      </c>
      <c r="AE54">
        <f>T54+AD54+AB54+AC54</f>
        <v>0</v>
      </c>
      <c r="AF54">
        <v>0</v>
      </c>
      <c r="AG54">
        <v>0</v>
      </c>
      <c r="AH54">
        <f>IF(AF54*$H$13&gt;=AJ54,1.0,(AJ54/(AJ54-AF54*$H$13)))</f>
        <v>0</v>
      </c>
      <c r="AI54">
        <f>(AH54-1)*100</f>
        <v>0</v>
      </c>
      <c r="AJ54">
        <f>MAX(0,($B$13+$C$13*CJ54)/(1+$D$13*CJ54)*CC54/(CE54+273)*$E$13)</f>
        <v>0</v>
      </c>
      <c r="AK54" t="s">
        <v>292</v>
      </c>
      <c r="AL54" t="s">
        <v>292</v>
      </c>
      <c r="AM54">
        <v>0</v>
      </c>
      <c r="AN54">
        <v>0</v>
      </c>
      <c r="AO54">
        <f>1-AM54/AN54</f>
        <v>0</v>
      </c>
      <c r="AP54">
        <v>0</v>
      </c>
      <c r="AQ54" t="s">
        <v>292</v>
      </c>
      <c r="AR54" t="s">
        <v>292</v>
      </c>
      <c r="AS54">
        <v>0</v>
      </c>
      <c r="AT54">
        <v>0</v>
      </c>
      <c r="AU54">
        <f>1-AS54/AT54</f>
        <v>0</v>
      </c>
      <c r="AV54">
        <v>0.5</v>
      </c>
      <c r="AW54">
        <f>BN54</f>
        <v>0</v>
      </c>
      <c r="AX54">
        <f>K54</f>
        <v>0</v>
      </c>
      <c r="AY54">
        <f>AU54*AV54*AW54</f>
        <v>0</v>
      </c>
      <c r="AZ54">
        <f>(AX54-AP54)/AW54</f>
        <v>0</v>
      </c>
      <c r="BA54">
        <f>(AN54-AT54)/AT54</f>
        <v>0</v>
      </c>
      <c r="BB54">
        <f>AM54/(AO54+AM54/AT54)</f>
        <v>0</v>
      </c>
      <c r="BC54" t="s">
        <v>292</v>
      </c>
      <c r="BD54">
        <v>0</v>
      </c>
      <c r="BE54">
        <f>IF(BD54&lt;&gt;0, BD54, BB54)</f>
        <v>0</v>
      </c>
      <c r="BF54">
        <f>1-BE54/AT54</f>
        <v>0</v>
      </c>
      <c r="BG54">
        <f>(AT54-AS54)/(AT54-BE54)</f>
        <v>0</v>
      </c>
      <c r="BH54">
        <f>(AN54-AT54)/(AN54-BE54)</f>
        <v>0</v>
      </c>
      <c r="BI54">
        <f>(AT54-AS54)/(AT54-AM54)</f>
        <v>0</v>
      </c>
      <c r="BJ54">
        <f>(AN54-AT54)/(AN54-AM54)</f>
        <v>0</v>
      </c>
      <c r="BK54">
        <f>(BG54*BE54/AS54)</f>
        <v>0</v>
      </c>
      <c r="BL54">
        <f>(1-BK54)</f>
        <v>0</v>
      </c>
      <c r="BM54">
        <f>$B$11*CK54+$C$11*CL54+$F$11*CM54*(1-CP54)</f>
        <v>0</v>
      </c>
      <c r="BN54">
        <f>BM54*BO54</f>
        <v>0</v>
      </c>
      <c r="BO54">
        <f>($B$11*$D$9+$C$11*$D$9+$F$11*((CZ54+CR54)/MAX(CZ54+CR54+DA54, 0.1)*$I$9+DA54/MAX(CZ54+CR54+DA54, 0.1)*$J$9))/($B$11+$C$11+$F$11)</f>
        <v>0</v>
      </c>
      <c r="BP54">
        <f>($B$11*$K$9+$C$11*$K$9+$F$11*((CZ54+CR54)/MAX(CZ54+CR54+DA54, 0.1)*$P$9+DA54/MAX(CZ54+CR54+DA54, 0.1)*$Q$9))/($B$11+$C$11+$F$11)</f>
        <v>0</v>
      </c>
      <c r="BQ54">
        <v>6</v>
      </c>
      <c r="BR54">
        <v>0.5</v>
      </c>
      <c r="BS54" t="s">
        <v>293</v>
      </c>
      <c r="BT54">
        <v>2</v>
      </c>
      <c r="BU54">
        <v>1627940587.6</v>
      </c>
      <c r="BV54">
        <v>115.065</v>
      </c>
      <c r="BW54">
        <v>122.352</v>
      </c>
      <c r="BX54">
        <v>19.2394</v>
      </c>
      <c r="BY54">
        <v>19.1928</v>
      </c>
      <c r="BZ54">
        <v>115.914</v>
      </c>
      <c r="CA54">
        <v>19.3781</v>
      </c>
      <c r="CB54">
        <v>899.927</v>
      </c>
      <c r="CC54">
        <v>101.149</v>
      </c>
      <c r="CD54">
        <v>0.100004</v>
      </c>
      <c r="CE54">
        <v>34.8313</v>
      </c>
      <c r="CF54">
        <v>35.0806</v>
      </c>
      <c r="CG54">
        <v>999.9</v>
      </c>
      <c r="CH54">
        <v>0</v>
      </c>
      <c r="CI54">
        <v>0</v>
      </c>
      <c r="CJ54">
        <v>9978.75</v>
      </c>
      <c r="CK54">
        <v>0</v>
      </c>
      <c r="CL54">
        <v>66.6042</v>
      </c>
      <c r="CM54">
        <v>1460.13</v>
      </c>
      <c r="CN54">
        <v>0.973009</v>
      </c>
      <c r="CO54">
        <v>0.0269909</v>
      </c>
      <c r="CP54">
        <v>0</v>
      </c>
      <c r="CQ54">
        <v>2.5405</v>
      </c>
      <c r="CR54">
        <v>4.99951</v>
      </c>
      <c r="CS54">
        <v>190.72</v>
      </c>
      <c r="CT54">
        <v>11913</v>
      </c>
      <c r="CU54">
        <v>48.312</v>
      </c>
      <c r="CV54">
        <v>50.625</v>
      </c>
      <c r="CW54">
        <v>49.875</v>
      </c>
      <c r="CX54">
        <v>50.062</v>
      </c>
      <c r="CY54">
        <v>50.312</v>
      </c>
      <c r="CZ54">
        <v>1415.86</v>
      </c>
      <c r="DA54">
        <v>39.28</v>
      </c>
      <c r="DB54">
        <v>0</v>
      </c>
      <c r="DC54">
        <v>1627940588.5</v>
      </c>
      <c r="DD54">
        <v>0</v>
      </c>
      <c r="DE54">
        <v>3.26011538461538</v>
      </c>
      <c r="DF54">
        <v>-0.446352134219993</v>
      </c>
      <c r="DG54">
        <v>2.3147008493636</v>
      </c>
      <c r="DH54">
        <v>190.230038461538</v>
      </c>
      <c r="DI54">
        <v>15</v>
      </c>
      <c r="DJ54">
        <v>1627940486.6</v>
      </c>
      <c r="DK54" t="s">
        <v>294</v>
      </c>
      <c r="DL54">
        <v>1627940484.1</v>
      </c>
      <c r="DM54">
        <v>1627940486.6</v>
      </c>
      <c r="DN54">
        <v>1</v>
      </c>
      <c r="DO54">
        <v>-0.66</v>
      </c>
      <c r="DP54">
        <v>-0.126</v>
      </c>
      <c r="DQ54">
        <v>0.617</v>
      </c>
      <c r="DR54">
        <v>-0.144</v>
      </c>
      <c r="DS54">
        <v>420</v>
      </c>
      <c r="DT54">
        <v>19</v>
      </c>
      <c r="DU54">
        <v>0.69</v>
      </c>
      <c r="DV54">
        <v>0.21</v>
      </c>
      <c r="DW54">
        <v>-7.37400487804878</v>
      </c>
      <c r="DX54">
        <v>0.20559700348433</v>
      </c>
      <c r="DY54">
        <v>0.0437371601296271</v>
      </c>
      <c r="DZ54">
        <v>1</v>
      </c>
      <c r="EA54">
        <v>3.30930882352941</v>
      </c>
      <c r="EB54">
        <v>-0.490351648351652</v>
      </c>
      <c r="EC54">
        <v>0.154654545525041</v>
      </c>
      <c r="ED54">
        <v>1</v>
      </c>
      <c r="EE54">
        <v>0.050274412195122</v>
      </c>
      <c r="EF54">
        <v>-0.0523995386759581</v>
      </c>
      <c r="EG54">
        <v>0.00610797263164102</v>
      </c>
      <c r="EH54">
        <v>1</v>
      </c>
      <c r="EI54">
        <v>3</v>
      </c>
      <c r="EJ54">
        <v>3</v>
      </c>
      <c r="EK54" t="s">
        <v>295</v>
      </c>
      <c r="EL54">
        <v>100</v>
      </c>
      <c r="EM54">
        <v>100</v>
      </c>
      <c r="EN54">
        <v>-0.849</v>
      </c>
      <c r="EO54">
        <v>-0.1387</v>
      </c>
      <c r="EP54">
        <v>-1.5265217558934</v>
      </c>
      <c r="EQ54">
        <v>0.00616335315543056</v>
      </c>
      <c r="ER54">
        <v>-2.81551833566181e-06</v>
      </c>
      <c r="ES54">
        <v>7.20361701182458e-10</v>
      </c>
      <c r="ET54">
        <v>-0.335119031910718</v>
      </c>
      <c r="EU54">
        <v>0.000949733804135094</v>
      </c>
      <c r="EV54">
        <v>0.000626151634330831</v>
      </c>
      <c r="EW54">
        <v>-7.8445624330649e-06</v>
      </c>
      <c r="EX54">
        <v>-4</v>
      </c>
      <c r="EY54">
        <v>2067</v>
      </c>
      <c r="EZ54">
        <v>1</v>
      </c>
      <c r="FA54">
        <v>22</v>
      </c>
      <c r="FB54">
        <v>1.7</v>
      </c>
      <c r="FC54">
        <v>1.7</v>
      </c>
      <c r="FD54">
        <v>18</v>
      </c>
      <c r="FE54">
        <v>991.741</v>
      </c>
      <c r="FF54">
        <v>454.239</v>
      </c>
      <c r="FG54">
        <v>33.0016</v>
      </c>
      <c r="FH54">
        <v>33.7407</v>
      </c>
      <c r="FI54">
        <v>30.0019</v>
      </c>
      <c r="FJ54">
        <v>33.3096</v>
      </c>
      <c r="FK54">
        <v>33.351</v>
      </c>
      <c r="FL54">
        <v>10.9409</v>
      </c>
      <c r="FM54">
        <v>43.4656</v>
      </c>
      <c r="FN54">
        <v>0</v>
      </c>
      <c r="FO54">
        <v>33</v>
      </c>
      <c r="FP54">
        <v>136.01</v>
      </c>
      <c r="FQ54">
        <v>19.1649</v>
      </c>
      <c r="FR54">
        <v>99.0183</v>
      </c>
      <c r="FS54">
        <v>97.8496</v>
      </c>
    </row>
    <row r="55" spans="1:175">
      <c r="A55">
        <v>39</v>
      </c>
      <c r="B55">
        <v>1627940589.6</v>
      </c>
      <c r="C55">
        <v>76</v>
      </c>
      <c r="D55" t="s">
        <v>372</v>
      </c>
      <c r="E55" t="s">
        <v>373</v>
      </c>
      <c r="F55">
        <v>0</v>
      </c>
      <c r="H55">
        <v>1627940589.6</v>
      </c>
      <c r="I55">
        <f>(J55)/1000</f>
        <v>0</v>
      </c>
      <c r="J55">
        <f>1000*CB55*AH55*(BX55-BY55)/(100*BQ55*(1000-AH55*BX55))</f>
        <v>0</v>
      </c>
      <c r="K55">
        <f>CB55*AH55*(BW55-BV55*(1000-AH55*BY55)/(1000-AH55*BX55))/(100*BQ55)</f>
        <v>0</v>
      </c>
      <c r="L55">
        <f>BV55 - IF(AH55&gt;1, K55*BQ55*100.0/(AJ55*CJ55), 0)</f>
        <v>0</v>
      </c>
      <c r="M55">
        <f>((S55-I55/2)*L55-K55)/(S55+I55/2)</f>
        <v>0</v>
      </c>
      <c r="N55">
        <f>M55*(CC55+CD55)/1000.0</f>
        <v>0</v>
      </c>
      <c r="O55">
        <f>(BV55 - IF(AH55&gt;1, K55*BQ55*100.0/(AJ55*CJ55), 0))*(CC55+CD55)/1000.0</f>
        <v>0</v>
      </c>
      <c r="P55">
        <f>2.0/((1/R55-1/Q55)+SIGN(R55)*SQRT((1/R55-1/Q55)*(1/R55-1/Q55) + 4*BR55/((BR55+1)*(BR55+1))*(2*1/R55*1/Q55-1/Q55*1/Q55)))</f>
        <v>0</v>
      </c>
      <c r="Q55">
        <f>IF(LEFT(BS55,1)&lt;&gt;"0",IF(LEFT(BS55,1)="1",3.0,BT55),$D$5+$E$5*(CJ55*CC55/($K$5*1000))+$F$5*(CJ55*CC55/($K$5*1000))*MAX(MIN(BQ55,$J$5),$I$5)*MAX(MIN(BQ55,$J$5),$I$5)+$G$5*MAX(MIN(BQ55,$J$5),$I$5)*(CJ55*CC55/($K$5*1000))+$H$5*(CJ55*CC55/($K$5*1000))*(CJ55*CC55/($K$5*1000)))</f>
        <v>0</v>
      </c>
      <c r="R55">
        <f>I55*(1000-(1000*0.61365*exp(17.502*V55/(240.97+V55))/(CC55+CD55)+BX55)/2)/(1000*0.61365*exp(17.502*V55/(240.97+V55))/(CC55+CD55)-BX55)</f>
        <v>0</v>
      </c>
      <c r="S55">
        <f>1/((BR55+1)/(P55/1.6)+1/(Q55/1.37)) + BR55/((BR55+1)/(P55/1.6) + BR55/(Q55/1.37))</f>
        <v>0</v>
      </c>
      <c r="T55">
        <f>(BM55*BP55)</f>
        <v>0</v>
      </c>
      <c r="U55">
        <f>(CE55+(T55+2*0.95*5.67E-8*(((CE55+$B$7)+273)^4-(CE55+273)^4)-44100*I55)/(1.84*29.3*Q55+8*0.95*5.67E-8*(CE55+273)^3))</f>
        <v>0</v>
      </c>
      <c r="V55">
        <f>($C$7*CF55+$D$7*CG55+$E$7*U55)</f>
        <v>0</v>
      </c>
      <c r="W55">
        <f>0.61365*exp(17.502*V55/(240.97+V55))</f>
        <v>0</v>
      </c>
      <c r="X55">
        <f>(Y55/Z55*100)</f>
        <v>0</v>
      </c>
      <c r="Y55">
        <f>BX55*(CC55+CD55)/1000</f>
        <v>0</v>
      </c>
      <c r="Z55">
        <f>0.61365*exp(17.502*CE55/(240.97+CE55))</f>
        <v>0</v>
      </c>
      <c r="AA55">
        <f>(W55-BX55*(CC55+CD55)/1000)</f>
        <v>0</v>
      </c>
      <c r="AB55">
        <f>(-I55*44100)</f>
        <v>0</v>
      </c>
      <c r="AC55">
        <f>2*29.3*Q55*0.92*(CE55-V55)</f>
        <v>0</v>
      </c>
      <c r="AD55">
        <f>2*0.95*5.67E-8*(((CE55+$B$7)+273)^4-(V55+273)^4)</f>
        <v>0</v>
      </c>
      <c r="AE55">
        <f>T55+AD55+AB55+AC55</f>
        <v>0</v>
      </c>
      <c r="AF55">
        <v>0</v>
      </c>
      <c r="AG55">
        <v>0</v>
      </c>
      <c r="AH55">
        <f>IF(AF55*$H$13&gt;=AJ55,1.0,(AJ55/(AJ55-AF55*$H$13)))</f>
        <v>0</v>
      </c>
      <c r="AI55">
        <f>(AH55-1)*100</f>
        <v>0</v>
      </c>
      <c r="AJ55">
        <f>MAX(0,($B$13+$C$13*CJ55)/(1+$D$13*CJ55)*CC55/(CE55+273)*$E$13)</f>
        <v>0</v>
      </c>
      <c r="AK55" t="s">
        <v>292</v>
      </c>
      <c r="AL55" t="s">
        <v>292</v>
      </c>
      <c r="AM55">
        <v>0</v>
      </c>
      <c r="AN55">
        <v>0</v>
      </c>
      <c r="AO55">
        <f>1-AM55/AN55</f>
        <v>0</v>
      </c>
      <c r="AP55">
        <v>0</v>
      </c>
      <c r="AQ55" t="s">
        <v>292</v>
      </c>
      <c r="AR55" t="s">
        <v>292</v>
      </c>
      <c r="AS55">
        <v>0</v>
      </c>
      <c r="AT55">
        <v>0</v>
      </c>
      <c r="AU55">
        <f>1-AS55/AT55</f>
        <v>0</v>
      </c>
      <c r="AV55">
        <v>0.5</v>
      </c>
      <c r="AW55">
        <f>BN55</f>
        <v>0</v>
      </c>
      <c r="AX55">
        <f>K55</f>
        <v>0</v>
      </c>
      <c r="AY55">
        <f>AU55*AV55*AW55</f>
        <v>0</v>
      </c>
      <c r="AZ55">
        <f>(AX55-AP55)/AW55</f>
        <v>0</v>
      </c>
      <c r="BA55">
        <f>(AN55-AT55)/AT55</f>
        <v>0</v>
      </c>
      <c r="BB55">
        <f>AM55/(AO55+AM55/AT55)</f>
        <v>0</v>
      </c>
      <c r="BC55" t="s">
        <v>292</v>
      </c>
      <c r="BD55">
        <v>0</v>
      </c>
      <c r="BE55">
        <f>IF(BD55&lt;&gt;0, BD55, BB55)</f>
        <v>0</v>
      </c>
      <c r="BF55">
        <f>1-BE55/AT55</f>
        <v>0</v>
      </c>
      <c r="BG55">
        <f>(AT55-AS55)/(AT55-BE55)</f>
        <v>0</v>
      </c>
      <c r="BH55">
        <f>(AN55-AT55)/(AN55-BE55)</f>
        <v>0</v>
      </c>
      <c r="BI55">
        <f>(AT55-AS55)/(AT55-AM55)</f>
        <v>0</v>
      </c>
      <c r="BJ55">
        <f>(AN55-AT55)/(AN55-AM55)</f>
        <v>0</v>
      </c>
      <c r="BK55">
        <f>(BG55*BE55/AS55)</f>
        <v>0</v>
      </c>
      <c r="BL55">
        <f>(1-BK55)</f>
        <v>0</v>
      </c>
      <c r="BM55">
        <f>$B$11*CK55+$C$11*CL55+$F$11*CM55*(1-CP55)</f>
        <v>0</v>
      </c>
      <c r="BN55">
        <f>BM55*BO55</f>
        <v>0</v>
      </c>
      <c r="BO55">
        <f>($B$11*$D$9+$C$11*$D$9+$F$11*((CZ55+CR55)/MAX(CZ55+CR55+DA55, 0.1)*$I$9+DA55/MAX(CZ55+CR55+DA55, 0.1)*$J$9))/($B$11+$C$11+$F$11)</f>
        <v>0</v>
      </c>
      <c r="BP55">
        <f>($B$11*$K$9+$C$11*$K$9+$F$11*((CZ55+CR55)/MAX(CZ55+CR55+DA55, 0.1)*$P$9+DA55/MAX(CZ55+CR55+DA55, 0.1)*$Q$9))/($B$11+$C$11+$F$11)</f>
        <v>0</v>
      </c>
      <c r="BQ55">
        <v>6</v>
      </c>
      <c r="BR55">
        <v>0.5</v>
      </c>
      <c r="BS55" t="s">
        <v>293</v>
      </c>
      <c r="BT55">
        <v>2</v>
      </c>
      <c r="BU55">
        <v>1627940589.6</v>
      </c>
      <c r="BV55">
        <v>118.469</v>
      </c>
      <c r="BW55">
        <v>125.7</v>
      </c>
      <c r="BX55">
        <v>19.2442</v>
      </c>
      <c r="BY55">
        <v>19.1984</v>
      </c>
      <c r="BZ55">
        <v>119.299</v>
      </c>
      <c r="CA55">
        <v>19.3828</v>
      </c>
      <c r="CB55">
        <v>899.976</v>
      </c>
      <c r="CC55">
        <v>101.15</v>
      </c>
      <c r="CD55">
        <v>0.0999139</v>
      </c>
      <c r="CE55">
        <v>34.8361</v>
      </c>
      <c r="CF55">
        <v>35.0899</v>
      </c>
      <c r="CG55">
        <v>999.9</v>
      </c>
      <c r="CH55">
        <v>0</v>
      </c>
      <c r="CI55">
        <v>0</v>
      </c>
      <c r="CJ55">
        <v>9995</v>
      </c>
      <c r="CK55">
        <v>0</v>
      </c>
      <c r="CL55">
        <v>66.6042</v>
      </c>
      <c r="CM55">
        <v>1459.8</v>
      </c>
      <c r="CN55">
        <v>0.973003</v>
      </c>
      <c r="CO55">
        <v>0.0269966</v>
      </c>
      <c r="CP55">
        <v>0</v>
      </c>
      <c r="CQ55">
        <v>3.274</v>
      </c>
      <c r="CR55">
        <v>4.99951</v>
      </c>
      <c r="CS55">
        <v>190.744</v>
      </c>
      <c r="CT55">
        <v>11910.3</v>
      </c>
      <c r="CU55">
        <v>48.312</v>
      </c>
      <c r="CV55">
        <v>50.687</v>
      </c>
      <c r="CW55">
        <v>49.875</v>
      </c>
      <c r="CX55">
        <v>50.062</v>
      </c>
      <c r="CY55">
        <v>50.375</v>
      </c>
      <c r="CZ55">
        <v>1415.53</v>
      </c>
      <c r="DA55">
        <v>39.27</v>
      </c>
      <c r="DB55">
        <v>0</v>
      </c>
      <c r="DC55">
        <v>1627940590.3</v>
      </c>
      <c r="DD55">
        <v>0</v>
      </c>
      <c r="DE55">
        <v>3.26118</v>
      </c>
      <c r="DF55">
        <v>-0.562207688659298</v>
      </c>
      <c r="DG55">
        <v>3.16046154122643</v>
      </c>
      <c r="DH55">
        <v>190.31812</v>
      </c>
      <c r="DI55">
        <v>15</v>
      </c>
      <c r="DJ55">
        <v>1627940486.6</v>
      </c>
      <c r="DK55" t="s">
        <v>294</v>
      </c>
      <c r="DL55">
        <v>1627940484.1</v>
      </c>
      <c r="DM55">
        <v>1627940486.6</v>
      </c>
      <c r="DN55">
        <v>1</v>
      </c>
      <c r="DO55">
        <v>-0.66</v>
      </c>
      <c r="DP55">
        <v>-0.126</v>
      </c>
      <c r="DQ55">
        <v>0.617</v>
      </c>
      <c r="DR55">
        <v>-0.144</v>
      </c>
      <c r="DS55">
        <v>420</v>
      </c>
      <c r="DT55">
        <v>19</v>
      </c>
      <c r="DU55">
        <v>0.69</v>
      </c>
      <c r="DV55">
        <v>0.21</v>
      </c>
      <c r="DW55">
        <v>-7.36649317073171</v>
      </c>
      <c r="DX55">
        <v>0.331452961672458</v>
      </c>
      <c r="DY55">
        <v>0.0504948474762898</v>
      </c>
      <c r="DZ55">
        <v>1</v>
      </c>
      <c r="EA55">
        <v>3.28034571428571</v>
      </c>
      <c r="EB55">
        <v>-0.702718590998041</v>
      </c>
      <c r="EC55">
        <v>0.206141928005034</v>
      </c>
      <c r="ED55">
        <v>1</v>
      </c>
      <c r="EE55">
        <v>0.0486079487804878</v>
      </c>
      <c r="EF55">
        <v>-0.0336546376306619</v>
      </c>
      <c r="EG55">
        <v>0.00435129529692425</v>
      </c>
      <c r="EH55">
        <v>1</v>
      </c>
      <c r="EI55">
        <v>3</v>
      </c>
      <c r="EJ55">
        <v>3</v>
      </c>
      <c r="EK55" t="s">
        <v>295</v>
      </c>
      <c r="EL55">
        <v>100</v>
      </c>
      <c r="EM55">
        <v>100</v>
      </c>
      <c r="EN55">
        <v>-0.83</v>
      </c>
      <c r="EO55">
        <v>-0.1386</v>
      </c>
      <c r="EP55">
        <v>-1.5265217558934</v>
      </c>
      <c r="EQ55">
        <v>0.00616335315543056</v>
      </c>
      <c r="ER55">
        <v>-2.81551833566181e-06</v>
      </c>
      <c r="ES55">
        <v>7.20361701182458e-10</v>
      </c>
      <c r="ET55">
        <v>-0.335119031910718</v>
      </c>
      <c r="EU55">
        <v>0.000949733804135094</v>
      </c>
      <c r="EV55">
        <v>0.000626151634330831</v>
      </c>
      <c r="EW55">
        <v>-7.8445624330649e-06</v>
      </c>
      <c r="EX55">
        <v>-4</v>
      </c>
      <c r="EY55">
        <v>2067</v>
      </c>
      <c r="EZ55">
        <v>1</v>
      </c>
      <c r="FA55">
        <v>22</v>
      </c>
      <c r="FB55">
        <v>1.8</v>
      </c>
      <c r="FC55">
        <v>1.7</v>
      </c>
      <c r="FD55">
        <v>18</v>
      </c>
      <c r="FE55">
        <v>991.553</v>
      </c>
      <c r="FF55">
        <v>454.255</v>
      </c>
      <c r="FG55">
        <v>33.0015</v>
      </c>
      <c r="FH55">
        <v>33.75</v>
      </c>
      <c r="FI55">
        <v>30.0019</v>
      </c>
      <c r="FJ55">
        <v>33.3198</v>
      </c>
      <c r="FK55">
        <v>33.3598</v>
      </c>
      <c r="FL55">
        <v>11.1597</v>
      </c>
      <c r="FM55">
        <v>43.4656</v>
      </c>
      <c r="FN55">
        <v>0</v>
      </c>
      <c r="FO55">
        <v>33</v>
      </c>
      <c r="FP55">
        <v>141.03</v>
      </c>
      <c r="FQ55">
        <v>19.1764</v>
      </c>
      <c r="FR55">
        <v>99.0173</v>
      </c>
      <c r="FS55">
        <v>97.8469</v>
      </c>
    </row>
    <row r="56" spans="1:175">
      <c r="A56">
        <v>40</v>
      </c>
      <c r="B56">
        <v>1627940591.6</v>
      </c>
      <c r="C56">
        <v>78</v>
      </c>
      <c r="D56" t="s">
        <v>374</v>
      </c>
      <c r="E56" t="s">
        <v>375</v>
      </c>
      <c r="F56">
        <v>0</v>
      </c>
      <c r="H56">
        <v>1627940591.6</v>
      </c>
      <c r="I56">
        <f>(J56)/1000</f>
        <v>0</v>
      </c>
      <c r="J56">
        <f>1000*CB56*AH56*(BX56-BY56)/(100*BQ56*(1000-AH56*BX56))</f>
        <v>0</v>
      </c>
      <c r="K56">
        <f>CB56*AH56*(BW56-BV56*(1000-AH56*BY56)/(1000-AH56*BX56))/(100*BQ56)</f>
        <v>0</v>
      </c>
      <c r="L56">
        <f>BV56 - IF(AH56&gt;1, K56*BQ56*100.0/(AJ56*CJ56), 0)</f>
        <v>0</v>
      </c>
      <c r="M56">
        <f>((S56-I56/2)*L56-K56)/(S56+I56/2)</f>
        <v>0</v>
      </c>
      <c r="N56">
        <f>M56*(CC56+CD56)/1000.0</f>
        <v>0</v>
      </c>
      <c r="O56">
        <f>(BV56 - IF(AH56&gt;1, K56*BQ56*100.0/(AJ56*CJ56), 0))*(CC56+CD56)/1000.0</f>
        <v>0</v>
      </c>
      <c r="P56">
        <f>2.0/((1/R56-1/Q56)+SIGN(R56)*SQRT((1/R56-1/Q56)*(1/R56-1/Q56) + 4*BR56/((BR56+1)*(BR56+1))*(2*1/R56*1/Q56-1/Q56*1/Q56)))</f>
        <v>0</v>
      </c>
      <c r="Q56">
        <f>IF(LEFT(BS56,1)&lt;&gt;"0",IF(LEFT(BS56,1)="1",3.0,BT56),$D$5+$E$5*(CJ56*CC56/($K$5*1000))+$F$5*(CJ56*CC56/($K$5*1000))*MAX(MIN(BQ56,$J$5),$I$5)*MAX(MIN(BQ56,$J$5),$I$5)+$G$5*MAX(MIN(BQ56,$J$5),$I$5)*(CJ56*CC56/($K$5*1000))+$H$5*(CJ56*CC56/($K$5*1000))*(CJ56*CC56/($K$5*1000)))</f>
        <v>0</v>
      </c>
      <c r="R56">
        <f>I56*(1000-(1000*0.61365*exp(17.502*V56/(240.97+V56))/(CC56+CD56)+BX56)/2)/(1000*0.61365*exp(17.502*V56/(240.97+V56))/(CC56+CD56)-BX56)</f>
        <v>0</v>
      </c>
      <c r="S56">
        <f>1/((BR56+1)/(P56/1.6)+1/(Q56/1.37)) + BR56/((BR56+1)/(P56/1.6) + BR56/(Q56/1.37))</f>
        <v>0</v>
      </c>
      <c r="T56">
        <f>(BM56*BP56)</f>
        <v>0</v>
      </c>
      <c r="U56">
        <f>(CE56+(T56+2*0.95*5.67E-8*(((CE56+$B$7)+273)^4-(CE56+273)^4)-44100*I56)/(1.84*29.3*Q56+8*0.95*5.67E-8*(CE56+273)^3))</f>
        <v>0</v>
      </c>
      <c r="V56">
        <f>($C$7*CF56+$D$7*CG56+$E$7*U56)</f>
        <v>0</v>
      </c>
      <c r="W56">
        <f>0.61365*exp(17.502*V56/(240.97+V56))</f>
        <v>0</v>
      </c>
      <c r="X56">
        <f>(Y56/Z56*100)</f>
        <v>0</v>
      </c>
      <c r="Y56">
        <f>BX56*(CC56+CD56)/1000</f>
        <v>0</v>
      </c>
      <c r="Z56">
        <f>0.61365*exp(17.502*CE56/(240.97+CE56))</f>
        <v>0</v>
      </c>
      <c r="AA56">
        <f>(W56-BX56*(CC56+CD56)/1000)</f>
        <v>0</v>
      </c>
      <c r="AB56">
        <f>(-I56*44100)</f>
        <v>0</v>
      </c>
      <c r="AC56">
        <f>2*29.3*Q56*0.92*(CE56-V56)</f>
        <v>0</v>
      </c>
      <c r="AD56">
        <f>2*0.95*5.67E-8*(((CE56+$B$7)+273)^4-(V56+273)^4)</f>
        <v>0</v>
      </c>
      <c r="AE56">
        <f>T56+AD56+AB56+AC56</f>
        <v>0</v>
      </c>
      <c r="AF56">
        <v>0</v>
      </c>
      <c r="AG56">
        <v>0</v>
      </c>
      <c r="AH56">
        <f>IF(AF56*$H$13&gt;=AJ56,1.0,(AJ56/(AJ56-AF56*$H$13)))</f>
        <v>0</v>
      </c>
      <c r="AI56">
        <f>(AH56-1)*100</f>
        <v>0</v>
      </c>
      <c r="AJ56">
        <f>MAX(0,($B$13+$C$13*CJ56)/(1+$D$13*CJ56)*CC56/(CE56+273)*$E$13)</f>
        <v>0</v>
      </c>
      <c r="AK56" t="s">
        <v>292</v>
      </c>
      <c r="AL56" t="s">
        <v>292</v>
      </c>
      <c r="AM56">
        <v>0</v>
      </c>
      <c r="AN56">
        <v>0</v>
      </c>
      <c r="AO56">
        <f>1-AM56/AN56</f>
        <v>0</v>
      </c>
      <c r="AP56">
        <v>0</v>
      </c>
      <c r="AQ56" t="s">
        <v>292</v>
      </c>
      <c r="AR56" t="s">
        <v>292</v>
      </c>
      <c r="AS56">
        <v>0</v>
      </c>
      <c r="AT56">
        <v>0</v>
      </c>
      <c r="AU56">
        <f>1-AS56/AT56</f>
        <v>0</v>
      </c>
      <c r="AV56">
        <v>0.5</v>
      </c>
      <c r="AW56">
        <f>BN56</f>
        <v>0</v>
      </c>
      <c r="AX56">
        <f>K56</f>
        <v>0</v>
      </c>
      <c r="AY56">
        <f>AU56*AV56*AW56</f>
        <v>0</v>
      </c>
      <c r="AZ56">
        <f>(AX56-AP56)/AW56</f>
        <v>0</v>
      </c>
      <c r="BA56">
        <f>(AN56-AT56)/AT56</f>
        <v>0</v>
      </c>
      <c r="BB56">
        <f>AM56/(AO56+AM56/AT56)</f>
        <v>0</v>
      </c>
      <c r="BC56" t="s">
        <v>292</v>
      </c>
      <c r="BD56">
        <v>0</v>
      </c>
      <c r="BE56">
        <f>IF(BD56&lt;&gt;0, BD56, BB56)</f>
        <v>0</v>
      </c>
      <c r="BF56">
        <f>1-BE56/AT56</f>
        <v>0</v>
      </c>
      <c r="BG56">
        <f>(AT56-AS56)/(AT56-BE56)</f>
        <v>0</v>
      </c>
      <c r="BH56">
        <f>(AN56-AT56)/(AN56-BE56)</f>
        <v>0</v>
      </c>
      <c r="BI56">
        <f>(AT56-AS56)/(AT56-AM56)</f>
        <v>0</v>
      </c>
      <c r="BJ56">
        <f>(AN56-AT56)/(AN56-AM56)</f>
        <v>0</v>
      </c>
      <c r="BK56">
        <f>(BG56*BE56/AS56)</f>
        <v>0</v>
      </c>
      <c r="BL56">
        <f>(1-BK56)</f>
        <v>0</v>
      </c>
      <c r="BM56">
        <f>$B$11*CK56+$C$11*CL56+$F$11*CM56*(1-CP56)</f>
        <v>0</v>
      </c>
      <c r="BN56">
        <f>BM56*BO56</f>
        <v>0</v>
      </c>
      <c r="BO56">
        <f>($B$11*$D$9+$C$11*$D$9+$F$11*((CZ56+CR56)/MAX(CZ56+CR56+DA56, 0.1)*$I$9+DA56/MAX(CZ56+CR56+DA56, 0.1)*$J$9))/($B$11+$C$11+$F$11)</f>
        <v>0</v>
      </c>
      <c r="BP56">
        <f>($B$11*$K$9+$C$11*$K$9+$F$11*((CZ56+CR56)/MAX(CZ56+CR56+DA56, 0.1)*$P$9+DA56/MAX(CZ56+CR56+DA56, 0.1)*$Q$9))/($B$11+$C$11+$F$11)</f>
        <v>0</v>
      </c>
      <c r="BQ56">
        <v>6</v>
      </c>
      <c r="BR56">
        <v>0.5</v>
      </c>
      <c r="BS56" t="s">
        <v>293</v>
      </c>
      <c r="BT56">
        <v>2</v>
      </c>
      <c r="BU56">
        <v>1627940591.6</v>
      </c>
      <c r="BV56">
        <v>121.796</v>
      </c>
      <c r="BW56">
        <v>129.095</v>
      </c>
      <c r="BX56">
        <v>19.2492</v>
      </c>
      <c r="BY56">
        <v>19.2033</v>
      </c>
      <c r="BZ56">
        <v>122.608</v>
      </c>
      <c r="CA56">
        <v>19.3877</v>
      </c>
      <c r="CB56">
        <v>900.103</v>
      </c>
      <c r="CC56">
        <v>101.151</v>
      </c>
      <c r="CD56">
        <v>0.0998735</v>
      </c>
      <c r="CE56">
        <v>34.84</v>
      </c>
      <c r="CF56">
        <v>35.0873</v>
      </c>
      <c r="CG56">
        <v>999.9</v>
      </c>
      <c r="CH56">
        <v>0</v>
      </c>
      <c r="CI56">
        <v>0</v>
      </c>
      <c r="CJ56">
        <v>9986.88</v>
      </c>
      <c r="CK56">
        <v>0</v>
      </c>
      <c r="CL56">
        <v>66.6042</v>
      </c>
      <c r="CM56">
        <v>1460.1</v>
      </c>
      <c r="CN56">
        <v>0.973009</v>
      </c>
      <c r="CO56">
        <v>0.0269909</v>
      </c>
      <c r="CP56">
        <v>0</v>
      </c>
      <c r="CQ56">
        <v>3.3655</v>
      </c>
      <c r="CR56">
        <v>4.99951</v>
      </c>
      <c r="CS56">
        <v>190.731</v>
      </c>
      <c r="CT56">
        <v>11912.8</v>
      </c>
      <c r="CU56">
        <v>48.312</v>
      </c>
      <c r="CV56">
        <v>50.687</v>
      </c>
      <c r="CW56">
        <v>49.875</v>
      </c>
      <c r="CX56">
        <v>50.062</v>
      </c>
      <c r="CY56">
        <v>50.375</v>
      </c>
      <c r="CZ56">
        <v>1415.83</v>
      </c>
      <c r="DA56">
        <v>39.27</v>
      </c>
      <c r="DB56">
        <v>0</v>
      </c>
      <c r="DC56">
        <v>1627940592.1</v>
      </c>
      <c r="DD56">
        <v>0</v>
      </c>
      <c r="DE56">
        <v>3.27998461538462</v>
      </c>
      <c r="DF56">
        <v>-0.551774350308871</v>
      </c>
      <c r="DG56">
        <v>3.00369230174628</v>
      </c>
      <c r="DH56">
        <v>190.372923076923</v>
      </c>
      <c r="DI56">
        <v>15</v>
      </c>
      <c r="DJ56">
        <v>1627940486.6</v>
      </c>
      <c r="DK56" t="s">
        <v>294</v>
      </c>
      <c r="DL56">
        <v>1627940484.1</v>
      </c>
      <c r="DM56">
        <v>1627940486.6</v>
      </c>
      <c r="DN56">
        <v>1</v>
      </c>
      <c r="DO56">
        <v>-0.66</v>
      </c>
      <c r="DP56">
        <v>-0.126</v>
      </c>
      <c r="DQ56">
        <v>0.617</v>
      </c>
      <c r="DR56">
        <v>-0.144</v>
      </c>
      <c r="DS56">
        <v>420</v>
      </c>
      <c r="DT56">
        <v>19</v>
      </c>
      <c r="DU56">
        <v>0.69</v>
      </c>
      <c r="DV56">
        <v>0.21</v>
      </c>
      <c r="DW56">
        <v>-7.3550087804878</v>
      </c>
      <c r="DX56">
        <v>0.518840278745637</v>
      </c>
      <c r="DY56">
        <v>0.0612232059540602</v>
      </c>
      <c r="DZ56">
        <v>0</v>
      </c>
      <c r="EA56">
        <v>3.27165</v>
      </c>
      <c r="EB56">
        <v>-0.263514260673588</v>
      </c>
      <c r="EC56">
        <v>0.200672707265279</v>
      </c>
      <c r="ED56">
        <v>1</v>
      </c>
      <c r="EE56">
        <v>0.0473564926829268</v>
      </c>
      <c r="EF56">
        <v>-0.0194603581881533</v>
      </c>
      <c r="EG56">
        <v>0.00291917614692497</v>
      </c>
      <c r="EH56">
        <v>1</v>
      </c>
      <c r="EI56">
        <v>2</v>
      </c>
      <c r="EJ56">
        <v>3</v>
      </c>
      <c r="EK56" t="s">
        <v>298</v>
      </c>
      <c r="EL56">
        <v>100</v>
      </c>
      <c r="EM56">
        <v>100</v>
      </c>
      <c r="EN56">
        <v>-0.812</v>
      </c>
      <c r="EO56">
        <v>-0.1385</v>
      </c>
      <c r="EP56">
        <v>-1.5265217558934</v>
      </c>
      <c r="EQ56">
        <v>0.00616335315543056</v>
      </c>
      <c r="ER56">
        <v>-2.81551833566181e-06</v>
      </c>
      <c r="ES56">
        <v>7.20361701182458e-10</v>
      </c>
      <c r="ET56">
        <v>-0.335119031910718</v>
      </c>
      <c r="EU56">
        <v>0.000949733804135094</v>
      </c>
      <c r="EV56">
        <v>0.000626151634330831</v>
      </c>
      <c r="EW56">
        <v>-7.8445624330649e-06</v>
      </c>
      <c r="EX56">
        <v>-4</v>
      </c>
      <c r="EY56">
        <v>2067</v>
      </c>
      <c r="EZ56">
        <v>1</v>
      </c>
      <c r="FA56">
        <v>22</v>
      </c>
      <c r="FB56">
        <v>1.8</v>
      </c>
      <c r="FC56">
        <v>1.8</v>
      </c>
      <c r="FD56">
        <v>18</v>
      </c>
      <c r="FE56">
        <v>991.681</v>
      </c>
      <c r="FF56">
        <v>454.078</v>
      </c>
      <c r="FG56">
        <v>33.0015</v>
      </c>
      <c r="FH56">
        <v>33.7599</v>
      </c>
      <c r="FI56">
        <v>30.002</v>
      </c>
      <c r="FJ56">
        <v>33.3295</v>
      </c>
      <c r="FK56">
        <v>33.3694</v>
      </c>
      <c r="FL56">
        <v>11.364</v>
      </c>
      <c r="FM56">
        <v>43.4656</v>
      </c>
      <c r="FN56">
        <v>0</v>
      </c>
      <c r="FO56">
        <v>33</v>
      </c>
      <c r="FP56">
        <v>146.07</v>
      </c>
      <c r="FQ56">
        <v>19.1863</v>
      </c>
      <c r="FR56">
        <v>99.0152</v>
      </c>
      <c r="FS56">
        <v>97.8446</v>
      </c>
    </row>
    <row r="57" spans="1:175">
      <c r="A57">
        <v>41</v>
      </c>
      <c r="B57">
        <v>1627940593.6</v>
      </c>
      <c r="C57">
        <v>80</v>
      </c>
      <c r="D57" t="s">
        <v>376</v>
      </c>
      <c r="E57" t="s">
        <v>377</v>
      </c>
      <c r="F57">
        <v>0</v>
      </c>
      <c r="H57">
        <v>1627940593.6</v>
      </c>
      <c r="I57">
        <f>(J57)/1000</f>
        <v>0</v>
      </c>
      <c r="J57">
        <f>1000*CB57*AH57*(BX57-BY57)/(100*BQ57*(1000-AH57*BX57))</f>
        <v>0</v>
      </c>
      <c r="K57">
        <f>CB57*AH57*(BW57-BV57*(1000-AH57*BY57)/(1000-AH57*BX57))/(100*BQ57)</f>
        <v>0</v>
      </c>
      <c r="L57">
        <f>BV57 - IF(AH57&gt;1, K57*BQ57*100.0/(AJ57*CJ57), 0)</f>
        <v>0</v>
      </c>
      <c r="M57">
        <f>((S57-I57/2)*L57-K57)/(S57+I57/2)</f>
        <v>0</v>
      </c>
      <c r="N57">
        <f>M57*(CC57+CD57)/1000.0</f>
        <v>0</v>
      </c>
      <c r="O57">
        <f>(BV57 - IF(AH57&gt;1, K57*BQ57*100.0/(AJ57*CJ57), 0))*(CC57+CD57)/1000.0</f>
        <v>0</v>
      </c>
      <c r="P57">
        <f>2.0/((1/R57-1/Q57)+SIGN(R57)*SQRT((1/R57-1/Q57)*(1/R57-1/Q57) + 4*BR57/((BR57+1)*(BR57+1))*(2*1/R57*1/Q57-1/Q57*1/Q57)))</f>
        <v>0</v>
      </c>
      <c r="Q57">
        <f>IF(LEFT(BS57,1)&lt;&gt;"0",IF(LEFT(BS57,1)="1",3.0,BT57),$D$5+$E$5*(CJ57*CC57/($K$5*1000))+$F$5*(CJ57*CC57/($K$5*1000))*MAX(MIN(BQ57,$J$5),$I$5)*MAX(MIN(BQ57,$J$5),$I$5)+$G$5*MAX(MIN(BQ57,$J$5),$I$5)*(CJ57*CC57/($K$5*1000))+$H$5*(CJ57*CC57/($K$5*1000))*(CJ57*CC57/($K$5*1000)))</f>
        <v>0</v>
      </c>
      <c r="R57">
        <f>I57*(1000-(1000*0.61365*exp(17.502*V57/(240.97+V57))/(CC57+CD57)+BX57)/2)/(1000*0.61365*exp(17.502*V57/(240.97+V57))/(CC57+CD57)-BX57)</f>
        <v>0</v>
      </c>
      <c r="S57">
        <f>1/((BR57+1)/(P57/1.6)+1/(Q57/1.37)) + BR57/((BR57+1)/(P57/1.6) + BR57/(Q57/1.37))</f>
        <v>0</v>
      </c>
      <c r="T57">
        <f>(BM57*BP57)</f>
        <v>0</v>
      </c>
      <c r="U57">
        <f>(CE57+(T57+2*0.95*5.67E-8*(((CE57+$B$7)+273)^4-(CE57+273)^4)-44100*I57)/(1.84*29.3*Q57+8*0.95*5.67E-8*(CE57+273)^3))</f>
        <v>0</v>
      </c>
      <c r="V57">
        <f>($C$7*CF57+$D$7*CG57+$E$7*U57)</f>
        <v>0</v>
      </c>
      <c r="W57">
        <f>0.61365*exp(17.502*V57/(240.97+V57))</f>
        <v>0</v>
      </c>
      <c r="X57">
        <f>(Y57/Z57*100)</f>
        <v>0</v>
      </c>
      <c r="Y57">
        <f>BX57*(CC57+CD57)/1000</f>
        <v>0</v>
      </c>
      <c r="Z57">
        <f>0.61365*exp(17.502*CE57/(240.97+CE57))</f>
        <v>0</v>
      </c>
      <c r="AA57">
        <f>(W57-BX57*(CC57+CD57)/1000)</f>
        <v>0</v>
      </c>
      <c r="AB57">
        <f>(-I57*44100)</f>
        <v>0</v>
      </c>
      <c r="AC57">
        <f>2*29.3*Q57*0.92*(CE57-V57)</f>
        <v>0</v>
      </c>
      <c r="AD57">
        <f>2*0.95*5.67E-8*(((CE57+$B$7)+273)^4-(V57+273)^4)</f>
        <v>0</v>
      </c>
      <c r="AE57">
        <f>T57+AD57+AB57+AC57</f>
        <v>0</v>
      </c>
      <c r="AF57">
        <v>0</v>
      </c>
      <c r="AG57">
        <v>0</v>
      </c>
      <c r="AH57">
        <f>IF(AF57*$H$13&gt;=AJ57,1.0,(AJ57/(AJ57-AF57*$H$13)))</f>
        <v>0</v>
      </c>
      <c r="AI57">
        <f>(AH57-1)*100</f>
        <v>0</v>
      </c>
      <c r="AJ57">
        <f>MAX(0,($B$13+$C$13*CJ57)/(1+$D$13*CJ57)*CC57/(CE57+273)*$E$13)</f>
        <v>0</v>
      </c>
      <c r="AK57" t="s">
        <v>292</v>
      </c>
      <c r="AL57" t="s">
        <v>292</v>
      </c>
      <c r="AM57">
        <v>0</v>
      </c>
      <c r="AN57">
        <v>0</v>
      </c>
      <c r="AO57">
        <f>1-AM57/AN57</f>
        <v>0</v>
      </c>
      <c r="AP57">
        <v>0</v>
      </c>
      <c r="AQ57" t="s">
        <v>292</v>
      </c>
      <c r="AR57" t="s">
        <v>292</v>
      </c>
      <c r="AS57">
        <v>0</v>
      </c>
      <c r="AT57">
        <v>0</v>
      </c>
      <c r="AU57">
        <f>1-AS57/AT57</f>
        <v>0</v>
      </c>
      <c r="AV57">
        <v>0.5</v>
      </c>
      <c r="AW57">
        <f>BN57</f>
        <v>0</v>
      </c>
      <c r="AX57">
        <f>K57</f>
        <v>0</v>
      </c>
      <c r="AY57">
        <f>AU57*AV57*AW57</f>
        <v>0</v>
      </c>
      <c r="AZ57">
        <f>(AX57-AP57)/AW57</f>
        <v>0</v>
      </c>
      <c r="BA57">
        <f>(AN57-AT57)/AT57</f>
        <v>0</v>
      </c>
      <c r="BB57">
        <f>AM57/(AO57+AM57/AT57)</f>
        <v>0</v>
      </c>
      <c r="BC57" t="s">
        <v>292</v>
      </c>
      <c r="BD57">
        <v>0</v>
      </c>
      <c r="BE57">
        <f>IF(BD57&lt;&gt;0, BD57, BB57)</f>
        <v>0</v>
      </c>
      <c r="BF57">
        <f>1-BE57/AT57</f>
        <v>0</v>
      </c>
      <c r="BG57">
        <f>(AT57-AS57)/(AT57-BE57)</f>
        <v>0</v>
      </c>
      <c r="BH57">
        <f>(AN57-AT57)/(AN57-BE57)</f>
        <v>0</v>
      </c>
      <c r="BI57">
        <f>(AT57-AS57)/(AT57-AM57)</f>
        <v>0</v>
      </c>
      <c r="BJ57">
        <f>(AN57-AT57)/(AN57-AM57)</f>
        <v>0</v>
      </c>
      <c r="BK57">
        <f>(BG57*BE57/AS57)</f>
        <v>0</v>
      </c>
      <c r="BL57">
        <f>(1-BK57)</f>
        <v>0</v>
      </c>
      <c r="BM57">
        <f>$B$11*CK57+$C$11*CL57+$F$11*CM57*(1-CP57)</f>
        <v>0</v>
      </c>
      <c r="BN57">
        <f>BM57*BO57</f>
        <v>0</v>
      </c>
      <c r="BO57">
        <f>($B$11*$D$9+$C$11*$D$9+$F$11*((CZ57+CR57)/MAX(CZ57+CR57+DA57, 0.1)*$I$9+DA57/MAX(CZ57+CR57+DA57, 0.1)*$J$9))/($B$11+$C$11+$F$11)</f>
        <v>0</v>
      </c>
      <c r="BP57">
        <f>($B$11*$K$9+$C$11*$K$9+$F$11*((CZ57+CR57)/MAX(CZ57+CR57+DA57, 0.1)*$P$9+DA57/MAX(CZ57+CR57+DA57, 0.1)*$Q$9))/($B$11+$C$11+$F$11)</f>
        <v>0</v>
      </c>
      <c r="BQ57">
        <v>6</v>
      </c>
      <c r="BR57">
        <v>0.5</v>
      </c>
      <c r="BS57" t="s">
        <v>293</v>
      </c>
      <c r="BT57">
        <v>2</v>
      </c>
      <c r="BU57">
        <v>1627940593.6</v>
      </c>
      <c r="BV57">
        <v>125.154</v>
      </c>
      <c r="BW57">
        <v>132.442</v>
      </c>
      <c r="BX57">
        <v>19.2557</v>
      </c>
      <c r="BY57">
        <v>19.2087</v>
      </c>
      <c r="BZ57">
        <v>125.948</v>
      </c>
      <c r="CA57">
        <v>19.3941</v>
      </c>
      <c r="CB57">
        <v>900.015</v>
      </c>
      <c r="CC57">
        <v>101.15</v>
      </c>
      <c r="CD57">
        <v>0.100449</v>
      </c>
      <c r="CE57">
        <v>34.844</v>
      </c>
      <c r="CF57">
        <v>35.0901</v>
      </c>
      <c r="CG57">
        <v>999.9</v>
      </c>
      <c r="CH57">
        <v>0</v>
      </c>
      <c r="CI57">
        <v>0</v>
      </c>
      <c r="CJ57">
        <v>9971.88</v>
      </c>
      <c r="CK57">
        <v>0</v>
      </c>
      <c r="CL57">
        <v>66.6042</v>
      </c>
      <c r="CM57">
        <v>1460.1</v>
      </c>
      <c r="CN57">
        <v>0.973009</v>
      </c>
      <c r="CO57">
        <v>0.0269909</v>
      </c>
      <c r="CP57">
        <v>0</v>
      </c>
      <c r="CQ57">
        <v>3.2014</v>
      </c>
      <c r="CR57">
        <v>4.99951</v>
      </c>
      <c r="CS57">
        <v>190.958</v>
      </c>
      <c r="CT57">
        <v>11912.7</v>
      </c>
      <c r="CU57">
        <v>48.312</v>
      </c>
      <c r="CV57">
        <v>50.687</v>
      </c>
      <c r="CW57">
        <v>49.875</v>
      </c>
      <c r="CX57">
        <v>50.125</v>
      </c>
      <c r="CY57">
        <v>50.375</v>
      </c>
      <c r="CZ57">
        <v>1415.83</v>
      </c>
      <c r="DA57">
        <v>39.27</v>
      </c>
      <c r="DB57">
        <v>0</v>
      </c>
      <c r="DC57">
        <v>1627940594.5</v>
      </c>
      <c r="DD57">
        <v>0</v>
      </c>
      <c r="DE57">
        <v>3.26646538461539</v>
      </c>
      <c r="DF57">
        <v>-0.608475197535351</v>
      </c>
      <c r="DG57">
        <v>3.76588032941001</v>
      </c>
      <c r="DH57">
        <v>190.496384615385</v>
      </c>
      <c r="DI57">
        <v>15</v>
      </c>
      <c r="DJ57">
        <v>1627940486.6</v>
      </c>
      <c r="DK57" t="s">
        <v>294</v>
      </c>
      <c r="DL57">
        <v>1627940484.1</v>
      </c>
      <c r="DM57">
        <v>1627940486.6</v>
      </c>
      <c r="DN57">
        <v>1</v>
      </c>
      <c r="DO57">
        <v>-0.66</v>
      </c>
      <c r="DP57">
        <v>-0.126</v>
      </c>
      <c r="DQ57">
        <v>0.617</v>
      </c>
      <c r="DR57">
        <v>-0.144</v>
      </c>
      <c r="DS57">
        <v>420</v>
      </c>
      <c r="DT57">
        <v>19</v>
      </c>
      <c r="DU57">
        <v>0.69</v>
      </c>
      <c r="DV57">
        <v>0.21</v>
      </c>
      <c r="DW57">
        <v>-7.34381487804878</v>
      </c>
      <c r="DX57">
        <v>0.532924390243893</v>
      </c>
      <c r="DY57">
        <v>0.061669562446171</v>
      </c>
      <c r="DZ57">
        <v>0</v>
      </c>
      <c r="EA57">
        <v>3.26618235294118</v>
      </c>
      <c r="EB57">
        <v>-0.110363482671181</v>
      </c>
      <c r="EC57">
        <v>0.21417104965917</v>
      </c>
      <c r="ED57">
        <v>1</v>
      </c>
      <c r="EE57">
        <v>0.0465306097560976</v>
      </c>
      <c r="EF57">
        <v>-0.007860307317073</v>
      </c>
      <c r="EG57">
        <v>0.00166120250961573</v>
      </c>
      <c r="EH57">
        <v>1</v>
      </c>
      <c r="EI57">
        <v>2</v>
      </c>
      <c r="EJ57">
        <v>3</v>
      </c>
      <c r="EK57" t="s">
        <v>298</v>
      </c>
      <c r="EL57">
        <v>100</v>
      </c>
      <c r="EM57">
        <v>100</v>
      </c>
      <c r="EN57">
        <v>-0.794</v>
      </c>
      <c r="EO57">
        <v>-0.1384</v>
      </c>
      <c r="EP57">
        <v>-1.5265217558934</v>
      </c>
      <c r="EQ57">
        <v>0.00616335315543056</v>
      </c>
      <c r="ER57">
        <v>-2.81551833566181e-06</v>
      </c>
      <c r="ES57">
        <v>7.20361701182458e-10</v>
      </c>
      <c r="ET57">
        <v>-0.335119031910718</v>
      </c>
      <c r="EU57">
        <v>0.000949733804135094</v>
      </c>
      <c r="EV57">
        <v>0.000626151634330831</v>
      </c>
      <c r="EW57">
        <v>-7.8445624330649e-06</v>
      </c>
      <c r="EX57">
        <v>-4</v>
      </c>
      <c r="EY57">
        <v>2067</v>
      </c>
      <c r="EZ57">
        <v>1</v>
      </c>
      <c r="FA57">
        <v>22</v>
      </c>
      <c r="FB57">
        <v>1.8</v>
      </c>
      <c r="FC57">
        <v>1.8</v>
      </c>
      <c r="FD57">
        <v>18</v>
      </c>
      <c r="FE57">
        <v>991.552</v>
      </c>
      <c r="FF57">
        <v>454.104</v>
      </c>
      <c r="FG57">
        <v>33.0016</v>
      </c>
      <c r="FH57">
        <v>33.7696</v>
      </c>
      <c r="FI57">
        <v>30.002</v>
      </c>
      <c r="FJ57">
        <v>33.3385</v>
      </c>
      <c r="FK57">
        <v>33.3798</v>
      </c>
      <c r="FL57">
        <v>11.5387</v>
      </c>
      <c r="FM57">
        <v>43.4656</v>
      </c>
      <c r="FN57">
        <v>0</v>
      </c>
      <c r="FO57">
        <v>33</v>
      </c>
      <c r="FP57">
        <v>146.07</v>
      </c>
      <c r="FQ57">
        <v>19.1951</v>
      </c>
      <c r="FR57">
        <v>99.0139</v>
      </c>
      <c r="FS57">
        <v>97.8438</v>
      </c>
    </row>
    <row r="58" spans="1:175">
      <c r="A58">
        <v>42</v>
      </c>
      <c r="B58">
        <v>1627940595.6</v>
      </c>
      <c r="C58">
        <v>82</v>
      </c>
      <c r="D58" t="s">
        <v>378</v>
      </c>
      <c r="E58" t="s">
        <v>379</v>
      </c>
      <c r="F58">
        <v>0</v>
      </c>
      <c r="H58">
        <v>1627940595.6</v>
      </c>
      <c r="I58">
        <f>(J58)/1000</f>
        <v>0</v>
      </c>
      <c r="J58">
        <f>1000*CB58*AH58*(BX58-BY58)/(100*BQ58*(1000-AH58*BX58))</f>
        <v>0</v>
      </c>
      <c r="K58">
        <f>CB58*AH58*(BW58-BV58*(1000-AH58*BY58)/(1000-AH58*BX58))/(100*BQ58)</f>
        <v>0</v>
      </c>
      <c r="L58">
        <f>BV58 - IF(AH58&gt;1, K58*BQ58*100.0/(AJ58*CJ58), 0)</f>
        <v>0</v>
      </c>
      <c r="M58">
        <f>((S58-I58/2)*L58-K58)/(S58+I58/2)</f>
        <v>0</v>
      </c>
      <c r="N58">
        <f>M58*(CC58+CD58)/1000.0</f>
        <v>0</v>
      </c>
      <c r="O58">
        <f>(BV58 - IF(AH58&gt;1, K58*BQ58*100.0/(AJ58*CJ58), 0))*(CC58+CD58)/1000.0</f>
        <v>0</v>
      </c>
      <c r="P58">
        <f>2.0/((1/R58-1/Q58)+SIGN(R58)*SQRT((1/R58-1/Q58)*(1/R58-1/Q58) + 4*BR58/((BR58+1)*(BR58+1))*(2*1/R58*1/Q58-1/Q58*1/Q58)))</f>
        <v>0</v>
      </c>
      <c r="Q58">
        <f>IF(LEFT(BS58,1)&lt;&gt;"0",IF(LEFT(BS58,1)="1",3.0,BT58),$D$5+$E$5*(CJ58*CC58/($K$5*1000))+$F$5*(CJ58*CC58/($K$5*1000))*MAX(MIN(BQ58,$J$5),$I$5)*MAX(MIN(BQ58,$J$5),$I$5)+$G$5*MAX(MIN(BQ58,$J$5),$I$5)*(CJ58*CC58/($K$5*1000))+$H$5*(CJ58*CC58/($K$5*1000))*(CJ58*CC58/($K$5*1000)))</f>
        <v>0</v>
      </c>
      <c r="R58">
        <f>I58*(1000-(1000*0.61365*exp(17.502*V58/(240.97+V58))/(CC58+CD58)+BX58)/2)/(1000*0.61365*exp(17.502*V58/(240.97+V58))/(CC58+CD58)-BX58)</f>
        <v>0</v>
      </c>
      <c r="S58">
        <f>1/((BR58+1)/(P58/1.6)+1/(Q58/1.37)) + BR58/((BR58+1)/(P58/1.6) + BR58/(Q58/1.37))</f>
        <v>0</v>
      </c>
      <c r="T58">
        <f>(BM58*BP58)</f>
        <v>0</v>
      </c>
      <c r="U58">
        <f>(CE58+(T58+2*0.95*5.67E-8*(((CE58+$B$7)+273)^4-(CE58+273)^4)-44100*I58)/(1.84*29.3*Q58+8*0.95*5.67E-8*(CE58+273)^3))</f>
        <v>0</v>
      </c>
      <c r="V58">
        <f>($C$7*CF58+$D$7*CG58+$E$7*U58)</f>
        <v>0</v>
      </c>
      <c r="W58">
        <f>0.61365*exp(17.502*V58/(240.97+V58))</f>
        <v>0</v>
      </c>
      <c r="X58">
        <f>(Y58/Z58*100)</f>
        <v>0</v>
      </c>
      <c r="Y58">
        <f>BX58*(CC58+CD58)/1000</f>
        <v>0</v>
      </c>
      <c r="Z58">
        <f>0.61365*exp(17.502*CE58/(240.97+CE58))</f>
        <v>0</v>
      </c>
      <c r="AA58">
        <f>(W58-BX58*(CC58+CD58)/1000)</f>
        <v>0</v>
      </c>
      <c r="AB58">
        <f>(-I58*44100)</f>
        <v>0</v>
      </c>
      <c r="AC58">
        <f>2*29.3*Q58*0.92*(CE58-V58)</f>
        <v>0</v>
      </c>
      <c r="AD58">
        <f>2*0.95*5.67E-8*(((CE58+$B$7)+273)^4-(V58+273)^4)</f>
        <v>0</v>
      </c>
      <c r="AE58">
        <f>T58+AD58+AB58+AC58</f>
        <v>0</v>
      </c>
      <c r="AF58">
        <v>0</v>
      </c>
      <c r="AG58">
        <v>0</v>
      </c>
      <c r="AH58">
        <f>IF(AF58*$H$13&gt;=AJ58,1.0,(AJ58/(AJ58-AF58*$H$13)))</f>
        <v>0</v>
      </c>
      <c r="AI58">
        <f>(AH58-1)*100</f>
        <v>0</v>
      </c>
      <c r="AJ58">
        <f>MAX(0,($B$13+$C$13*CJ58)/(1+$D$13*CJ58)*CC58/(CE58+273)*$E$13)</f>
        <v>0</v>
      </c>
      <c r="AK58" t="s">
        <v>292</v>
      </c>
      <c r="AL58" t="s">
        <v>292</v>
      </c>
      <c r="AM58">
        <v>0</v>
      </c>
      <c r="AN58">
        <v>0</v>
      </c>
      <c r="AO58">
        <f>1-AM58/AN58</f>
        <v>0</v>
      </c>
      <c r="AP58">
        <v>0</v>
      </c>
      <c r="AQ58" t="s">
        <v>292</v>
      </c>
      <c r="AR58" t="s">
        <v>292</v>
      </c>
      <c r="AS58">
        <v>0</v>
      </c>
      <c r="AT58">
        <v>0</v>
      </c>
      <c r="AU58">
        <f>1-AS58/AT58</f>
        <v>0</v>
      </c>
      <c r="AV58">
        <v>0.5</v>
      </c>
      <c r="AW58">
        <f>BN58</f>
        <v>0</v>
      </c>
      <c r="AX58">
        <f>K58</f>
        <v>0</v>
      </c>
      <c r="AY58">
        <f>AU58*AV58*AW58</f>
        <v>0</v>
      </c>
      <c r="AZ58">
        <f>(AX58-AP58)/AW58</f>
        <v>0</v>
      </c>
      <c r="BA58">
        <f>(AN58-AT58)/AT58</f>
        <v>0</v>
      </c>
      <c r="BB58">
        <f>AM58/(AO58+AM58/AT58)</f>
        <v>0</v>
      </c>
      <c r="BC58" t="s">
        <v>292</v>
      </c>
      <c r="BD58">
        <v>0</v>
      </c>
      <c r="BE58">
        <f>IF(BD58&lt;&gt;0, BD58, BB58)</f>
        <v>0</v>
      </c>
      <c r="BF58">
        <f>1-BE58/AT58</f>
        <v>0</v>
      </c>
      <c r="BG58">
        <f>(AT58-AS58)/(AT58-BE58)</f>
        <v>0</v>
      </c>
      <c r="BH58">
        <f>(AN58-AT58)/(AN58-BE58)</f>
        <v>0</v>
      </c>
      <c r="BI58">
        <f>(AT58-AS58)/(AT58-AM58)</f>
        <v>0</v>
      </c>
      <c r="BJ58">
        <f>(AN58-AT58)/(AN58-AM58)</f>
        <v>0</v>
      </c>
      <c r="BK58">
        <f>(BG58*BE58/AS58)</f>
        <v>0</v>
      </c>
      <c r="BL58">
        <f>(1-BK58)</f>
        <v>0</v>
      </c>
      <c r="BM58">
        <f>$B$11*CK58+$C$11*CL58+$F$11*CM58*(1-CP58)</f>
        <v>0</v>
      </c>
      <c r="BN58">
        <f>BM58*BO58</f>
        <v>0</v>
      </c>
      <c r="BO58">
        <f>($B$11*$D$9+$C$11*$D$9+$F$11*((CZ58+CR58)/MAX(CZ58+CR58+DA58, 0.1)*$I$9+DA58/MAX(CZ58+CR58+DA58, 0.1)*$J$9))/($B$11+$C$11+$F$11)</f>
        <v>0</v>
      </c>
      <c r="BP58">
        <f>($B$11*$K$9+$C$11*$K$9+$F$11*((CZ58+CR58)/MAX(CZ58+CR58+DA58, 0.1)*$P$9+DA58/MAX(CZ58+CR58+DA58, 0.1)*$Q$9))/($B$11+$C$11+$F$11)</f>
        <v>0</v>
      </c>
      <c r="BQ58">
        <v>6</v>
      </c>
      <c r="BR58">
        <v>0.5</v>
      </c>
      <c r="BS58" t="s">
        <v>293</v>
      </c>
      <c r="BT58">
        <v>2</v>
      </c>
      <c r="BU58">
        <v>1627940595.6</v>
      </c>
      <c r="BV58">
        <v>128.549</v>
      </c>
      <c r="BW58">
        <v>135.808</v>
      </c>
      <c r="BX58">
        <v>19.2621</v>
      </c>
      <c r="BY58">
        <v>19.213</v>
      </c>
      <c r="BZ58">
        <v>129.324</v>
      </c>
      <c r="CA58">
        <v>19.4004</v>
      </c>
      <c r="CB58">
        <v>899.975</v>
      </c>
      <c r="CC58">
        <v>101.149</v>
      </c>
      <c r="CD58">
        <v>0.10036</v>
      </c>
      <c r="CE58">
        <v>34.8486</v>
      </c>
      <c r="CF58">
        <v>35.0998</v>
      </c>
      <c r="CG58">
        <v>999.9</v>
      </c>
      <c r="CH58">
        <v>0</v>
      </c>
      <c r="CI58">
        <v>0</v>
      </c>
      <c r="CJ58">
        <v>10007.5</v>
      </c>
      <c r="CK58">
        <v>0</v>
      </c>
      <c r="CL58">
        <v>66.6042</v>
      </c>
      <c r="CM58">
        <v>1459.78</v>
      </c>
      <c r="CN58">
        <v>0.973003</v>
      </c>
      <c r="CO58">
        <v>0.0269966</v>
      </c>
      <c r="CP58">
        <v>0</v>
      </c>
      <c r="CQ58">
        <v>3.5635</v>
      </c>
      <c r="CR58">
        <v>4.99951</v>
      </c>
      <c r="CS58">
        <v>190.859</v>
      </c>
      <c r="CT58">
        <v>11910.1</v>
      </c>
      <c r="CU58">
        <v>48.312</v>
      </c>
      <c r="CV58">
        <v>50.687</v>
      </c>
      <c r="CW58">
        <v>49.937</v>
      </c>
      <c r="CX58">
        <v>50.125</v>
      </c>
      <c r="CY58">
        <v>50.375</v>
      </c>
      <c r="CZ58">
        <v>1415.51</v>
      </c>
      <c r="DA58">
        <v>39.27</v>
      </c>
      <c r="DB58">
        <v>0</v>
      </c>
      <c r="DC58">
        <v>1627940596.3</v>
      </c>
      <c r="DD58">
        <v>0</v>
      </c>
      <c r="DE58">
        <v>3.248648</v>
      </c>
      <c r="DF58">
        <v>0.0200384769661005</v>
      </c>
      <c r="DG58">
        <v>3.16023076921316</v>
      </c>
      <c r="DH58">
        <v>190.62244</v>
      </c>
      <c r="DI58">
        <v>15</v>
      </c>
      <c r="DJ58">
        <v>1627940486.6</v>
      </c>
      <c r="DK58" t="s">
        <v>294</v>
      </c>
      <c r="DL58">
        <v>1627940484.1</v>
      </c>
      <c r="DM58">
        <v>1627940486.6</v>
      </c>
      <c r="DN58">
        <v>1</v>
      </c>
      <c r="DO58">
        <v>-0.66</v>
      </c>
      <c r="DP58">
        <v>-0.126</v>
      </c>
      <c r="DQ58">
        <v>0.617</v>
      </c>
      <c r="DR58">
        <v>-0.144</v>
      </c>
      <c r="DS58">
        <v>420</v>
      </c>
      <c r="DT58">
        <v>19</v>
      </c>
      <c r="DU58">
        <v>0.69</v>
      </c>
      <c r="DV58">
        <v>0.21</v>
      </c>
      <c r="DW58">
        <v>-7.33270975609756</v>
      </c>
      <c r="DX58">
        <v>0.461246132404182</v>
      </c>
      <c r="DY58">
        <v>0.0586054504452591</v>
      </c>
      <c r="DZ58">
        <v>1</v>
      </c>
      <c r="EA58">
        <v>3.26139142857143</v>
      </c>
      <c r="EB58">
        <v>-0.141348727984343</v>
      </c>
      <c r="EC58">
        <v>0.211378954718674</v>
      </c>
      <c r="ED58">
        <v>1</v>
      </c>
      <c r="EE58">
        <v>0.0461806341463415</v>
      </c>
      <c r="EF58">
        <v>0.000914793031358867</v>
      </c>
      <c r="EG58">
        <v>0.00100509945742789</v>
      </c>
      <c r="EH58">
        <v>1</v>
      </c>
      <c r="EI58">
        <v>3</v>
      </c>
      <c r="EJ58">
        <v>3</v>
      </c>
      <c r="EK58" t="s">
        <v>295</v>
      </c>
      <c r="EL58">
        <v>100</v>
      </c>
      <c r="EM58">
        <v>100</v>
      </c>
      <c r="EN58">
        <v>-0.775</v>
      </c>
      <c r="EO58">
        <v>-0.1383</v>
      </c>
      <c r="EP58">
        <v>-1.5265217558934</v>
      </c>
      <c r="EQ58">
        <v>0.00616335315543056</v>
      </c>
      <c r="ER58">
        <v>-2.81551833566181e-06</v>
      </c>
      <c r="ES58">
        <v>7.20361701182458e-10</v>
      </c>
      <c r="ET58">
        <v>-0.335119031910718</v>
      </c>
      <c r="EU58">
        <v>0.000949733804135094</v>
      </c>
      <c r="EV58">
        <v>0.000626151634330831</v>
      </c>
      <c r="EW58">
        <v>-7.8445624330649e-06</v>
      </c>
      <c r="EX58">
        <v>-4</v>
      </c>
      <c r="EY58">
        <v>2067</v>
      </c>
      <c r="EZ58">
        <v>1</v>
      </c>
      <c r="FA58">
        <v>22</v>
      </c>
      <c r="FB58">
        <v>1.9</v>
      </c>
      <c r="FC58">
        <v>1.8</v>
      </c>
      <c r="FD58">
        <v>18</v>
      </c>
      <c r="FE58">
        <v>991.38</v>
      </c>
      <c r="FF58">
        <v>454.043</v>
      </c>
      <c r="FG58">
        <v>33.0017</v>
      </c>
      <c r="FH58">
        <v>33.7787</v>
      </c>
      <c r="FI58">
        <v>30.0021</v>
      </c>
      <c r="FJ58">
        <v>33.3481</v>
      </c>
      <c r="FK58">
        <v>33.3894</v>
      </c>
      <c r="FL58">
        <v>11.7577</v>
      </c>
      <c r="FM58">
        <v>43.4656</v>
      </c>
      <c r="FN58">
        <v>0</v>
      </c>
      <c r="FO58">
        <v>33</v>
      </c>
      <c r="FP58">
        <v>151.15</v>
      </c>
      <c r="FQ58">
        <v>19.1999</v>
      </c>
      <c r="FR58">
        <v>99.0139</v>
      </c>
      <c r="FS58">
        <v>97.842</v>
      </c>
    </row>
    <row r="59" spans="1:175">
      <c r="A59">
        <v>43</v>
      </c>
      <c r="B59">
        <v>1627940597.6</v>
      </c>
      <c r="C59">
        <v>84</v>
      </c>
      <c r="D59" t="s">
        <v>380</v>
      </c>
      <c r="E59" t="s">
        <v>381</v>
      </c>
      <c r="F59">
        <v>0</v>
      </c>
      <c r="H59">
        <v>1627940597.6</v>
      </c>
      <c r="I59">
        <f>(J59)/1000</f>
        <v>0</v>
      </c>
      <c r="J59">
        <f>1000*CB59*AH59*(BX59-BY59)/(100*BQ59*(1000-AH59*BX59))</f>
        <v>0</v>
      </c>
      <c r="K59">
        <f>CB59*AH59*(BW59-BV59*(1000-AH59*BY59)/(1000-AH59*BX59))/(100*BQ59)</f>
        <v>0</v>
      </c>
      <c r="L59">
        <f>BV59 - IF(AH59&gt;1, K59*BQ59*100.0/(AJ59*CJ59), 0)</f>
        <v>0</v>
      </c>
      <c r="M59">
        <f>((S59-I59/2)*L59-K59)/(S59+I59/2)</f>
        <v>0</v>
      </c>
      <c r="N59">
        <f>M59*(CC59+CD59)/1000.0</f>
        <v>0</v>
      </c>
      <c r="O59">
        <f>(BV59 - IF(AH59&gt;1, K59*BQ59*100.0/(AJ59*CJ59), 0))*(CC59+CD59)/1000.0</f>
        <v>0</v>
      </c>
      <c r="P59">
        <f>2.0/((1/R59-1/Q59)+SIGN(R59)*SQRT((1/R59-1/Q59)*(1/R59-1/Q59) + 4*BR59/((BR59+1)*(BR59+1))*(2*1/R59*1/Q59-1/Q59*1/Q59)))</f>
        <v>0</v>
      </c>
      <c r="Q59">
        <f>IF(LEFT(BS59,1)&lt;&gt;"0",IF(LEFT(BS59,1)="1",3.0,BT59),$D$5+$E$5*(CJ59*CC59/($K$5*1000))+$F$5*(CJ59*CC59/($K$5*1000))*MAX(MIN(BQ59,$J$5),$I$5)*MAX(MIN(BQ59,$J$5),$I$5)+$G$5*MAX(MIN(BQ59,$J$5),$I$5)*(CJ59*CC59/($K$5*1000))+$H$5*(CJ59*CC59/($K$5*1000))*(CJ59*CC59/($K$5*1000)))</f>
        <v>0</v>
      </c>
      <c r="R59">
        <f>I59*(1000-(1000*0.61365*exp(17.502*V59/(240.97+V59))/(CC59+CD59)+BX59)/2)/(1000*0.61365*exp(17.502*V59/(240.97+V59))/(CC59+CD59)-BX59)</f>
        <v>0</v>
      </c>
      <c r="S59">
        <f>1/((BR59+1)/(P59/1.6)+1/(Q59/1.37)) + BR59/((BR59+1)/(P59/1.6) + BR59/(Q59/1.37))</f>
        <v>0</v>
      </c>
      <c r="T59">
        <f>(BM59*BP59)</f>
        <v>0</v>
      </c>
      <c r="U59">
        <f>(CE59+(T59+2*0.95*5.67E-8*(((CE59+$B$7)+273)^4-(CE59+273)^4)-44100*I59)/(1.84*29.3*Q59+8*0.95*5.67E-8*(CE59+273)^3))</f>
        <v>0</v>
      </c>
      <c r="V59">
        <f>($C$7*CF59+$D$7*CG59+$E$7*U59)</f>
        <v>0</v>
      </c>
      <c r="W59">
        <f>0.61365*exp(17.502*V59/(240.97+V59))</f>
        <v>0</v>
      </c>
      <c r="X59">
        <f>(Y59/Z59*100)</f>
        <v>0</v>
      </c>
      <c r="Y59">
        <f>BX59*(CC59+CD59)/1000</f>
        <v>0</v>
      </c>
      <c r="Z59">
        <f>0.61365*exp(17.502*CE59/(240.97+CE59))</f>
        <v>0</v>
      </c>
      <c r="AA59">
        <f>(W59-BX59*(CC59+CD59)/1000)</f>
        <v>0</v>
      </c>
      <c r="AB59">
        <f>(-I59*44100)</f>
        <v>0</v>
      </c>
      <c r="AC59">
        <f>2*29.3*Q59*0.92*(CE59-V59)</f>
        <v>0</v>
      </c>
      <c r="AD59">
        <f>2*0.95*5.67E-8*(((CE59+$B$7)+273)^4-(V59+273)^4)</f>
        <v>0</v>
      </c>
      <c r="AE59">
        <f>T59+AD59+AB59+AC59</f>
        <v>0</v>
      </c>
      <c r="AF59">
        <v>0</v>
      </c>
      <c r="AG59">
        <v>0</v>
      </c>
      <c r="AH59">
        <f>IF(AF59*$H$13&gt;=AJ59,1.0,(AJ59/(AJ59-AF59*$H$13)))</f>
        <v>0</v>
      </c>
      <c r="AI59">
        <f>(AH59-1)*100</f>
        <v>0</v>
      </c>
      <c r="AJ59">
        <f>MAX(0,($B$13+$C$13*CJ59)/(1+$D$13*CJ59)*CC59/(CE59+273)*$E$13)</f>
        <v>0</v>
      </c>
      <c r="AK59" t="s">
        <v>292</v>
      </c>
      <c r="AL59" t="s">
        <v>292</v>
      </c>
      <c r="AM59">
        <v>0</v>
      </c>
      <c r="AN59">
        <v>0</v>
      </c>
      <c r="AO59">
        <f>1-AM59/AN59</f>
        <v>0</v>
      </c>
      <c r="AP59">
        <v>0</v>
      </c>
      <c r="AQ59" t="s">
        <v>292</v>
      </c>
      <c r="AR59" t="s">
        <v>292</v>
      </c>
      <c r="AS59">
        <v>0</v>
      </c>
      <c r="AT59">
        <v>0</v>
      </c>
      <c r="AU59">
        <f>1-AS59/AT59</f>
        <v>0</v>
      </c>
      <c r="AV59">
        <v>0.5</v>
      </c>
      <c r="AW59">
        <f>BN59</f>
        <v>0</v>
      </c>
      <c r="AX59">
        <f>K59</f>
        <v>0</v>
      </c>
      <c r="AY59">
        <f>AU59*AV59*AW59</f>
        <v>0</v>
      </c>
      <c r="AZ59">
        <f>(AX59-AP59)/AW59</f>
        <v>0</v>
      </c>
      <c r="BA59">
        <f>(AN59-AT59)/AT59</f>
        <v>0</v>
      </c>
      <c r="BB59">
        <f>AM59/(AO59+AM59/AT59)</f>
        <v>0</v>
      </c>
      <c r="BC59" t="s">
        <v>292</v>
      </c>
      <c r="BD59">
        <v>0</v>
      </c>
      <c r="BE59">
        <f>IF(BD59&lt;&gt;0, BD59, BB59)</f>
        <v>0</v>
      </c>
      <c r="BF59">
        <f>1-BE59/AT59</f>
        <v>0</v>
      </c>
      <c r="BG59">
        <f>(AT59-AS59)/(AT59-BE59)</f>
        <v>0</v>
      </c>
      <c r="BH59">
        <f>(AN59-AT59)/(AN59-BE59)</f>
        <v>0</v>
      </c>
      <c r="BI59">
        <f>(AT59-AS59)/(AT59-AM59)</f>
        <v>0</v>
      </c>
      <c r="BJ59">
        <f>(AN59-AT59)/(AN59-AM59)</f>
        <v>0</v>
      </c>
      <c r="BK59">
        <f>(BG59*BE59/AS59)</f>
        <v>0</v>
      </c>
      <c r="BL59">
        <f>(1-BK59)</f>
        <v>0</v>
      </c>
      <c r="BM59">
        <f>$B$11*CK59+$C$11*CL59+$F$11*CM59*(1-CP59)</f>
        <v>0</v>
      </c>
      <c r="BN59">
        <f>BM59*BO59</f>
        <v>0</v>
      </c>
      <c r="BO59">
        <f>($B$11*$D$9+$C$11*$D$9+$F$11*((CZ59+CR59)/MAX(CZ59+CR59+DA59, 0.1)*$I$9+DA59/MAX(CZ59+CR59+DA59, 0.1)*$J$9))/($B$11+$C$11+$F$11)</f>
        <v>0</v>
      </c>
      <c r="BP59">
        <f>($B$11*$K$9+$C$11*$K$9+$F$11*((CZ59+CR59)/MAX(CZ59+CR59+DA59, 0.1)*$P$9+DA59/MAX(CZ59+CR59+DA59, 0.1)*$Q$9))/($B$11+$C$11+$F$11)</f>
        <v>0</v>
      </c>
      <c r="BQ59">
        <v>6</v>
      </c>
      <c r="BR59">
        <v>0.5</v>
      </c>
      <c r="BS59" t="s">
        <v>293</v>
      </c>
      <c r="BT59">
        <v>2</v>
      </c>
      <c r="BU59">
        <v>1627940597.6</v>
      </c>
      <c r="BV59">
        <v>131.905</v>
      </c>
      <c r="BW59">
        <v>139.174</v>
      </c>
      <c r="BX59">
        <v>19.2673</v>
      </c>
      <c r="BY59">
        <v>19.2188</v>
      </c>
      <c r="BZ59">
        <v>132.662</v>
      </c>
      <c r="CA59">
        <v>19.4055</v>
      </c>
      <c r="CB59">
        <v>900.017</v>
      </c>
      <c r="CC59">
        <v>101.15</v>
      </c>
      <c r="CD59">
        <v>0.099764</v>
      </c>
      <c r="CE59">
        <v>34.8516</v>
      </c>
      <c r="CF59">
        <v>35.1089</v>
      </c>
      <c r="CG59">
        <v>999.9</v>
      </c>
      <c r="CH59">
        <v>0</v>
      </c>
      <c r="CI59">
        <v>0</v>
      </c>
      <c r="CJ59">
        <v>10032.5</v>
      </c>
      <c r="CK59">
        <v>0</v>
      </c>
      <c r="CL59">
        <v>66.6042</v>
      </c>
      <c r="CM59">
        <v>1460.07</v>
      </c>
      <c r="CN59">
        <v>0.973009</v>
      </c>
      <c r="CO59">
        <v>0.0269909</v>
      </c>
      <c r="CP59">
        <v>0</v>
      </c>
      <c r="CQ59">
        <v>3.0671</v>
      </c>
      <c r="CR59">
        <v>4.99951</v>
      </c>
      <c r="CS59">
        <v>190.866</v>
      </c>
      <c r="CT59">
        <v>11912.5</v>
      </c>
      <c r="CU59">
        <v>48.375</v>
      </c>
      <c r="CV59">
        <v>50.687</v>
      </c>
      <c r="CW59">
        <v>49.937</v>
      </c>
      <c r="CX59">
        <v>50.125</v>
      </c>
      <c r="CY59">
        <v>50.375</v>
      </c>
      <c r="CZ59">
        <v>1415.8</v>
      </c>
      <c r="DA59">
        <v>39.27</v>
      </c>
      <c r="DB59">
        <v>0</v>
      </c>
      <c r="DC59">
        <v>1627940598.1</v>
      </c>
      <c r="DD59">
        <v>0</v>
      </c>
      <c r="DE59">
        <v>3.21293076923077</v>
      </c>
      <c r="DF59">
        <v>-0.0269059729809317</v>
      </c>
      <c r="DG59">
        <v>3.01100854792339</v>
      </c>
      <c r="DH59">
        <v>190.718692307692</v>
      </c>
      <c r="DI59">
        <v>15</v>
      </c>
      <c r="DJ59">
        <v>1627940486.6</v>
      </c>
      <c r="DK59" t="s">
        <v>294</v>
      </c>
      <c r="DL59">
        <v>1627940484.1</v>
      </c>
      <c r="DM59">
        <v>1627940486.6</v>
      </c>
      <c r="DN59">
        <v>1</v>
      </c>
      <c r="DO59">
        <v>-0.66</v>
      </c>
      <c r="DP59">
        <v>-0.126</v>
      </c>
      <c r="DQ59">
        <v>0.617</v>
      </c>
      <c r="DR59">
        <v>-0.144</v>
      </c>
      <c r="DS59">
        <v>420</v>
      </c>
      <c r="DT59">
        <v>19</v>
      </c>
      <c r="DU59">
        <v>0.69</v>
      </c>
      <c r="DV59">
        <v>0.21</v>
      </c>
      <c r="DW59">
        <v>-7.31909926829268</v>
      </c>
      <c r="DX59">
        <v>0.478743763066205</v>
      </c>
      <c r="DY59">
        <v>0.059467579951754</v>
      </c>
      <c r="DZ59">
        <v>1</v>
      </c>
      <c r="EA59">
        <v>3.25857941176471</v>
      </c>
      <c r="EB59">
        <v>-0.418620458244646</v>
      </c>
      <c r="EC59">
        <v>0.227496766336956</v>
      </c>
      <c r="ED59">
        <v>1</v>
      </c>
      <c r="EE59">
        <v>0.0462854</v>
      </c>
      <c r="EF59">
        <v>0.00828889965156797</v>
      </c>
      <c r="EG59">
        <v>0.00118590234184365</v>
      </c>
      <c r="EH59">
        <v>1</v>
      </c>
      <c r="EI59">
        <v>3</v>
      </c>
      <c r="EJ59">
        <v>3</v>
      </c>
      <c r="EK59" t="s">
        <v>295</v>
      </c>
      <c r="EL59">
        <v>100</v>
      </c>
      <c r="EM59">
        <v>100</v>
      </c>
      <c r="EN59">
        <v>-0.757</v>
      </c>
      <c r="EO59">
        <v>-0.1382</v>
      </c>
      <c r="EP59">
        <v>-1.5265217558934</v>
      </c>
      <c r="EQ59">
        <v>0.00616335315543056</v>
      </c>
      <c r="ER59">
        <v>-2.81551833566181e-06</v>
      </c>
      <c r="ES59">
        <v>7.20361701182458e-10</v>
      </c>
      <c r="ET59">
        <v>-0.335119031910718</v>
      </c>
      <c r="EU59">
        <v>0.000949733804135094</v>
      </c>
      <c r="EV59">
        <v>0.000626151634330831</v>
      </c>
      <c r="EW59">
        <v>-7.8445624330649e-06</v>
      </c>
      <c r="EX59">
        <v>-4</v>
      </c>
      <c r="EY59">
        <v>2067</v>
      </c>
      <c r="EZ59">
        <v>1</v>
      </c>
      <c r="FA59">
        <v>22</v>
      </c>
      <c r="FB59">
        <v>1.9</v>
      </c>
      <c r="FC59">
        <v>1.9</v>
      </c>
      <c r="FD59">
        <v>18</v>
      </c>
      <c r="FE59">
        <v>991.519</v>
      </c>
      <c r="FF59">
        <v>453.834</v>
      </c>
      <c r="FG59">
        <v>33.0018</v>
      </c>
      <c r="FH59">
        <v>33.7886</v>
      </c>
      <c r="FI59">
        <v>30.0022</v>
      </c>
      <c r="FJ59">
        <v>33.3584</v>
      </c>
      <c r="FK59">
        <v>33.399</v>
      </c>
      <c r="FL59">
        <v>11.9636</v>
      </c>
      <c r="FM59">
        <v>43.4656</v>
      </c>
      <c r="FN59">
        <v>0</v>
      </c>
      <c r="FO59">
        <v>33</v>
      </c>
      <c r="FP59">
        <v>156.16</v>
      </c>
      <c r="FQ59">
        <v>19.2097</v>
      </c>
      <c r="FR59">
        <v>99.0129</v>
      </c>
      <c r="FS59">
        <v>97.8394</v>
      </c>
    </row>
    <row r="60" spans="1:175">
      <c r="A60">
        <v>44</v>
      </c>
      <c r="B60">
        <v>1627940599.6</v>
      </c>
      <c r="C60">
        <v>86</v>
      </c>
      <c r="D60" t="s">
        <v>382</v>
      </c>
      <c r="E60" t="s">
        <v>383</v>
      </c>
      <c r="F60">
        <v>0</v>
      </c>
      <c r="H60">
        <v>1627940599.6</v>
      </c>
      <c r="I60">
        <f>(J60)/1000</f>
        <v>0</v>
      </c>
      <c r="J60">
        <f>1000*CB60*AH60*(BX60-BY60)/(100*BQ60*(1000-AH60*BX60))</f>
        <v>0</v>
      </c>
      <c r="K60">
        <f>CB60*AH60*(BW60-BV60*(1000-AH60*BY60)/(1000-AH60*BX60))/(100*BQ60)</f>
        <v>0</v>
      </c>
      <c r="L60">
        <f>BV60 - IF(AH60&gt;1, K60*BQ60*100.0/(AJ60*CJ60), 0)</f>
        <v>0</v>
      </c>
      <c r="M60">
        <f>((S60-I60/2)*L60-K60)/(S60+I60/2)</f>
        <v>0</v>
      </c>
      <c r="N60">
        <f>M60*(CC60+CD60)/1000.0</f>
        <v>0</v>
      </c>
      <c r="O60">
        <f>(BV60 - IF(AH60&gt;1, K60*BQ60*100.0/(AJ60*CJ60), 0))*(CC60+CD60)/1000.0</f>
        <v>0</v>
      </c>
      <c r="P60">
        <f>2.0/((1/R60-1/Q60)+SIGN(R60)*SQRT((1/R60-1/Q60)*(1/R60-1/Q60) + 4*BR60/((BR60+1)*(BR60+1))*(2*1/R60*1/Q60-1/Q60*1/Q60)))</f>
        <v>0</v>
      </c>
      <c r="Q60">
        <f>IF(LEFT(BS60,1)&lt;&gt;"0",IF(LEFT(BS60,1)="1",3.0,BT60),$D$5+$E$5*(CJ60*CC60/($K$5*1000))+$F$5*(CJ60*CC60/($K$5*1000))*MAX(MIN(BQ60,$J$5),$I$5)*MAX(MIN(BQ60,$J$5),$I$5)+$G$5*MAX(MIN(BQ60,$J$5),$I$5)*(CJ60*CC60/($K$5*1000))+$H$5*(CJ60*CC60/($K$5*1000))*(CJ60*CC60/($K$5*1000)))</f>
        <v>0</v>
      </c>
      <c r="R60">
        <f>I60*(1000-(1000*0.61365*exp(17.502*V60/(240.97+V60))/(CC60+CD60)+BX60)/2)/(1000*0.61365*exp(17.502*V60/(240.97+V60))/(CC60+CD60)-BX60)</f>
        <v>0</v>
      </c>
      <c r="S60">
        <f>1/((BR60+1)/(P60/1.6)+1/(Q60/1.37)) + BR60/((BR60+1)/(P60/1.6) + BR60/(Q60/1.37))</f>
        <v>0</v>
      </c>
      <c r="T60">
        <f>(BM60*BP60)</f>
        <v>0</v>
      </c>
      <c r="U60">
        <f>(CE60+(T60+2*0.95*5.67E-8*(((CE60+$B$7)+273)^4-(CE60+273)^4)-44100*I60)/(1.84*29.3*Q60+8*0.95*5.67E-8*(CE60+273)^3))</f>
        <v>0</v>
      </c>
      <c r="V60">
        <f>($C$7*CF60+$D$7*CG60+$E$7*U60)</f>
        <v>0</v>
      </c>
      <c r="W60">
        <f>0.61365*exp(17.502*V60/(240.97+V60))</f>
        <v>0</v>
      </c>
      <c r="X60">
        <f>(Y60/Z60*100)</f>
        <v>0</v>
      </c>
      <c r="Y60">
        <f>BX60*(CC60+CD60)/1000</f>
        <v>0</v>
      </c>
      <c r="Z60">
        <f>0.61365*exp(17.502*CE60/(240.97+CE60))</f>
        <v>0</v>
      </c>
      <c r="AA60">
        <f>(W60-BX60*(CC60+CD60)/1000)</f>
        <v>0</v>
      </c>
      <c r="AB60">
        <f>(-I60*44100)</f>
        <v>0</v>
      </c>
      <c r="AC60">
        <f>2*29.3*Q60*0.92*(CE60-V60)</f>
        <v>0</v>
      </c>
      <c r="AD60">
        <f>2*0.95*5.67E-8*(((CE60+$B$7)+273)^4-(V60+273)^4)</f>
        <v>0</v>
      </c>
      <c r="AE60">
        <f>T60+AD60+AB60+AC60</f>
        <v>0</v>
      </c>
      <c r="AF60">
        <v>0</v>
      </c>
      <c r="AG60">
        <v>0</v>
      </c>
      <c r="AH60">
        <f>IF(AF60*$H$13&gt;=AJ60,1.0,(AJ60/(AJ60-AF60*$H$13)))</f>
        <v>0</v>
      </c>
      <c r="AI60">
        <f>(AH60-1)*100</f>
        <v>0</v>
      </c>
      <c r="AJ60">
        <f>MAX(0,($B$13+$C$13*CJ60)/(1+$D$13*CJ60)*CC60/(CE60+273)*$E$13)</f>
        <v>0</v>
      </c>
      <c r="AK60" t="s">
        <v>292</v>
      </c>
      <c r="AL60" t="s">
        <v>292</v>
      </c>
      <c r="AM60">
        <v>0</v>
      </c>
      <c r="AN60">
        <v>0</v>
      </c>
      <c r="AO60">
        <f>1-AM60/AN60</f>
        <v>0</v>
      </c>
      <c r="AP60">
        <v>0</v>
      </c>
      <c r="AQ60" t="s">
        <v>292</v>
      </c>
      <c r="AR60" t="s">
        <v>292</v>
      </c>
      <c r="AS60">
        <v>0</v>
      </c>
      <c r="AT60">
        <v>0</v>
      </c>
      <c r="AU60">
        <f>1-AS60/AT60</f>
        <v>0</v>
      </c>
      <c r="AV60">
        <v>0.5</v>
      </c>
      <c r="AW60">
        <f>BN60</f>
        <v>0</v>
      </c>
      <c r="AX60">
        <f>K60</f>
        <v>0</v>
      </c>
      <c r="AY60">
        <f>AU60*AV60*AW60</f>
        <v>0</v>
      </c>
      <c r="AZ60">
        <f>(AX60-AP60)/AW60</f>
        <v>0</v>
      </c>
      <c r="BA60">
        <f>(AN60-AT60)/AT60</f>
        <v>0</v>
      </c>
      <c r="BB60">
        <f>AM60/(AO60+AM60/AT60)</f>
        <v>0</v>
      </c>
      <c r="BC60" t="s">
        <v>292</v>
      </c>
      <c r="BD60">
        <v>0</v>
      </c>
      <c r="BE60">
        <f>IF(BD60&lt;&gt;0, BD60, BB60)</f>
        <v>0</v>
      </c>
      <c r="BF60">
        <f>1-BE60/AT60</f>
        <v>0</v>
      </c>
      <c r="BG60">
        <f>(AT60-AS60)/(AT60-BE60)</f>
        <v>0</v>
      </c>
      <c r="BH60">
        <f>(AN60-AT60)/(AN60-BE60)</f>
        <v>0</v>
      </c>
      <c r="BI60">
        <f>(AT60-AS60)/(AT60-AM60)</f>
        <v>0</v>
      </c>
      <c r="BJ60">
        <f>(AN60-AT60)/(AN60-AM60)</f>
        <v>0</v>
      </c>
      <c r="BK60">
        <f>(BG60*BE60/AS60)</f>
        <v>0</v>
      </c>
      <c r="BL60">
        <f>(1-BK60)</f>
        <v>0</v>
      </c>
      <c r="BM60">
        <f>$B$11*CK60+$C$11*CL60+$F$11*CM60*(1-CP60)</f>
        <v>0</v>
      </c>
      <c r="BN60">
        <f>BM60*BO60</f>
        <v>0</v>
      </c>
      <c r="BO60">
        <f>($B$11*$D$9+$C$11*$D$9+$F$11*((CZ60+CR60)/MAX(CZ60+CR60+DA60, 0.1)*$I$9+DA60/MAX(CZ60+CR60+DA60, 0.1)*$J$9))/($B$11+$C$11+$F$11)</f>
        <v>0</v>
      </c>
      <c r="BP60">
        <f>($B$11*$K$9+$C$11*$K$9+$F$11*((CZ60+CR60)/MAX(CZ60+CR60+DA60, 0.1)*$P$9+DA60/MAX(CZ60+CR60+DA60, 0.1)*$Q$9))/($B$11+$C$11+$F$11)</f>
        <v>0</v>
      </c>
      <c r="BQ60">
        <v>6</v>
      </c>
      <c r="BR60">
        <v>0.5</v>
      </c>
      <c r="BS60" t="s">
        <v>293</v>
      </c>
      <c r="BT60">
        <v>2</v>
      </c>
      <c r="BU60">
        <v>1627940599.6</v>
      </c>
      <c r="BV60">
        <v>135.259</v>
      </c>
      <c r="BW60">
        <v>142.496</v>
      </c>
      <c r="BX60">
        <v>19.2719</v>
      </c>
      <c r="BY60">
        <v>19.2254</v>
      </c>
      <c r="BZ60">
        <v>135.997</v>
      </c>
      <c r="CA60">
        <v>19.41</v>
      </c>
      <c r="CB60">
        <v>900.055</v>
      </c>
      <c r="CC60">
        <v>101.149</v>
      </c>
      <c r="CD60">
        <v>0.100205</v>
      </c>
      <c r="CE60">
        <v>34.855</v>
      </c>
      <c r="CF60">
        <v>35.1185</v>
      </c>
      <c r="CG60">
        <v>999.9</v>
      </c>
      <c r="CH60">
        <v>0</v>
      </c>
      <c r="CI60">
        <v>0</v>
      </c>
      <c r="CJ60">
        <v>9978.75</v>
      </c>
      <c r="CK60">
        <v>0</v>
      </c>
      <c r="CL60">
        <v>66.6042</v>
      </c>
      <c r="CM60">
        <v>1460.06</v>
      </c>
      <c r="CN60">
        <v>0.973009</v>
      </c>
      <c r="CO60">
        <v>0.0269909</v>
      </c>
      <c r="CP60">
        <v>0</v>
      </c>
      <c r="CQ60">
        <v>3.4687</v>
      </c>
      <c r="CR60">
        <v>4.99951</v>
      </c>
      <c r="CS60">
        <v>190.839</v>
      </c>
      <c r="CT60">
        <v>11912.5</v>
      </c>
      <c r="CU60">
        <v>48.375</v>
      </c>
      <c r="CV60">
        <v>50.687</v>
      </c>
      <c r="CW60">
        <v>49.937</v>
      </c>
      <c r="CX60">
        <v>50.125</v>
      </c>
      <c r="CY60">
        <v>50.375</v>
      </c>
      <c r="CZ60">
        <v>1415.79</v>
      </c>
      <c r="DA60">
        <v>39.27</v>
      </c>
      <c r="DB60">
        <v>0</v>
      </c>
      <c r="DC60">
        <v>1627940600.5</v>
      </c>
      <c r="DD60">
        <v>0</v>
      </c>
      <c r="DE60">
        <v>3.22956538461538</v>
      </c>
      <c r="DF60">
        <v>0.154895734991055</v>
      </c>
      <c r="DG60">
        <v>2.55141879695461</v>
      </c>
      <c r="DH60">
        <v>190.8025</v>
      </c>
      <c r="DI60">
        <v>15</v>
      </c>
      <c r="DJ60">
        <v>1627940486.6</v>
      </c>
      <c r="DK60" t="s">
        <v>294</v>
      </c>
      <c r="DL60">
        <v>1627940484.1</v>
      </c>
      <c r="DM60">
        <v>1627940486.6</v>
      </c>
      <c r="DN60">
        <v>1</v>
      </c>
      <c r="DO60">
        <v>-0.66</v>
      </c>
      <c r="DP60">
        <v>-0.126</v>
      </c>
      <c r="DQ60">
        <v>0.617</v>
      </c>
      <c r="DR60">
        <v>-0.144</v>
      </c>
      <c r="DS60">
        <v>420</v>
      </c>
      <c r="DT60">
        <v>19</v>
      </c>
      <c r="DU60">
        <v>0.69</v>
      </c>
      <c r="DV60">
        <v>0.21</v>
      </c>
      <c r="DW60">
        <v>-7.30493268292683</v>
      </c>
      <c r="DX60">
        <v>0.425269128919841</v>
      </c>
      <c r="DY60">
        <v>0.0551799809945418</v>
      </c>
      <c r="DZ60">
        <v>1</v>
      </c>
      <c r="EA60">
        <v>3.24945588235294</v>
      </c>
      <c r="EB60">
        <v>-0.501562975486056</v>
      </c>
      <c r="EC60">
        <v>0.228129392065603</v>
      </c>
      <c r="ED60">
        <v>1</v>
      </c>
      <c r="EE60">
        <v>0.0466000219512195</v>
      </c>
      <c r="EF60">
        <v>0.00982480557491291</v>
      </c>
      <c r="EG60">
        <v>0.00126258874394928</v>
      </c>
      <c r="EH60">
        <v>1</v>
      </c>
      <c r="EI60">
        <v>3</v>
      </c>
      <c r="EJ60">
        <v>3</v>
      </c>
      <c r="EK60" t="s">
        <v>295</v>
      </c>
      <c r="EL60">
        <v>100</v>
      </c>
      <c r="EM60">
        <v>100</v>
      </c>
      <c r="EN60">
        <v>-0.738</v>
      </c>
      <c r="EO60">
        <v>-0.1381</v>
      </c>
      <c r="EP60">
        <v>-1.5265217558934</v>
      </c>
      <c r="EQ60">
        <v>0.00616335315543056</v>
      </c>
      <c r="ER60">
        <v>-2.81551833566181e-06</v>
      </c>
      <c r="ES60">
        <v>7.20361701182458e-10</v>
      </c>
      <c r="ET60">
        <v>-0.335119031910718</v>
      </c>
      <c r="EU60">
        <v>0.000949733804135094</v>
      </c>
      <c r="EV60">
        <v>0.000626151634330831</v>
      </c>
      <c r="EW60">
        <v>-7.8445624330649e-06</v>
      </c>
      <c r="EX60">
        <v>-4</v>
      </c>
      <c r="EY60">
        <v>2067</v>
      </c>
      <c r="EZ60">
        <v>1</v>
      </c>
      <c r="FA60">
        <v>22</v>
      </c>
      <c r="FB60">
        <v>1.9</v>
      </c>
      <c r="FC60">
        <v>1.9</v>
      </c>
      <c r="FD60">
        <v>18</v>
      </c>
      <c r="FE60">
        <v>991.866</v>
      </c>
      <c r="FF60">
        <v>454.004</v>
      </c>
      <c r="FG60">
        <v>33.0019</v>
      </c>
      <c r="FH60">
        <v>33.7985</v>
      </c>
      <c r="FI60">
        <v>30.0023</v>
      </c>
      <c r="FJ60">
        <v>33.3682</v>
      </c>
      <c r="FK60">
        <v>33.4087</v>
      </c>
      <c r="FL60">
        <v>12.1389</v>
      </c>
      <c r="FM60">
        <v>43.4656</v>
      </c>
      <c r="FN60">
        <v>0</v>
      </c>
      <c r="FO60">
        <v>33</v>
      </c>
      <c r="FP60">
        <v>156.16</v>
      </c>
      <c r="FQ60">
        <v>19.2157</v>
      </c>
      <c r="FR60">
        <v>99.0104</v>
      </c>
      <c r="FS60">
        <v>97.8383</v>
      </c>
    </row>
    <row r="61" spans="1:175">
      <c r="A61">
        <v>45</v>
      </c>
      <c r="B61">
        <v>1627940601.6</v>
      </c>
      <c r="C61">
        <v>88</v>
      </c>
      <c r="D61" t="s">
        <v>384</v>
      </c>
      <c r="E61" t="s">
        <v>385</v>
      </c>
      <c r="F61">
        <v>0</v>
      </c>
      <c r="H61">
        <v>1627940601.6</v>
      </c>
      <c r="I61">
        <f>(J61)/1000</f>
        <v>0</v>
      </c>
      <c r="J61">
        <f>1000*CB61*AH61*(BX61-BY61)/(100*BQ61*(1000-AH61*BX61))</f>
        <v>0</v>
      </c>
      <c r="K61">
        <f>CB61*AH61*(BW61-BV61*(1000-AH61*BY61)/(1000-AH61*BX61))/(100*BQ61)</f>
        <v>0</v>
      </c>
      <c r="L61">
        <f>BV61 - IF(AH61&gt;1, K61*BQ61*100.0/(AJ61*CJ61), 0)</f>
        <v>0</v>
      </c>
      <c r="M61">
        <f>((S61-I61/2)*L61-K61)/(S61+I61/2)</f>
        <v>0</v>
      </c>
      <c r="N61">
        <f>M61*(CC61+CD61)/1000.0</f>
        <v>0</v>
      </c>
      <c r="O61">
        <f>(BV61 - IF(AH61&gt;1, K61*BQ61*100.0/(AJ61*CJ61), 0))*(CC61+CD61)/1000.0</f>
        <v>0</v>
      </c>
      <c r="P61">
        <f>2.0/((1/R61-1/Q61)+SIGN(R61)*SQRT((1/R61-1/Q61)*(1/R61-1/Q61) + 4*BR61/((BR61+1)*(BR61+1))*(2*1/R61*1/Q61-1/Q61*1/Q61)))</f>
        <v>0</v>
      </c>
      <c r="Q61">
        <f>IF(LEFT(BS61,1)&lt;&gt;"0",IF(LEFT(BS61,1)="1",3.0,BT61),$D$5+$E$5*(CJ61*CC61/($K$5*1000))+$F$5*(CJ61*CC61/($K$5*1000))*MAX(MIN(BQ61,$J$5),$I$5)*MAX(MIN(BQ61,$J$5),$I$5)+$G$5*MAX(MIN(BQ61,$J$5),$I$5)*(CJ61*CC61/($K$5*1000))+$H$5*(CJ61*CC61/($K$5*1000))*(CJ61*CC61/($K$5*1000)))</f>
        <v>0</v>
      </c>
      <c r="R61">
        <f>I61*(1000-(1000*0.61365*exp(17.502*V61/(240.97+V61))/(CC61+CD61)+BX61)/2)/(1000*0.61365*exp(17.502*V61/(240.97+V61))/(CC61+CD61)-BX61)</f>
        <v>0</v>
      </c>
      <c r="S61">
        <f>1/((BR61+1)/(P61/1.6)+1/(Q61/1.37)) + BR61/((BR61+1)/(P61/1.6) + BR61/(Q61/1.37))</f>
        <v>0</v>
      </c>
      <c r="T61">
        <f>(BM61*BP61)</f>
        <v>0</v>
      </c>
      <c r="U61">
        <f>(CE61+(T61+2*0.95*5.67E-8*(((CE61+$B$7)+273)^4-(CE61+273)^4)-44100*I61)/(1.84*29.3*Q61+8*0.95*5.67E-8*(CE61+273)^3))</f>
        <v>0</v>
      </c>
      <c r="V61">
        <f>($C$7*CF61+$D$7*CG61+$E$7*U61)</f>
        <v>0</v>
      </c>
      <c r="W61">
        <f>0.61365*exp(17.502*V61/(240.97+V61))</f>
        <v>0</v>
      </c>
      <c r="X61">
        <f>(Y61/Z61*100)</f>
        <v>0</v>
      </c>
      <c r="Y61">
        <f>BX61*(CC61+CD61)/1000</f>
        <v>0</v>
      </c>
      <c r="Z61">
        <f>0.61365*exp(17.502*CE61/(240.97+CE61))</f>
        <v>0</v>
      </c>
      <c r="AA61">
        <f>(W61-BX61*(CC61+CD61)/1000)</f>
        <v>0</v>
      </c>
      <c r="AB61">
        <f>(-I61*44100)</f>
        <v>0</v>
      </c>
      <c r="AC61">
        <f>2*29.3*Q61*0.92*(CE61-V61)</f>
        <v>0</v>
      </c>
      <c r="AD61">
        <f>2*0.95*5.67E-8*(((CE61+$B$7)+273)^4-(V61+273)^4)</f>
        <v>0</v>
      </c>
      <c r="AE61">
        <f>T61+AD61+AB61+AC61</f>
        <v>0</v>
      </c>
      <c r="AF61">
        <v>0</v>
      </c>
      <c r="AG61">
        <v>0</v>
      </c>
      <c r="AH61">
        <f>IF(AF61*$H$13&gt;=AJ61,1.0,(AJ61/(AJ61-AF61*$H$13)))</f>
        <v>0</v>
      </c>
      <c r="AI61">
        <f>(AH61-1)*100</f>
        <v>0</v>
      </c>
      <c r="AJ61">
        <f>MAX(0,($B$13+$C$13*CJ61)/(1+$D$13*CJ61)*CC61/(CE61+273)*$E$13)</f>
        <v>0</v>
      </c>
      <c r="AK61" t="s">
        <v>292</v>
      </c>
      <c r="AL61" t="s">
        <v>292</v>
      </c>
      <c r="AM61">
        <v>0</v>
      </c>
      <c r="AN61">
        <v>0</v>
      </c>
      <c r="AO61">
        <f>1-AM61/AN61</f>
        <v>0</v>
      </c>
      <c r="AP61">
        <v>0</v>
      </c>
      <c r="AQ61" t="s">
        <v>292</v>
      </c>
      <c r="AR61" t="s">
        <v>292</v>
      </c>
      <c r="AS61">
        <v>0</v>
      </c>
      <c r="AT61">
        <v>0</v>
      </c>
      <c r="AU61">
        <f>1-AS61/AT61</f>
        <v>0</v>
      </c>
      <c r="AV61">
        <v>0.5</v>
      </c>
      <c r="AW61">
        <f>BN61</f>
        <v>0</v>
      </c>
      <c r="AX61">
        <f>K61</f>
        <v>0</v>
      </c>
      <c r="AY61">
        <f>AU61*AV61*AW61</f>
        <v>0</v>
      </c>
      <c r="AZ61">
        <f>(AX61-AP61)/AW61</f>
        <v>0</v>
      </c>
      <c r="BA61">
        <f>(AN61-AT61)/AT61</f>
        <v>0</v>
      </c>
      <c r="BB61">
        <f>AM61/(AO61+AM61/AT61)</f>
        <v>0</v>
      </c>
      <c r="BC61" t="s">
        <v>292</v>
      </c>
      <c r="BD61">
        <v>0</v>
      </c>
      <c r="BE61">
        <f>IF(BD61&lt;&gt;0, BD61, BB61)</f>
        <v>0</v>
      </c>
      <c r="BF61">
        <f>1-BE61/AT61</f>
        <v>0</v>
      </c>
      <c r="BG61">
        <f>(AT61-AS61)/(AT61-BE61)</f>
        <v>0</v>
      </c>
      <c r="BH61">
        <f>(AN61-AT61)/(AN61-BE61)</f>
        <v>0</v>
      </c>
      <c r="BI61">
        <f>(AT61-AS61)/(AT61-AM61)</f>
        <v>0</v>
      </c>
      <c r="BJ61">
        <f>(AN61-AT61)/(AN61-AM61)</f>
        <v>0</v>
      </c>
      <c r="BK61">
        <f>(BG61*BE61/AS61)</f>
        <v>0</v>
      </c>
      <c r="BL61">
        <f>(1-BK61)</f>
        <v>0</v>
      </c>
      <c r="BM61">
        <f>$B$11*CK61+$C$11*CL61+$F$11*CM61*(1-CP61)</f>
        <v>0</v>
      </c>
      <c r="BN61">
        <f>BM61*BO61</f>
        <v>0</v>
      </c>
      <c r="BO61">
        <f>($B$11*$D$9+$C$11*$D$9+$F$11*((CZ61+CR61)/MAX(CZ61+CR61+DA61, 0.1)*$I$9+DA61/MAX(CZ61+CR61+DA61, 0.1)*$J$9))/($B$11+$C$11+$F$11)</f>
        <v>0</v>
      </c>
      <c r="BP61">
        <f>($B$11*$K$9+$C$11*$K$9+$F$11*((CZ61+CR61)/MAX(CZ61+CR61+DA61, 0.1)*$P$9+DA61/MAX(CZ61+CR61+DA61, 0.1)*$Q$9))/($B$11+$C$11+$F$11)</f>
        <v>0</v>
      </c>
      <c r="BQ61">
        <v>6</v>
      </c>
      <c r="BR61">
        <v>0.5</v>
      </c>
      <c r="BS61" t="s">
        <v>293</v>
      </c>
      <c r="BT61">
        <v>2</v>
      </c>
      <c r="BU61">
        <v>1627940601.6</v>
      </c>
      <c r="BV61">
        <v>138.638</v>
      </c>
      <c r="BW61">
        <v>145.947</v>
      </c>
      <c r="BX61">
        <v>19.2773</v>
      </c>
      <c r="BY61">
        <v>19.23</v>
      </c>
      <c r="BZ61">
        <v>139.359</v>
      </c>
      <c r="CA61">
        <v>19.4154</v>
      </c>
      <c r="CB61">
        <v>899.967</v>
      </c>
      <c r="CC61">
        <v>101.149</v>
      </c>
      <c r="CD61">
        <v>0.100216</v>
      </c>
      <c r="CE61">
        <v>34.8591</v>
      </c>
      <c r="CF61">
        <v>35.1105</v>
      </c>
      <c r="CG61">
        <v>999.9</v>
      </c>
      <c r="CH61">
        <v>0</v>
      </c>
      <c r="CI61">
        <v>0</v>
      </c>
      <c r="CJ61">
        <v>9983.12</v>
      </c>
      <c r="CK61">
        <v>0</v>
      </c>
      <c r="CL61">
        <v>66.6042</v>
      </c>
      <c r="CM61">
        <v>1459.74</v>
      </c>
      <c r="CN61">
        <v>0.973003</v>
      </c>
      <c r="CO61">
        <v>0.0269966</v>
      </c>
      <c r="CP61">
        <v>0</v>
      </c>
      <c r="CQ61">
        <v>3.2973</v>
      </c>
      <c r="CR61">
        <v>4.99951</v>
      </c>
      <c r="CS61">
        <v>190.967</v>
      </c>
      <c r="CT61">
        <v>11909.8</v>
      </c>
      <c r="CU61">
        <v>48.375</v>
      </c>
      <c r="CV61">
        <v>50.687</v>
      </c>
      <c r="CW61">
        <v>49.937</v>
      </c>
      <c r="CX61">
        <v>50.125</v>
      </c>
      <c r="CY61">
        <v>50.375</v>
      </c>
      <c r="CZ61">
        <v>1415.47</v>
      </c>
      <c r="DA61">
        <v>39.27</v>
      </c>
      <c r="DB61">
        <v>0</v>
      </c>
      <c r="DC61">
        <v>1627940602.3</v>
      </c>
      <c r="DD61">
        <v>0</v>
      </c>
      <c r="DE61">
        <v>3.238076</v>
      </c>
      <c r="DF61">
        <v>0.263215395571681</v>
      </c>
      <c r="DG61">
        <v>2.37100000425772</v>
      </c>
      <c r="DH61">
        <v>190.87276</v>
      </c>
      <c r="DI61">
        <v>15</v>
      </c>
      <c r="DJ61">
        <v>1627940486.6</v>
      </c>
      <c r="DK61" t="s">
        <v>294</v>
      </c>
      <c r="DL61">
        <v>1627940484.1</v>
      </c>
      <c r="DM61">
        <v>1627940486.6</v>
      </c>
      <c r="DN61">
        <v>1</v>
      </c>
      <c r="DO61">
        <v>-0.66</v>
      </c>
      <c r="DP61">
        <v>-0.126</v>
      </c>
      <c r="DQ61">
        <v>0.617</v>
      </c>
      <c r="DR61">
        <v>-0.144</v>
      </c>
      <c r="DS61">
        <v>420</v>
      </c>
      <c r="DT61">
        <v>19</v>
      </c>
      <c r="DU61">
        <v>0.69</v>
      </c>
      <c r="DV61">
        <v>0.21</v>
      </c>
      <c r="DW61">
        <v>-7.29120634146341</v>
      </c>
      <c r="DX61">
        <v>0.286352613240414</v>
      </c>
      <c r="DY61">
        <v>0.0462544995705017</v>
      </c>
      <c r="DZ61">
        <v>1</v>
      </c>
      <c r="EA61">
        <v>3.24311714285714</v>
      </c>
      <c r="EB61">
        <v>-0.265632093933465</v>
      </c>
      <c r="EC61">
        <v>0.22646901709974</v>
      </c>
      <c r="ED61">
        <v>1</v>
      </c>
      <c r="EE61">
        <v>0.0468437878048781</v>
      </c>
      <c r="EF61">
        <v>0.00695645226480839</v>
      </c>
      <c r="EG61">
        <v>0.00110099712172485</v>
      </c>
      <c r="EH61">
        <v>1</v>
      </c>
      <c r="EI61">
        <v>3</v>
      </c>
      <c r="EJ61">
        <v>3</v>
      </c>
      <c r="EK61" t="s">
        <v>295</v>
      </c>
      <c r="EL61">
        <v>100</v>
      </c>
      <c r="EM61">
        <v>100</v>
      </c>
      <c r="EN61">
        <v>-0.721</v>
      </c>
      <c r="EO61">
        <v>-0.1381</v>
      </c>
      <c r="EP61">
        <v>-1.5265217558934</v>
      </c>
      <c r="EQ61">
        <v>0.00616335315543056</v>
      </c>
      <c r="ER61">
        <v>-2.81551833566181e-06</v>
      </c>
      <c r="ES61">
        <v>7.20361701182458e-10</v>
      </c>
      <c r="ET61">
        <v>-0.335119031910718</v>
      </c>
      <c r="EU61">
        <v>0.000949733804135094</v>
      </c>
      <c r="EV61">
        <v>0.000626151634330831</v>
      </c>
      <c r="EW61">
        <v>-7.8445624330649e-06</v>
      </c>
      <c r="EX61">
        <v>-4</v>
      </c>
      <c r="EY61">
        <v>2067</v>
      </c>
      <c r="EZ61">
        <v>1</v>
      </c>
      <c r="FA61">
        <v>22</v>
      </c>
      <c r="FB61">
        <v>2</v>
      </c>
      <c r="FC61">
        <v>1.9</v>
      </c>
      <c r="FD61">
        <v>18</v>
      </c>
      <c r="FE61">
        <v>991.775</v>
      </c>
      <c r="FF61">
        <v>454.14</v>
      </c>
      <c r="FG61">
        <v>33.0019</v>
      </c>
      <c r="FH61">
        <v>33.8076</v>
      </c>
      <c r="FI61">
        <v>30.0021</v>
      </c>
      <c r="FJ61">
        <v>33.3778</v>
      </c>
      <c r="FK61">
        <v>33.4183</v>
      </c>
      <c r="FL61">
        <v>12.3544</v>
      </c>
      <c r="FM61">
        <v>43.4656</v>
      </c>
      <c r="FN61">
        <v>0</v>
      </c>
      <c r="FO61">
        <v>33</v>
      </c>
      <c r="FP61">
        <v>161.28</v>
      </c>
      <c r="FQ61">
        <v>19.2191</v>
      </c>
      <c r="FR61">
        <v>99.0079</v>
      </c>
      <c r="FS61">
        <v>97.8385</v>
      </c>
    </row>
    <row r="62" spans="1:175">
      <c r="A62">
        <v>46</v>
      </c>
      <c r="B62">
        <v>1627940603.6</v>
      </c>
      <c r="C62">
        <v>90</v>
      </c>
      <c r="D62" t="s">
        <v>386</v>
      </c>
      <c r="E62" t="s">
        <v>387</v>
      </c>
      <c r="F62">
        <v>0</v>
      </c>
      <c r="H62">
        <v>1627940603.6</v>
      </c>
      <c r="I62">
        <f>(J62)/1000</f>
        <v>0</v>
      </c>
      <c r="J62">
        <f>1000*CB62*AH62*(BX62-BY62)/(100*BQ62*(1000-AH62*BX62))</f>
        <v>0</v>
      </c>
      <c r="K62">
        <f>CB62*AH62*(BW62-BV62*(1000-AH62*BY62)/(1000-AH62*BX62))/(100*BQ62)</f>
        <v>0</v>
      </c>
      <c r="L62">
        <f>BV62 - IF(AH62&gt;1, K62*BQ62*100.0/(AJ62*CJ62), 0)</f>
        <v>0</v>
      </c>
      <c r="M62">
        <f>((S62-I62/2)*L62-K62)/(S62+I62/2)</f>
        <v>0</v>
      </c>
      <c r="N62">
        <f>M62*(CC62+CD62)/1000.0</f>
        <v>0</v>
      </c>
      <c r="O62">
        <f>(BV62 - IF(AH62&gt;1, K62*BQ62*100.0/(AJ62*CJ62), 0))*(CC62+CD62)/1000.0</f>
        <v>0</v>
      </c>
      <c r="P62">
        <f>2.0/((1/R62-1/Q62)+SIGN(R62)*SQRT((1/R62-1/Q62)*(1/R62-1/Q62) + 4*BR62/((BR62+1)*(BR62+1))*(2*1/R62*1/Q62-1/Q62*1/Q62)))</f>
        <v>0</v>
      </c>
      <c r="Q62">
        <f>IF(LEFT(BS62,1)&lt;&gt;"0",IF(LEFT(BS62,1)="1",3.0,BT62),$D$5+$E$5*(CJ62*CC62/($K$5*1000))+$F$5*(CJ62*CC62/($K$5*1000))*MAX(MIN(BQ62,$J$5),$I$5)*MAX(MIN(BQ62,$J$5),$I$5)+$G$5*MAX(MIN(BQ62,$J$5),$I$5)*(CJ62*CC62/($K$5*1000))+$H$5*(CJ62*CC62/($K$5*1000))*(CJ62*CC62/($K$5*1000)))</f>
        <v>0</v>
      </c>
      <c r="R62">
        <f>I62*(1000-(1000*0.61365*exp(17.502*V62/(240.97+V62))/(CC62+CD62)+BX62)/2)/(1000*0.61365*exp(17.502*V62/(240.97+V62))/(CC62+CD62)-BX62)</f>
        <v>0</v>
      </c>
      <c r="S62">
        <f>1/((BR62+1)/(P62/1.6)+1/(Q62/1.37)) + BR62/((BR62+1)/(P62/1.6) + BR62/(Q62/1.37))</f>
        <v>0</v>
      </c>
      <c r="T62">
        <f>(BM62*BP62)</f>
        <v>0</v>
      </c>
      <c r="U62">
        <f>(CE62+(T62+2*0.95*5.67E-8*(((CE62+$B$7)+273)^4-(CE62+273)^4)-44100*I62)/(1.84*29.3*Q62+8*0.95*5.67E-8*(CE62+273)^3))</f>
        <v>0</v>
      </c>
      <c r="V62">
        <f>($C$7*CF62+$D$7*CG62+$E$7*U62)</f>
        <v>0</v>
      </c>
      <c r="W62">
        <f>0.61365*exp(17.502*V62/(240.97+V62))</f>
        <v>0</v>
      </c>
      <c r="X62">
        <f>(Y62/Z62*100)</f>
        <v>0</v>
      </c>
      <c r="Y62">
        <f>BX62*(CC62+CD62)/1000</f>
        <v>0</v>
      </c>
      <c r="Z62">
        <f>0.61365*exp(17.502*CE62/(240.97+CE62))</f>
        <v>0</v>
      </c>
      <c r="AA62">
        <f>(W62-BX62*(CC62+CD62)/1000)</f>
        <v>0</v>
      </c>
      <c r="AB62">
        <f>(-I62*44100)</f>
        <v>0</v>
      </c>
      <c r="AC62">
        <f>2*29.3*Q62*0.92*(CE62-V62)</f>
        <v>0</v>
      </c>
      <c r="AD62">
        <f>2*0.95*5.67E-8*(((CE62+$B$7)+273)^4-(V62+273)^4)</f>
        <v>0</v>
      </c>
      <c r="AE62">
        <f>T62+AD62+AB62+AC62</f>
        <v>0</v>
      </c>
      <c r="AF62">
        <v>0</v>
      </c>
      <c r="AG62">
        <v>0</v>
      </c>
      <c r="AH62">
        <f>IF(AF62*$H$13&gt;=AJ62,1.0,(AJ62/(AJ62-AF62*$H$13)))</f>
        <v>0</v>
      </c>
      <c r="AI62">
        <f>(AH62-1)*100</f>
        <v>0</v>
      </c>
      <c r="AJ62">
        <f>MAX(0,($B$13+$C$13*CJ62)/(1+$D$13*CJ62)*CC62/(CE62+273)*$E$13)</f>
        <v>0</v>
      </c>
      <c r="AK62" t="s">
        <v>292</v>
      </c>
      <c r="AL62" t="s">
        <v>292</v>
      </c>
      <c r="AM62">
        <v>0</v>
      </c>
      <c r="AN62">
        <v>0</v>
      </c>
      <c r="AO62">
        <f>1-AM62/AN62</f>
        <v>0</v>
      </c>
      <c r="AP62">
        <v>0</v>
      </c>
      <c r="AQ62" t="s">
        <v>292</v>
      </c>
      <c r="AR62" t="s">
        <v>292</v>
      </c>
      <c r="AS62">
        <v>0</v>
      </c>
      <c r="AT62">
        <v>0</v>
      </c>
      <c r="AU62">
        <f>1-AS62/AT62</f>
        <v>0</v>
      </c>
      <c r="AV62">
        <v>0.5</v>
      </c>
      <c r="AW62">
        <f>BN62</f>
        <v>0</v>
      </c>
      <c r="AX62">
        <f>K62</f>
        <v>0</v>
      </c>
      <c r="AY62">
        <f>AU62*AV62*AW62</f>
        <v>0</v>
      </c>
      <c r="AZ62">
        <f>(AX62-AP62)/AW62</f>
        <v>0</v>
      </c>
      <c r="BA62">
        <f>(AN62-AT62)/AT62</f>
        <v>0</v>
      </c>
      <c r="BB62">
        <f>AM62/(AO62+AM62/AT62)</f>
        <v>0</v>
      </c>
      <c r="BC62" t="s">
        <v>292</v>
      </c>
      <c r="BD62">
        <v>0</v>
      </c>
      <c r="BE62">
        <f>IF(BD62&lt;&gt;0, BD62, BB62)</f>
        <v>0</v>
      </c>
      <c r="BF62">
        <f>1-BE62/AT62</f>
        <v>0</v>
      </c>
      <c r="BG62">
        <f>(AT62-AS62)/(AT62-BE62)</f>
        <v>0</v>
      </c>
      <c r="BH62">
        <f>(AN62-AT62)/(AN62-BE62)</f>
        <v>0</v>
      </c>
      <c r="BI62">
        <f>(AT62-AS62)/(AT62-AM62)</f>
        <v>0</v>
      </c>
      <c r="BJ62">
        <f>(AN62-AT62)/(AN62-AM62)</f>
        <v>0</v>
      </c>
      <c r="BK62">
        <f>(BG62*BE62/AS62)</f>
        <v>0</v>
      </c>
      <c r="BL62">
        <f>(1-BK62)</f>
        <v>0</v>
      </c>
      <c r="BM62">
        <f>$B$11*CK62+$C$11*CL62+$F$11*CM62*(1-CP62)</f>
        <v>0</v>
      </c>
      <c r="BN62">
        <f>BM62*BO62</f>
        <v>0</v>
      </c>
      <c r="BO62">
        <f>($B$11*$D$9+$C$11*$D$9+$F$11*((CZ62+CR62)/MAX(CZ62+CR62+DA62, 0.1)*$I$9+DA62/MAX(CZ62+CR62+DA62, 0.1)*$J$9))/($B$11+$C$11+$F$11)</f>
        <v>0</v>
      </c>
      <c r="BP62">
        <f>($B$11*$K$9+$C$11*$K$9+$F$11*((CZ62+CR62)/MAX(CZ62+CR62+DA62, 0.1)*$P$9+DA62/MAX(CZ62+CR62+DA62, 0.1)*$Q$9))/($B$11+$C$11+$F$11)</f>
        <v>0</v>
      </c>
      <c r="BQ62">
        <v>6</v>
      </c>
      <c r="BR62">
        <v>0.5</v>
      </c>
      <c r="BS62" t="s">
        <v>293</v>
      </c>
      <c r="BT62">
        <v>2</v>
      </c>
      <c r="BU62">
        <v>1627940603.6</v>
      </c>
      <c r="BV62">
        <v>142.017</v>
      </c>
      <c r="BW62">
        <v>149.358</v>
      </c>
      <c r="BX62">
        <v>19.2823</v>
      </c>
      <c r="BY62">
        <v>19.2368</v>
      </c>
      <c r="BZ62">
        <v>142.719</v>
      </c>
      <c r="CA62">
        <v>19.4203</v>
      </c>
      <c r="CB62">
        <v>899.993</v>
      </c>
      <c r="CC62">
        <v>101.151</v>
      </c>
      <c r="CD62">
        <v>0.0998312</v>
      </c>
      <c r="CE62">
        <v>34.8639</v>
      </c>
      <c r="CF62">
        <v>35.1063</v>
      </c>
      <c r="CG62">
        <v>999.9</v>
      </c>
      <c r="CH62">
        <v>0</v>
      </c>
      <c r="CI62">
        <v>0</v>
      </c>
      <c r="CJ62">
        <v>10026.9</v>
      </c>
      <c r="CK62">
        <v>0</v>
      </c>
      <c r="CL62">
        <v>66.5759</v>
      </c>
      <c r="CM62">
        <v>1460.05</v>
      </c>
      <c r="CN62">
        <v>0.973009</v>
      </c>
      <c r="CO62">
        <v>0.0269909</v>
      </c>
      <c r="CP62">
        <v>0</v>
      </c>
      <c r="CQ62">
        <v>3.1493</v>
      </c>
      <c r="CR62">
        <v>4.99951</v>
      </c>
      <c r="CS62">
        <v>191.109</v>
      </c>
      <c r="CT62">
        <v>11912.3</v>
      </c>
      <c r="CU62">
        <v>48.375</v>
      </c>
      <c r="CV62">
        <v>50.687</v>
      </c>
      <c r="CW62">
        <v>49.937</v>
      </c>
      <c r="CX62">
        <v>50.125</v>
      </c>
      <c r="CY62">
        <v>50.437</v>
      </c>
      <c r="CZ62">
        <v>1415.78</v>
      </c>
      <c r="DA62">
        <v>39.27</v>
      </c>
      <c r="DB62">
        <v>0</v>
      </c>
      <c r="DC62">
        <v>1627940604.1</v>
      </c>
      <c r="DD62">
        <v>0</v>
      </c>
      <c r="DE62">
        <v>3.25678076923077</v>
      </c>
      <c r="DF62">
        <v>0.0733230827362064</v>
      </c>
      <c r="DG62">
        <v>1.74249573338871</v>
      </c>
      <c r="DH62">
        <v>190.931769230769</v>
      </c>
      <c r="DI62">
        <v>15</v>
      </c>
      <c r="DJ62">
        <v>1627940486.6</v>
      </c>
      <c r="DK62" t="s">
        <v>294</v>
      </c>
      <c r="DL62">
        <v>1627940484.1</v>
      </c>
      <c r="DM62">
        <v>1627940486.6</v>
      </c>
      <c r="DN62">
        <v>1</v>
      </c>
      <c r="DO62">
        <v>-0.66</v>
      </c>
      <c r="DP62">
        <v>-0.126</v>
      </c>
      <c r="DQ62">
        <v>0.617</v>
      </c>
      <c r="DR62">
        <v>-0.144</v>
      </c>
      <c r="DS62">
        <v>420</v>
      </c>
      <c r="DT62">
        <v>19</v>
      </c>
      <c r="DU62">
        <v>0.69</v>
      </c>
      <c r="DV62">
        <v>0.21</v>
      </c>
      <c r="DW62">
        <v>-7.28410609756098</v>
      </c>
      <c r="DX62">
        <v>0.148570871080136</v>
      </c>
      <c r="DY62">
        <v>0.040323119730137</v>
      </c>
      <c r="DZ62">
        <v>1</v>
      </c>
      <c r="EA62">
        <v>3.23857941176471</v>
      </c>
      <c r="EB62">
        <v>0.335604857894074</v>
      </c>
      <c r="EC62">
        <v>0.227260212065133</v>
      </c>
      <c r="ED62">
        <v>1</v>
      </c>
      <c r="EE62">
        <v>0.0469594390243902</v>
      </c>
      <c r="EF62">
        <v>0.00507159721254355</v>
      </c>
      <c r="EG62">
        <v>0.00105011746610721</v>
      </c>
      <c r="EH62">
        <v>1</v>
      </c>
      <c r="EI62">
        <v>3</v>
      </c>
      <c r="EJ62">
        <v>3</v>
      </c>
      <c r="EK62" t="s">
        <v>295</v>
      </c>
      <c r="EL62">
        <v>100</v>
      </c>
      <c r="EM62">
        <v>100</v>
      </c>
      <c r="EN62">
        <v>-0.702</v>
      </c>
      <c r="EO62">
        <v>-0.138</v>
      </c>
      <c r="EP62">
        <v>-1.5265217558934</v>
      </c>
      <c r="EQ62">
        <v>0.00616335315543056</v>
      </c>
      <c r="ER62">
        <v>-2.81551833566181e-06</v>
      </c>
      <c r="ES62">
        <v>7.20361701182458e-10</v>
      </c>
      <c r="ET62">
        <v>-0.335119031910718</v>
      </c>
      <c r="EU62">
        <v>0.000949733804135094</v>
      </c>
      <c r="EV62">
        <v>0.000626151634330831</v>
      </c>
      <c r="EW62">
        <v>-7.8445624330649e-06</v>
      </c>
      <c r="EX62">
        <v>-4</v>
      </c>
      <c r="EY62">
        <v>2067</v>
      </c>
      <c r="EZ62">
        <v>1</v>
      </c>
      <c r="FA62">
        <v>22</v>
      </c>
      <c r="FB62">
        <v>2</v>
      </c>
      <c r="FC62">
        <v>1.9</v>
      </c>
      <c r="FD62">
        <v>18</v>
      </c>
      <c r="FE62">
        <v>991.505</v>
      </c>
      <c r="FF62">
        <v>453.881</v>
      </c>
      <c r="FG62">
        <v>33.002</v>
      </c>
      <c r="FH62">
        <v>33.8167</v>
      </c>
      <c r="FI62">
        <v>30.0021</v>
      </c>
      <c r="FJ62">
        <v>33.388</v>
      </c>
      <c r="FK62">
        <v>33.4279</v>
      </c>
      <c r="FL62">
        <v>12.5003</v>
      </c>
      <c r="FM62">
        <v>43.4656</v>
      </c>
      <c r="FN62">
        <v>0</v>
      </c>
      <c r="FO62">
        <v>33</v>
      </c>
      <c r="FP62">
        <v>166.34</v>
      </c>
      <c r="FQ62">
        <v>19.2195</v>
      </c>
      <c r="FR62">
        <v>99.0058</v>
      </c>
      <c r="FS62">
        <v>97.8365</v>
      </c>
    </row>
    <row r="63" spans="1:175">
      <c r="A63">
        <v>47</v>
      </c>
      <c r="B63">
        <v>1627940605.6</v>
      </c>
      <c r="C63">
        <v>92</v>
      </c>
      <c r="D63" t="s">
        <v>388</v>
      </c>
      <c r="E63" t="s">
        <v>389</v>
      </c>
      <c r="F63">
        <v>0</v>
      </c>
      <c r="H63">
        <v>1627940605.6</v>
      </c>
      <c r="I63">
        <f>(J63)/1000</f>
        <v>0</v>
      </c>
      <c r="J63">
        <f>1000*CB63*AH63*(BX63-BY63)/(100*BQ63*(1000-AH63*BX63))</f>
        <v>0</v>
      </c>
      <c r="K63">
        <f>CB63*AH63*(BW63-BV63*(1000-AH63*BY63)/(1000-AH63*BX63))/(100*BQ63)</f>
        <v>0</v>
      </c>
      <c r="L63">
        <f>BV63 - IF(AH63&gt;1, K63*BQ63*100.0/(AJ63*CJ63), 0)</f>
        <v>0</v>
      </c>
      <c r="M63">
        <f>((S63-I63/2)*L63-K63)/(S63+I63/2)</f>
        <v>0</v>
      </c>
      <c r="N63">
        <f>M63*(CC63+CD63)/1000.0</f>
        <v>0</v>
      </c>
      <c r="O63">
        <f>(BV63 - IF(AH63&gt;1, K63*BQ63*100.0/(AJ63*CJ63), 0))*(CC63+CD63)/1000.0</f>
        <v>0</v>
      </c>
      <c r="P63">
        <f>2.0/((1/R63-1/Q63)+SIGN(R63)*SQRT((1/R63-1/Q63)*(1/R63-1/Q63) + 4*BR63/((BR63+1)*(BR63+1))*(2*1/R63*1/Q63-1/Q63*1/Q63)))</f>
        <v>0</v>
      </c>
      <c r="Q63">
        <f>IF(LEFT(BS63,1)&lt;&gt;"0",IF(LEFT(BS63,1)="1",3.0,BT63),$D$5+$E$5*(CJ63*CC63/($K$5*1000))+$F$5*(CJ63*CC63/($K$5*1000))*MAX(MIN(BQ63,$J$5),$I$5)*MAX(MIN(BQ63,$J$5),$I$5)+$G$5*MAX(MIN(BQ63,$J$5),$I$5)*(CJ63*CC63/($K$5*1000))+$H$5*(CJ63*CC63/($K$5*1000))*(CJ63*CC63/($K$5*1000)))</f>
        <v>0</v>
      </c>
      <c r="R63">
        <f>I63*(1000-(1000*0.61365*exp(17.502*V63/(240.97+V63))/(CC63+CD63)+BX63)/2)/(1000*0.61365*exp(17.502*V63/(240.97+V63))/(CC63+CD63)-BX63)</f>
        <v>0</v>
      </c>
      <c r="S63">
        <f>1/((BR63+1)/(P63/1.6)+1/(Q63/1.37)) + BR63/((BR63+1)/(P63/1.6) + BR63/(Q63/1.37))</f>
        <v>0</v>
      </c>
      <c r="T63">
        <f>(BM63*BP63)</f>
        <v>0</v>
      </c>
      <c r="U63">
        <f>(CE63+(T63+2*0.95*5.67E-8*(((CE63+$B$7)+273)^4-(CE63+273)^4)-44100*I63)/(1.84*29.3*Q63+8*0.95*5.67E-8*(CE63+273)^3))</f>
        <v>0</v>
      </c>
      <c r="V63">
        <f>($C$7*CF63+$D$7*CG63+$E$7*U63)</f>
        <v>0</v>
      </c>
      <c r="W63">
        <f>0.61365*exp(17.502*V63/(240.97+V63))</f>
        <v>0</v>
      </c>
      <c r="X63">
        <f>(Y63/Z63*100)</f>
        <v>0</v>
      </c>
      <c r="Y63">
        <f>BX63*(CC63+CD63)/1000</f>
        <v>0</v>
      </c>
      <c r="Z63">
        <f>0.61365*exp(17.502*CE63/(240.97+CE63))</f>
        <v>0</v>
      </c>
      <c r="AA63">
        <f>(W63-BX63*(CC63+CD63)/1000)</f>
        <v>0</v>
      </c>
      <c r="AB63">
        <f>(-I63*44100)</f>
        <v>0</v>
      </c>
      <c r="AC63">
        <f>2*29.3*Q63*0.92*(CE63-V63)</f>
        <v>0</v>
      </c>
      <c r="AD63">
        <f>2*0.95*5.67E-8*(((CE63+$B$7)+273)^4-(V63+273)^4)</f>
        <v>0</v>
      </c>
      <c r="AE63">
        <f>T63+AD63+AB63+AC63</f>
        <v>0</v>
      </c>
      <c r="AF63">
        <v>0</v>
      </c>
      <c r="AG63">
        <v>0</v>
      </c>
      <c r="AH63">
        <f>IF(AF63*$H$13&gt;=AJ63,1.0,(AJ63/(AJ63-AF63*$H$13)))</f>
        <v>0</v>
      </c>
      <c r="AI63">
        <f>(AH63-1)*100</f>
        <v>0</v>
      </c>
      <c r="AJ63">
        <f>MAX(0,($B$13+$C$13*CJ63)/(1+$D$13*CJ63)*CC63/(CE63+273)*$E$13)</f>
        <v>0</v>
      </c>
      <c r="AK63" t="s">
        <v>292</v>
      </c>
      <c r="AL63" t="s">
        <v>292</v>
      </c>
      <c r="AM63">
        <v>0</v>
      </c>
      <c r="AN63">
        <v>0</v>
      </c>
      <c r="AO63">
        <f>1-AM63/AN63</f>
        <v>0</v>
      </c>
      <c r="AP63">
        <v>0</v>
      </c>
      <c r="AQ63" t="s">
        <v>292</v>
      </c>
      <c r="AR63" t="s">
        <v>292</v>
      </c>
      <c r="AS63">
        <v>0</v>
      </c>
      <c r="AT63">
        <v>0</v>
      </c>
      <c r="AU63">
        <f>1-AS63/AT63</f>
        <v>0</v>
      </c>
      <c r="AV63">
        <v>0.5</v>
      </c>
      <c r="AW63">
        <f>BN63</f>
        <v>0</v>
      </c>
      <c r="AX63">
        <f>K63</f>
        <v>0</v>
      </c>
      <c r="AY63">
        <f>AU63*AV63*AW63</f>
        <v>0</v>
      </c>
      <c r="AZ63">
        <f>(AX63-AP63)/AW63</f>
        <v>0</v>
      </c>
      <c r="BA63">
        <f>(AN63-AT63)/AT63</f>
        <v>0</v>
      </c>
      <c r="BB63">
        <f>AM63/(AO63+AM63/AT63)</f>
        <v>0</v>
      </c>
      <c r="BC63" t="s">
        <v>292</v>
      </c>
      <c r="BD63">
        <v>0</v>
      </c>
      <c r="BE63">
        <f>IF(BD63&lt;&gt;0, BD63, BB63)</f>
        <v>0</v>
      </c>
      <c r="BF63">
        <f>1-BE63/AT63</f>
        <v>0</v>
      </c>
      <c r="BG63">
        <f>(AT63-AS63)/(AT63-BE63)</f>
        <v>0</v>
      </c>
      <c r="BH63">
        <f>(AN63-AT63)/(AN63-BE63)</f>
        <v>0</v>
      </c>
      <c r="BI63">
        <f>(AT63-AS63)/(AT63-AM63)</f>
        <v>0</v>
      </c>
      <c r="BJ63">
        <f>(AN63-AT63)/(AN63-AM63)</f>
        <v>0</v>
      </c>
      <c r="BK63">
        <f>(BG63*BE63/AS63)</f>
        <v>0</v>
      </c>
      <c r="BL63">
        <f>(1-BK63)</f>
        <v>0</v>
      </c>
      <c r="BM63">
        <f>$B$11*CK63+$C$11*CL63+$F$11*CM63*(1-CP63)</f>
        <v>0</v>
      </c>
      <c r="BN63">
        <f>BM63*BO63</f>
        <v>0</v>
      </c>
      <c r="BO63">
        <f>($B$11*$D$9+$C$11*$D$9+$F$11*((CZ63+CR63)/MAX(CZ63+CR63+DA63, 0.1)*$I$9+DA63/MAX(CZ63+CR63+DA63, 0.1)*$J$9))/($B$11+$C$11+$F$11)</f>
        <v>0</v>
      </c>
      <c r="BP63">
        <f>($B$11*$K$9+$C$11*$K$9+$F$11*((CZ63+CR63)/MAX(CZ63+CR63+DA63, 0.1)*$P$9+DA63/MAX(CZ63+CR63+DA63, 0.1)*$Q$9))/($B$11+$C$11+$F$11)</f>
        <v>0</v>
      </c>
      <c r="BQ63">
        <v>6</v>
      </c>
      <c r="BR63">
        <v>0.5</v>
      </c>
      <c r="BS63" t="s">
        <v>293</v>
      </c>
      <c r="BT63">
        <v>2</v>
      </c>
      <c r="BU63">
        <v>1627940605.6</v>
      </c>
      <c r="BV63">
        <v>145.444</v>
      </c>
      <c r="BW63">
        <v>152.646</v>
      </c>
      <c r="BX63">
        <v>19.2881</v>
      </c>
      <c r="BY63">
        <v>19.2423</v>
      </c>
      <c r="BZ63">
        <v>146.128</v>
      </c>
      <c r="CA63">
        <v>19.426</v>
      </c>
      <c r="CB63">
        <v>900.004</v>
      </c>
      <c r="CC63">
        <v>101.151</v>
      </c>
      <c r="CD63">
        <v>0.100041</v>
      </c>
      <c r="CE63">
        <v>34.8677</v>
      </c>
      <c r="CF63">
        <v>35.1081</v>
      </c>
      <c r="CG63">
        <v>999.9</v>
      </c>
      <c r="CH63">
        <v>0</v>
      </c>
      <c r="CI63">
        <v>0</v>
      </c>
      <c r="CJ63">
        <v>10008.8</v>
      </c>
      <c r="CK63">
        <v>0</v>
      </c>
      <c r="CL63">
        <v>66.5618</v>
      </c>
      <c r="CM63">
        <v>1460.04</v>
      </c>
      <c r="CN63">
        <v>0.973009</v>
      </c>
      <c r="CO63">
        <v>0.0269909</v>
      </c>
      <c r="CP63">
        <v>0</v>
      </c>
      <c r="CQ63">
        <v>3.1815</v>
      </c>
      <c r="CR63">
        <v>4.99951</v>
      </c>
      <c r="CS63">
        <v>191.259</v>
      </c>
      <c r="CT63">
        <v>11912.2</v>
      </c>
      <c r="CU63">
        <v>48.375</v>
      </c>
      <c r="CV63">
        <v>50.75</v>
      </c>
      <c r="CW63">
        <v>49.937</v>
      </c>
      <c r="CX63">
        <v>50.187</v>
      </c>
      <c r="CY63">
        <v>50.437</v>
      </c>
      <c r="CZ63">
        <v>1415.77</v>
      </c>
      <c r="DA63">
        <v>39.27</v>
      </c>
      <c r="DB63">
        <v>0</v>
      </c>
      <c r="DC63">
        <v>1627940606.5</v>
      </c>
      <c r="DD63">
        <v>0</v>
      </c>
      <c r="DE63">
        <v>3.24616153846154</v>
      </c>
      <c r="DF63">
        <v>0.0804649582766087</v>
      </c>
      <c r="DG63">
        <v>1.81329915157233</v>
      </c>
      <c r="DH63">
        <v>191.033115384615</v>
      </c>
      <c r="DI63">
        <v>15</v>
      </c>
      <c r="DJ63">
        <v>1627940486.6</v>
      </c>
      <c r="DK63" t="s">
        <v>294</v>
      </c>
      <c r="DL63">
        <v>1627940484.1</v>
      </c>
      <c r="DM63">
        <v>1627940486.6</v>
      </c>
      <c r="DN63">
        <v>1</v>
      </c>
      <c r="DO63">
        <v>-0.66</v>
      </c>
      <c r="DP63">
        <v>-0.126</v>
      </c>
      <c r="DQ63">
        <v>0.617</v>
      </c>
      <c r="DR63">
        <v>-0.144</v>
      </c>
      <c r="DS63">
        <v>420</v>
      </c>
      <c r="DT63">
        <v>19</v>
      </c>
      <c r="DU63">
        <v>0.69</v>
      </c>
      <c r="DV63">
        <v>0.21</v>
      </c>
      <c r="DW63">
        <v>-7.28214195121951</v>
      </c>
      <c r="DX63">
        <v>0.00853442508710705</v>
      </c>
      <c r="DY63">
        <v>0.0363199789956095</v>
      </c>
      <c r="DZ63">
        <v>1</v>
      </c>
      <c r="EA63">
        <v>3.23902058823529</v>
      </c>
      <c r="EB63">
        <v>0.201768385460691</v>
      </c>
      <c r="EC63">
        <v>0.226389558556006</v>
      </c>
      <c r="ED63">
        <v>1</v>
      </c>
      <c r="EE63">
        <v>0.0468525804878049</v>
      </c>
      <c r="EF63">
        <v>0.0023620264808362</v>
      </c>
      <c r="EG63">
        <v>0.00112705382870119</v>
      </c>
      <c r="EH63">
        <v>1</v>
      </c>
      <c r="EI63">
        <v>3</v>
      </c>
      <c r="EJ63">
        <v>3</v>
      </c>
      <c r="EK63" t="s">
        <v>295</v>
      </c>
      <c r="EL63">
        <v>100</v>
      </c>
      <c r="EM63">
        <v>100</v>
      </c>
      <c r="EN63">
        <v>-0.684</v>
      </c>
      <c r="EO63">
        <v>-0.1379</v>
      </c>
      <c r="EP63">
        <v>-1.5265217558934</v>
      </c>
      <c r="EQ63">
        <v>0.00616335315543056</v>
      </c>
      <c r="ER63">
        <v>-2.81551833566181e-06</v>
      </c>
      <c r="ES63">
        <v>7.20361701182458e-10</v>
      </c>
      <c r="ET63">
        <v>-0.335119031910718</v>
      </c>
      <c r="EU63">
        <v>0.000949733804135094</v>
      </c>
      <c r="EV63">
        <v>0.000626151634330831</v>
      </c>
      <c r="EW63">
        <v>-7.8445624330649e-06</v>
      </c>
      <c r="EX63">
        <v>-4</v>
      </c>
      <c r="EY63">
        <v>2067</v>
      </c>
      <c r="EZ63">
        <v>1</v>
      </c>
      <c r="FA63">
        <v>22</v>
      </c>
      <c r="FB63">
        <v>2</v>
      </c>
      <c r="FC63">
        <v>2</v>
      </c>
      <c r="FD63">
        <v>18</v>
      </c>
      <c r="FE63">
        <v>991.551</v>
      </c>
      <c r="FF63">
        <v>453.853</v>
      </c>
      <c r="FG63">
        <v>33.0021</v>
      </c>
      <c r="FH63">
        <v>33.826</v>
      </c>
      <c r="FI63">
        <v>30.002</v>
      </c>
      <c r="FJ63">
        <v>33.3977</v>
      </c>
      <c r="FK63">
        <v>33.4376</v>
      </c>
      <c r="FL63">
        <v>12.7168</v>
      </c>
      <c r="FM63">
        <v>43.4656</v>
      </c>
      <c r="FN63">
        <v>0</v>
      </c>
      <c r="FO63">
        <v>33</v>
      </c>
      <c r="FP63">
        <v>166.34</v>
      </c>
      <c r="FQ63">
        <v>19.224</v>
      </c>
      <c r="FR63">
        <v>99.005</v>
      </c>
      <c r="FS63">
        <v>97.8336</v>
      </c>
    </row>
    <row r="64" spans="1:175">
      <c r="A64">
        <v>48</v>
      </c>
      <c r="B64">
        <v>1627940607.6</v>
      </c>
      <c r="C64">
        <v>94</v>
      </c>
      <c r="D64" t="s">
        <v>390</v>
      </c>
      <c r="E64" t="s">
        <v>391</v>
      </c>
      <c r="F64">
        <v>0</v>
      </c>
      <c r="H64">
        <v>1627940607.6</v>
      </c>
      <c r="I64">
        <f>(J64)/1000</f>
        <v>0</v>
      </c>
      <c r="J64">
        <f>1000*CB64*AH64*(BX64-BY64)/(100*BQ64*(1000-AH64*BX64))</f>
        <v>0</v>
      </c>
      <c r="K64">
        <f>CB64*AH64*(BW64-BV64*(1000-AH64*BY64)/(1000-AH64*BX64))/(100*BQ64)</f>
        <v>0</v>
      </c>
      <c r="L64">
        <f>BV64 - IF(AH64&gt;1, K64*BQ64*100.0/(AJ64*CJ64), 0)</f>
        <v>0</v>
      </c>
      <c r="M64">
        <f>((S64-I64/2)*L64-K64)/(S64+I64/2)</f>
        <v>0</v>
      </c>
      <c r="N64">
        <f>M64*(CC64+CD64)/1000.0</f>
        <v>0</v>
      </c>
      <c r="O64">
        <f>(BV64 - IF(AH64&gt;1, K64*BQ64*100.0/(AJ64*CJ64), 0))*(CC64+CD64)/1000.0</f>
        <v>0</v>
      </c>
      <c r="P64">
        <f>2.0/((1/R64-1/Q64)+SIGN(R64)*SQRT((1/R64-1/Q64)*(1/R64-1/Q64) + 4*BR64/((BR64+1)*(BR64+1))*(2*1/R64*1/Q64-1/Q64*1/Q64)))</f>
        <v>0</v>
      </c>
      <c r="Q64">
        <f>IF(LEFT(BS64,1)&lt;&gt;"0",IF(LEFT(BS64,1)="1",3.0,BT64),$D$5+$E$5*(CJ64*CC64/($K$5*1000))+$F$5*(CJ64*CC64/($K$5*1000))*MAX(MIN(BQ64,$J$5),$I$5)*MAX(MIN(BQ64,$J$5),$I$5)+$G$5*MAX(MIN(BQ64,$J$5),$I$5)*(CJ64*CC64/($K$5*1000))+$H$5*(CJ64*CC64/($K$5*1000))*(CJ64*CC64/($K$5*1000)))</f>
        <v>0</v>
      </c>
      <c r="R64">
        <f>I64*(1000-(1000*0.61365*exp(17.502*V64/(240.97+V64))/(CC64+CD64)+BX64)/2)/(1000*0.61365*exp(17.502*V64/(240.97+V64))/(CC64+CD64)-BX64)</f>
        <v>0</v>
      </c>
      <c r="S64">
        <f>1/((BR64+1)/(P64/1.6)+1/(Q64/1.37)) + BR64/((BR64+1)/(P64/1.6) + BR64/(Q64/1.37))</f>
        <v>0</v>
      </c>
      <c r="T64">
        <f>(BM64*BP64)</f>
        <v>0</v>
      </c>
      <c r="U64">
        <f>(CE64+(T64+2*0.95*5.67E-8*(((CE64+$B$7)+273)^4-(CE64+273)^4)-44100*I64)/(1.84*29.3*Q64+8*0.95*5.67E-8*(CE64+273)^3))</f>
        <v>0</v>
      </c>
      <c r="V64">
        <f>($C$7*CF64+$D$7*CG64+$E$7*U64)</f>
        <v>0</v>
      </c>
      <c r="W64">
        <f>0.61365*exp(17.502*V64/(240.97+V64))</f>
        <v>0</v>
      </c>
      <c r="X64">
        <f>(Y64/Z64*100)</f>
        <v>0</v>
      </c>
      <c r="Y64">
        <f>BX64*(CC64+CD64)/1000</f>
        <v>0</v>
      </c>
      <c r="Z64">
        <f>0.61365*exp(17.502*CE64/(240.97+CE64))</f>
        <v>0</v>
      </c>
      <c r="AA64">
        <f>(W64-BX64*(CC64+CD64)/1000)</f>
        <v>0</v>
      </c>
      <c r="AB64">
        <f>(-I64*44100)</f>
        <v>0</v>
      </c>
      <c r="AC64">
        <f>2*29.3*Q64*0.92*(CE64-V64)</f>
        <v>0</v>
      </c>
      <c r="AD64">
        <f>2*0.95*5.67E-8*(((CE64+$B$7)+273)^4-(V64+273)^4)</f>
        <v>0</v>
      </c>
      <c r="AE64">
        <f>T64+AD64+AB64+AC64</f>
        <v>0</v>
      </c>
      <c r="AF64">
        <v>0</v>
      </c>
      <c r="AG64">
        <v>0</v>
      </c>
      <c r="AH64">
        <f>IF(AF64*$H$13&gt;=AJ64,1.0,(AJ64/(AJ64-AF64*$H$13)))</f>
        <v>0</v>
      </c>
      <c r="AI64">
        <f>(AH64-1)*100</f>
        <v>0</v>
      </c>
      <c r="AJ64">
        <f>MAX(0,($B$13+$C$13*CJ64)/(1+$D$13*CJ64)*CC64/(CE64+273)*$E$13)</f>
        <v>0</v>
      </c>
      <c r="AK64" t="s">
        <v>292</v>
      </c>
      <c r="AL64" t="s">
        <v>292</v>
      </c>
      <c r="AM64">
        <v>0</v>
      </c>
      <c r="AN64">
        <v>0</v>
      </c>
      <c r="AO64">
        <f>1-AM64/AN64</f>
        <v>0</v>
      </c>
      <c r="AP64">
        <v>0</v>
      </c>
      <c r="AQ64" t="s">
        <v>292</v>
      </c>
      <c r="AR64" t="s">
        <v>292</v>
      </c>
      <c r="AS64">
        <v>0</v>
      </c>
      <c r="AT64">
        <v>0</v>
      </c>
      <c r="AU64">
        <f>1-AS64/AT64</f>
        <v>0</v>
      </c>
      <c r="AV64">
        <v>0.5</v>
      </c>
      <c r="AW64">
        <f>BN64</f>
        <v>0</v>
      </c>
      <c r="AX64">
        <f>K64</f>
        <v>0</v>
      </c>
      <c r="AY64">
        <f>AU64*AV64*AW64</f>
        <v>0</v>
      </c>
      <c r="AZ64">
        <f>(AX64-AP64)/AW64</f>
        <v>0</v>
      </c>
      <c r="BA64">
        <f>(AN64-AT64)/AT64</f>
        <v>0</v>
      </c>
      <c r="BB64">
        <f>AM64/(AO64+AM64/AT64)</f>
        <v>0</v>
      </c>
      <c r="BC64" t="s">
        <v>292</v>
      </c>
      <c r="BD64">
        <v>0</v>
      </c>
      <c r="BE64">
        <f>IF(BD64&lt;&gt;0, BD64, BB64)</f>
        <v>0</v>
      </c>
      <c r="BF64">
        <f>1-BE64/AT64</f>
        <v>0</v>
      </c>
      <c r="BG64">
        <f>(AT64-AS64)/(AT64-BE64)</f>
        <v>0</v>
      </c>
      <c r="BH64">
        <f>(AN64-AT64)/(AN64-BE64)</f>
        <v>0</v>
      </c>
      <c r="BI64">
        <f>(AT64-AS64)/(AT64-AM64)</f>
        <v>0</v>
      </c>
      <c r="BJ64">
        <f>(AN64-AT64)/(AN64-AM64)</f>
        <v>0</v>
      </c>
      <c r="BK64">
        <f>(BG64*BE64/AS64)</f>
        <v>0</v>
      </c>
      <c r="BL64">
        <f>(1-BK64)</f>
        <v>0</v>
      </c>
      <c r="BM64">
        <f>$B$11*CK64+$C$11*CL64+$F$11*CM64*(1-CP64)</f>
        <v>0</v>
      </c>
      <c r="BN64">
        <f>BM64*BO64</f>
        <v>0</v>
      </c>
      <c r="BO64">
        <f>($B$11*$D$9+$C$11*$D$9+$F$11*((CZ64+CR64)/MAX(CZ64+CR64+DA64, 0.1)*$I$9+DA64/MAX(CZ64+CR64+DA64, 0.1)*$J$9))/($B$11+$C$11+$F$11)</f>
        <v>0</v>
      </c>
      <c r="BP64">
        <f>($B$11*$K$9+$C$11*$K$9+$F$11*((CZ64+CR64)/MAX(CZ64+CR64+DA64, 0.1)*$P$9+DA64/MAX(CZ64+CR64+DA64, 0.1)*$Q$9))/($B$11+$C$11+$F$11)</f>
        <v>0</v>
      </c>
      <c r="BQ64">
        <v>6</v>
      </c>
      <c r="BR64">
        <v>0.5</v>
      </c>
      <c r="BS64" t="s">
        <v>293</v>
      </c>
      <c r="BT64">
        <v>2</v>
      </c>
      <c r="BU64">
        <v>1627940607.6</v>
      </c>
      <c r="BV64">
        <v>148.835</v>
      </c>
      <c r="BW64">
        <v>155.929</v>
      </c>
      <c r="BX64">
        <v>19.2947</v>
      </c>
      <c r="BY64">
        <v>19.2462</v>
      </c>
      <c r="BZ64">
        <v>149.5</v>
      </c>
      <c r="CA64">
        <v>19.4325</v>
      </c>
      <c r="CB64">
        <v>899.977</v>
      </c>
      <c r="CC64">
        <v>101.15</v>
      </c>
      <c r="CD64">
        <v>0.100063</v>
      </c>
      <c r="CE64">
        <v>34.8701</v>
      </c>
      <c r="CF64">
        <v>35.1123</v>
      </c>
      <c r="CG64">
        <v>999.9</v>
      </c>
      <c r="CH64">
        <v>0</v>
      </c>
      <c r="CI64">
        <v>0</v>
      </c>
      <c r="CJ64">
        <v>9986.25</v>
      </c>
      <c r="CK64">
        <v>0</v>
      </c>
      <c r="CL64">
        <v>66.5759</v>
      </c>
      <c r="CM64">
        <v>1459.72</v>
      </c>
      <c r="CN64">
        <v>0.973003</v>
      </c>
      <c r="CO64">
        <v>0.0269966</v>
      </c>
      <c r="CP64">
        <v>0</v>
      </c>
      <c r="CQ64">
        <v>3.4972</v>
      </c>
      <c r="CR64">
        <v>4.99951</v>
      </c>
      <c r="CS64">
        <v>191.405</v>
      </c>
      <c r="CT64">
        <v>11909.6</v>
      </c>
      <c r="CU64">
        <v>48.375</v>
      </c>
      <c r="CV64">
        <v>50.75</v>
      </c>
      <c r="CW64">
        <v>49.937</v>
      </c>
      <c r="CX64">
        <v>50.187</v>
      </c>
      <c r="CY64">
        <v>50.437</v>
      </c>
      <c r="CZ64">
        <v>1415.45</v>
      </c>
      <c r="DA64">
        <v>39.27</v>
      </c>
      <c r="DB64">
        <v>0</v>
      </c>
      <c r="DC64">
        <v>1627940608.3</v>
      </c>
      <c r="DD64">
        <v>0</v>
      </c>
      <c r="DE64">
        <v>3.258064</v>
      </c>
      <c r="DF64">
        <v>0.622076919790042</v>
      </c>
      <c r="DG64">
        <v>2.1259230878355</v>
      </c>
      <c r="DH64">
        <v>191.14268</v>
      </c>
      <c r="DI64">
        <v>15</v>
      </c>
      <c r="DJ64">
        <v>1627940486.6</v>
      </c>
      <c r="DK64" t="s">
        <v>294</v>
      </c>
      <c r="DL64">
        <v>1627940484.1</v>
      </c>
      <c r="DM64">
        <v>1627940486.6</v>
      </c>
      <c r="DN64">
        <v>1</v>
      </c>
      <c r="DO64">
        <v>-0.66</v>
      </c>
      <c r="DP64">
        <v>-0.126</v>
      </c>
      <c r="DQ64">
        <v>0.617</v>
      </c>
      <c r="DR64">
        <v>-0.144</v>
      </c>
      <c r="DS64">
        <v>420</v>
      </c>
      <c r="DT64">
        <v>19</v>
      </c>
      <c r="DU64">
        <v>0.69</v>
      </c>
      <c r="DV64">
        <v>0.21</v>
      </c>
      <c r="DW64">
        <v>-7.27204073170732</v>
      </c>
      <c r="DX64">
        <v>0.0663319860627098</v>
      </c>
      <c r="DY64">
        <v>0.0404227810915073</v>
      </c>
      <c r="DZ64">
        <v>1</v>
      </c>
      <c r="EA64">
        <v>3.24391142857143</v>
      </c>
      <c r="EB64">
        <v>0.263753424657532</v>
      </c>
      <c r="EC64">
        <v>0.225510214873395</v>
      </c>
      <c r="ED64">
        <v>1</v>
      </c>
      <c r="EE64">
        <v>0.0468344853658537</v>
      </c>
      <c r="EF64">
        <v>0.000923165853658575</v>
      </c>
      <c r="EG64">
        <v>0.0011505863187345</v>
      </c>
      <c r="EH64">
        <v>1</v>
      </c>
      <c r="EI64">
        <v>3</v>
      </c>
      <c r="EJ64">
        <v>3</v>
      </c>
      <c r="EK64" t="s">
        <v>295</v>
      </c>
      <c r="EL64">
        <v>100</v>
      </c>
      <c r="EM64">
        <v>100</v>
      </c>
      <c r="EN64">
        <v>-0.665</v>
      </c>
      <c r="EO64">
        <v>-0.1378</v>
      </c>
      <c r="EP64">
        <v>-1.5265217558934</v>
      </c>
      <c r="EQ64">
        <v>0.00616335315543056</v>
      </c>
      <c r="ER64">
        <v>-2.81551833566181e-06</v>
      </c>
      <c r="ES64">
        <v>7.20361701182458e-10</v>
      </c>
      <c r="ET64">
        <v>-0.335119031910718</v>
      </c>
      <c r="EU64">
        <v>0.000949733804135094</v>
      </c>
      <c r="EV64">
        <v>0.000626151634330831</v>
      </c>
      <c r="EW64">
        <v>-7.8445624330649e-06</v>
      </c>
      <c r="EX64">
        <v>-4</v>
      </c>
      <c r="EY64">
        <v>2067</v>
      </c>
      <c r="EZ64">
        <v>1</v>
      </c>
      <c r="FA64">
        <v>22</v>
      </c>
      <c r="FB64">
        <v>2.1</v>
      </c>
      <c r="FC64">
        <v>2</v>
      </c>
      <c r="FD64">
        <v>18</v>
      </c>
      <c r="FE64">
        <v>991.641</v>
      </c>
      <c r="FF64">
        <v>453.962</v>
      </c>
      <c r="FG64">
        <v>33.0022</v>
      </c>
      <c r="FH64">
        <v>33.8359</v>
      </c>
      <c r="FI64">
        <v>30.002</v>
      </c>
      <c r="FJ64">
        <v>33.4068</v>
      </c>
      <c r="FK64">
        <v>33.4479</v>
      </c>
      <c r="FL64">
        <v>12.919</v>
      </c>
      <c r="FM64">
        <v>43.4656</v>
      </c>
      <c r="FN64">
        <v>0</v>
      </c>
      <c r="FO64">
        <v>33</v>
      </c>
      <c r="FP64">
        <v>171.39</v>
      </c>
      <c r="FQ64">
        <v>19.2212</v>
      </c>
      <c r="FR64">
        <v>99.0038</v>
      </c>
      <c r="FS64">
        <v>97.8319</v>
      </c>
    </row>
    <row r="65" spans="1:175">
      <c r="A65">
        <v>49</v>
      </c>
      <c r="B65">
        <v>1627940609.6</v>
      </c>
      <c r="C65">
        <v>96</v>
      </c>
      <c r="D65" t="s">
        <v>392</v>
      </c>
      <c r="E65" t="s">
        <v>393</v>
      </c>
      <c r="F65">
        <v>0</v>
      </c>
      <c r="H65">
        <v>1627940609.6</v>
      </c>
      <c r="I65">
        <f>(J65)/1000</f>
        <v>0</v>
      </c>
      <c r="J65">
        <f>1000*CB65*AH65*(BX65-BY65)/(100*BQ65*(1000-AH65*BX65))</f>
        <v>0</v>
      </c>
      <c r="K65">
        <f>CB65*AH65*(BW65-BV65*(1000-AH65*BY65)/(1000-AH65*BX65))/(100*BQ65)</f>
        <v>0</v>
      </c>
      <c r="L65">
        <f>BV65 - IF(AH65&gt;1, K65*BQ65*100.0/(AJ65*CJ65), 0)</f>
        <v>0</v>
      </c>
      <c r="M65">
        <f>((S65-I65/2)*L65-K65)/(S65+I65/2)</f>
        <v>0</v>
      </c>
      <c r="N65">
        <f>M65*(CC65+CD65)/1000.0</f>
        <v>0</v>
      </c>
      <c r="O65">
        <f>(BV65 - IF(AH65&gt;1, K65*BQ65*100.0/(AJ65*CJ65), 0))*(CC65+CD65)/1000.0</f>
        <v>0</v>
      </c>
      <c r="P65">
        <f>2.0/((1/R65-1/Q65)+SIGN(R65)*SQRT((1/R65-1/Q65)*(1/R65-1/Q65) + 4*BR65/((BR65+1)*(BR65+1))*(2*1/R65*1/Q65-1/Q65*1/Q65)))</f>
        <v>0</v>
      </c>
      <c r="Q65">
        <f>IF(LEFT(BS65,1)&lt;&gt;"0",IF(LEFT(BS65,1)="1",3.0,BT65),$D$5+$E$5*(CJ65*CC65/($K$5*1000))+$F$5*(CJ65*CC65/($K$5*1000))*MAX(MIN(BQ65,$J$5),$I$5)*MAX(MIN(BQ65,$J$5),$I$5)+$G$5*MAX(MIN(BQ65,$J$5),$I$5)*(CJ65*CC65/($K$5*1000))+$H$5*(CJ65*CC65/($K$5*1000))*(CJ65*CC65/($K$5*1000)))</f>
        <v>0</v>
      </c>
      <c r="R65">
        <f>I65*(1000-(1000*0.61365*exp(17.502*V65/(240.97+V65))/(CC65+CD65)+BX65)/2)/(1000*0.61365*exp(17.502*V65/(240.97+V65))/(CC65+CD65)-BX65)</f>
        <v>0</v>
      </c>
      <c r="S65">
        <f>1/((BR65+1)/(P65/1.6)+1/(Q65/1.37)) + BR65/((BR65+1)/(P65/1.6) + BR65/(Q65/1.37))</f>
        <v>0</v>
      </c>
      <c r="T65">
        <f>(BM65*BP65)</f>
        <v>0</v>
      </c>
      <c r="U65">
        <f>(CE65+(T65+2*0.95*5.67E-8*(((CE65+$B$7)+273)^4-(CE65+273)^4)-44100*I65)/(1.84*29.3*Q65+8*0.95*5.67E-8*(CE65+273)^3))</f>
        <v>0</v>
      </c>
      <c r="V65">
        <f>($C$7*CF65+$D$7*CG65+$E$7*U65)</f>
        <v>0</v>
      </c>
      <c r="W65">
        <f>0.61365*exp(17.502*V65/(240.97+V65))</f>
        <v>0</v>
      </c>
      <c r="X65">
        <f>(Y65/Z65*100)</f>
        <v>0</v>
      </c>
      <c r="Y65">
        <f>BX65*(CC65+CD65)/1000</f>
        <v>0</v>
      </c>
      <c r="Z65">
        <f>0.61365*exp(17.502*CE65/(240.97+CE65))</f>
        <v>0</v>
      </c>
      <c r="AA65">
        <f>(W65-BX65*(CC65+CD65)/1000)</f>
        <v>0</v>
      </c>
      <c r="AB65">
        <f>(-I65*44100)</f>
        <v>0</v>
      </c>
      <c r="AC65">
        <f>2*29.3*Q65*0.92*(CE65-V65)</f>
        <v>0</v>
      </c>
      <c r="AD65">
        <f>2*0.95*5.67E-8*(((CE65+$B$7)+273)^4-(V65+273)^4)</f>
        <v>0</v>
      </c>
      <c r="AE65">
        <f>T65+AD65+AB65+AC65</f>
        <v>0</v>
      </c>
      <c r="AF65">
        <v>0</v>
      </c>
      <c r="AG65">
        <v>0</v>
      </c>
      <c r="AH65">
        <f>IF(AF65*$H$13&gt;=AJ65,1.0,(AJ65/(AJ65-AF65*$H$13)))</f>
        <v>0</v>
      </c>
      <c r="AI65">
        <f>(AH65-1)*100</f>
        <v>0</v>
      </c>
      <c r="AJ65">
        <f>MAX(0,($B$13+$C$13*CJ65)/(1+$D$13*CJ65)*CC65/(CE65+273)*$E$13)</f>
        <v>0</v>
      </c>
      <c r="AK65" t="s">
        <v>292</v>
      </c>
      <c r="AL65" t="s">
        <v>292</v>
      </c>
      <c r="AM65">
        <v>0</v>
      </c>
      <c r="AN65">
        <v>0</v>
      </c>
      <c r="AO65">
        <f>1-AM65/AN65</f>
        <v>0</v>
      </c>
      <c r="AP65">
        <v>0</v>
      </c>
      <c r="AQ65" t="s">
        <v>292</v>
      </c>
      <c r="AR65" t="s">
        <v>292</v>
      </c>
      <c r="AS65">
        <v>0</v>
      </c>
      <c r="AT65">
        <v>0</v>
      </c>
      <c r="AU65">
        <f>1-AS65/AT65</f>
        <v>0</v>
      </c>
      <c r="AV65">
        <v>0.5</v>
      </c>
      <c r="AW65">
        <f>BN65</f>
        <v>0</v>
      </c>
      <c r="AX65">
        <f>K65</f>
        <v>0</v>
      </c>
      <c r="AY65">
        <f>AU65*AV65*AW65</f>
        <v>0</v>
      </c>
      <c r="AZ65">
        <f>(AX65-AP65)/AW65</f>
        <v>0</v>
      </c>
      <c r="BA65">
        <f>(AN65-AT65)/AT65</f>
        <v>0</v>
      </c>
      <c r="BB65">
        <f>AM65/(AO65+AM65/AT65)</f>
        <v>0</v>
      </c>
      <c r="BC65" t="s">
        <v>292</v>
      </c>
      <c r="BD65">
        <v>0</v>
      </c>
      <c r="BE65">
        <f>IF(BD65&lt;&gt;0, BD65, BB65)</f>
        <v>0</v>
      </c>
      <c r="BF65">
        <f>1-BE65/AT65</f>
        <v>0</v>
      </c>
      <c r="BG65">
        <f>(AT65-AS65)/(AT65-BE65)</f>
        <v>0</v>
      </c>
      <c r="BH65">
        <f>(AN65-AT65)/(AN65-BE65)</f>
        <v>0</v>
      </c>
      <c r="BI65">
        <f>(AT65-AS65)/(AT65-AM65)</f>
        <v>0</v>
      </c>
      <c r="BJ65">
        <f>(AN65-AT65)/(AN65-AM65)</f>
        <v>0</v>
      </c>
      <c r="BK65">
        <f>(BG65*BE65/AS65)</f>
        <v>0</v>
      </c>
      <c r="BL65">
        <f>(1-BK65)</f>
        <v>0</v>
      </c>
      <c r="BM65">
        <f>$B$11*CK65+$C$11*CL65+$F$11*CM65*(1-CP65)</f>
        <v>0</v>
      </c>
      <c r="BN65">
        <f>BM65*BO65</f>
        <v>0</v>
      </c>
      <c r="BO65">
        <f>($B$11*$D$9+$C$11*$D$9+$F$11*((CZ65+CR65)/MAX(CZ65+CR65+DA65, 0.1)*$I$9+DA65/MAX(CZ65+CR65+DA65, 0.1)*$J$9))/($B$11+$C$11+$F$11)</f>
        <v>0</v>
      </c>
      <c r="BP65">
        <f>($B$11*$K$9+$C$11*$K$9+$F$11*((CZ65+CR65)/MAX(CZ65+CR65+DA65, 0.1)*$P$9+DA65/MAX(CZ65+CR65+DA65, 0.1)*$Q$9))/($B$11+$C$11+$F$11)</f>
        <v>0</v>
      </c>
      <c r="BQ65">
        <v>6</v>
      </c>
      <c r="BR65">
        <v>0.5</v>
      </c>
      <c r="BS65" t="s">
        <v>293</v>
      </c>
      <c r="BT65">
        <v>2</v>
      </c>
      <c r="BU65">
        <v>1627940609.6</v>
      </c>
      <c r="BV65">
        <v>152.094</v>
      </c>
      <c r="BW65">
        <v>159.125</v>
      </c>
      <c r="BX65">
        <v>19.2988</v>
      </c>
      <c r="BY65">
        <v>19.252</v>
      </c>
      <c r="BZ65">
        <v>152.742</v>
      </c>
      <c r="CA65">
        <v>19.4366</v>
      </c>
      <c r="CB65">
        <v>900.171</v>
      </c>
      <c r="CC65">
        <v>101.151</v>
      </c>
      <c r="CD65">
        <v>0.100099</v>
      </c>
      <c r="CE65">
        <v>34.8744</v>
      </c>
      <c r="CF65">
        <v>35.1232</v>
      </c>
      <c r="CG65">
        <v>999.9</v>
      </c>
      <c r="CH65">
        <v>0</v>
      </c>
      <c r="CI65">
        <v>0</v>
      </c>
      <c r="CJ65">
        <v>9988.75</v>
      </c>
      <c r="CK65">
        <v>0</v>
      </c>
      <c r="CL65">
        <v>66.5618</v>
      </c>
      <c r="CM65">
        <v>1460.03</v>
      </c>
      <c r="CN65">
        <v>0.973009</v>
      </c>
      <c r="CO65">
        <v>0.0269909</v>
      </c>
      <c r="CP65">
        <v>0</v>
      </c>
      <c r="CQ65">
        <v>3.3284</v>
      </c>
      <c r="CR65">
        <v>4.99951</v>
      </c>
      <c r="CS65">
        <v>191.469</v>
      </c>
      <c r="CT65">
        <v>11912.2</v>
      </c>
      <c r="CU65">
        <v>48.375</v>
      </c>
      <c r="CV65">
        <v>50.75</v>
      </c>
      <c r="CW65">
        <v>50</v>
      </c>
      <c r="CX65">
        <v>50.187</v>
      </c>
      <c r="CY65">
        <v>50.437</v>
      </c>
      <c r="CZ65">
        <v>1415.76</v>
      </c>
      <c r="DA65">
        <v>39.27</v>
      </c>
      <c r="DB65">
        <v>0</v>
      </c>
      <c r="DC65">
        <v>1627940610.1</v>
      </c>
      <c r="DD65">
        <v>0</v>
      </c>
      <c r="DE65">
        <v>3.26415</v>
      </c>
      <c r="DF65">
        <v>0.447415380206189</v>
      </c>
      <c r="DG65">
        <v>2.64813675891021</v>
      </c>
      <c r="DH65">
        <v>191.193307692308</v>
      </c>
      <c r="DI65">
        <v>15</v>
      </c>
      <c r="DJ65">
        <v>1627940486.6</v>
      </c>
      <c r="DK65" t="s">
        <v>294</v>
      </c>
      <c r="DL65">
        <v>1627940484.1</v>
      </c>
      <c r="DM65">
        <v>1627940486.6</v>
      </c>
      <c r="DN65">
        <v>1</v>
      </c>
      <c r="DO65">
        <v>-0.66</v>
      </c>
      <c r="DP65">
        <v>-0.126</v>
      </c>
      <c r="DQ65">
        <v>0.617</v>
      </c>
      <c r="DR65">
        <v>-0.144</v>
      </c>
      <c r="DS65">
        <v>420</v>
      </c>
      <c r="DT65">
        <v>19</v>
      </c>
      <c r="DU65">
        <v>0.69</v>
      </c>
      <c r="DV65">
        <v>0.21</v>
      </c>
      <c r="DW65">
        <v>-7.25175073170732</v>
      </c>
      <c r="DX65">
        <v>0.362152473867606</v>
      </c>
      <c r="DY65">
        <v>0.0728303112115547</v>
      </c>
      <c r="DZ65">
        <v>1</v>
      </c>
      <c r="EA65">
        <v>3.27119411764706</v>
      </c>
      <c r="EB65">
        <v>-0.00720315512708334</v>
      </c>
      <c r="EC65">
        <v>0.169515029597719</v>
      </c>
      <c r="ED65">
        <v>1</v>
      </c>
      <c r="EE65">
        <v>0.0469922390243902</v>
      </c>
      <c r="EF65">
        <v>0.00153179163763059</v>
      </c>
      <c r="EG65">
        <v>0.00118914179032674</v>
      </c>
      <c r="EH65">
        <v>1</v>
      </c>
      <c r="EI65">
        <v>3</v>
      </c>
      <c r="EJ65">
        <v>3</v>
      </c>
      <c r="EK65" t="s">
        <v>295</v>
      </c>
      <c r="EL65">
        <v>100</v>
      </c>
      <c r="EM65">
        <v>100</v>
      </c>
      <c r="EN65">
        <v>-0.648</v>
      </c>
      <c r="EO65">
        <v>-0.1378</v>
      </c>
      <c r="EP65">
        <v>-1.5265217558934</v>
      </c>
      <c r="EQ65">
        <v>0.00616335315543056</v>
      </c>
      <c r="ER65">
        <v>-2.81551833566181e-06</v>
      </c>
      <c r="ES65">
        <v>7.20361701182458e-10</v>
      </c>
      <c r="ET65">
        <v>-0.335119031910718</v>
      </c>
      <c r="EU65">
        <v>0.000949733804135094</v>
      </c>
      <c r="EV65">
        <v>0.000626151634330831</v>
      </c>
      <c r="EW65">
        <v>-7.8445624330649e-06</v>
      </c>
      <c r="EX65">
        <v>-4</v>
      </c>
      <c r="EY65">
        <v>2067</v>
      </c>
      <c r="EZ65">
        <v>1</v>
      </c>
      <c r="FA65">
        <v>22</v>
      </c>
      <c r="FB65">
        <v>2.1</v>
      </c>
      <c r="FC65">
        <v>2</v>
      </c>
      <c r="FD65">
        <v>18</v>
      </c>
      <c r="FE65">
        <v>991.796</v>
      </c>
      <c r="FF65">
        <v>453.802</v>
      </c>
      <c r="FG65">
        <v>33.0022</v>
      </c>
      <c r="FH65">
        <v>33.8457</v>
      </c>
      <c r="FI65">
        <v>30.0021</v>
      </c>
      <c r="FJ65">
        <v>33.4164</v>
      </c>
      <c r="FK65">
        <v>33.4576</v>
      </c>
      <c r="FL65">
        <v>13.0718</v>
      </c>
      <c r="FM65">
        <v>43.4656</v>
      </c>
      <c r="FN65">
        <v>0</v>
      </c>
      <c r="FO65">
        <v>33</v>
      </c>
      <c r="FP65">
        <v>176.44</v>
      </c>
      <c r="FQ65">
        <v>19.2252</v>
      </c>
      <c r="FR65">
        <v>99.0017</v>
      </c>
      <c r="FS65">
        <v>97.8306</v>
      </c>
    </row>
    <row r="66" spans="1:175">
      <c r="A66">
        <v>50</v>
      </c>
      <c r="B66">
        <v>1627940611.6</v>
      </c>
      <c r="C66">
        <v>98</v>
      </c>
      <c r="D66" t="s">
        <v>394</v>
      </c>
      <c r="E66" t="s">
        <v>395</v>
      </c>
      <c r="F66">
        <v>0</v>
      </c>
      <c r="H66">
        <v>1627940611.6</v>
      </c>
      <c r="I66">
        <f>(J66)/1000</f>
        <v>0</v>
      </c>
      <c r="J66">
        <f>1000*CB66*AH66*(BX66-BY66)/(100*BQ66*(1000-AH66*BX66))</f>
        <v>0</v>
      </c>
      <c r="K66">
        <f>CB66*AH66*(BW66-BV66*(1000-AH66*BY66)/(1000-AH66*BX66))/(100*BQ66)</f>
        <v>0</v>
      </c>
      <c r="L66">
        <f>BV66 - IF(AH66&gt;1, K66*BQ66*100.0/(AJ66*CJ66), 0)</f>
        <v>0</v>
      </c>
      <c r="M66">
        <f>((S66-I66/2)*L66-K66)/(S66+I66/2)</f>
        <v>0</v>
      </c>
      <c r="N66">
        <f>M66*(CC66+CD66)/1000.0</f>
        <v>0</v>
      </c>
      <c r="O66">
        <f>(BV66 - IF(AH66&gt;1, K66*BQ66*100.0/(AJ66*CJ66), 0))*(CC66+CD66)/1000.0</f>
        <v>0</v>
      </c>
      <c r="P66">
        <f>2.0/((1/R66-1/Q66)+SIGN(R66)*SQRT((1/R66-1/Q66)*(1/R66-1/Q66) + 4*BR66/((BR66+1)*(BR66+1))*(2*1/R66*1/Q66-1/Q66*1/Q66)))</f>
        <v>0</v>
      </c>
      <c r="Q66">
        <f>IF(LEFT(BS66,1)&lt;&gt;"0",IF(LEFT(BS66,1)="1",3.0,BT66),$D$5+$E$5*(CJ66*CC66/($K$5*1000))+$F$5*(CJ66*CC66/($K$5*1000))*MAX(MIN(BQ66,$J$5),$I$5)*MAX(MIN(BQ66,$J$5),$I$5)+$G$5*MAX(MIN(BQ66,$J$5),$I$5)*(CJ66*CC66/($K$5*1000))+$H$5*(CJ66*CC66/($K$5*1000))*(CJ66*CC66/($K$5*1000)))</f>
        <v>0</v>
      </c>
      <c r="R66">
        <f>I66*(1000-(1000*0.61365*exp(17.502*V66/(240.97+V66))/(CC66+CD66)+BX66)/2)/(1000*0.61365*exp(17.502*V66/(240.97+V66))/(CC66+CD66)-BX66)</f>
        <v>0</v>
      </c>
      <c r="S66">
        <f>1/((BR66+1)/(P66/1.6)+1/(Q66/1.37)) + BR66/((BR66+1)/(P66/1.6) + BR66/(Q66/1.37))</f>
        <v>0</v>
      </c>
      <c r="T66">
        <f>(BM66*BP66)</f>
        <v>0</v>
      </c>
      <c r="U66">
        <f>(CE66+(T66+2*0.95*5.67E-8*(((CE66+$B$7)+273)^4-(CE66+273)^4)-44100*I66)/(1.84*29.3*Q66+8*0.95*5.67E-8*(CE66+273)^3))</f>
        <v>0</v>
      </c>
      <c r="V66">
        <f>($C$7*CF66+$D$7*CG66+$E$7*U66)</f>
        <v>0</v>
      </c>
      <c r="W66">
        <f>0.61365*exp(17.502*V66/(240.97+V66))</f>
        <v>0</v>
      </c>
      <c r="X66">
        <f>(Y66/Z66*100)</f>
        <v>0</v>
      </c>
      <c r="Y66">
        <f>BX66*(CC66+CD66)/1000</f>
        <v>0</v>
      </c>
      <c r="Z66">
        <f>0.61365*exp(17.502*CE66/(240.97+CE66))</f>
        <v>0</v>
      </c>
      <c r="AA66">
        <f>(W66-BX66*(CC66+CD66)/1000)</f>
        <v>0</v>
      </c>
      <c r="AB66">
        <f>(-I66*44100)</f>
        <v>0</v>
      </c>
      <c r="AC66">
        <f>2*29.3*Q66*0.92*(CE66-V66)</f>
        <v>0</v>
      </c>
      <c r="AD66">
        <f>2*0.95*5.67E-8*(((CE66+$B$7)+273)^4-(V66+273)^4)</f>
        <v>0</v>
      </c>
      <c r="AE66">
        <f>T66+AD66+AB66+AC66</f>
        <v>0</v>
      </c>
      <c r="AF66">
        <v>0</v>
      </c>
      <c r="AG66">
        <v>0</v>
      </c>
      <c r="AH66">
        <f>IF(AF66*$H$13&gt;=AJ66,1.0,(AJ66/(AJ66-AF66*$H$13)))</f>
        <v>0</v>
      </c>
      <c r="AI66">
        <f>(AH66-1)*100</f>
        <v>0</v>
      </c>
      <c r="AJ66">
        <f>MAX(0,($B$13+$C$13*CJ66)/(1+$D$13*CJ66)*CC66/(CE66+273)*$E$13)</f>
        <v>0</v>
      </c>
      <c r="AK66" t="s">
        <v>292</v>
      </c>
      <c r="AL66" t="s">
        <v>292</v>
      </c>
      <c r="AM66">
        <v>0</v>
      </c>
      <c r="AN66">
        <v>0</v>
      </c>
      <c r="AO66">
        <f>1-AM66/AN66</f>
        <v>0</v>
      </c>
      <c r="AP66">
        <v>0</v>
      </c>
      <c r="AQ66" t="s">
        <v>292</v>
      </c>
      <c r="AR66" t="s">
        <v>292</v>
      </c>
      <c r="AS66">
        <v>0</v>
      </c>
      <c r="AT66">
        <v>0</v>
      </c>
      <c r="AU66">
        <f>1-AS66/AT66</f>
        <v>0</v>
      </c>
      <c r="AV66">
        <v>0.5</v>
      </c>
      <c r="AW66">
        <f>BN66</f>
        <v>0</v>
      </c>
      <c r="AX66">
        <f>K66</f>
        <v>0</v>
      </c>
      <c r="AY66">
        <f>AU66*AV66*AW66</f>
        <v>0</v>
      </c>
      <c r="AZ66">
        <f>(AX66-AP66)/AW66</f>
        <v>0</v>
      </c>
      <c r="BA66">
        <f>(AN66-AT66)/AT66</f>
        <v>0</v>
      </c>
      <c r="BB66">
        <f>AM66/(AO66+AM66/AT66)</f>
        <v>0</v>
      </c>
      <c r="BC66" t="s">
        <v>292</v>
      </c>
      <c r="BD66">
        <v>0</v>
      </c>
      <c r="BE66">
        <f>IF(BD66&lt;&gt;0, BD66, BB66)</f>
        <v>0</v>
      </c>
      <c r="BF66">
        <f>1-BE66/AT66</f>
        <v>0</v>
      </c>
      <c r="BG66">
        <f>(AT66-AS66)/(AT66-BE66)</f>
        <v>0</v>
      </c>
      <c r="BH66">
        <f>(AN66-AT66)/(AN66-BE66)</f>
        <v>0</v>
      </c>
      <c r="BI66">
        <f>(AT66-AS66)/(AT66-AM66)</f>
        <v>0</v>
      </c>
      <c r="BJ66">
        <f>(AN66-AT66)/(AN66-AM66)</f>
        <v>0</v>
      </c>
      <c r="BK66">
        <f>(BG66*BE66/AS66)</f>
        <v>0</v>
      </c>
      <c r="BL66">
        <f>(1-BK66)</f>
        <v>0</v>
      </c>
      <c r="BM66">
        <f>$B$11*CK66+$C$11*CL66+$F$11*CM66*(1-CP66)</f>
        <v>0</v>
      </c>
      <c r="BN66">
        <f>BM66*BO66</f>
        <v>0</v>
      </c>
      <c r="BO66">
        <f>($B$11*$D$9+$C$11*$D$9+$F$11*((CZ66+CR66)/MAX(CZ66+CR66+DA66, 0.1)*$I$9+DA66/MAX(CZ66+CR66+DA66, 0.1)*$J$9))/($B$11+$C$11+$F$11)</f>
        <v>0</v>
      </c>
      <c r="BP66">
        <f>($B$11*$K$9+$C$11*$K$9+$F$11*((CZ66+CR66)/MAX(CZ66+CR66+DA66, 0.1)*$P$9+DA66/MAX(CZ66+CR66+DA66, 0.1)*$Q$9))/($B$11+$C$11+$F$11)</f>
        <v>0</v>
      </c>
      <c r="BQ66">
        <v>6</v>
      </c>
      <c r="BR66">
        <v>0.5</v>
      </c>
      <c r="BS66" t="s">
        <v>293</v>
      </c>
      <c r="BT66">
        <v>2</v>
      </c>
      <c r="BU66">
        <v>1627940611.6</v>
      </c>
      <c r="BV66">
        <v>155.335</v>
      </c>
      <c r="BW66">
        <v>162.308</v>
      </c>
      <c r="BX66">
        <v>19.3029</v>
      </c>
      <c r="BY66">
        <v>19.2564</v>
      </c>
      <c r="BZ66">
        <v>155.966</v>
      </c>
      <c r="CA66">
        <v>19.4406</v>
      </c>
      <c r="CB66">
        <v>899.972</v>
      </c>
      <c r="CC66">
        <v>101.152</v>
      </c>
      <c r="CD66">
        <v>0.100248</v>
      </c>
      <c r="CE66">
        <v>34.8798</v>
      </c>
      <c r="CF66">
        <v>35.137</v>
      </c>
      <c r="CG66">
        <v>999.9</v>
      </c>
      <c r="CH66">
        <v>0</v>
      </c>
      <c r="CI66">
        <v>0</v>
      </c>
      <c r="CJ66">
        <v>9972.5</v>
      </c>
      <c r="CK66">
        <v>0</v>
      </c>
      <c r="CL66">
        <v>66.5477</v>
      </c>
      <c r="CM66">
        <v>1460.02</v>
      </c>
      <c r="CN66">
        <v>0.973009</v>
      </c>
      <c r="CO66">
        <v>0.0269909</v>
      </c>
      <c r="CP66">
        <v>0</v>
      </c>
      <c r="CQ66">
        <v>3.4807</v>
      </c>
      <c r="CR66">
        <v>4.99951</v>
      </c>
      <c r="CS66">
        <v>191.626</v>
      </c>
      <c r="CT66">
        <v>11912.1</v>
      </c>
      <c r="CU66">
        <v>48.375</v>
      </c>
      <c r="CV66">
        <v>50.75</v>
      </c>
      <c r="CW66">
        <v>49.937</v>
      </c>
      <c r="CX66">
        <v>50.187</v>
      </c>
      <c r="CY66">
        <v>50.437</v>
      </c>
      <c r="CZ66">
        <v>1415.75</v>
      </c>
      <c r="DA66">
        <v>39.27</v>
      </c>
      <c r="DB66">
        <v>0</v>
      </c>
      <c r="DC66">
        <v>1627940612.5</v>
      </c>
      <c r="DD66">
        <v>0</v>
      </c>
      <c r="DE66">
        <v>3.28937692307692</v>
      </c>
      <c r="DF66">
        <v>0.469463248561368</v>
      </c>
      <c r="DG66">
        <v>3.0556923059712</v>
      </c>
      <c r="DH66">
        <v>191.285269230769</v>
      </c>
      <c r="DI66">
        <v>15</v>
      </c>
      <c r="DJ66">
        <v>1627940486.6</v>
      </c>
      <c r="DK66" t="s">
        <v>294</v>
      </c>
      <c r="DL66">
        <v>1627940484.1</v>
      </c>
      <c r="DM66">
        <v>1627940486.6</v>
      </c>
      <c r="DN66">
        <v>1</v>
      </c>
      <c r="DO66">
        <v>-0.66</v>
      </c>
      <c r="DP66">
        <v>-0.126</v>
      </c>
      <c r="DQ66">
        <v>0.617</v>
      </c>
      <c r="DR66">
        <v>-0.144</v>
      </c>
      <c r="DS66">
        <v>420</v>
      </c>
      <c r="DT66">
        <v>19</v>
      </c>
      <c r="DU66">
        <v>0.69</v>
      </c>
      <c r="DV66">
        <v>0.21</v>
      </c>
      <c r="DW66">
        <v>-7.22831219512195</v>
      </c>
      <c r="DX66">
        <v>0.681070034843207</v>
      </c>
      <c r="DY66">
        <v>0.0977537550526257</v>
      </c>
      <c r="DZ66">
        <v>0</v>
      </c>
      <c r="EA66">
        <v>3.26006764705882</v>
      </c>
      <c r="EB66">
        <v>0.204182586644124</v>
      </c>
      <c r="EC66">
        <v>0.17663818573335</v>
      </c>
      <c r="ED66">
        <v>1</v>
      </c>
      <c r="EE66">
        <v>0.0470960731707317</v>
      </c>
      <c r="EF66">
        <v>-0.000455117770034825</v>
      </c>
      <c r="EG66">
        <v>0.00113529070866568</v>
      </c>
      <c r="EH66">
        <v>1</v>
      </c>
      <c r="EI66">
        <v>2</v>
      </c>
      <c r="EJ66">
        <v>3</v>
      </c>
      <c r="EK66" t="s">
        <v>298</v>
      </c>
      <c r="EL66">
        <v>100</v>
      </c>
      <c r="EM66">
        <v>100</v>
      </c>
      <c r="EN66">
        <v>-0.631</v>
      </c>
      <c r="EO66">
        <v>-0.1377</v>
      </c>
      <c r="EP66">
        <v>-1.5265217558934</v>
      </c>
      <c r="EQ66">
        <v>0.00616335315543056</v>
      </c>
      <c r="ER66">
        <v>-2.81551833566181e-06</v>
      </c>
      <c r="ES66">
        <v>7.20361701182458e-10</v>
      </c>
      <c r="ET66">
        <v>-0.335119031910718</v>
      </c>
      <c r="EU66">
        <v>0.000949733804135094</v>
      </c>
      <c r="EV66">
        <v>0.000626151634330831</v>
      </c>
      <c r="EW66">
        <v>-7.8445624330649e-06</v>
      </c>
      <c r="EX66">
        <v>-4</v>
      </c>
      <c r="EY66">
        <v>2067</v>
      </c>
      <c r="EZ66">
        <v>1</v>
      </c>
      <c r="FA66">
        <v>22</v>
      </c>
      <c r="FB66">
        <v>2.1</v>
      </c>
      <c r="FC66">
        <v>2.1</v>
      </c>
      <c r="FD66">
        <v>18</v>
      </c>
      <c r="FE66">
        <v>991.662</v>
      </c>
      <c r="FF66">
        <v>453.807</v>
      </c>
      <c r="FG66">
        <v>33.0023</v>
      </c>
      <c r="FH66">
        <v>33.8548</v>
      </c>
      <c r="FI66">
        <v>30.0021</v>
      </c>
      <c r="FJ66">
        <v>33.4267</v>
      </c>
      <c r="FK66">
        <v>33.4672</v>
      </c>
      <c r="FL66">
        <v>13.2963</v>
      </c>
      <c r="FM66">
        <v>43.4656</v>
      </c>
      <c r="FN66">
        <v>0</v>
      </c>
      <c r="FO66">
        <v>33</v>
      </c>
      <c r="FP66">
        <v>176.44</v>
      </c>
      <c r="FQ66">
        <v>19.2223</v>
      </c>
      <c r="FR66">
        <v>98.9996</v>
      </c>
      <c r="FS66">
        <v>97.8289</v>
      </c>
    </row>
    <row r="67" spans="1:175">
      <c r="A67">
        <v>51</v>
      </c>
      <c r="B67">
        <v>1627940613.6</v>
      </c>
      <c r="C67">
        <v>100</v>
      </c>
      <c r="D67" t="s">
        <v>396</v>
      </c>
      <c r="E67" t="s">
        <v>397</v>
      </c>
      <c r="F67">
        <v>0</v>
      </c>
      <c r="H67">
        <v>1627940613.6</v>
      </c>
      <c r="I67">
        <f>(J67)/1000</f>
        <v>0</v>
      </c>
      <c r="J67">
        <f>1000*CB67*AH67*(BX67-BY67)/(100*BQ67*(1000-AH67*BX67))</f>
        <v>0</v>
      </c>
      <c r="K67">
        <f>CB67*AH67*(BW67-BV67*(1000-AH67*BY67)/(1000-AH67*BX67))/(100*BQ67)</f>
        <v>0</v>
      </c>
      <c r="L67">
        <f>BV67 - IF(AH67&gt;1, K67*BQ67*100.0/(AJ67*CJ67), 0)</f>
        <v>0</v>
      </c>
      <c r="M67">
        <f>((S67-I67/2)*L67-K67)/(S67+I67/2)</f>
        <v>0</v>
      </c>
      <c r="N67">
        <f>M67*(CC67+CD67)/1000.0</f>
        <v>0</v>
      </c>
      <c r="O67">
        <f>(BV67 - IF(AH67&gt;1, K67*BQ67*100.0/(AJ67*CJ67), 0))*(CC67+CD67)/1000.0</f>
        <v>0</v>
      </c>
      <c r="P67">
        <f>2.0/((1/R67-1/Q67)+SIGN(R67)*SQRT((1/R67-1/Q67)*(1/R67-1/Q67) + 4*BR67/((BR67+1)*(BR67+1))*(2*1/R67*1/Q67-1/Q67*1/Q67)))</f>
        <v>0</v>
      </c>
      <c r="Q67">
        <f>IF(LEFT(BS67,1)&lt;&gt;"0",IF(LEFT(BS67,1)="1",3.0,BT67),$D$5+$E$5*(CJ67*CC67/($K$5*1000))+$F$5*(CJ67*CC67/($K$5*1000))*MAX(MIN(BQ67,$J$5),$I$5)*MAX(MIN(BQ67,$J$5),$I$5)+$G$5*MAX(MIN(BQ67,$J$5),$I$5)*(CJ67*CC67/($K$5*1000))+$H$5*(CJ67*CC67/($K$5*1000))*(CJ67*CC67/($K$5*1000)))</f>
        <v>0</v>
      </c>
      <c r="R67">
        <f>I67*(1000-(1000*0.61365*exp(17.502*V67/(240.97+V67))/(CC67+CD67)+BX67)/2)/(1000*0.61365*exp(17.502*V67/(240.97+V67))/(CC67+CD67)-BX67)</f>
        <v>0</v>
      </c>
      <c r="S67">
        <f>1/((BR67+1)/(P67/1.6)+1/(Q67/1.37)) + BR67/((BR67+1)/(P67/1.6) + BR67/(Q67/1.37))</f>
        <v>0</v>
      </c>
      <c r="T67">
        <f>(BM67*BP67)</f>
        <v>0</v>
      </c>
      <c r="U67">
        <f>(CE67+(T67+2*0.95*5.67E-8*(((CE67+$B$7)+273)^4-(CE67+273)^4)-44100*I67)/(1.84*29.3*Q67+8*0.95*5.67E-8*(CE67+273)^3))</f>
        <v>0</v>
      </c>
      <c r="V67">
        <f>($C$7*CF67+$D$7*CG67+$E$7*U67)</f>
        <v>0</v>
      </c>
      <c r="W67">
        <f>0.61365*exp(17.502*V67/(240.97+V67))</f>
        <v>0</v>
      </c>
      <c r="X67">
        <f>(Y67/Z67*100)</f>
        <v>0</v>
      </c>
      <c r="Y67">
        <f>BX67*(CC67+CD67)/1000</f>
        <v>0</v>
      </c>
      <c r="Z67">
        <f>0.61365*exp(17.502*CE67/(240.97+CE67))</f>
        <v>0</v>
      </c>
      <c r="AA67">
        <f>(W67-BX67*(CC67+CD67)/1000)</f>
        <v>0</v>
      </c>
      <c r="AB67">
        <f>(-I67*44100)</f>
        <v>0</v>
      </c>
      <c r="AC67">
        <f>2*29.3*Q67*0.92*(CE67-V67)</f>
        <v>0</v>
      </c>
      <c r="AD67">
        <f>2*0.95*5.67E-8*(((CE67+$B$7)+273)^4-(V67+273)^4)</f>
        <v>0</v>
      </c>
      <c r="AE67">
        <f>T67+AD67+AB67+AC67</f>
        <v>0</v>
      </c>
      <c r="AF67">
        <v>0</v>
      </c>
      <c r="AG67">
        <v>0</v>
      </c>
      <c r="AH67">
        <f>IF(AF67*$H$13&gt;=AJ67,1.0,(AJ67/(AJ67-AF67*$H$13)))</f>
        <v>0</v>
      </c>
      <c r="AI67">
        <f>(AH67-1)*100</f>
        <v>0</v>
      </c>
      <c r="AJ67">
        <f>MAX(0,($B$13+$C$13*CJ67)/(1+$D$13*CJ67)*CC67/(CE67+273)*$E$13)</f>
        <v>0</v>
      </c>
      <c r="AK67" t="s">
        <v>292</v>
      </c>
      <c r="AL67" t="s">
        <v>292</v>
      </c>
      <c r="AM67">
        <v>0</v>
      </c>
      <c r="AN67">
        <v>0</v>
      </c>
      <c r="AO67">
        <f>1-AM67/AN67</f>
        <v>0</v>
      </c>
      <c r="AP67">
        <v>0</v>
      </c>
      <c r="AQ67" t="s">
        <v>292</v>
      </c>
      <c r="AR67" t="s">
        <v>292</v>
      </c>
      <c r="AS67">
        <v>0</v>
      </c>
      <c r="AT67">
        <v>0</v>
      </c>
      <c r="AU67">
        <f>1-AS67/AT67</f>
        <v>0</v>
      </c>
      <c r="AV67">
        <v>0.5</v>
      </c>
      <c r="AW67">
        <f>BN67</f>
        <v>0</v>
      </c>
      <c r="AX67">
        <f>K67</f>
        <v>0</v>
      </c>
      <c r="AY67">
        <f>AU67*AV67*AW67</f>
        <v>0</v>
      </c>
      <c r="AZ67">
        <f>(AX67-AP67)/AW67</f>
        <v>0</v>
      </c>
      <c r="BA67">
        <f>(AN67-AT67)/AT67</f>
        <v>0</v>
      </c>
      <c r="BB67">
        <f>AM67/(AO67+AM67/AT67)</f>
        <v>0</v>
      </c>
      <c r="BC67" t="s">
        <v>292</v>
      </c>
      <c r="BD67">
        <v>0</v>
      </c>
      <c r="BE67">
        <f>IF(BD67&lt;&gt;0, BD67, BB67)</f>
        <v>0</v>
      </c>
      <c r="BF67">
        <f>1-BE67/AT67</f>
        <v>0</v>
      </c>
      <c r="BG67">
        <f>(AT67-AS67)/(AT67-BE67)</f>
        <v>0</v>
      </c>
      <c r="BH67">
        <f>(AN67-AT67)/(AN67-BE67)</f>
        <v>0</v>
      </c>
      <c r="BI67">
        <f>(AT67-AS67)/(AT67-AM67)</f>
        <v>0</v>
      </c>
      <c r="BJ67">
        <f>(AN67-AT67)/(AN67-AM67)</f>
        <v>0</v>
      </c>
      <c r="BK67">
        <f>(BG67*BE67/AS67)</f>
        <v>0</v>
      </c>
      <c r="BL67">
        <f>(1-BK67)</f>
        <v>0</v>
      </c>
      <c r="BM67">
        <f>$B$11*CK67+$C$11*CL67+$F$11*CM67*(1-CP67)</f>
        <v>0</v>
      </c>
      <c r="BN67">
        <f>BM67*BO67</f>
        <v>0</v>
      </c>
      <c r="BO67">
        <f>($B$11*$D$9+$C$11*$D$9+$F$11*((CZ67+CR67)/MAX(CZ67+CR67+DA67, 0.1)*$I$9+DA67/MAX(CZ67+CR67+DA67, 0.1)*$J$9))/($B$11+$C$11+$F$11)</f>
        <v>0</v>
      </c>
      <c r="BP67">
        <f>($B$11*$K$9+$C$11*$K$9+$F$11*((CZ67+CR67)/MAX(CZ67+CR67+DA67, 0.1)*$P$9+DA67/MAX(CZ67+CR67+DA67, 0.1)*$Q$9))/($B$11+$C$11+$F$11)</f>
        <v>0</v>
      </c>
      <c r="BQ67">
        <v>6</v>
      </c>
      <c r="BR67">
        <v>0.5</v>
      </c>
      <c r="BS67" t="s">
        <v>293</v>
      </c>
      <c r="BT67">
        <v>2</v>
      </c>
      <c r="BU67">
        <v>1627940613.6</v>
      </c>
      <c r="BV67">
        <v>158.612</v>
      </c>
      <c r="BW67">
        <v>165.639</v>
      </c>
      <c r="BX67">
        <v>19.3072</v>
      </c>
      <c r="BY67">
        <v>19.261</v>
      </c>
      <c r="BZ67">
        <v>159.225</v>
      </c>
      <c r="CA67">
        <v>19.4448</v>
      </c>
      <c r="CB67">
        <v>899.946</v>
      </c>
      <c r="CC67">
        <v>101.152</v>
      </c>
      <c r="CD67">
        <v>0.0998976</v>
      </c>
      <c r="CE67">
        <v>34.8846</v>
      </c>
      <c r="CF67">
        <v>35.1441</v>
      </c>
      <c r="CG67">
        <v>999.9</v>
      </c>
      <c r="CH67">
        <v>0</v>
      </c>
      <c r="CI67">
        <v>0</v>
      </c>
      <c r="CJ67">
        <v>9976.25</v>
      </c>
      <c r="CK67">
        <v>0</v>
      </c>
      <c r="CL67">
        <v>66.5477</v>
      </c>
      <c r="CM67">
        <v>1460.03</v>
      </c>
      <c r="CN67">
        <v>0.973009</v>
      </c>
      <c r="CO67">
        <v>0.0269909</v>
      </c>
      <c r="CP67">
        <v>0</v>
      </c>
      <c r="CQ67">
        <v>3.3385</v>
      </c>
      <c r="CR67">
        <v>4.99951</v>
      </c>
      <c r="CS67">
        <v>191.733</v>
      </c>
      <c r="CT67">
        <v>11912.1</v>
      </c>
      <c r="CU67">
        <v>48.375</v>
      </c>
      <c r="CV67">
        <v>50.75</v>
      </c>
      <c r="CW67">
        <v>50</v>
      </c>
      <c r="CX67">
        <v>50.187</v>
      </c>
      <c r="CY67">
        <v>50.437</v>
      </c>
      <c r="CZ67">
        <v>1415.76</v>
      </c>
      <c r="DA67">
        <v>39.27</v>
      </c>
      <c r="DB67">
        <v>0</v>
      </c>
      <c r="DC67">
        <v>1627940614.3</v>
      </c>
      <c r="DD67">
        <v>0</v>
      </c>
      <c r="DE67">
        <v>3.305548</v>
      </c>
      <c r="DF67">
        <v>0.189107692780584</v>
      </c>
      <c r="DG67">
        <v>2.89392308250397</v>
      </c>
      <c r="DH67">
        <v>191.36404</v>
      </c>
      <c r="DI67">
        <v>15</v>
      </c>
      <c r="DJ67">
        <v>1627940486.6</v>
      </c>
      <c r="DK67" t="s">
        <v>294</v>
      </c>
      <c r="DL67">
        <v>1627940484.1</v>
      </c>
      <c r="DM67">
        <v>1627940486.6</v>
      </c>
      <c r="DN67">
        <v>1</v>
      </c>
      <c r="DO67">
        <v>-0.66</v>
      </c>
      <c r="DP67">
        <v>-0.126</v>
      </c>
      <c r="DQ67">
        <v>0.617</v>
      </c>
      <c r="DR67">
        <v>-0.144</v>
      </c>
      <c r="DS67">
        <v>420</v>
      </c>
      <c r="DT67">
        <v>19</v>
      </c>
      <c r="DU67">
        <v>0.69</v>
      </c>
      <c r="DV67">
        <v>0.21</v>
      </c>
      <c r="DW67">
        <v>-7.20043634146341</v>
      </c>
      <c r="DX67">
        <v>0.933906898954711</v>
      </c>
      <c r="DY67">
        <v>0.117083545963537</v>
      </c>
      <c r="DZ67">
        <v>0</v>
      </c>
      <c r="EA67">
        <v>3.26875142857143</v>
      </c>
      <c r="EB67">
        <v>0.395544422700585</v>
      </c>
      <c r="EC67">
        <v>0.179579576267027</v>
      </c>
      <c r="ED67">
        <v>1</v>
      </c>
      <c r="EE67">
        <v>0.0471773902439024</v>
      </c>
      <c r="EF67">
        <v>-0.00351851707317072</v>
      </c>
      <c r="EG67">
        <v>0.00108498331487786</v>
      </c>
      <c r="EH67">
        <v>1</v>
      </c>
      <c r="EI67">
        <v>2</v>
      </c>
      <c r="EJ67">
        <v>3</v>
      </c>
      <c r="EK67" t="s">
        <v>298</v>
      </c>
      <c r="EL67">
        <v>100</v>
      </c>
      <c r="EM67">
        <v>100</v>
      </c>
      <c r="EN67">
        <v>-0.613</v>
      </c>
      <c r="EO67">
        <v>-0.1376</v>
      </c>
      <c r="EP67">
        <v>-1.5265217558934</v>
      </c>
      <c r="EQ67">
        <v>0.00616335315543056</v>
      </c>
      <c r="ER67">
        <v>-2.81551833566181e-06</v>
      </c>
      <c r="ES67">
        <v>7.20361701182458e-10</v>
      </c>
      <c r="ET67">
        <v>-0.335119031910718</v>
      </c>
      <c r="EU67">
        <v>0.000949733804135094</v>
      </c>
      <c r="EV67">
        <v>0.000626151634330831</v>
      </c>
      <c r="EW67">
        <v>-7.8445624330649e-06</v>
      </c>
      <c r="EX67">
        <v>-4</v>
      </c>
      <c r="EY67">
        <v>2067</v>
      </c>
      <c r="EZ67">
        <v>1</v>
      </c>
      <c r="FA67">
        <v>22</v>
      </c>
      <c r="FB67">
        <v>2.2</v>
      </c>
      <c r="FC67">
        <v>2.1</v>
      </c>
      <c r="FD67">
        <v>18</v>
      </c>
      <c r="FE67">
        <v>991.901</v>
      </c>
      <c r="FF67">
        <v>453.828</v>
      </c>
      <c r="FG67">
        <v>33.0024</v>
      </c>
      <c r="FH67">
        <v>33.8647</v>
      </c>
      <c r="FI67">
        <v>30.002</v>
      </c>
      <c r="FJ67">
        <v>33.4365</v>
      </c>
      <c r="FK67">
        <v>33.4769</v>
      </c>
      <c r="FL67">
        <v>13.5016</v>
      </c>
      <c r="FM67">
        <v>43.4656</v>
      </c>
      <c r="FN67">
        <v>0</v>
      </c>
      <c r="FO67">
        <v>33</v>
      </c>
      <c r="FP67">
        <v>181.5</v>
      </c>
      <c r="FQ67">
        <v>19.2214</v>
      </c>
      <c r="FR67">
        <v>98.9981</v>
      </c>
      <c r="FS67">
        <v>97.8274</v>
      </c>
    </row>
    <row r="68" spans="1:175">
      <c r="A68">
        <v>52</v>
      </c>
      <c r="B68">
        <v>1627940615.6</v>
      </c>
      <c r="C68">
        <v>102</v>
      </c>
      <c r="D68" t="s">
        <v>398</v>
      </c>
      <c r="E68" t="s">
        <v>399</v>
      </c>
      <c r="F68">
        <v>0</v>
      </c>
      <c r="H68">
        <v>1627940615.6</v>
      </c>
      <c r="I68">
        <f>(J68)/1000</f>
        <v>0</v>
      </c>
      <c r="J68">
        <f>1000*CB68*AH68*(BX68-BY68)/(100*BQ68*(1000-AH68*BX68))</f>
        <v>0</v>
      </c>
      <c r="K68">
        <f>CB68*AH68*(BW68-BV68*(1000-AH68*BY68)/(1000-AH68*BX68))/(100*BQ68)</f>
        <v>0</v>
      </c>
      <c r="L68">
        <f>BV68 - IF(AH68&gt;1, K68*BQ68*100.0/(AJ68*CJ68), 0)</f>
        <v>0</v>
      </c>
      <c r="M68">
        <f>((S68-I68/2)*L68-K68)/(S68+I68/2)</f>
        <v>0</v>
      </c>
      <c r="N68">
        <f>M68*(CC68+CD68)/1000.0</f>
        <v>0</v>
      </c>
      <c r="O68">
        <f>(BV68 - IF(AH68&gt;1, K68*BQ68*100.0/(AJ68*CJ68), 0))*(CC68+CD68)/1000.0</f>
        <v>0</v>
      </c>
      <c r="P68">
        <f>2.0/((1/R68-1/Q68)+SIGN(R68)*SQRT((1/R68-1/Q68)*(1/R68-1/Q68) + 4*BR68/((BR68+1)*(BR68+1))*(2*1/R68*1/Q68-1/Q68*1/Q68)))</f>
        <v>0</v>
      </c>
      <c r="Q68">
        <f>IF(LEFT(BS68,1)&lt;&gt;"0",IF(LEFT(BS68,1)="1",3.0,BT68),$D$5+$E$5*(CJ68*CC68/($K$5*1000))+$F$5*(CJ68*CC68/($K$5*1000))*MAX(MIN(BQ68,$J$5),$I$5)*MAX(MIN(BQ68,$J$5),$I$5)+$G$5*MAX(MIN(BQ68,$J$5),$I$5)*(CJ68*CC68/($K$5*1000))+$H$5*(CJ68*CC68/($K$5*1000))*(CJ68*CC68/($K$5*1000)))</f>
        <v>0</v>
      </c>
      <c r="R68">
        <f>I68*(1000-(1000*0.61365*exp(17.502*V68/(240.97+V68))/(CC68+CD68)+BX68)/2)/(1000*0.61365*exp(17.502*V68/(240.97+V68))/(CC68+CD68)-BX68)</f>
        <v>0</v>
      </c>
      <c r="S68">
        <f>1/((BR68+1)/(P68/1.6)+1/(Q68/1.37)) + BR68/((BR68+1)/(P68/1.6) + BR68/(Q68/1.37))</f>
        <v>0</v>
      </c>
      <c r="T68">
        <f>(BM68*BP68)</f>
        <v>0</v>
      </c>
      <c r="U68">
        <f>(CE68+(T68+2*0.95*5.67E-8*(((CE68+$B$7)+273)^4-(CE68+273)^4)-44100*I68)/(1.84*29.3*Q68+8*0.95*5.67E-8*(CE68+273)^3))</f>
        <v>0</v>
      </c>
      <c r="V68">
        <f>($C$7*CF68+$D$7*CG68+$E$7*U68)</f>
        <v>0</v>
      </c>
      <c r="W68">
        <f>0.61365*exp(17.502*V68/(240.97+V68))</f>
        <v>0</v>
      </c>
      <c r="X68">
        <f>(Y68/Z68*100)</f>
        <v>0</v>
      </c>
      <c r="Y68">
        <f>BX68*(CC68+CD68)/1000</f>
        <v>0</v>
      </c>
      <c r="Z68">
        <f>0.61365*exp(17.502*CE68/(240.97+CE68))</f>
        <v>0</v>
      </c>
      <c r="AA68">
        <f>(W68-BX68*(CC68+CD68)/1000)</f>
        <v>0</v>
      </c>
      <c r="AB68">
        <f>(-I68*44100)</f>
        <v>0</v>
      </c>
      <c r="AC68">
        <f>2*29.3*Q68*0.92*(CE68-V68)</f>
        <v>0</v>
      </c>
      <c r="AD68">
        <f>2*0.95*5.67E-8*(((CE68+$B$7)+273)^4-(V68+273)^4)</f>
        <v>0</v>
      </c>
      <c r="AE68">
        <f>T68+AD68+AB68+AC68</f>
        <v>0</v>
      </c>
      <c r="AF68">
        <v>0</v>
      </c>
      <c r="AG68">
        <v>0</v>
      </c>
      <c r="AH68">
        <f>IF(AF68*$H$13&gt;=AJ68,1.0,(AJ68/(AJ68-AF68*$H$13)))</f>
        <v>0</v>
      </c>
      <c r="AI68">
        <f>(AH68-1)*100</f>
        <v>0</v>
      </c>
      <c r="AJ68">
        <f>MAX(0,($B$13+$C$13*CJ68)/(1+$D$13*CJ68)*CC68/(CE68+273)*$E$13)</f>
        <v>0</v>
      </c>
      <c r="AK68" t="s">
        <v>292</v>
      </c>
      <c r="AL68" t="s">
        <v>292</v>
      </c>
      <c r="AM68">
        <v>0</v>
      </c>
      <c r="AN68">
        <v>0</v>
      </c>
      <c r="AO68">
        <f>1-AM68/AN68</f>
        <v>0</v>
      </c>
      <c r="AP68">
        <v>0</v>
      </c>
      <c r="AQ68" t="s">
        <v>292</v>
      </c>
      <c r="AR68" t="s">
        <v>292</v>
      </c>
      <c r="AS68">
        <v>0</v>
      </c>
      <c r="AT68">
        <v>0</v>
      </c>
      <c r="AU68">
        <f>1-AS68/AT68</f>
        <v>0</v>
      </c>
      <c r="AV68">
        <v>0.5</v>
      </c>
      <c r="AW68">
        <f>BN68</f>
        <v>0</v>
      </c>
      <c r="AX68">
        <f>K68</f>
        <v>0</v>
      </c>
      <c r="AY68">
        <f>AU68*AV68*AW68</f>
        <v>0</v>
      </c>
      <c r="AZ68">
        <f>(AX68-AP68)/AW68</f>
        <v>0</v>
      </c>
      <c r="BA68">
        <f>(AN68-AT68)/AT68</f>
        <v>0</v>
      </c>
      <c r="BB68">
        <f>AM68/(AO68+AM68/AT68)</f>
        <v>0</v>
      </c>
      <c r="BC68" t="s">
        <v>292</v>
      </c>
      <c r="BD68">
        <v>0</v>
      </c>
      <c r="BE68">
        <f>IF(BD68&lt;&gt;0, BD68, BB68)</f>
        <v>0</v>
      </c>
      <c r="BF68">
        <f>1-BE68/AT68</f>
        <v>0</v>
      </c>
      <c r="BG68">
        <f>(AT68-AS68)/(AT68-BE68)</f>
        <v>0</v>
      </c>
      <c r="BH68">
        <f>(AN68-AT68)/(AN68-BE68)</f>
        <v>0</v>
      </c>
      <c r="BI68">
        <f>(AT68-AS68)/(AT68-AM68)</f>
        <v>0</v>
      </c>
      <c r="BJ68">
        <f>(AN68-AT68)/(AN68-AM68)</f>
        <v>0</v>
      </c>
      <c r="BK68">
        <f>(BG68*BE68/AS68)</f>
        <v>0</v>
      </c>
      <c r="BL68">
        <f>(1-BK68)</f>
        <v>0</v>
      </c>
      <c r="BM68">
        <f>$B$11*CK68+$C$11*CL68+$F$11*CM68*(1-CP68)</f>
        <v>0</v>
      </c>
      <c r="BN68">
        <f>BM68*BO68</f>
        <v>0</v>
      </c>
      <c r="BO68">
        <f>($B$11*$D$9+$C$11*$D$9+$F$11*((CZ68+CR68)/MAX(CZ68+CR68+DA68, 0.1)*$I$9+DA68/MAX(CZ68+CR68+DA68, 0.1)*$J$9))/($B$11+$C$11+$F$11)</f>
        <v>0</v>
      </c>
      <c r="BP68">
        <f>($B$11*$K$9+$C$11*$K$9+$F$11*((CZ68+CR68)/MAX(CZ68+CR68+DA68, 0.1)*$P$9+DA68/MAX(CZ68+CR68+DA68, 0.1)*$Q$9))/($B$11+$C$11+$F$11)</f>
        <v>0</v>
      </c>
      <c r="BQ68">
        <v>6</v>
      </c>
      <c r="BR68">
        <v>0.5</v>
      </c>
      <c r="BS68" t="s">
        <v>293</v>
      </c>
      <c r="BT68">
        <v>2</v>
      </c>
      <c r="BU68">
        <v>1627940615.6</v>
      </c>
      <c r="BV68">
        <v>161.911</v>
      </c>
      <c r="BW68">
        <v>168.984</v>
      </c>
      <c r="BX68">
        <v>19.3114</v>
      </c>
      <c r="BY68">
        <v>19.267</v>
      </c>
      <c r="BZ68">
        <v>162.507</v>
      </c>
      <c r="CA68">
        <v>19.4489</v>
      </c>
      <c r="CB68">
        <v>899.955</v>
      </c>
      <c r="CC68">
        <v>101.152</v>
      </c>
      <c r="CD68">
        <v>0.10012</v>
      </c>
      <c r="CE68">
        <v>34.8897</v>
      </c>
      <c r="CF68">
        <v>35.1491</v>
      </c>
      <c r="CG68">
        <v>999.9</v>
      </c>
      <c r="CH68">
        <v>0</v>
      </c>
      <c r="CI68">
        <v>0</v>
      </c>
      <c r="CJ68">
        <v>10006.2</v>
      </c>
      <c r="CK68">
        <v>0</v>
      </c>
      <c r="CL68">
        <v>66.5477</v>
      </c>
      <c r="CM68">
        <v>1460.01</v>
      </c>
      <c r="CN68">
        <v>0.973009</v>
      </c>
      <c r="CO68">
        <v>0.0269909</v>
      </c>
      <c r="CP68">
        <v>0</v>
      </c>
      <c r="CQ68">
        <v>3.0613</v>
      </c>
      <c r="CR68">
        <v>4.99951</v>
      </c>
      <c r="CS68">
        <v>191.959</v>
      </c>
      <c r="CT68">
        <v>11912</v>
      </c>
      <c r="CU68">
        <v>48.437</v>
      </c>
      <c r="CV68">
        <v>50.75</v>
      </c>
      <c r="CW68">
        <v>50</v>
      </c>
      <c r="CX68">
        <v>50.187</v>
      </c>
      <c r="CY68">
        <v>50.437</v>
      </c>
      <c r="CZ68">
        <v>1415.74</v>
      </c>
      <c r="DA68">
        <v>39.27</v>
      </c>
      <c r="DB68">
        <v>0</v>
      </c>
      <c r="DC68">
        <v>1627940616.7</v>
      </c>
      <c r="DD68">
        <v>0</v>
      </c>
      <c r="DE68">
        <v>3.30192</v>
      </c>
      <c r="DF68">
        <v>0.21055383919142</v>
      </c>
      <c r="DG68">
        <v>2.43900000431645</v>
      </c>
      <c r="DH68">
        <v>191.46024</v>
      </c>
      <c r="DI68">
        <v>15</v>
      </c>
      <c r="DJ68">
        <v>1627940486.6</v>
      </c>
      <c r="DK68" t="s">
        <v>294</v>
      </c>
      <c r="DL68">
        <v>1627940484.1</v>
      </c>
      <c r="DM68">
        <v>1627940486.6</v>
      </c>
      <c r="DN68">
        <v>1</v>
      </c>
      <c r="DO68">
        <v>-0.66</v>
      </c>
      <c r="DP68">
        <v>-0.126</v>
      </c>
      <c r="DQ68">
        <v>0.617</v>
      </c>
      <c r="DR68">
        <v>-0.144</v>
      </c>
      <c r="DS68">
        <v>420</v>
      </c>
      <c r="DT68">
        <v>19</v>
      </c>
      <c r="DU68">
        <v>0.69</v>
      </c>
      <c r="DV68">
        <v>0.21</v>
      </c>
      <c r="DW68">
        <v>-7.17409390243902</v>
      </c>
      <c r="DX68">
        <v>1.06760717770035</v>
      </c>
      <c r="DY68">
        <v>0.125119042610609</v>
      </c>
      <c r="DZ68">
        <v>0</v>
      </c>
      <c r="EA68">
        <v>3.28188823529412</v>
      </c>
      <c r="EB68">
        <v>0.467998647802685</v>
      </c>
      <c r="EC68">
        <v>0.164437674165992</v>
      </c>
      <c r="ED68">
        <v>1</v>
      </c>
      <c r="EE68">
        <v>0.0470706707317073</v>
      </c>
      <c r="EF68">
        <v>-0.00720717491289184</v>
      </c>
      <c r="EG68">
        <v>0.00123685239871884</v>
      </c>
      <c r="EH68">
        <v>1</v>
      </c>
      <c r="EI68">
        <v>2</v>
      </c>
      <c r="EJ68">
        <v>3</v>
      </c>
      <c r="EK68" t="s">
        <v>298</v>
      </c>
      <c r="EL68">
        <v>100</v>
      </c>
      <c r="EM68">
        <v>100</v>
      </c>
      <c r="EN68">
        <v>-0.596</v>
      </c>
      <c r="EO68">
        <v>-0.1375</v>
      </c>
      <c r="EP68">
        <v>-1.5265217558934</v>
      </c>
      <c r="EQ68">
        <v>0.00616335315543056</v>
      </c>
      <c r="ER68">
        <v>-2.81551833566181e-06</v>
      </c>
      <c r="ES68">
        <v>7.20361701182458e-10</v>
      </c>
      <c r="ET68">
        <v>-0.335119031910718</v>
      </c>
      <c r="EU68">
        <v>0.000949733804135094</v>
      </c>
      <c r="EV68">
        <v>0.000626151634330831</v>
      </c>
      <c r="EW68">
        <v>-7.8445624330649e-06</v>
      </c>
      <c r="EX68">
        <v>-4</v>
      </c>
      <c r="EY68">
        <v>2067</v>
      </c>
      <c r="EZ68">
        <v>1</v>
      </c>
      <c r="FA68">
        <v>22</v>
      </c>
      <c r="FB68">
        <v>2.2</v>
      </c>
      <c r="FC68">
        <v>2.1</v>
      </c>
      <c r="FD68">
        <v>18</v>
      </c>
      <c r="FE68">
        <v>992.068</v>
      </c>
      <c r="FF68">
        <v>453.726</v>
      </c>
      <c r="FG68">
        <v>33.0025</v>
      </c>
      <c r="FH68">
        <v>33.8737</v>
      </c>
      <c r="FI68">
        <v>30.0019</v>
      </c>
      <c r="FJ68">
        <v>33.4452</v>
      </c>
      <c r="FK68">
        <v>33.4855</v>
      </c>
      <c r="FL68">
        <v>13.6579</v>
      </c>
      <c r="FM68">
        <v>43.4656</v>
      </c>
      <c r="FN68">
        <v>0</v>
      </c>
      <c r="FO68">
        <v>33</v>
      </c>
      <c r="FP68">
        <v>186.53</v>
      </c>
      <c r="FQ68">
        <v>19.2187</v>
      </c>
      <c r="FR68">
        <v>98.9961</v>
      </c>
      <c r="FS68">
        <v>97.826</v>
      </c>
    </row>
    <row r="69" spans="1:175">
      <c r="A69">
        <v>53</v>
      </c>
      <c r="B69">
        <v>1627940617.6</v>
      </c>
      <c r="C69">
        <v>104</v>
      </c>
      <c r="D69" t="s">
        <v>400</v>
      </c>
      <c r="E69" t="s">
        <v>401</v>
      </c>
      <c r="F69">
        <v>0</v>
      </c>
      <c r="H69">
        <v>1627940617.6</v>
      </c>
      <c r="I69">
        <f>(J69)/1000</f>
        <v>0</v>
      </c>
      <c r="J69">
        <f>1000*CB69*AH69*(BX69-BY69)/(100*BQ69*(1000-AH69*BX69))</f>
        <v>0</v>
      </c>
      <c r="K69">
        <f>CB69*AH69*(BW69-BV69*(1000-AH69*BY69)/(1000-AH69*BX69))/(100*BQ69)</f>
        <v>0</v>
      </c>
      <c r="L69">
        <f>BV69 - IF(AH69&gt;1, K69*BQ69*100.0/(AJ69*CJ69), 0)</f>
        <v>0</v>
      </c>
      <c r="M69">
        <f>((S69-I69/2)*L69-K69)/(S69+I69/2)</f>
        <v>0</v>
      </c>
      <c r="N69">
        <f>M69*(CC69+CD69)/1000.0</f>
        <v>0</v>
      </c>
      <c r="O69">
        <f>(BV69 - IF(AH69&gt;1, K69*BQ69*100.0/(AJ69*CJ69), 0))*(CC69+CD69)/1000.0</f>
        <v>0</v>
      </c>
      <c r="P69">
        <f>2.0/((1/R69-1/Q69)+SIGN(R69)*SQRT((1/R69-1/Q69)*(1/R69-1/Q69) + 4*BR69/((BR69+1)*(BR69+1))*(2*1/R69*1/Q69-1/Q69*1/Q69)))</f>
        <v>0</v>
      </c>
      <c r="Q69">
        <f>IF(LEFT(BS69,1)&lt;&gt;"0",IF(LEFT(BS69,1)="1",3.0,BT69),$D$5+$E$5*(CJ69*CC69/($K$5*1000))+$F$5*(CJ69*CC69/($K$5*1000))*MAX(MIN(BQ69,$J$5),$I$5)*MAX(MIN(BQ69,$J$5),$I$5)+$G$5*MAX(MIN(BQ69,$J$5),$I$5)*(CJ69*CC69/($K$5*1000))+$H$5*(CJ69*CC69/($K$5*1000))*(CJ69*CC69/($K$5*1000)))</f>
        <v>0</v>
      </c>
      <c r="R69">
        <f>I69*(1000-(1000*0.61365*exp(17.502*V69/(240.97+V69))/(CC69+CD69)+BX69)/2)/(1000*0.61365*exp(17.502*V69/(240.97+V69))/(CC69+CD69)-BX69)</f>
        <v>0</v>
      </c>
      <c r="S69">
        <f>1/((BR69+1)/(P69/1.6)+1/(Q69/1.37)) + BR69/((BR69+1)/(P69/1.6) + BR69/(Q69/1.37))</f>
        <v>0</v>
      </c>
      <c r="T69">
        <f>(BM69*BP69)</f>
        <v>0</v>
      </c>
      <c r="U69">
        <f>(CE69+(T69+2*0.95*5.67E-8*(((CE69+$B$7)+273)^4-(CE69+273)^4)-44100*I69)/(1.84*29.3*Q69+8*0.95*5.67E-8*(CE69+273)^3))</f>
        <v>0</v>
      </c>
      <c r="V69">
        <f>($C$7*CF69+$D$7*CG69+$E$7*U69)</f>
        <v>0</v>
      </c>
      <c r="W69">
        <f>0.61365*exp(17.502*V69/(240.97+V69))</f>
        <v>0</v>
      </c>
      <c r="X69">
        <f>(Y69/Z69*100)</f>
        <v>0</v>
      </c>
      <c r="Y69">
        <f>BX69*(CC69+CD69)/1000</f>
        <v>0</v>
      </c>
      <c r="Z69">
        <f>0.61365*exp(17.502*CE69/(240.97+CE69))</f>
        <v>0</v>
      </c>
      <c r="AA69">
        <f>(W69-BX69*(CC69+CD69)/1000)</f>
        <v>0</v>
      </c>
      <c r="AB69">
        <f>(-I69*44100)</f>
        <v>0</v>
      </c>
      <c r="AC69">
        <f>2*29.3*Q69*0.92*(CE69-V69)</f>
        <v>0</v>
      </c>
      <c r="AD69">
        <f>2*0.95*5.67E-8*(((CE69+$B$7)+273)^4-(V69+273)^4)</f>
        <v>0</v>
      </c>
      <c r="AE69">
        <f>T69+AD69+AB69+AC69</f>
        <v>0</v>
      </c>
      <c r="AF69">
        <v>0</v>
      </c>
      <c r="AG69">
        <v>0</v>
      </c>
      <c r="AH69">
        <f>IF(AF69*$H$13&gt;=AJ69,1.0,(AJ69/(AJ69-AF69*$H$13)))</f>
        <v>0</v>
      </c>
      <c r="AI69">
        <f>(AH69-1)*100</f>
        <v>0</v>
      </c>
      <c r="AJ69">
        <f>MAX(0,($B$13+$C$13*CJ69)/(1+$D$13*CJ69)*CC69/(CE69+273)*$E$13)</f>
        <v>0</v>
      </c>
      <c r="AK69" t="s">
        <v>292</v>
      </c>
      <c r="AL69" t="s">
        <v>292</v>
      </c>
      <c r="AM69">
        <v>0</v>
      </c>
      <c r="AN69">
        <v>0</v>
      </c>
      <c r="AO69">
        <f>1-AM69/AN69</f>
        <v>0</v>
      </c>
      <c r="AP69">
        <v>0</v>
      </c>
      <c r="AQ69" t="s">
        <v>292</v>
      </c>
      <c r="AR69" t="s">
        <v>292</v>
      </c>
      <c r="AS69">
        <v>0</v>
      </c>
      <c r="AT69">
        <v>0</v>
      </c>
      <c r="AU69">
        <f>1-AS69/AT69</f>
        <v>0</v>
      </c>
      <c r="AV69">
        <v>0.5</v>
      </c>
      <c r="AW69">
        <f>BN69</f>
        <v>0</v>
      </c>
      <c r="AX69">
        <f>K69</f>
        <v>0</v>
      </c>
      <c r="AY69">
        <f>AU69*AV69*AW69</f>
        <v>0</v>
      </c>
      <c r="AZ69">
        <f>(AX69-AP69)/AW69</f>
        <v>0</v>
      </c>
      <c r="BA69">
        <f>(AN69-AT69)/AT69</f>
        <v>0</v>
      </c>
      <c r="BB69">
        <f>AM69/(AO69+AM69/AT69)</f>
        <v>0</v>
      </c>
      <c r="BC69" t="s">
        <v>292</v>
      </c>
      <c r="BD69">
        <v>0</v>
      </c>
      <c r="BE69">
        <f>IF(BD69&lt;&gt;0, BD69, BB69)</f>
        <v>0</v>
      </c>
      <c r="BF69">
        <f>1-BE69/AT69</f>
        <v>0</v>
      </c>
      <c r="BG69">
        <f>(AT69-AS69)/(AT69-BE69)</f>
        <v>0</v>
      </c>
      <c r="BH69">
        <f>(AN69-AT69)/(AN69-BE69)</f>
        <v>0</v>
      </c>
      <c r="BI69">
        <f>(AT69-AS69)/(AT69-AM69)</f>
        <v>0</v>
      </c>
      <c r="BJ69">
        <f>(AN69-AT69)/(AN69-AM69)</f>
        <v>0</v>
      </c>
      <c r="BK69">
        <f>(BG69*BE69/AS69)</f>
        <v>0</v>
      </c>
      <c r="BL69">
        <f>(1-BK69)</f>
        <v>0</v>
      </c>
      <c r="BM69">
        <f>$B$11*CK69+$C$11*CL69+$F$11*CM69*(1-CP69)</f>
        <v>0</v>
      </c>
      <c r="BN69">
        <f>BM69*BO69</f>
        <v>0</v>
      </c>
      <c r="BO69">
        <f>($B$11*$D$9+$C$11*$D$9+$F$11*((CZ69+CR69)/MAX(CZ69+CR69+DA69, 0.1)*$I$9+DA69/MAX(CZ69+CR69+DA69, 0.1)*$J$9))/($B$11+$C$11+$F$11)</f>
        <v>0</v>
      </c>
      <c r="BP69">
        <f>($B$11*$K$9+$C$11*$K$9+$F$11*((CZ69+CR69)/MAX(CZ69+CR69+DA69, 0.1)*$P$9+DA69/MAX(CZ69+CR69+DA69, 0.1)*$Q$9))/($B$11+$C$11+$F$11)</f>
        <v>0</v>
      </c>
      <c r="BQ69">
        <v>6</v>
      </c>
      <c r="BR69">
        <v>0.5</v>
      </c>
      <c r="BS69" t="s">
        <v>293</v>
      </c>
      <c r="BT69">
        <v>2</v>
      </c>
      <c r="BU69">
        <v>1627940617.6</v>
      </c>
      <c r="BV69">
        <v>165.217</v>
      </c>
      <c r="BW69">
        <v>172.254</v>
      </c>
      <c r="BX69">
        <v>19.3179</v>
      </c>
      <c r="BY69">
        <v>19.2727</v>
      </c>
      <c r="BZ69">
        <v>165.796</v>
      </c>
      <c r="CA69">
        <v>19.4554</v>
      </c>
      <c r="CB69">
        <v>900.023</v>
      </c>
      <c r="CC69">
        <v>101.152</v>
      </c>
      <c r="CD69">
        <v>0.100236</v>
      </c>
      <c r="CE69">
        <v>34.8948</v>
      </c>
      <c r="CF69">
        <v>35.1513</v>
      </c>
      <c r="CG69">
        <v>999.9</v>
      </c>
      <c r="CH69">
        <v>0</v>
      </c>
      <c r="CI69">
        <v>0</v>
      </c>
      <c r="CJ69">
        <v>10010</v>
      </c>
      <c r="CK69">
        <v>0</v>
      </c>
      <c r="CL69">
        <v>66.5477</v>
      </c>
      <c r="CM69">
        <v>1459.68</v>
      </c>
      <c r="CN69">
        <v>0.973003</v>
      </c>
      <c r="CO69">
        <v>0.0269966</v>
      </c>
      <c r="CP69">
        <v>0</v>
      </c>
      <c r="CQ69">
        <v>3.0758</v>
      </c>
      <c r="CR69">
        <v>4.99951</v>
      </c>
      <c r="CS69">
        <v>192.045</v>
      </c>
      <c r="CT69">
        <v>11909.3</v>
      </c>
      <c r="CU69">
        <v>48.437</v>
      </c>
      <c r="CV69">
        <v>50.75</v>
      </c>
      <c r="CW69">
        <v>50</v>
      </c>
      <c r="CX69">
        <v>50.187</v>
      </c>
      <c r="CY69">
        <v>50.437</v>
      </c>
      <c r="CZ69">
        <v>1415.41</v>
      </c>
      <c r="DA69">
        <v>39.27</v>
      </c>
      <c r="DB69">
        <v>0</v>
      </c>
      <c r="DC69">
        <v>1627940618.5</v>
      </c>
      <c r="DD69">
        <v>0</v>
      </c>
      <c r="DE69">
        <v>3.28023076923077</v>
      </c>
      <c r="DF69">
        <v>-0.457189754023658</v>
      </c>
      <c r="DG69">
        <v>2.8982906026428</v>
      </c>
      <c r="DH69">
        <v>191.560192307692</v>
      </c>
      <c r="DI69">
        <v>15</v>
      </c>
      <c r="DJ69">
        <v>1627940486.6</v>
      </c>
      <c r="DK69" t="s">
        <v>294</v>
      </c>
      <c r="DL69">
        <v>1627940484.1</v>
      </c>
      <c r="DM69">
        <v>1627940486.6</v>
      </c>
      <c r="DN69">
        <v>1</v>
      </c>
      <c r="DO69">
        <v>-0.66</v>
      </c>
      <c r="DP69">
        <v>-0.126</v>
      </c>
      <c r="DQ69">
        <v>0.617</v>
      </c>
      <c r="DR69">
        <v>-0.144</v>
      </c>
      <c r="DS69">
        <v>420</v>
      </c>
      <c r="DT69">
        <v>19</v>
      </c>
      <c r="DU69">
        <v>0.69</v>
      </c>
      <c r="DV69">
        <v>0.21</v>
      </c>
      <c r="DW69">
        <v>-7.15325024390244</v>
      </c>
      <c r="DX69">
        <v>1.02615951219513</v>
      </c>
      <c r="DY69">
        <v>0.12266834953642</v>
      </c>
      <c r="DZ69">
        <v>0</v>
      </c>
      <c r="EA69">
        <v>3.29579090909091</v>
      </c>
      <c r="EB69">
        <v>0.325353176680296</v>
      </c>
      <c r="EC69">
        <v>0.144828802517205</v>
      </c>
      <c r="ED69">
        <v>1</v>
      </c>
      <c r="EE69">
        <v>0.0466346341463415</v>
      </c>
      <c r="EF69">
        <v>-0.00869711080139362</v>
      </c>
      <c r="EG69">
        <v>0.00137144828585887</v>
      </c>
      <c r="EH69">
        <v>1</v>
      </c>
      <c r="EI69">
        <v>2</v>
      </c>
      <c r="EJ69">
        <v>3</v>
      </c>
      <c r="EK69" t="s">
        <v>298</v>
      </c>
      <c r="EL69">
        <v>100</v>
      </c>
      <c r="EM69">
        <v>100</v>
      </c>
      <c r="EN69">
        <v>-0.579</v>
      </c>
      <c r="EO69">
        <v>-0.1375</v>
      </c>
      <c r="EP69">
        <v>-1.5265217558934</v>
      </c>
      <c r="EQ69">
        <v>0.00616335315543056</v>
      </c>
      <c r="ER69">
        <v>-2.81551833566181e-06</v>
      </c>
      <c r="ES69">
        <v>7.20361701182458e-10</v>
      </c>
      <c r="ET69">
        <v>-0.335119031910718</v>
      </c>
      <c r="EU69">
        <v>0.000949733804135094</v>
      </c>
      <c r="EV69">
        <v>0.000626151634330831</v>
      </c>
      <c r="EW69">
        <v>-7.8445624330649e-06</v>
      </c>
      <c r="EX69">
        <v>-4</v>
      </c>
      <c r="EY69">
        <v>2067</v>
      </c>
      <c r="EZ69">
        <v>1</v>
      </c>
      <c r="FA69">
        <v>22</v>
      </c>
      <c r="FB69">
        <v>2.2</v>
      </c>
      <c r="FC69">
        <v>2.2</v>
      </c>
      <c r="FD69">
        <v>18</v>
      </c>
      <c r="FE69">
        <v>992.129</v>
      </c>
      <c r="FF69">
        <v>453.655</v>
      </c>
      <c r="FG69">
        <v>33.0027</v>
      </c>
      <c r="FH69">
        <v>33.8838</v>
      </c>
      <c r="FI69">
        <v>30.0021</v>
      </c>
      <c r="FJ69">
        <v>33.4557</v>
      </c>
      <c r="FK69">
        <v>33.4962</v>
      </c>
      <c r="FL69">
        <v>13.8827</v>
      </c>
      <c r="FM69">
        <v>43.4656</v>
      </c>
      <c r="FN69">
        <v>0</v>
      </c>
      <c r="FO69">
        <v>33</v>
      </c>
      <c r="FP69">
        <v>186.53</v>
      </c>
      <c r="FQ69">
        <v>19.2187</v>
      </c>
      <c r="FR69">
        <v>98.9942</v>
      </c>
      <c r="FS69">
        <v>97.8233</v>
      </c>
    </row>
    <row r="70" spans="1:175">
      <c r="A70">
        <v>54</v>
      </c>
      <c r="B70">
        <v>1627940619.6</v>
      </c>
      <c r="C70">
        <v>106</v>
      </c>
      <c r="D70" t="s">
        <v>402</v>
      </c>
      <c r="E70" t="s">
        <v>403</v>
      </c>
      <c r="F70">
        <v>0</v>
      </c>
      <c r="H70">
        <v>1627940619.6</v>
      </c>
      <c r="I70">
        <f>(J70)/1000</f>
        <v>0</v>
      </c>
      <c r="J70">
        <f>1000*CB70*AH70*(BX70-BY70)/(100*BQ70*(1000-AH70*BX70))</f>
        <v>0</v>
      </c>
      <c r="K70">
        <f>CB70*AH70*(BW70-BV70*(1000-AH70*BY70)/(1000-AH70*BX70))/(100*BQ70)</f>
        <v>0</v>
      </c>
      <c r="L70">
        <f>BV70 - IF(AH70&gt;1, K70*BQ70*100.0/(AJ70*CJ70), 0)</f>
        <v>0</v>
      </c>
      <c r="M70">
        <f>((S70-I70/2)*L70-K70)/(S70+I70/2)</f>
        <v>0</v>
      </c>
      <c r="N70">
        <f>M70*(CC70+CD70)/1000.0</f>
        <v>0</v>
      </c>
      <c r="O70">
        <f>(BV70 - IF(AH70&gt;1, K70*BQ70*100.0/(AJ70*CJ70), 0))*(CC70+CD70)/1000.0</f>
        <v>0</v>
      </c>
      <c r="P70">
        <f>2.0/((1/R70-1/Q70)+SIGN(R70)*SQRT((1/R70-1/Q70)*(1/R70-1/Q70) + 4*BR70/((BR70+1)*(BR70+1))*(2*1/R70*1/Q70-1/Q70*1/Q70)))</f>
        <v>0</v>
      </c>
      <c r="Q70">
        <f>IF(LEFT(BS70,1)&lt;&gt;"0",IF(LEFT(BS70,1)="1",3.0,BT70),$D$5+$E$5*(CJ70*CC70/($K$5*1000))+$F$5*(CJ70*CC70/($K$5*1000))*MAX(MIN(BQ70,$J$5),$I$5)*MAX(MIN(BQ70,$J$5),$I$5)+$G$5*MAX(MIN(BQ70,$J$5),$I$5)*(CJ70*CC70/($K$5*1000))+$H$5*(CJ70*CC70/($K$5*1000))*(CJ70*CC70/($K$5*1000)))</f>
        <v>0</v>
      </c>
      <c r="R70">
        <f>I70*(1000-(1000*0.61365*exp(17.502*V70/(240.97+V70))/(CC70+CD70)+BX70)/2)/(1000*0.61365*exp(17.502*V70/(240.97+V70))/(CC70+CD70)-BX70)</f>
        <v>0</v>
      </c>
      <c r="S70">
        <f>1/((BR70+1)/(P70/1.6)+1/(Q70/1.37)) + BR70/((BR70+1)/(P70/1.6) + BR70/(Q70/1.37))</f>
        <v>0</v>
      </c>
      <c r="T70">
        <f>(BM70*BP70)</f>
        <v>0</v>
      </c>
      <c r="U70">
        <f>(CE70+(T70+2*0.95*5.67E-8*(((CE70+$B$7)+273)^4-(CE70+273)^4)-44100*I70)/(1.84*29.3*Q70+8*0.95*5.67E-8*(CE70+273)^3))</f>
        <v>0</v>
      </c>
      <c r="V70">
        <f>($C$7*CF70+$D$7*CG70+$E$7*U70)</f>
        <v>0</v>
      </c>
      <c r="W70">
        <f>0.61365*exp(17.502*V70/(240.97+V70))</f>
        <v>0</v>
      </c>
      <c r="X70">
        <f>(Y70/Z70*100)</f>
        <v>0</v>
      </c>
      <c r="Y70">
        <f>BX70*(CC70+CD70)/1000</f>
        <v>0</v>
      </c>
      <c r="Z70">
        <f>0.61365*exp(17.502*CE70/(240.97+CE70))</f>
        <v>0</v>
      </c>
      <c r="AA70">
        <f>(W70-BX70*(CC70+CD70)/1000)</f>
        <v>0</v>
      </c>
      <c r="AB70">
        <f>(-I70*44100)</f>
        <v>0</v>
      </c>
      <c r="AC70">
        <f>2*29.3*Q70*0.92*(CE70-V70)</f>
        <v>0</v>
      </c>
      <c r="AD70">
        <f>2*0.95*5.67E-8*(((CE70+$B$7)+273)^4-(V70+273)^4)</f>
        <v>0</v>
      </c>
      <c r="AE70">
        <f>T70+AD70+AB70+AC70</f>
        <v>0</v>
      </c>
      <c r="AF70">
        <v>0</v>
      </c>
      <c r="AG70">
        <v>0</v>
      </c>
      <c r="AH70">
        <f>IF(AF70*$H$13&gt;=AJ70,1.0,(AJ70/(AJ70-AF70*$H$13)))</f>
        <v>0</v>
      </c>
      <c r="AI70">
        <f>(AH70-1)*100</f>
        <v>0</v>
      </c>
      <c r="AJ70">
        <f>MAX(0,($B$13+$C$13*CJ70)/(1+$D$13*CJ70)*CC70/(CE70+273)*$E$13)</f>
        <v>0</v>
      </c>
      <c r="AK70" t="s">
        <v>292</v>
      </c>
      <c r="AL70" t="s">
        <v>292</v>
      </c>
      <c r="AM70">
        <v>0</v>
      </c>
      <c r="AN70">
        <v>0</v>
      </c>
      <c r="AO70">
        <f>1-AM70/AN70</f>
        <v>0</v>
      </c>
      <c r="AP70">
        <v>0</v>
      </c>
      <c r="AQ70" t="s">
        <v>292</v>
      </c>
      <c r="AR70" t="s">
        <v>292</v>
      </c>
      <c r="AS70">
        <v>0</v>
      </c>
      <c r="AT70">
        <v>0</v>
      </c>
      <c r="AU70">
        <f>1-AS70/AT70</f>
        <v>0</v>
      </c>
      <c r="AV70">
        <v>0.5</v>
      </c>
      <c r="AW70">
        <f>BN70</f>
        <v>0</v>
      </c>
      <c r="AX70">
        <f>K70</f>
        <v>0</v>
      </c>
      <c r="AY70">
        <f>AU70*AV70*AW70</f>
        <v>0</v>
      </c>
      <c r="AZ70">
        <f>(AX70-AP70)/AW70</f>
        <v>0</v>
      </c>
      <c r="BA70">
        <f>(AN70-AT70)/AT70</f>
        <v>0</v>
      </c>
      <c r="BB70">
        <f>AM70/(AO70+AM70/AT70)</f>
        <v>0</v>
      </c>
      <c r="BC70" t="s">
        <v>292</v>
      </c>
      <c r="BD70">
        <v>0</v>
      </c>
      <c r="BE70">
        <f>IF(BD70&lt;&gt;0, BD70, BB70)</f>
        <v>0</v>
      </c>
      <c r="BF70">
        <f>1-BE70/AT70</f>
        <v>0</v>
      </c>
      <c r="BG70">
        <f>(AT70-AS70)/(AT70-BE70)</f>
        <v>0</v>
      </c>
      <c r="BH70">
        <f>(AN70-AT70)/(AN70-BE70)</f>
        <v>0</v>
      </c>
      <c r="BI70">
        <f>(AT70-AS70)/(AT70-AM70)</f>
        <v>0</v>
      </c>
      <c r="BJ70">
        <f>(AN70-AT70)/(AN70-AM70)</f>
        <v>0</v>
      </c>
      <c r="BK70">
        <f>(BG70*BE70/AS70)</f>
        <v>0</v>
      </c>
      <c r="BL70">
        <f>(1-BK70)</f>
        <v>0</v>
      </c>
      <c r="BM70">
        <f>$B$11*CK70+$C$11*CL70+$F$11*CM70*(1-CP70)</f>
        <v>0</v>
      </c>
      <c r="BN70">
        <f>BM70*BO70</f>
        <v>0</v>
      </c>
      <c r="BO70">
        <f>($B$11*$D$9+$C$11*$D$9+$F$11*((CZ70+CR70)/MAX(CZ70+CR70+DA70, 0.1)*$I$9+DA70/MAX(CZ70+CR70+DA70, 0.1)*$J$9))/($B$11+$C$11+$F$11)</f>
        <v>0</v>
      </c>
      <c r="BP70">
        <f>($B$11*$K$9+$C$11*$K$9+$F$11*((CZ70+CR70)/MAX(CZ70+CR70+DA70, 0.1)*$P$9+DA70/MAX(CZ70+CR70+DA70, 0.1)*$Q$9))/($B$11+$C$11+$F$11)</f>
        <v>0</v>
      </c>
      <c r="BQ70">
        <v>6</v>
      </c>
      <c r="BR70">
        <v>0.5</v>
      </c>
      <c r="BS70" t="s">
        <v>293</v>
      </c>
      <c r="BT70">
        <v>2</v>
      </c>
      <c r="BU70">
        <v>1627940619.6</v>
      </c>
      <c r="BV70">
        <v>168.531</v>
      </c>
      <c r="BW70">
        <v>175.602</v>
      </c>
      <c r="BX70">
        <v>19.3242</v>
      </c>
      <c r="BY70">
        <v>19.278</v>
      </c>
      <c r="BZ70">
        <v>169.092</v>
      </c>
      <c r="CA70">
        <v>19.4615</v>
      </c>
      <c r="CB70">
        <v>899.986</v>
      </c>
      <c r="CC70">
        <v>101.152</v>
      </c>
      <c r="CD70">
        <v>0.100234</v>
      </c>
      <c r="CE70">
        <v>34.8971</v>
      </c>
      <c r="CF70">
        <v>35.1476</v>
      </c>
      <c r="CG70">
        <v>999.9</v>
      </c>
      <c r="CH70">
        <v>0</v>
      </c>
      <c r="CI70">
        <v>0</v>
      </c>
      <c r="CJ70">
        <v>9984.38</v>
      </c>
      <c r="CK70">
        <v>0</v>
      </c>
      <c r="CL70">
        <v>66.5477</v>
      </c>
      <c r="CM70">
        <v>1460</v>
      </c>
      <c r="CN70">
        <v>0.973009</v>
      </c>
      <c r="CO70">
        <v>0.0269909</v>
      </c>
      <c r="CP70">
        <v>0</v>
      </c>
      <c r="CQ70">
        <v>3.1669</v>
      </c>
      <c r="CR70">
        <v>4.99951</v>
      </c>
      <c r="CS70">
        <v>192.216</v>
      </c>
      <c r="CT70">
        <v>11911.9</v>
      </c>
      <c r="CU70">
        <v>48.437</v>
      </c>
      <c r="CV70">
        <v>50.812</v>
      </c>
      <c r="CW70">
        <v>50</v>
      </c>
      <c r="CX70">
        <v>50.187</v>
      </c>
      <c r="CY70">
        <v>50.437</v>
      </c>
      <c r="CZ70">
        <v>1415.73</v>
      </c>
      <c r="DA70">
        <v>39.27</v>
      </c>
      <c r="DB70">
        <v>0</v>
      </c>
      <c r="DC70">
        <v>1627940620.3</v>
      </c>
      <c r="DD70">
        <v>0</v>
      </c>
      <c r="DE70">
        <v>3.28484</v>
      </c>
      <c r="DF70">
        <v>-0.385353861384982</v>
      </c>
      <c r="DG70">
        <v>2.69007693356778</v>
      </c>
      <c r="DH70">
        <v>191.66804</v>
      </c>
      <c r="DI70">
        <v>15</v>
      </c>
      <c r="DJ70">
        <v>1627940486.6</v>
      </c>
      <c r="DK70" t="s">
        <v>294</v>
      </c>
      <c r="DL70">
        <v>1627940484.1</v>
      </c>
      <c r="DM70">
        <v>1627940486.6</v>
      </c>
      <c r="DN70">
        <v>1</v>
      </c>
      <c r="DO70">
        <v>-0.66</v>
      </c>
      <c r="DP70">
        <v>-0.126</v>
      </c>
      <c r="DQ70">
        <v>0.617</v>
      </c>
      <c r="DR70">
        <v>-0.144</v>
      </c>
      <c r="DS70">
        <v>420</v>
      </c>
      <c r="DT70">
        <v>19</v>
      </c>
      <c r="DU70">
        <v>0.69</v>
      </c>
      <c r="DV70">
        <v>0.21</v>
      </c>
      <c r="DW70">
        <v>-7.1346687804878</v>
      </c>
      <c r="DX70">
        <v>0.98459372822298</v>
      </c>
      <c r="DY70">
        <v>0.120981293921832</v>
      </c>
      <c r="DZ70">
        <v>0</v>
      </c>
      <c r="EA70">
        <v>3.29002941176471</v>
      </c>
      <c r="EB70">
        <v>-0.143551454287079</v>
      </c>
      <c r="EC70">
        <v>0.172977066704047</v>
      </c>
      <c r="ED70">
        <v>1</v>
      </c>
      <c r="EE70">
        <v>0.0462948463414634</v>
      </c>
      <c r="EF70">
        <v>-0.00731234425087102</v>
      </c>
      <c r="EG70">
        <v>0.00128923905124965</v>
      </c>
      <c r="EH70">
        <v>1</v>
      </c>
      <c r="EI70">
        <v>2</v>
      </c>
      <c r="EJ70">
        <v>3</v>
      </c>
      <c r="EK70" t="s">
        <v>298</v>
      </c>
      <c r="EL70">
        <v>100</v>
      </c>
      <c r="EM70">
        <v>100</v>
      </c>
      <c r="EN70">
        <v>-0.561</v>
      </c>
      <c r="EO70">
        <v>-0.1373</v>
      </c>
      <c r="EP70">
        <v>-1.5265217558934</v>
      </c>
      <c r="EQ70">
        <v>0.00616335315543056</v>
      </c>
      <c r="ER70">
        <v>-2.81551833566181e-06</v>
      </c>
      <c r="ES70">
        <v>7.20361701182458e-10</v>
      </c>
      <c r="ET70">
        <v>-0.335119031910718</v>
      </c>
      <c r="EU70">
        <v>0.000949733804135094</v>
      </c>
      <c r="EV70">
        <v>0.000626151634330831</v>
      </c>
      <c r="EW70">
        <v>-7.8445624330649e-06</v>
      </c>
      <c r="EX70">
        <v>-4</v>
      </c>
      <c r="EY70">
        <v>2067</v>
      </c>
      <c r="EZ70">
        <v>1</v>
      </c>
      <c r="FA70">
        <v>22</v>
      </c>
      <c r="FB70">
        <v>2.3</v>
      </c>
      <c r="FC70">
        <v>2.2</v>
      </c>
      <c r="FD70">
        <v>18</v>
      </c>
      <c r="FE70">
        <v>991.712</v>
      </c>
      <c r="FF70">
        <v>453.562</v>
      </c>
      <c r="FG70">
        <v>33.0027</v>
      </c>
      <c r="FH70">
        <v>33.8931</v>
      </c>
      <c r="FI70">
        <v>30.0022</v>
      </c>
      <c r="FJ70">
        <v>33.4654</v>
      </c>
      <c r="FK70">
        <v>33.5059</v>
      </c>
      <c r="FL70">
        <v>14.0918</v>
      </c>
      <c r="FM70">
        <v>43.4656</v>
      </c>
      <c r="FN70">
        <v>0</v>
      </c>
      <c r="FO70">
        <v>33</v>
      </c>
      <c r="FP70">
        <v>191.61</v>
      </c>
      <c r="FQ70">
        <v>19.2187</v>
      </c>
      <c r="FR70">
        <v>98.9924</v>
      </c>
      <c r="FS70">
        <v>97.8208</v>
      </c>
    </row>
    <row r="71" spans="1:175">
      <c r="A71">
        <v>55</v>
      </c>
      <c r="B71">
        <v>1627940621.6</v>
      </c>
      <c r="C71">
        <v>108</v>
      </c>
      <c r="D71" t="s">
        <v>404</v>
      </c>
      <c r="E71" t="s">
        <v>405</v>
      </c>
      <c r="F71">
        <v>0</v>
      </c>
      <c r="H71">
        <v>1627940621.6</v>
      </c>
      <c r="I71">
        <f>(J71)/1000</f>
        <v>0</v>
      </c>
      <c r="J71">
        <f>1000*CB71*AH71*(BX71-BY71)/(100*BQ71*(1000-AH71*BX71))</f>
        <v>0</v>
      </c>
      <c r="K71">
        <f>CB71*AH71*(BW71-BV71*(1000-AH71*BY71)/(1000-AH71*BX71))/(100*BQ71)</f>
        <v>0</v>
      </c>
      <c r="L71">
        <f>BV71 - IF(AH71&gt;1, K71*BQ71*100.0/(AJ71*CJ71), 0)</f>
        <v>0</v>
      </c>
      <c r="M71">
        <f>((S71-I71/2)*L71-K71)/(S71+I71/2)</f>
        <v>0</v>
      </c>
      <c r="N71">
        <f>M71*(CC71+CD71)/1000.0</f>
        <v>0</v>
      </c>
      <c r="O71">
        <f>(BV71 - IF(AH71&gt;1, K71*BQ71*100.0/(AJ71*CJ71), 0))*(CC71+CD71)/1000.0</f>
        <v>0</v>
      </c>
      <c r="P71">
        <f>2.0/((1/R71-1/Q71)+SIGN(R71)*SQRT((1/R71-1/Q71)*(1/R71-1/Q71) + 4*BR71/((BR71+1)*(BR71+1))*(2*1/R71*1/Q71-1/Q71*1/Q71)))</f>
        <v>0</v>
      </c>
      <c r="Q71">
        <f>IF(LEFT(BS71,1)&lt;&gt;"0",IF(LEFT(BS71,1)="1",3.0,BT71),$D$5+$E$5*(CJ71*CC71/($K$5*1000))+$F$5*(CJ71*CC71/($K$5*1000))*MAX(MIN(BQ71,$J$5),$I$5)*MAX(MIN(BQ71,$J$5),$I$5)+$G$5*MAX(MIN(BQ71,$J$5),$I$5)*(CJ71*CC71/($K$5*1000))+$H$5*(CJ71*CC71/($K$5*1000))*(CJ71*CC71/($K$5*1000)))</f>
        <v>0</v>
      </c>
      <c r="R71">
        <f>I71*(1000-(1000*0.61365*exp(17.502*V71/(240.97+V71))/(CC71+CD71)+BX71)/2)/(1000*0.61365*exp(17.502*V71/(240.97+V71))/(CC71+CD71)-BX71)</f>
        <v>0</v>
      </c>
      <c r="S71">
        <f>1/((BR71+1)/(P71/1.6)+1/(Q71/1.37)) + BR71/((BR71+1)/(P71/1.6) + BR71/(Q71/1.37))</f>
        <v>0</v>
      </c>
      <c r="T71">
        <f>(BM71*BP71)</f>
        <v>0</v>
      </c>
      <c r="U71">
        <f>(CE71+(T71+2*0.95*5.67E-8*(((CE71+$B$7)+273)^4-(CE71+273)^4)-44100*I71)/(1.84*29.3*Q71+8*0.95*5.67E-8*(CE71+273)^3))</f>
        <v>0</v>
      </c>
      <c r="V71">
        <f>($C$7*CF71+$D$7*CG71+$E$7*U71)</f>
        <v>0</v>
      </c>
      <c r="W71">
        <f>0.61365*exp(17.502*V71/(240.97+V71))</f>
        <v>0</v>
      </c>
      <c r="X71">
        <f>(Y71/Z71*100)</f>
        <v>0</v>
      </c>
      <c r="Y71">
        <f>BX71*(CC71+CD71)/1000</f>
        <v>0</v>
      </c>
      <c r="Z71">
        <f>0.61365*exp(17.502*CE71/(240.97+CE71))</f>
        <v>0</v>
      </c>
      <c r="AA71">
        <f>(W71-BX71*(CC71+CD71)/1000)</f>
        <v>0</v>
      </c>
      <c r="AB71">
        <f>(-I71*44100)</f>
        <v>0</v>
      </c>
      <c r="AC71">
        <f>2*29.3*Q71*0.92*(CE71-V71)</f>
        <v>0</v>
      </c>
      <c r="AD71">
        <f>2*0.95*5.67E-8*(((CE71+$B$7)+273)^4-(V71+273)^4)</f>
        <v>0</v>
      </c>
      <c r="AE71">
        <f>T71+AD71+AB71+AC71</f>
        <v>0</v>
      </c>
      <c r="AF71">
        <v>0</v>
      </c>
      <c r="AG71">
        <v>0</v>
      </c>
      <c r="AH71">
        <f>IF(AF71*$H$13&gt;=AJ71,1.0,(AJ71/(AJ71-AF71*$H$13)))</f>
        <v>0</v>
      </c>
      <c r="AI71">
        <f>(AH71-1)*100</f>
        <v>0</v>
      </c>
      <c r="AJ71">
        <f>MAX(0,($B$13+$C$13*CJ71)/(1+$D$13*CJ71)*CC71/(CE71+273)*$E$13)</f>
        <v>0</v>
      </c>
      <c r="AK71" t="s">
        <v>292</v>
      </c>
      <c r="AL71" t="s">
        <v>292</v>
      </c>
      <c r="AM71">
        <v>0</v>
      </c>
      <c r="AN71">
        <v>0</v>
      </c>
      <c r="AO71">
        <f>1-AM71/AN71</f>
        <v>0</v>
      </c>
      <c r="AP71">
        <v>0</v>
      </c>
      <c r="AQ71" t="s">
        <v>292</v>
      </c>
      <c r="AR71" t="s">
        <v>292</v>
      </c>
      <c r="AS71">
        <v>0</v>
      </c>
      <c r="AT71">
        <v>0</v>
      </c>
      <c r="AU71">
        <f>1-AS71/AT71</f>
        <v>0</v>
      </c>
      <c r="AV71">
        <v>0.5</v>
      </c>
      <c r="AW71">
        <f>BN71</f>
        <v>0</v>
      </c>
      <c r="AX71">
        <f>K71</f>
        <v>0</v>
      </c>
      <c r="AY71">
        <f>AU71*AV71*AW71</f>
        <v>0</v>
      </c>
      <c r="AZ71">
        <f>(AX71-AP71)/AW71</f>
        <v>0</v>
      </c>
      <c r="BA71">
        <f>(AN71-AT71)/AT71</f>
        <v>0</v>
      </c>
      <c r="BB71">
        <f>AM71/(AO71+AM71/AT71)</f>
        <v>0</v>
      </c>
      <c r="BC71" t="s">
        <v>292</v>
      </c>
      <c r="BD71">
        <v>0</v>
      </c>
      <c r="BE71">
        <f>IF(BD71&lt;&gt;0, BD71, BB71)</f>
        <v>0</v>
      </c>
      <c r="BF71">
        <f>1-BE71/AT71</f>
        <v>0</v>
      </c>
      <c r="BG71">
        <f>(AT71-AS71)/(AT71-BE71)</f>
        <v>0</v>
      </c>
      <c r="BH71">
        <f>(AN71-AT71)/(AN71-BE71)</f>
        <v>0</v>
      </c>
      <c r="BI71">
        <f>(AT71-AS71)/(AT71-AM71)</f>
        <v>0</v>
      </c>
      <c r="BJ71">
        <f>(AN71-AT71)/(AN71-AM71)</f>
        <v>0</v>
      </c>
      <c r="BK71">
        <f>(BG71*BE71/AS71)</f>
        <v>0</v>
      </c>
      <c r="BL71">
        <f>(1-BK71)</f>
        <v>0</v>
      </c>
      <c r="BM71">
        <f>$B$11*CK71+$C$11*CL71+$F$11*CM71*(1-CP71)</f>
        <v>0</v>
      </c>
      <c r="BN71">
        <f>BM71*BO71</f>
        <v>0</v>
      </c>
      <c r="BO71">
        <f>($B$11*$D$9+$C$11*$D$9+$F$11*((CZ71+CR71)/MAX(CZ71+CR71+DA71, 0.1)*$I$9+DA71/MAX(CZ71+CR71+DA71, 0.1)*$J$9))/($B$11+$C$11+$F$11)</f>
        <v>0</v>
      </c>
      <c r="BP71">
        <f>($B$11*$K$9+$C$11*$K$9+$F$11*((CZ71+CR71)/MAX(CZ71+CR71+DA71, 0.1)*$P$9+DA71/MAX(CZ71+CR71+DA71, 0.1)*$Q$9))/($B$11+$C$11+$F$11)</f>
        <v>0</v>
      </c>
      <c r="BQ71">
        <v>6</v>
      </c>
      <c r="BR71">
        <v>0.5</v>
      </c>
      <c r="BS71" t="s">
        <v>293</v>
      </c>
      <c r="BT71">
        <v>2</v>
      </c>
      <c r="BU71">
        <v>1627940621.6</v>
      </c>
      <c r="BV71">
        <v>171.845</v>
      </c>
      <c r="BW71">
        <v>178.952</v>
      </c>
      <c r="BX71">
        <v>19.3294</v>
      </c>
      <c r="BY71">
        <v>19.283</v>
      </c>
      <c r="BZ71">
        <v>172.389</v>
      </c>
      <c r="CA71">
        <v>19.4666</v>
      </c>
      <c r="CB71">
        <v>899.964</v>
      </c>
      <c r="CC71">
        <v>101.151</v>
      </c>
      <c r="CD71">
        <v>0.100337</v>
      </c>
      <c r="CE71">
        <v>34.9011</v>
      </c>
      <c r="CF71">
        <v>35.156</v>
      </c>
      <c r="CG71">
        <v>999.9</v>
      </c>
      <c r="CH71">
        <v>0</v>
      </c>
      <c r="CI71">
        <v>0</v>
      </c>
      <c r="CJ71">
        <v>9992.5</v>
      </c>
      <c r="CK71">
        <v>0</v>
      </c>
      <c r="CL71">
        <v>66.5208</v>
      </c>
      <c r="CM71">
        <v>1459.98</v>
      </c>
      <c r="CN71">
        <v>0.973009</v>
      </c>
      <c r="CO71">
        <v>0.0269909</v>
      </c>
      <c r="CP71">
        <v>0</v>
      </c>
      <c r="CQ71">
        <v>3.3458</v>
      </c>
      <c r="CR71">
        <v>4.99951</v>
      </c>
      <c r="CS71">
        <v>192.237</v>
      </c>
      <c r="CT71">
        <v>11911.8</v>
      </c>
      <c r="CU71">
        <v>48.437</v>
      </c>
      <c r="CV71">
        <v>50.812</v>
      </c>
      <c r="CW71">
        <v>50.062</v>
      </c>
      <c r="CX71">
        <v>50.25</v>
      </c>
      <c r="CY71">
        <v>50.5</v>
      </c>
      <c r="CZ71">
        <v>1415.71</v>
      </c>
      <c r="DA71">
        <v>39.27</v>
      </c>
      <c r="DB71">
        <v>0</v>
      </c>
      <c r="DC71">
        <v>1627940622.7</v>
      </c>
      <c r="DD71">
        <v>0</v>
      </c>
      <c r="DE71">
        <v>3.288288</v>
      </c>
      <c r="DF71">
        <v>-0.395961544993601</v>
      </c>
      <c r="DG71">
        <v>3.44076923544547</v>
      </c>
      <c r="DH71">
        <v>191.78336</v>
      </c>
      <c r="DI71">
        <v>15</v>
      </c>
      <c r="DJ71">
        <v>1627940486.6</v>
      </c>
      <c r="DK71" t="s">
        <v>294</v>
      </c>
      <c r="DL71">
        <v>1627940484.1</v>
      </c>
      <c r="DM71">
        <v>1627940486.6</v>
      </c>
      <c r="DN71">
        <v>1</v>
      </c>
      <c r="DO71">
        <v>-0.66</v>
      </c>
      <c r="DP71">
        <v>-0.126</v>
      </c>
      <c r="DQ71">
        <v>0.617</v>
      </c>
      <c r="DR71">
        <v>-0.144</v>
      </c>
      <c r="DS71">
        <v>420</v>
      </c>
      <c r="DT71">
        <v>19</v>
      </c>
      <c r="DU71">
        <v>0.69</v>
      </c>
      <c r="DV71">
        <v>0.21</v>
      </c>
      <c r="DW71">
        <v>-7.11576073170732</v>
      </c>
      <c r="DX71">
        <v>0.909541881533107</v>
      </c>
      <c r="DY71">
        <v>0.117169378572536</v>
      </c>
      <c r="DZ71">
        <v>0</v>
      </c>
      <c r="EA71">
        <v>3.29302647058823</v>
      </c>
      <c r="EB71">
        <v>-0.121605409101264</v>
      </c>
      <c r="EC71">
        <v>0.170559660613874</v>
      </c>
      <c r="ED71">
        <v>1</v>
      </c>
      <c r="EE71">
        <v>0.0461888731707317</v>
      </c>
      <c r="EF71">
        <v>-0.00522180836236928</v>
      </c>
      <c r="EG71">
        <v>0.00121499408530617</v>
      </c>
      <c r="EH71">
        <v>1</v>
      </c>
      <c r="EI71">
        <v>2</v>
      </c>
      <c r="EJ71">
        <v>3</v>
      </c>
      <c r="EK71" t="s">
        <v>298</v>
      </c>
      <c r="EL71">
        <v>100</v>
      </c>
      <c r="EM71">
        <v>100</v>
      </c>
      <c r="EN71">
        <v>-0.544</v>
      </c>
      <c r="EO71">
        <v>-0.1372</v>
      </c>
      <c r="EP71">
        <v>-1.5265217558934</v>
      </c>
      <c r="EQ71">
        <v>0.00616335315543056</v>
      </c>
      <c r="ER71">
        <v>-2.81551833566181e-06</v>
      </c>
      <c r="ES71">
        <v>7.20361701182458e-10</v>
      </c>
      <c r="ET71">
        <v>-0.335119031910718</v>
      </c>
      <c r="EU71">
        <v>0.000949733804135094</v>
      </c>
      <c r="EV71">
        <v>0.000626151634330831</v>
      </c>
      <c r="EW71">
        <v>-7.8445624330649e-06</v>
      </c>
      <c r="EX71">
        <v>-4</v>
      </c>
      <c r="EY71">
        <v>2067</v>
      </c>
      <c r="EZ71">
        <v>1</v>
      </c>
      <c r="FA71">
        <v>22</v>
      </c>
      <c r="FB71">
        <v>2.3</v>
      </c>
      <c r="FC71">
        <v>2.2</v>
      </c>
      <c r="FD71">
        <v>18</v>
      </c>
      <c r="FE71">
        <v>991.424</v>
      </c>
      <c r="FF71">
        <v>453.684</v>
      </c>
      <c r="FG71">
        <v>33.0029</v>
      </c>
      <c r="FH71">
        <v>33.9025</v>
      </c>
      <c r="FI71">
        <v>30.0021</v>
      </c>
      <c r="FJ71">
        <v>33.4747</v>
      </c>
      <c r="FK71">
        <v>33.5157</v>
      </c>
      <c r="FL71">
        <v>14.2485</v>
      </c>
      <c r="FM71">
        <v>43.4656</v>
      </c>
      <c r="FN71">
        <v>0</v>
      </c>
      <c r="FO71">
        <v>33</v>
      </c>
      <c r="FP71">
        <v>196.67</v>
      </c>
      <c r="FQ71">
        <v>19.2187</v>
      </c>
      <c r="FR71">
        <v>98.9902</v>
      </c>
      <c r="FS71">
        <v>97.8198</v>
      </c>
    </row>
    <row r="72" spans="1:175">
      <c r="A72">
        <v>56</v>
      </c>
      <c r="B72">
        <v>1627940623.6</v>
      </c>
      <c r="C72">
        <v>110</v>
      </c>
      <c r="D72" t="s">
        <v>406</v>
      </c>
      <c r="E72" t="s">
        <v>407</v>
      </c>
      <c r="F72">
        <v>0</v>
      </c>
      <c r="H72">
        <v>1627940623.6</v>
      </c>
      <c r="I72">
        <f>(J72)/1000</f>
        <v>0</v>
      </c>
      <c r="J72">
        <f>1000*CB72*AH72*(BX72-BY72)/(100*BQ72*(1000-AH72*BX72))</f>
        <v>0</v>
      </c>
      <c r="K72">
        <f>CB72*AH72*(BW72-BV72*(1000-AH72*BY72)/(1000-AH72*BX72))/(100*BQ72)</f>
        <v>0</v>
      </c>
      <c r="L72">
        <f>BV72 - IF(AH72&gt;1, K72*BQ72*100.0/(AJ72*CJ72), 0)</f>
        <v>0</v>
      </c>
      <c r="M72">
        <f>((S72-I72/2)*L72-K72)/(S72+I72/2)</f>
        <v>0</v>
      </c>
      <c r="N72">
        <f>M72*(CC72+CD72)/1000.0</f>
        <v>0</v>
      </c>
      <c r="O72">
        <f>(BV72 - IF(AH72&gt;1, K72*BQ72*100.0/(AJ72*CJ72), 0))*(CC72+CD72)/1000.0</f>
        <v>0</v>
      </c>
      <c r="P72">
        <f>2.0/((1/R72-1/Q72)+SIGN(R72)*SQRT((1/R72-1/Q72)*(1/R72-1/Q72) + 4*BR72/((BR72+1)*(BR72+1))*(2*1/R72*1/Q72-1/Q72*1/Q72)))</f>
        <v>0</v>
      </c>
      <c r="Q72">
        <f>IF(LEFT(BS72,1)&lt;&gt;"0",IF(LEFT(BS72,1)="1",3.0,BT72),$D$5+$E$5*(CJ72*CC72/($K$5*1000))+$F$5*(CJ72*CC72/($K$5*1000))*MAX(MIN(BQ72,$J$5),$I$5)*MAX(MIN(BQ72,$J$5),$I$5)+$G$5*MAX(MIN(BQ72,$J$5),$I$5)*(CJ72*CC72/($K$5*1000))+$H$5*(CJ72*CC72/($K$5*1000))*(CJ72*CC72/($K$5*1000)))</f>
        <v>0</v>
      </c>
      <c r="R72">
        <f>I72*(1000-(1000*0.61365*exp(17.502*V72/(240.97+V72))/(CC72+CD72)+BX72)/2)/(1000*0.61365*exp(17.502*V72/(240.97+V72))/(CC72+CD72)-BX72)</f>
        <v>0</v>
      </c>
      <c r="S72">
        <f>1/((BR72+1)/(P72/1.6)+1/(Q72/1.37)) + BR72/((BR72+1)/(P72/1.6) + BR72/(Q72/1.37))</f>
        <v>0</v>
      </c>
      <c r="T72">
        <f>(BM72*BP72)</f>
        <v>0</v>
      </c>
      <c r="U72">
        <f>(CE72+(T72+2*0.95*5.67E-8*(((CE72+$B$7)+273)^4-(CE72+273)^4)-44100*I72)/(1.84*29.3*Q72+8*0.95*5.67E-8*(CE72+273)^3))</f>
        <v>0</v>
      </c>
      <c r="V72">
        <f>($C$7*CF72+$D$7*CG72+$E$7*U72)</f>
        <v>0</v>
      </c>
      <c r="W72">
        <f>0.61365*exp(17.502*V72/(240.97+V72))</f>
        <v>0</v>
      </c>
      <c r="X72">
        <f>(Y72/Z72*100)</f>
        <v>0</v>
      </c>
      <c r="Y72">
        <f>BX72*(CC72+CD72)/1000</f>
        <v>0</v>
      </c>
      <c r="Z72">
        <f>0.61365*exp(17.502*CE72/(240.97+CE72))</f>
        <v>0</v>
      </c>
      <c r="AA72">
        <f>(W72-BX72*(CC72+CD72)/1000)</f>
        <v>0</v>
      </c>
      <c r="AB72">
        <f>(-I72*44100)</f>
        <v>0</v>
      </c>
      <c r="AC72">
        <f>2*29.3*Q72*0.92*(CE72-V72)</f>
        <v>0</v>
      </c>
      <c r="AD72">
        <f>2*0.95*5.67E-8*(((CE72+$B$7)+273)^4-(V72+273)^4)</f>
        <v>0</v>
      </c>
      <c r="AE72">
        <f>T72+AD72+AB72+AC72</f>
        <v>0</v>
      </c>
      <c r="AF72">
        <v>0</v>
      </c>
      <c r="AG72">
        <v>0</v>
      </c>
      <c r="AH72">
        <f>IF(AF72*$H$13&gt;=AJ72,1.0,(AJ72/(AJ72-AF72*$H$13)))</f>
        <v>0</v>
      </c>
      <c r="AI72">
        <f>(AH72-1)*100</f>
        <v>0</v>
      </c>
      <c r="AJ72">
        <f>MAX(0,($B$13+$C$13*CJ72)/(1+$D$13*CJ72)*CC72/(CE72+273)*$E$13)</f>
        <v>0</v>
      </c>
      <c r="AK72" t="s">
        <v>292</v>
      </c>
      <c r="AL72" t="s">
        <v>292</v>
      </c>
      <c r="AM72">
        <v>0</v>
      </c>
      <c r="AN72">
        <v>0</v>
      </c>
      <c r="AO72">
        <f>1-AM72/AN72</f>
        <v>0</v>
      </c>
      <c r="AP72">
        <v>0</v>
      </c>
      <c r="AQ72" t="s">
        <v>292</v>
      </c>
      <c r="AR72" t="s">
        <v>292</v>
      </c>
      <c r="AS72">
        <v>0</v>
      </c>
      <c r="AT72">
        <v>0</v>
      </c>
      <c r="AU72">
        <f>1-AS72/AT72</f>
        <v>0</v>
      </c>
      <c r="AV72">
        <v>0.5</v>
      </c>
      <c r="AW72">
        <f>BN72</f>
        <v>0</v>
      </c>
      <c r="AX72">
        <f>K72</f>
        <v>0</v>
      </c>
      <c r="AY72">
        <f>AU72*AV72*AW72</f>
        <v>0</v>
      </c>
      <c r="AZ72">
        <f>(AX72-AP72)/AW72</f>
        <v>0</v>
      </c>
      <c r="BA72">
        <f>(AN72-AT72)/AT72</f>
        <v>0</v>
      </c>
      <c r="BB72">
        <f>AM72/(AO72+AM72/AT72)</f>
        <v>0</v>
      </c>
      <c r="BC72" t="s">
        <v>292</v>
      </c>
      <c r="BD72">
        <v>0</v>
      </c>
      <c r="BE72">
        <f>IF(BD72&lt;&gt;0, BD72, BB72)</f>
        <v>0</v>
      </c>
      <c r="BF72">
        <f>1-BE72/AT72</f>
        <v>0</v>
      </c>
      <c r="BG72">
        <f>(AT72-AS72)/(AT72-BE72)</f>
        <v>0</v>
      </c>
      <c r="BH72">
        <f>(AN72-AT72)/(AN72-BE72)</f>
        <v>0</v>
      </c>
      <c r="BI72">
        <f>(AT72-AS72)/(AT72-AM72)</f>
        <v>0</v>
      </c>
      <c r="BJ72">
        <f>(AN72-AT72)/(AN72-AM72)</f>
        <v>0</v>
      </c>
      <c r="BK72">
        <f>(BG72*BE72/AS72)</f>
        <v>0</v>
      </c>
      <c r="BL72">
        <f>(1-BK72)</f>
        <v>0</v>
      </c>
      <c r="BM72">
        <f>$B$11*CK72+$C$11*CL72+$F$11*CM72*(1-CP72)</f>
        <v>0</v>
      </c>
      <c r="BN72">
        <f>BM72*BO72</f>
        <v>0</v>
      </c>
      <c r="BO72">
        <f>($B$11*$D$9+$C$11*$D$9+$F$11*((CZ72+CR72)/MAX(CZ72+CR72+DA72, 0.1)*$I$9+DA72/MAX(CZ72+CR72+DA72, 0.1)*$J$9))/($B$11+$C$11+$F$11)</f>
        <v>0</v>
      </c>
      <c r="BP72">
        <f>($B$11*$K$9+$C$11*$K$9+$F$11*((CZ72+CR72)/MAX(CZ72+CR72+DA72, 0.1)*$P$9+DA72/MAX(CZ72+CR72+DA72, 0.1)*$Q$9))/($B$11+$C$11+$F$11)</f>
        <v>0</v>
      </c>
      <c r="BQ72">
        <v>6</v>
      </c>
      <c r="BR72">
        <v>0.5</v>
      </c>
      <c r="BS72" t="s">
        <v>293</v>
      </c>
      <c r="BT72">
        <v>2</v>
      </c>
      <c r="BU72">
        <v>1627940623.6</v>
      </c>
      <c r="BV72">
        <v>175.189</v>
      </c>
      <c r="BW72">
        <v>182.282</v>
      </c>
      <c r="BX72">
        <v>19.3344</v>
      </c>
      <c r="BY72">
        <v>19.2889</v>
      </c>
      <c r="BZ72">
        <v>175.716</v>
      </c>
      <c r="CA72">
        <v>19.4715</v>
      </c>
      <c r="CB72">
        <v>899.919</v>
      </c>
      <c r="CC72">
        <v>101.152</v>
      </c>
      <c r="CD72">
        <v>0.0999033</v>
      </c>
      <c r="CE72">
        <v>34.9078</v>
      </c>
      <c r="CF72">
        <v>35.1609</v>
      </c>
      <c r="CG72">
        <v>999.9</v>
      </c>
      <c r="CH72">
        <v>0</v>
      </c>
      <c r="CI72">
        <v>0</v>
      </c>
      <c r="CJ72">
        <v>10020</v>
      </c>
      <c r="CK72">
        <v>0</v>
      </c>
      <c r="CL72">
        <v>66.4911</v>
      </c>
      <c r="CM72">
        <v>1459.98</v>
      </c>
      <c r="CN72">
        <v>0.973009</v>
      </c>
      <c r="CO72">
        <v>0.0269909</v>
      </c>
      <c r="CP72">
        <v>0</v>
      </c>
      <c r="CQ72">
        <v>3.0232</v>
      </c>
      <c r="CR72">
        <v>4.99951</v>
      </c>
      <c r="CS72">
        <v>192.512</v>
      </c>
      <c r="CT72">
        <v>11911.8</v>
      </c>
      <c r="CU72">
        <v>48.437</v>
      </c>
      <c r="CV72">
        <v>50.812</v>
      </c>
      <c r="CW72">
        <v>50.062</v>
      </c>
      <c r="CX72">
        <v>50.25</v>
      </c>
      <c r="CY72">
        <v>50.5</v>
      </c>
      <c r="CZ72">
        <v>1415.71</v>
      </c>
      <c r="DA72">
        <v>39.27</v>
      </c>
      <c r="DB72">
        <v>0</v>
      </c>
      <c r="DC72">
        <v>1627940624.5</v>
      </c>
      <c r="DD72">
        <v>0</v>
      </c>
      <c r="DE72">
        <v>3.28856538461539</v>
      </c>
      <c r="DF72">
        <v>-0.0485299170118274</v>
      </c>
      <c r="DG72">
        <v>4.02673503882102</v>
      </c>
      <c r="DH72">
        <v>191.868615384615</v>
      </c>
      <c r="DI72">
        <v>15</v>
      </c>
      <c r="DJ72">
        <v>1627940486.6</v>
      </c>
      <c r="DK72" t="s">
        <v>294</v>
      </c>
      <c r="DL72">
        <v>1627940484.1</v>
      </c>
      <c r="DM72">
        <v>1627940486.6</v>
      </c>
      <c r="DN72">
        <v>1</v>
      </c>
      <c r="DO72">
        <v>-0.66</v>
      </c>
      <c r="DP72">
        <v>-0.126</v>
      </c>
      <c r="DQ72">
        <v>0.617</v>
      </c>
      <c r="DR72">
        <v>-0.144</v>
      </c>
      <c r="DS72">
        <v>420</v>
      </c>
      <c r="DT72">
        <v>19</v>
      </c>
      <c r="DU72">
        <v>0.69</v>
      </c>
      <c r="DV72">
        <v>0.21</v>
      </c>
      <c r="DW72">
        <v>-7.09688365853659</v>
      </c>
      <c r="DX72">
        <v>0.547501672473851</v>
      </c>
      <c r="DY72">
        <v>0.0987141772197696</v>
      </c>
      <c r="DZ72">
        <v>0</v>
      </c>
      <c r="EA72">
        <v>3.28499090909091</v>
      </c>
      <c r="EB72">
        <v>0.0809912691166408</v>
      </c>
      <c r="EC72">
        <v>0.172970683036411</v>
      </c>
      <c r="ED72">
        <v>1</v>
      </c>
      <c r="EE72">
        <v>0.0461546341463415</v>
      </c>
      <c r="EF72">
        <v>-0.00177242508710809</v>
      </c>
      <c r="EG72">
        <v>0.00118444179084799</v>
      </c>
      <c r="EH72">
        <v>1</v>
      </c>
      <c r="EI72">
        <v>2</v>
      </c>
      <c r="EJ72">
        <v>3</v>
      </c>
      <c r="EK72" t="s">
        <v>298</v>
      </c>
      <c r="EL72">
        <v>100</v>
      </c>
      <c r="EM72">
        <v>100</v>
      </c>
      <c r="EN72">
        <v>-0.527</v>
      </c>
      <c r="EO72">
        <v>-0.1371</v>
      </c>
      <c r="EP72">
        <v>-1.5265217558934</v>
      </c>
      <c r="EQ72">
        <v>0.00616335315543056</v>
      </c>
      <c r="ER72">
        <v>-2.81551833566181e-06</v>
      </c>
      <c r="ES72">
        <v>7.20361701182458e-10</v>
      </c>
      <c r="ET72">
        <v>-0.335119031910718</v>
      </c>
      <c r="EU72">
        <v>0.000949733804135094</v>
      </c>
      <c r="EV72">
        <v>0.000626151634330831</v>
      </c>
      <c r="EW72">
        <v>-7.8445624330649e-06</v>
      </c>
      <c r="EX72">
        <v>-4</v>
      </c>
      <c r="EY72">
        <v>2067</v>
      </c>
      <c r="EZ72">
        <v>1</v>
      </c>
      <c r="FA72">
        <v>22</v>
      </c>
      <c r="FB72">
        <v>2.3</v>
      </c>
      <c r="FC72">
        <v>2.3</v>
      </c>
      <c r="FD72">
        <v>18</v>
      </c>
      <c r="FE72">
        <v>991.833</v>
      </c>
      <c r="FF72">
        <v>453.792</v>
      </c>
      <c r="FG72">
        <v>33.003</v>
      </c>
      <c r="FH72">
        <v>33.9128</v>
      </c>
      <c r="FI72">
        <v>30.0022</v>
      </c>
      <c r="FJ72">
        <v>33.485</v>
      </c>
      <c r="FK72">
        <v>33.5259</v>
      </c>
      <c r="FL72">
        <v>14.4754</v>
      </c>
      <c r="FM72">
        <v>43.7456</v>
      </c>
      <c r="FN72">
        <v>0</v>
      </c>
      <c r="FO72">
        <v>33</v>
      </c>
      <c r="FP72">
        <v>196.67</v>
      </c>
      <c r="FQ72">
        <v>19.2187</v>
      </c>
      <c r="FR72">
        <v>98.9892</v>
      </c>
      <c r="FS72">
        <v>97.8194</v>
      </c>
    </row>
    <row r="73" spans="1:175">
      <c r="A73">
        <v>57</v>
      </c>
      <c r="B73">
        <v>1627940625.6</v>
      </c>
      <c r="C73">
        <v>112</v>
      </c>
      <c r="D73" t="s">
        <v>408</v>
      </c>
      <c r="E73" t="s">
        <v>409</v>
      </c>
      <c r="F73">
        <v>0</v>
      </c>
      <c r="H73">
        <v>1627940625.6</v>
      </c>
      <c r="I73">
        <f>(J73)/1000</f>
        <v>0</v>
      </c>
      <c r="J73">
        <f>1000*CB73*AH73*(BX73-BY73)/(100*BQ73*(1000-AH73*BX73))</f>
        <v>0</v>
      </c>
      <c r="K73">
        <f>CB73*AH73*(BW73-BV73*(1000-AH73*BY73)/(1000-AH73*BX73))/(100*BQ73)</f>
        <v>0</v>
      </c>
      <c r="L73">
        <f>BV73 - IF(AH73&gt;1, K73*BQ73*100.0/(AJ73*CJ73), 0)</f>
        <v>0</v>
      </c>
      <c r="M73">
        <f>((S73-I73/2)*L73-K73)/(S73+I73/2)</f>
        <v>0</v>
      </c>
      <c r="N73">
        <f>M73*(CC73+CD73)/1000.0</f>
        <v>0</v>
      </c>
      <c r="O73">
        <f>(BV73 - IF(AH73&gt;1, K73*BQ73*100.0/(AJ73*CJ73), 0))*(CC73+CD73)/1000.0</f>
        <v>0</v>
      </c>
      <c r="P73">
        <f>2.0/((1/R73-1/Q73)+SIGN(R73)*SQRT((1/R73-1/Q73)*(1/R73-1/Q73) + 4*BR73/((BR73+1)*(BR73+1))*(2*1/R73*1/Q73-1/Q73*1/Q73)))</f>
        <v>0</v>
      </c>
      <c r="Q73">
        <f>IF(LEFT(BS73,1)&lt;&gt;"0",IF(LEFT(BS73,1)="1",3.0,BT73),$D$5+$E$5*(CJ73*CC73/($K$5*1000))+$F$5*(CJ73*CC73/($K$5*1000))*MAX(MIN(BQ73,$J$5),$I$5)*MAX(MIN(BQ73,$J$5),$I$5)+$G$5*MAX(MIN(BQ73,$J$5),$I$5)*(CJ73*CC73/($K$5*1000))+$H$5*(CJ73*CC73/($K$5*1000))*(CJ73*CC73/($K$5*1000)))</f>
        <v>0</v>
      </c>
      <c r="R73">
        <f>I73*(1000-(1000*0.61365*exp(17.502*V73/(240.97+V73))/(CC73+CD73)+BX73)/2)/(1000*0.61365*exp(17.502*V73/(240.97+V73))/(CC73+CD73)-BX73)</f>
        <v>0</v>
      </c>
      <c r="S73">
        <f>1/((BR73+1)/(P73/1.6)+1/(Q73/1.37)) + BR73/((BR73+1)/(P73/1.6) + BR73/(Q73/1.37))</f>
        <v>0</v>
      </c>
      <c r="T73">
        <f>(BM73*BP73)</f>
        <v>0</v>
      </c>
      <c r="U73">
        <f>(CE73+(T73+2*0.95*5.67E-8*(((CE73+$B$7)+273)^4-(CE73+273)^4)-44100*I73)/(1.84*29.3*Q73+8*0.95*5.67E-8*(CE73+273)^3))</f>
        <v>0</v>
      </c>
      <c r="V73">
        <f>($C$7*CF73+$D$7*CG73+$E$7*U73)</f>
        <v>0</v>
      </c>
      <c r="W73">
        <f>0.61365*exp(17.502*V73/(240.97+V73))</f>
        <v>0</v>
      </c>
      <c r="X73">
        <f>(Y73/Z73*100)</f>
        <v>0</v>
      </c>
      <c r="Y73">
        <f>BX73*(CC73+CD73)/1000</f>
        <v>0</v>
      </c>
      <c r="Z73">
        <f>0.61365*exp(17.502*CE73/(240.97+CE73))</f>
        <v>0</v>
      </c>
      <c r="AA73">
        <f>(W73-BX73*(CC73+CD73)/1000)</f>
        <v>0</v>
      </c>
      <c r="AB73">
        <f>(-I73*44100)</f>
        <v>0</v>
      </c>
      <c r="AC73">
        <f>2*29.3*Q73*0.92*(CE73-V73)</f>
        <v>0</v>
      </c>
      <c r="AD73">
        <f>2*0.95*5.67E-8*(((CE73+$B$7)+273)^4-(V73+273)^4)</f>
        <v>0</v>
      </c>
      <c r="AE73">
        <f>T73+AD73+AB73+AC73</f>
        <v>0</v>
      </c>
      <c r="AF73">
        <v>0</v>
      </c>
      <c r="AG73">
        <v>0</v>
      </c>
      <c r="AH73">
        <f>IF(AF73*$H$13&gt;=AJ73,1.0,(AJ73/(AJ73-AF73*$H$13)))</f>
        <v>0</v>
      </c>
      <c r="AI73">
        <f>(AH73-1)*100</f>
        <v>0</v>
      </c>
      <c r="AJ73">
        <f>MAX(0,($B$13+$C$13*CJ73)/(1+$D$13*CJ73)*CC73/(CE73+273)*$E$13)</f>
        <v>0</v>
      </c>
      <c r="AK73" t="s">
        <v>292</v>
      </c>
      <c r="AL73" t="s">
        <v>292</v>
      </c>
      <c r="AM73">
        <v>0</v>
      </c>
      <c r="AN73">
        <v>0</v>
      </c>
      <c r="AO73">
        <f>1-AM73/AN73</f>
        <v>0</v>
      </c>
      <c r="AP73">
        <v>0</v>
      </c>
      <c r="AQ73" t="s">
        <v>292</v>
      </c>
      <c r="AR73" t="s">
        <v>292</v>
      </c>
      <c r="AS73">
        <v>0</v>
      </c>
      <c r="AT73">
        <v>0</v>
      </c>
      <c r="AU73">
        <f>1-AS73/AT73</f>
        <v>0</v>
      </c>
      <c r="AV73">
        <v>0.5</v>
      </c>
      <c r="AW73">
        <f>BN73</f>
        <v>0</v>
      </c>
      <c r="AX73">
        <f>K73</f>
        <v>0</v>
      </c>
      <c r="AY73">
        <f>AU73*AV73*AW73</f>
        <v>0</v>
      </c>
      <c r="AZ73">
        <f>(AX73-AP73)/AW73</f>
        <v>0</v>
      </c>
      <c r="BA73">
        <f>(AN73-AT73)/AT73</f>
        <v>0</v>
      </c>
      <c r="BB73">
        <f>AM73/(AO73+AM73/AT73)</f>
        <v>0</v>
      </c>
      <c r="BC73" t="s">
        <v>292</v>
      </c>
      <c r="BD73">
        <v>0</v>
      </c>
      <c r="BE73">
        <f>IF(BD73&lt;&gt;0, BD73, BB73)</f>
        <v>0</v>
      </c>
      <c r="BF73">
        <f>1-BE73/AT73</f>
        <v>0</v>
      </c>
      <c r="BG73">
        <f>(AT73-AS73)/(AT73-BE73)</f>
        <v>0</v>
      </c>
      <c r="BH73">
        <f>(AN73-AT73)/(AN73-BE73)</f>
        <v>0</v>
      </c>
      <c r="BI73">
        <f>(AT73-AS73)/(AT73-AM73)</f>
        <v>0</v>
      </c>
      <c r="BJ73">
        <f>(AN73-AT73)/(AN73-AM73)</f>
        <v>0</v>
      </c>
      <c r="BK73">
        <f>(BG73*BE73/AS73)</f>
        <v>0</v>
      </c>
      <c r="BL73">
        <f>(1-BK73)</f>
        <v>0</v>
      </c>
      <c r="BM73">
        <f>$B$11*CK73+$C$11*CL73+$F$11*CM73*(1-CP73)</f>
        <v>0</v>
      </c>
      <c r="BN73">
        <f>BM73*BO73</f>
        <v>0</v>
      </c>
      <c r="BO73">
        <f>($B$11*$D$9+$C$11*$D$9+$F$11*((CZ73+CR73)/MAX(CZ73+CR73+DA73, 0.1)*$I$9+DA73/MAX(CZ73+CR73+DA73, 0.1)*$J$9))/($B$11+$C$11+$F$11)</f>
        <v>0</v>
      </c>
      <c r="BP73">
        <f>($B$11*$K$9+$C$11*$K$9+$F$11*((CZ73+CR73)/MAX(CZ73+CR73+DA73, 0.1)*$P$9+DA73/MAX(CZ73+CR73+DA73, 0.1)*$Q$9))/($B$11+$C$11+$F$11)</f>
        <v>0</v>
      </c>
      <c r="BQ73">
        <v>6</v>
      </c>
      <c r="BR73">
        <v>0.5</v>
      </c>
      <c r="BS73" t="s">
        <v>293</v>
      </c>
      <c r="BT73">
        <v>2</v>
      </c>
      <c r="BU73">
        <v>1627940625.6</v>
      </c>
      <c r="BV73">
        <v>178.554</v>
      </c>
      <c r="BW73">
        <v>185.749</v>
      </c>
      <c r="BX73">
        <v>19.3387</v>
      </c>
      <c r="BY73">
        <v>19.2831</v>
      </c>
      <c r="BZ73">
        <v>179.063</v>
      </c>
      <c r="CA73">
        <v>19.4757</v>
      </c>
      <c r="CB73">
        <v>899.938</v>
      </c>
      <c r="CC73">
        <v>101.152</v>
      </c>
      <c r="CD73">
        <v>0.0998014</v>
      </c>
      <c r="CE73">
        <v>34.9121</v>
      </c>
      <c r="CF73">
        <v>35.1601</v>
      </c>
      <c r="CG73">
        <v>999.9</v>
      </c>
      <c r="CH73">
        <v>0</v>
      </c>
      <c r="CI73">
        <v>0</v>
      </c>
      <c r="CJ73">
        <v>10005</v>
      </c>
      <c r="CK73">
        <v>0</v>
      </c>
      <c r="CL73">
        <v>66.4911</v>
      </c>
      <c r="CM73">
        <v>1459.97</v>
      </c>
      <c r="CN73">
        <v>0.973009</v>
      </c>
      <c r="CO73">
        <v>0.0269909</v>
      </c>
      <c r="CP73">
        <v>0</v>
      </c>
      <c r="CQ73">
        <v>3.2128</v>
      </c>
      <c r="CR73">
        <v>4.99951</v>
      </c>
      <c r="CS73">
        <v>192.194</v>
      </c>
      <c r="CT73">
        <v>11911.7</v>
      </c>
      <c r="CU73">
        <v>48.437</v>
      </c>
      <c r="CV73">
        <v>50.812</v>
      </c>
      <c r="CW73">
        <v>50.062</v>
      </c>
      <c r="CX73">
        <v>50.25</v>
      </c>
      <c r="CY73">
        <v>50.5</v>
      </c>
      <c r="CZ73">
        <v>1415.7</v>
      </c>
      <c r="DA73">
        <v>39.27</v>
      </c>
      <c r="DB73">
        <v>0</v>
      </c>
      <c r="DC73">
        <v>1627940626.3</v>
      </c>
      <c r="DD73">
        <v>0</v>
      </c>
      <c r="DE73">
        <v>3.280252</v>
      </c>
      <c r="DF73">
        <v>-0.509984612499085</v>
      </c>
      <c r="DG73">
        <v>4.0991538565929</v>
      </c>
      <c r="DH73">
        <v>191.98528</v>
      </c>
      <c r="DI73">
        <v>15</v>
      </c>
      <c r="DJ73">
        <v>1627940486.6</v>
      </c>
      <c r="DK73" t="s">
        <v>294</v>
      </c>
      <c r="DL73">
        <v>1627940484.1</v>
      </c>
      <c r="DM73">
        <v>1627940486.6</v>
      </c>
      <c r="DN73">
        <v>1</v>
      </c>
      <c r="DO73">
        <v>-0.66</v>
      </c>
      <c r="DP73">
        <v>-0.126</v>
      </c>
      <c r="DQ73">
        <v>0.617</v>
      </c>
      <c r="DR73">
        <v>-0.144</v>
      </c>
      <c r="DS73">
        <v>420</v>
      </c>
      <c r="DT73">
        <v>19</v>
      </c>
      <c r="DU73">
        <v>0.69</v>
      </c>
      <c r="DV73">
        <v>0.21</v>
      </c>
      <c r="DW73">
        <v>-7.08034170731707</v>
      </c>
      <c r="DX73">
        <v>0.0807008362369208</v>
      </c>
      <c r="DY73">
        <v>0.073268306258321</v>
      </c>
      <c r="DZ73">
        <v>1</v>
      </c>
      <c r="EA73">
        <v>3.28476764705882</v>
      </c>
      <c r="EB73">
        <v>-0.20031794917329</v>
      </c>
      <c r="EC73">
        <v>0.182909086579336</v>
      </c>
      <c r="ED73">
        <v>1</v>
      </c>
      <c r="EE73">
        <v>0.0461205780487805</v>
      </c>
      <c r="EF73">
        <v>-0.00380544250871075</v>
      </c>
      <c r="EG73">
        <v>0.00120946868813001</v>
      </c>
      <c r="EH73">
        <v>1</v>
      </c>
      <c r="EI73">
        <v>3</v>
      </c>
      <c r="EJ73">
        <v>3</v>
      </c>
      <c r="EK73" t="s">
        <v>295</v>
      </c>
      <c r="EL73">
        <v>100</v>
      </c>
      <c r="EM73">
        <v>100</v>
      </c>
      <c r="EN73">
        <v>-0.509</v>
      </c>
      <c r="EO73">
        <v>-0.137</v>
      </c>
      <c r="EP73">
        <v>-1.5265217558934</v>
      </c>
      <c r="EQ73">
        <v>0.00616335315543056</v>
      </c>
      <c r="ER73">
        <v>-2.81551833566181e-06</v>
      </c>
      <c r="ES73">
        <v>7.20361701182458e-10</v>
      </c>
      <c r="ET73">
        <v>-0.335119031910718</v>
      </c>
      <c r="EU73">
        <v>0.000949733804135094</v>
      </c>
      <c r="EV73">
        <v>0.000626151634330831</v>
      </c>
      <c r="EW73">
        <v>-7.8445624330649e-06</v>
      </c>
      <c r="EX73">
        <v>-4</v>
      </c>
      <c r="EY73">
        <v>2067</v>
      </c>
      <c r="EZ73">
        <v>1</v>
      </c>
      <c r="FA73">
        <v>22</v>
      </c>
      <c r="FB73">
        <v>2.4</v>
      </c>
      <c r="FC73">
        <v>2.3</v>
      </c>
      <c r="FD73">
        <v>18</v>
      </c>
      <c r="FE73">
        <v>991.836</v>
      </c>
      <c r="FF73">
        <v>453.483</v>
      </c>
      <c r="FG73">
        <v>33.0029</v>
      </c>
      <c r="FH73">
        <v>33.9227</v>
      </c>
      <c r="FI73">
        <v>30.002</v>
      </c>
      <c r="FJ73">
        <v>33.4952</v>
      </c>
      <c r="FK73">
        <v>33.5356</v>
      </c>
      <c r="FL73">
        <v>14.6819</v>
      </c>
      <c r="FM73">
        <v>43.7456</v>
      </c>
      <c r="FN73">
        <v>0</v>
      </c>
      <c r="FO73">
        <v>33</v>
      </c>
      <c r="FP73">
        <v>201.74</v>
      </c>
      <c r="FQ73">
        <v>19.2187</v>
      </c>
      <c r="FR73">
        <v>98.9888</v>
      </c>
      <c r="FS73">
        <v>97.8182</v>
      </c>
    </row>
    <row r="74" spans="1:175">
      <c r="A74">
        <v>58</v>
      </c>
      <c r="B74">
        <v>1627940627.6</v>
      </c>
      <c r="C74">
        <v>114</v>
      </c>
      <c r="D74" t="s">
        <v>410</v>
      </c>
      <c r="E74" t="s">
        <v>411</v>
      </c>
      <c r="F74">
        <v>0</v>
      </c>
      <c r="H74">
        <v>1627940627.6</v>
      </c>
      <c r="I74">
        <f>(J74)/1000</f>
        <v>0</v>
      </c>
      <c r="J74">
        <f>1000*CB74*AH74*(BX74-BY74)/(100*BQ74*(1000-AH74*BX74))</f>
        <v>0</v>
      </c>
      <c r="K74">
        <f>CB74*AH74*(BW74-BV74*(1000-AH74*BY74)/(1000-AH74*BX74))/(100*BQ74)</f>
        <v>0</v>
      </c>
      <c r="L74">
        <f>BV74 - IF(AH74&gt;1, K74*BQ74*100.0/(AJ74*CJ74), 0)</f>
        <v>0</v>
      </c>
      <c r="M74">
        <f>((S74-I74/2)*L74-K74)/(S74+I74/2)</f>
        <v>0</v>
      </c>
      <c r="N74">
        <f>M74*(CC74+CD74)/1000.0</f>
        <v>0</v>
      </c>
      <c r="O74">
        <f>(BV74 - IF(AH74&gt;1, K74*BQ74*100.0/(AJ74*CJ74), 0))*(CC74+CD74)/1000.0</f>
        <v>0</v>
      </c>
      <c r="P74">
        <f>2.0/((1/R74-1/Q74)+SIGN(R74)*SQRT((1/R74-1/Q74)*(1/R74-1/Q74) + 4*BR74/((BR74+1)*(BR74+1))*(2*1/R74*1/Q74-1/Q74*1/Q74)))</f>
        <v>0</v>
      </c>
      <c r="Q74">
        <f>IF(LEFT(BS74,1)&lt;&gt;"0",IF(LEFT(BS74,1)="1",3.0,BT74),$D$5+$E$5*(CJ74*CC74/($K$5*1000))+$F$5*(CJ74*CC74/($K$5*1000))*MAX(MIN(BQ74,$J$5),$I$5)*MAX(MIN(BQ74,$J$5),$I$5)+$G$5*MAX(MIN(BQ74,$J$5),$I$5)*(CJ74*CC74/($K$5*1000))+$H$5*(CJ74*CC74/($K$5*1000))*(CJ74*CC74/($K$5*1000)))</f>
        <v>0</v>
      </c>
      <c r="R74">
        <f>I74*(1000-(1000*0.61365*exp(17.502*V74/(240.97+V74))/(CC74+CD74)+BX74)/2)/(1000*0.61365*exp(17.502*V74/(240.97+V74))/(CC74+CD74)-BX74)</f>
        <v>0</v>
      </c>
      <c r="S74">
        <f>1/((BR74+1)/(P74/1.6)+1/(Q74/1.37)) + BR74/((BR74+1)/(P74/1.6) + BR74/(Q74/1.37))</f>
        <v>0</v>
      </c>
      <c r="T74">
        <f>(BM74*BP74)</f>
        <v>0</v>
      </c>
      <c r="U74">
        <f>(CE74+(T74+2*0.95*5.67E-8*(((CE74+$B$7)+273)^4-(CE74+273)^4)-44100*I74)/(1.84*29.3*Q74+8*0.95*5.67E-8*(CE74+273)^3))</f>
        <v>0</v>
      </c>
      <c r="V74">
        <f>($C$7*CF74+$D$7*CG74+$E$7*U74)</f>
        <v>0</v>
      </c>
      <c r="W74">
        <f>0.61365*exp(17.502*V74/(240.97+V74))</f>
        <v>0</v>
      </c>
      <c r="X74">
        <f>(Y74/Z74*100)</f>
        <v>0</v>
      </c>
      <c r="Y74">
        <f>BX74*(CC74+CD74)/1000</f>
        <v>0</v>
      </c>
      <c r="Z74">
        <f>0.61365*exp(17.502*CE74/(240.97+CE74))</f>
        <v>0</v>
      </c>
      <c r="AA74">
        <f>(W74-BX74*(CC74+CD74)/1000)</f>
        <v>0</v>
      </c>
      <c r="AB74">
        <f>(-I74*44100)</f>
        <v>0</v>
      </c>
      <c r="AC74">
        <f>2*29.3*Q74*0.92*(CE74-V74)</f>
        <v>0</v>
      </c>
      <c r="AD74">
        <f>2*0.95*5.67E-8*(((CE74+$B$7)+273)^4-(V74+273)^4)</f>
        <v>0</v>
      </c>
      <c r="AE74">
        <f>T74+AD74+AB74+AC74</f>
        <v>0</v>
      </c>
      <c r="AF74">
        <v>0</v>
      </c>
      <c r="AG74">
        <v>0</v>
      </c>
      <c r="AH74">
        <f>IF(AF74*$H$13&gt;=AJ74,1.0,(AJ74/(AJ74-AF74*$H$13)))</f>
        <v>0</v>
      </c>
      <c r="AI74">
        <f>(AH74-1)*100</f>
        <v>0</v>
      </c>
      <c r="AJ74">
        <f>MAX(0,($B$13+$C$13*CJ74)/(1+$D$13*CJ74)*CC74/(CE74+273)*$E$13)</f>
        <v>0</v>
      </c>
      <c r="AK74" t="s">
        <v>292</v>
      </c>
      <c r="AL74" t="s">
        <v>292</v>
      </c>
      <c r="AM74">
        <v>0</v>
      </c>
      <c r="AN74">
        <v>0</v>
      </c>
      <c r="AO74">
        <f>1-AM74/AN74</f>
        <v>0</v>
      </c>
      <c r="AP74">
        <v>0</v>
      </c>
      <c r="AQ74" t="s">
        <v>292</v>
      </c>
      <c r="AR74" t="s">
        <v>292</v>
      </c>
      <c r="AS74">
        <v>0</v>
      </c>
      <c r="AT74">
        <v>0</v>
      </c>
      <c r="AU74">
        <f>1-AS74/AT74</f>
        <v>0</v>
      </c>
      <c r="AV74">
        <v>0.5</v>
      </c>
      <c r="AW74">
        <f>BN74</f>
        <v>0</v>
      </c>
      <c r="AX74">
        <f>K74</f>
        <v>0</v>
      </c>
      <c r="AY74">
        <f>AU74*AV74*AW74</f>
        <v>0</v>
      </c>
      <c r="AZ74">
        <f>(AX74-AP74)/AW74</f>
        <v>0</v>
      </c>
      <c r="BA74">
        <f>(AN74-AT74)/AT74</f>
        <v>0</v>
      </c>
      <c r="BB74">
        <f>AM74/(AO74+AM74/AT74)</f>
        <v>0</v>
      </c>
      <c r="BC74" t="s">
        <v>292</v>
      </c>
      <c r="BD74">
        <v>0</v>
      </c>
      <c r="BE74">
        <f>IF(BD74&lt;&gt;0, BD74, BB74)</f>
        <v>0</v>
      </c>
      <c r="BF74">
        <f>1-BE74/AT74</f>
        <v>0</v>
      </c>
      <c r="BG74">
        <f>(AT74-AS74)/(AT74-BE74)</f>
        <v>0</v>
      </c>
      <c r="BH74">
        <f>(AN74-AT74)/(AN74-BE74)</f>
        <v>0</v>
      </c>
      <c r="BI74">
        <f>(AT74-AS74)/(AT74-AM74)</f>
        <v>0</v>
      </c>
      <c r="BJ74">
        <f>(AN74-AT74)/(AN74-AM74)</f>
        <v>0</v>
      </c>
      <c r="BK74">
        <f>(BG74*BE74/AS74)</f>
        <v>0</v>
      </c>
      <c r="BL74">
        <f>(1-BK74)</f>
        <v>0</v>
      </c>
      <c r="BM74">
        <f>$B$11*CK74+$C$11*CL74+$F$11*CM74*(1-CP74)</f>
        <v>0</v>
      </c>
      <c r="BN74">
        <f>BM74*BO74</f>
        <v>0</v>
      </c>
      <c r="BO74">
        <f>($B$11*$D$9+$C$11*$D$9+$F$11*((CZ74+CR74)/MAX(CZ74+CR74+DA74, 0.1)*$I$9+DA74/MAX(CZ74+CR74+DA74, 0.1)*$J$9))/($B$11+$C$11+$F$11)</f>
        <v>0</v>
      </c>
      <c r="BP74">
        <f>($B$11*$K$9+$C$11*$K$9+$F$11*((CZ74+CR74)/MAX(CZ74+CR74+DA74, 0.1)*$P$9+DA74/MAX(CZ74+CR74+DA74, 0.1)*$Q$9))/($B$11+$C$11+$F$11)</f>
        <v>0</v>
      </c>
      <c r="BQ74">
        <v>6</v>
      </c>
      <c r="BR74">
        <v>0.5</v>
      </c>
      <c r="BS74" t="s">
        <v>293</v>
      </c>
      <c r="BT74">
        <v>2</v>
      </c>
      <c r="BU74">
        <v>1627940627.6</v>
      </c>
      <c r="BV74">
        <v>181.931</v>
      </c>
      <c r="BW74">
        <v>189.138</v>
      </c>
      <c r="BX74">
        <v>19.3314</v>
      </c>
      <c r="BY74">
        <v>19.2318</v>
      </c>
      <c r="BZ74">
        <v>182.422</v>
      </c>
      <c r="CA74">
        <v>19.4686</v>
      </c>
      <c r="CB74">
        <v>900.062</v>
      </c>
      <c r="CC74">
        <v>101.152</v>
      </c>
      <c r="CD74">
        <v>0.100352</v>
      </c>
      <c r="CE74">
        <v>34.9146</v>
      </c>
      <c r="CF74">
        <v>35.159</v>
      </c>
      <c r="CG74">
        <v>999.9</v>
      </c>
      <c r="CH74">
        <v>0</v>
      </c>
      <c r="CI74">
        <v>0</v>
      </c>
      <c r="CJ74">
        <v>9998.12</v>
      </c>
      <c r="CK74">
        <v>0</v>
      </c>
      <c r="CL74">
        <v>66.4911</v>
      </c>
      <c r="CM74">
        <v>1459.99</v>
      </c>
      <c r="CN74">
        <v>0.972988</v>
      </c>
      <c r="CO74">
        <v>0.0270124</v>
      </c>
      <c r="CP74">
        <v>0</v>
      </c>
      <c r="CQ74">
        <v>3.2072</v>
      </c>
      <c r="CR74">
        <v>4.99951</v>
      </c>
      <c r="CS74">
        <v>192.497</v>
      </c>
      <c r="CT74">
        <v>11911.8</v>
      </c>
      <c r="CU74">
        <v>48.5</v>
      </c>
      <c r="CV74">
        <v>50.812</v>
      </c>
      <c r="CW74">
        <v>50.062</v>
      </c>
      <c r="CX74">
        <v>50.25</v>
      </c>
      <c r="CY74">
        <v>50.5</v>
      </c>
      <c r="CZ74">
        <v>1415.69</v>
      </c>
      <c r="DA74">
        <v>39.3</v>
      </c>
      <c r="DB74">
        <v>0</v>
      </c>
      <c r="DC74">
        <v>1627940628.7</v>
      </c>
      <c r="DD74">
        <v>0</v>
      </c>
      <c r="DE74">
        <v>3.259756</v>
      </c>
      <c r="DF74">
        <v>-0.190592303483909</v>
      </c>
      <c r="DG74">
        <v>3.69261538633952</v>
      </c>
      <c r="DH74">
        <v>192.12416</v>
      </c>
      <c r="DI74">
        <v>15</v>
      </c>
      <c r="DJ74">
        <v>1627940486.6</v>
      </c>
      <c r="DK74" t="s">
        <v>294</v>
      </c>
      <c r="DL74">
        <v>1627940484.1</v>
      </c>
      <c r="DM74">
        <v>1627940486.6</v>
      </c>
      <c r="DN74">
        <v>1</v>
      </c>
      <c r="DO74">
        <v>-0.66</v>
      </c>
      <c r="DP74">
        <v>-0.126</v>
      </c>
      <c r="DQ74">
        <v>0.617</v>
      </c>
      <c r="DR74">
        <v>-0.144</v>
      </c>
      <c r="DS74">
        <v>420</v>
      </c>
      <c r="DT74">
        <v>19</v>
      </c>
      <c r="DU74">
        <v>0.69</v>
      </c>
      <c r="DV74">
        <v>0.21</v>
      </c>
      <c r="DW74">
        <v>-7.07475829268293</v>
      </c>
      <c r="DX74">
        <v>-0.342665644599284</v>
      </c>
      <c r="DY74">
        <v>0.0629789870067957</v>
      </c>
      <c r="DZ74">
        <v>1</v>
      </c>
      <c r="EA74">
        <v>3.27899411764706</v>
      </c>
      <c r="EB74">
        <v>-0.273727394864256</v>
      </c>
      <c r="EC74">
        <v>0.196704223976263</v>
      </c>
      <c r="ED74">
        <v>1</v>
      </c>
      <c r="EE74">
        <v>0.0476558048780488</v>
      </c>
      <c r="EF74">
        <v>0.0206361386759582</v>
      </c>
      <c r="EG74">
        <v>0.00589392843008808</v>
      </c>
      <c r="EH74">
        <v>1</v>
      </c>
      <c r="EI74">
        <v>3</v>
      </c>
      <c r="EJ74">
        <v>3</v>
      </c>
      <c r="EK74" t="s">
        <v>295</v>
      </c>
      <c r="EL74">
        <v>100</v>
      </c>
      <c r="EM74">
        <v>100</v>
      </c>
      <c r="EN74">
        <v>-0.491</v>
      </c>
      <c r="EO74">
        <v>-0.1372</v>
      </c>
      <c r="EP74">
        <v>-1.5265217558934</v>
      </c>
      <c r="EQ74">
        <v>0.00616335315543056</v>
      </c>
      <c r="ER74">
        <v>-2.81551833566181e-06</v>
      </c>
      <c r="ES74">
        <v>7.20361701182458e-10</v>
      </c>
      <c r="ET74">
        <v>-0.335119031910718</v>
      </c>
      <c r="EU74">
        <v>0.000949733804135094</v>
      </c>
      <c r="EV74">
        <v>0.000626151634330831</v>
      </c>
      <c r="EW74">
        <v>-7.8445624330649e-06</v>
      </c>
      <c r="EX74">
        <v>-4</v>
      </c>
      <c r="EY74">
        <v>2067</v>
      </c>
      <c r="EZ74">
        <v>1</v>
      </c>
      <c r="FA74">
        <v>22</v>
      </c>
      <c r="FB74">
        <v>2.4</v>
      </c>
      <c r="FC74">
        <v>2.4</v>
      </c>
      <c r="FD74">
        <v>18</v>
      </c>
      <c r="FE74">
        <v>991.639</v>
      </c>
      <c r="FF74">
        <v>453.273</v>
      </c>
      <c r="FG74">
        <v>33.0028</v>
      </c>
      <c r="FH74">
        <v>33.9327</v>
      </c>
      <c r="FI74">
        <v>30.0021</v>
      </c>
      <c r="FJ74">
        <v>33.5051</v>
      </c>
      <c r="FK74">
        <v>33.5453</v>
      </c>
      <c r="FL74">
        <v>14.8397</v>
      </c>
      <c r="FM74">
        <v>43.7456</v>
      </c>
      <c r="FN74">
        <v>0</v>
      </c>
      <c r="FO74">
        <v>33</v>
      </c>
      <c r="FP74">
        <v>206.81</v>
      </c>
      <c r="FQ74">
        <v>19.2187</v>
      </c>
      <c r="FR74">
        <v>98.9878</v>
      </c>
      <c r="FS74">
        <v>97.8161</v>
      </c>
    </row>
    <row r="75" spans="1:175">
      <c r="A75">
        <v>59</v>
      </c>
      <c r="B75">
        <v>1627940629.6</v>
      </c>
      <c r="C75">
        <v>116</v>
      </c>
      <c r="D75" t="s">
        <v>412</v>
      </c>
      <c r="E75" t="s">
        <v>413</v>
      </c>
      <c r="F75">
        <v>0</v>
      </c>
      <c r="H75">
        <v>1627940629.6</v>
      </c>
      <c r="I75">
        <f>(J75)/1000</f>
        <v>0</v>
      </c>
      <c r="J75">
        <f>1000*CB75*AH75*(BX75-BY75)/(100*BQ75*(1000-AH75*BX75))</f>
        <v>0</v>
      </c>
      <c r="K75">
        <f>CB75*AH75*(BW75-BV75*(1000-AH75*BY75)/(1000-AH75*BX75))/(100*BQ75)</f>
        <v>0</v>
      </c>
      <c r="L75">
        <f>BV75 - IF(AH75&gt;1, K75*BQ75*100.0/(AJ75*CJ75), 0)</f>
        <v>0</v>
      </c>
      <c r="M75">
        <f>((S75-I75/2)*L75-K75)/(S75+I75/2)</f>
        <v>0</v>
      </c>
      <c r="N75">
        <f>M75*(CC75+CD75)/1000.0</f>
        <v>0</v>
      </c>
      <c r="O75">
        <f>(BV75 - IF(AH75&gt;1, K75*BQ75*100.0/(AJ75*CJ75), 0))*(CC75+CD75)/1000.0</f>
        <v>0</v>
      </c>
      <c r="P75">
        <f>2.0/((1/R75-1/Q75)+SIGN(R75)*SQRT((1/R75-1/Q75)*(1/R75-1/Q75) + 4*BR75/((BR75+1)*(BR75+1))*(2*1/R75*1/Q75-1/Q75*1/Q75)))</f>
        <v>0</v>
      </c>
      <c r="Q75">
        <f>IF(LEFT(BS75,1)&lt;&gt;"0",IF(LEFT(BS75,1)="1",3.0,BT75),$D$5+$E$5*(CJ75*CC75/($K$5*1000))+$F$5*(CJ75*CC75/($K$5*1000))*MAX(MIN(BQ75,$J$5),$I$5)*MAX(MIN(BQ75,$J$5),$I$5)+$G$5*MAX(MIN(BQ75,$J$5),$I$5)*(CJ75*CC75/($K$5*1000))+$H$5*(CJ75*CC75/($K$5*1000))*(CJ75*CC75/($K$5*1000)))</f>
        <v>0</v>
      </c>
      <c r="R75">
        <f>I75*(1000-(1000*0.61365*exp(17.502*V75/(240.97+V75))/(CC75+CD75)+BX75)/2)/(1000*0.61365*exp(17.502*V75/(240.97+V75))/(CC75+CD75)-BX75)</f>
        <v>0</v>
      </c>
      <c r="S75">
        <f>1/((BR75+1)/(P75/1.6)+1/(Q75/1.37)) + BR75/((BR75+1)/(P75/1.6) + BR75/(Q75/1.37))</f>
        <v>0</v>
      </c>
      <c r="T75">
        <f>(BM75*BP75)</f>
        <v>0</v>
      </c>
      <c r="U75">
        <f>(CE75+(T75+2*0.95*5.67E-8*(((CE75+$B$7)+273)^4-(CE75+273)^4)-44100*I75)/(1.84*29.3*Q75+8*0.95*5.67E-8*(CE75+273)^3))</f>
        <v>0</v>
      </c>
      <c r="V75">
        <f>($C$7*CF75+$D$7*CG75+$E$7*U75)</f>
        <v>0</v>
      </c>
      <c r="W75">
        <f>0.61365*exp(17.502*V75/(240.97+V75))</f>
        <v>0</v>
      </c>
      <c r="X75">
        <f>(Y75/Z75*100)</f>
        <v>0</v>
      </c>
      <c r="Y75">
        <f>BX75*(CC75+CD75)/1000</f>
        <v>0</v>
      </c>
      <c r="Z75">
        <f>0.61365*exp(17.502*CE75/(240.97+CE75))</f>
        <v>0</v>
      </c>
      <c r="AA75">
        <f>(W75-BX75*(CC75+CD75)/1000)</f>
        <v>0</v>
      </c>
      <c r="AB75">
        <f>(-I75*44100)</f>
        <v>0</v>
      </c>
      <c r="AC75">
        <f>2*29.3*Q75*0.92*(CE75-V75)</f>
        <v>0</v>
      </c>
      <c r="AD75">
        <f>2*0.95*5.67E-8*(((CE75+$B$7)+273)^4-(V75+273)^4)</f>
        <v>0</v>
      </c>
      <c r="AE75">
        <f>T75+AD75+AB75+AC75</f>
        <v>0</v>
      </c>
      <c r="AF75">
        <v>0</v>
      </c>
      <c r="AG75">
        <v>0</v>
      </c>
      <c r="AH75">
        <f>IF(AF75*$H$13&gt;=AJ75,1.0,(AJ75/(AJ75-AF75*$H$13)))</f>
        <v>0</v>
      </c>
      <c r="AI75">
        <f>(AH75-1)*100</f>
        <v>0</v>
      </c>
      <c r="AJ75">
        <f>MAX(0,($B$13+$C$13*CJ75)/(1+$D$13*CJ75)*CC75/(CE75+273)*$E$13)</f>
        <v>0</v>
      </c>
      <c r="AK75" t="s">
        <v>292</v>
      </c>
      <c r="AL75" t="s">
        <v>292</v>
      </c>
      <c r="AM75">
        <v>0</v>
      </c>
      <c r="AN75">
        <v>0</v>
      </c>
      <c r="AO75">
        <f>1-AM75/AN75</f>
        <v>0</v>
      </c>
      <c r="AP75">
        <v>0</v>
      </c>
      <c r="AQ75" t="s">
        <v>292</v>
      </c>
      <c r="AR75" t="s">
        <v>292</v>
      </c>
      <c r="AS75">
        <v>0</v>
      </c>
      <c r="AT75">
        <v>0</v>
      </c>
      <c r="AU75">
        <f>1-AS75/AT75</f>
        <v>0</v>
      </c>
      <c r="AV75">
        <v>0.5</v>
      </c>
      <c r="AW75">
        <f>BN75</f>
        <v>0</v>
      </c>
      <c r="AX75">
        <f>K75</f>
        <v>0</v>
      </c>
      <c r="AY75">
        <f>AU75*AV75*AW75</f>
        <v>0</v>
      </c>
      <c r="AZ75">
        <f>(AX75-AP75)/AW75</f>
        <v>0</v>
      </c>
      <c r="BA75">
        <f>(AN75-AT75)/AT75</f>
        <v>0</v>
      </c>
      <c r="BB75">
        <f>AM75/(AO75+AM75/AT75)</f>
        <v>0</v>
      </c>
      <c r="BC75" t="s">
        <v>292</v>
      </c>
      <c r="BD75">
        <v>0</v>
      </c>
      <c r="BE75">
        <f>IF(BD75&lt;&gt;0, BD75, BB75)</f>
        <v>0</v>
      </c>
      <c r="BF75">
        <f>1-BE75/AT75</f>
        <v>0</v>
      </c>
      <c r="BG75">
        <f>(AT75-AS75)/(AT75-BE75)</f>
        <v>0</v>
      </c>
      <c r="BH75">
        <f>(AN75-AT75)/(AN75-BE75)</f>
        <v>0</v>
      </c>
      <c r="BI75">
        <f>(AT75-AS75)/(AT75-AM75)</f>
        <v>0</v>
      </c>
      <c r="BJ75">
        <f>(AN75-AT75)/(AN75-AM75)</f>
        <v>0</v>
      </c>
      <c r="BK75">
        <f>(BG75*BE75/AS75)</f>
        <v>0</v>
      </c>
      <c r="BL75">
        <f>(1-BK75)</f>
        <v>0</v>
      </c>
      <c r="BM75">
        <f>$B$11*CK75+$C$11*CL75+$F$11*CM75*(1-CP75)</f>
        <v>0</v>
      </c>
      <c r="BN75">
        <f>BM75*BO75</f>
        <v>0</v>
      </c>
      <c r="BO75">
        <f>($B$11*$D$9+$C$11*$D$9+$F$11*((CZ75+CR75)/MAX(CZ75+CR75+DA75, 0.1)*$I$9+DA75/MAX(CZ75+CR75+DA75, 0.1)*$J$9))/($B$11+$C$11+$F$11)</f>
        <v>0</v>
      </c>
      <c r="BP75">
        <f>($B$11*$K$9+$C$11*$K$9+$F$11*((CZ75+CR75)/MAX(CZ75+CR75+DA75, 0.1)*$P$9+DA75/MAX(CZ75+CR75+DA75, 0.1)*$Q$9))/($B$11+$C$11+$F$11)</f>
        <v>0</v>
      </c>
      <c r="BQ75">
        <v>6</v>
      </c>
      <c r="BR75">
        <v>0.5</v>
      </c>
      <c r="BS75" t="s">
        <v>293</v>
      </c>
      <c r="BT75">
        <v>2</v>
      </c>
      <c r="BU75">
        <v>1627940629.6</v>
      </c>
      <c r="BV75">
        <v>185.311</v>
      </c>
      <c r="BW75">
        <v>192.412</v>
      </c>
      <c r="BX75">
        <v>19.3063</v>
      </c>
      <c r="BY75">
        <v>19.1842</v>
      </c>
      <c r="BZ75">
        <v>185.785</v>
      </c>
      <c r="CA75">
        <v>19.4439</v>
      </c>
      <c r="CB75">
        <v>900.067</v>
      </c>
      <c r="CC75">
        <v>101.153</v>
      </c>
      <c r="CD75">
        <v>0.10023</v>
      </c>
      <c r="CE75">
        <v>34.918</v>
      </c>
      <c r="CF75">
        <v>35.1667</v>
      </c>
      <c r="CG75">
        <v>999.9</v>
      </c>
      <c r="CH75">
        <v>0</v>
      </c>
      <c r="CI75">
        <v>0</v>
      </c>
      <c r="CJ75">
        <v>9990</v>
      </c>
      <c r="CK75">
        <v>0</v>
      </c>
      <c r="CL75">
        <v>66.4911</v>
      </c>
      <c r="CM75">
        <v>1459.99</v>
      </c>
      <c r="CN75">
        <v>0.972987</v>
      </c>
      <c r="CO75">
        <v>0.0270127</v>
      </c>
      <c r="CP75">
        <v>0</v>
      </c>
      <c r="CQ75">
        <v>3.4566</v>
      </c>
      <c r="CR75">
        <v>4.99951</v>
      </c>
      <c r="CS75">
        <v>192.414</v>
      </c>
      <c r="CT75">
        <v>11911.8</v>
      </c>
      <c r="CU75">
        <v>48.5</v>
      </c>
      <c r="CV75">
        <v>50.812</v>
      </c>
      <c r="CW75">
        <v>50.062</v>
      </c>
      <c r="CX75">
        <v>50.25</v>
      </c>
      <c r="CY75">
        <v>50.5</v>
      </c>
      <c r="CZ75">
        <v>1415.69</v>
      </c>
      <c r="DA75">
        <v>39.3</v>
      </c>
      <c r="DB75">
        <v>0</v>
      </c>
      <c r="DC75">
        <v>1627940630.5</v>
      </c>
      <c r="DD75">
        <v>0</v>
      </c>
      <c r="DE75">
        <v>3.26718461538462</v>
      </c>
      <c r="DF75">
        <v>0.178229063723585</v>
      </c>
      <c r="DG75">
        <v>3.16547008700466</v>
      </c>
      <c r="DH75">
        <v>192.202846153846</v>
      </c>
      <c r="DI75">
        <v>15</v>
      </c>
      <c r="DJ75">
        <v>1627940486.6</v>
      </c>
      <c r="DK75" t="s">
        <v>294</v>
      </c>
      <c r="DL75">
        <v>1627940484.1</v>
      </c>
      <c r="DM75">
        <v>1627940486.6</v>
      </c>
      <c r="DN75">
        <v>1</v>
      </c>
      <c r="DO75">
        <v>-0.66</v>
      </c>
      <c r="DP75">
        <v>-0.126</v>
      </c>
      <c r="DQ75">
        <v>0.617</v>
      </c>
      <c r="DR75">
        <v>-0.144</v>
      </c>
      <c r="DS75">
        <v>420</v>
      </c>
      <c r="DT75">
        <v>19</v>
      </c>
      <c r="DU75">
        <v>0.69</v>
      </c>
      <c r="DV75">
        <v>0.21</v>
      </c>
      <c r="DW75">
        <v>-7.08100243902439</v>
      </c>
      <c r="DX75">
        <v>-0.606659790940772</v>
      </c>
      <c r="DY75">
        <v>0.0675571930701282</v>
      </c>
      <c r="DZ75">
        <v>0</v>
      </c>
      <c r="EA75">
        <v>3.27590606060606</v>
      </c>
      <c r="EB75">
        <v>-0.258225342494979</v>
      </c>
      <c r="EC75">
        <v>0.195839098983175</v>
      </c>
      <c r="ED75">
        <v>1</v>
      </c>
      <c r="EE75">
        <v>0.0530978146341463</v>
      </c>
      <c r="EF75">
        <v>0.10841703554007</v>
      </c>
      <c r="EG75">
        <v>0.0179233091208554</v>
      </c>
      <c r="EH75">
        <v>0</v>
      </c>
      <c r="EI75">
        <v>1</v>
      </c>
      <c r="EJ75">
        <v>3</v>
      </c>
      <c r="EK75" t="s">
        <v>349</v>
      </c>
      <c r="EL75">
        <v>100</v>
      </c>
      <c r="EM75">
        <v>100</v>
      </c>
      <c r="EN75">
        <v>-0.474</v>
      </c>
      <c r="EO75">
        <v>-0.1376</v>
      </c>
      <c r="EP75">
        <v>-1.5265217558934</v>
      </c>
      <c r="EQ75">
        <v>0.00616335315543056</v>
      </c>
      <c r="ER75">
        <v>-2.81551833566181e-06</v>
      </c>
      <c r="ES75">
        <v>7.20361701182458e-10</v>
      </c>
      <c r="ET75">
        <v>-0.335119031910718</v>
      </c>
      <c r="EU75">
        <v>0.000949733804135094</v>
      </c>
      <c r="EV75">
        <v>0.000626151634330831</v>
      </c>
      <c r="EW75">
        <v>-7.8445624330649e-06</v>
      </c>
      <c r="EX75">
        <v>-4</v>
      </c>
      <c r="EY75">
        <v>2067</v>
      </c>
      <c r="EZ75">
        <v>1</v>
      </c>
      <c r="FA75">
        <v>22</v>
      </c>
      <c r="FB75">
        <v>2.4</v>
      </c>
      <c r="FC75">
        <v>2.4</v>
      </c>
      <c r="FD75">
        <v>18</v>
      </c>
      <c r="FE75">
        <v>991.74</v>
      </c>
      <c r="FF75">
        <v>453.311</v>
      </c>
      <c r="FG75">
        <v>33.0028</v>
      </c>
      <c r="FH75">
        <v>33.9418</v>
      </c>
      <c r="FI75">
        <v>30.0021</v>
      </c>
      <c r="FJ75">
        <v>33.5148</v>
      </c>
      <c r="FK75">
        <v>33.555</v>
      </c>
      <c r="FL75">
        <v>15.0666</v>
      </c>
      <c r="FM75">
        <v>43.7456</v>
      </c>
      <c r="FN75">
        <v>0</v>
      </c>
      <c r="FO75">
        <v>33</v>
      </c>
      <c r="FP75">
        <v>206.81</v>
      </c>
      <c r="FQ75">
        <v>19.2398</v>
      </c>
      <c r="FR75">
        <v>98.9853</v>
      </c>
      <c r="FS75">
        <v>97.814</v>
      </c>
    </row>
    <row r="76" spans="1:175">
      <c r="A76">
        <v>60</v>
      </c>
      <c r="B76">
        <v>1627940631.6</v>
      </c>
      <c r="C76">
        <v>118</v>
      </c>
      <c r="D76" t="s">
        <v>414</v>
      </c>
      <c r="E76" t="s">
        <v>415</v>
      </c>
      <c r="F76">
        <v>0</v>
      </c>
      <c r="H76">
        <v>1627940631.6</v>
      </c>
      <c r="I76">
        <f>(J76)/1000</f>
        <v>0</v>
      </c>
      <c r="J76">
        <f>1000*CB76*AH76*(BX76-BY76)/(100*BQ76*(1000-AH76*BX76))</f>
        <v>0</v>
      </c>
      <c r="K76">
        <f>CB76*AH76*(BW76-BV76*(1000-AH76*BY76)/(1000-AH76*BX76))/(100*BQ76)</f>
        <v>0</v>
      </c>
      <c r="L76">
        <f>BV76 - IF(AH76&gt;1, K76*BQ76*100.0/(AJ76*CJ76), 0)</f>
        <v>0</v>
      </c>
      <c r="M76">
        <f>((S76-I76/2)*L76-K76)/(S76+I76/2)</f>
        <v>0</v>
      </c>
      <c r="N76">
        <f>M76*(CC76+CD76)/1000.0</f>
        <v>0</v>
      </c>
      <c r="O76">
        <f>(BV76 - IF(AH76&gt;1, K76*BQ76*100.0/(AJ76*CJ76), 0))*(CC76+CD76)/1000.0</f>
        <v>0</v>
      </c>
      <c r="P76">
        <f>2.0/((1/R76-1/Q76)+SIGN(R76)*SQRT((1/R76-1/Q76)*(1/R76-1/Q76) + 4*BR76/((BR76+1)*(BR76+1))*(2*1/R76*1/Q76-1/Q76*1/Q76)))</f>
        <v>0</v>
      </c>
      <c r="Q76">
        <f>IF(LEFT(BS76,1)&lt;&gt;"0",IF(LEFT(BS76,1)="1",3.0,BT76),$D$5+$E$5*(CJ76*CC76/($K$5*1000))+$F$5*(CJ76*CC76/($K$5*1000))*MAX(MIN(BQ76,$J$5),$I$5)*MAX(MIN(BQ76,$J$5),$I$5)+$G$5*MAX(MIN(BQ76,$J$5),$I$5)*(CJ76*CC76/($K$5*1000))+$H$5*(CJ76*CC76/($K$5*1000))*(CJ76*CC76/($K$5*1000)))</f>
        <v>0</v>
      </c>
      <c r="R76">
        <f>I76*(1000-(1000*0.61365*exp(17.502*V76/(240.97+V76))/(CC76+CD76)+BX76)/2)/(1000*0.61365*exp(17.502*V76/(240.97+V76))/(CC76+CD76)-BX76)</f>
        <v>0</v>
      </c>
      <c r="S76">
        <f>1/((BR76+1)/(P76/1.6)+1/(Q76/1.37)) + BR76/((BR76+1)/(P76/1.6) + BR76/(Q76/1.37))</f>
        <v>0</v>
      </c>
      <c r="T76">
        <f>(BM76*BP76)</f>
        <v>0</v>
      </c>
      <c r="U76">
        <f>(CE76+(T76+2*0.95*5.67E-8*(((CE76+$B$7)+273)^4-(CE76+273)^4)-44100*I76)/(1.84*29.3*Q76+8*0.95*5.67E-8*(CE76+273)^3))</f>
        <v>0</v>
      </c>
      <c r="V76">
        <f>($C$7*CF76+$D$7*CG76+$E$7*U76)</f>
        <v>0</v>
      </c>
      <c r="W76">
        <f>0.61365*exp(17.502*V76/(240.97+V76))</f>
        <v>0</v>
      </c>
      <c r="X76">
        <f>(Y76/Z76*100)</f>
        <v>0</v>
      </c>
      <c r="Y76">
        <f>BX76*(CC76+CD76)/1000</f>
        <v>0</v>
      </c>
      <c r="Z76">
        <f>0.61365*exp(17.502*CE76/(240.97+CE76))</f>
        <v>0</v>
      </c>
      <c r="AA76">
        <f>(W76-BX76*(CC76+CD76)/1000)</f>
        <v>0</v>
      </c>
      <c r="AB76">
        <f>(-I76*44100)</f>
        <v>0</v>
      </c>
      <c r="AC76">
        <f>2*29.3*Q76*0.92*(CE76-V76)</f>
        <v>0</v>
      </c>
      <c r="AD76">
        <f>2*0.95*5.67E-8*(((CE76+$B$7)+273)^4-(V76+273)^4)</f>
        <v>0</v>
      </c>
      <c r="AE76">
        <f>T76+AD76+AB76+AC76</f>
        <v>0</v>
      </c>
      <c r="AF76">
        <v>0</v>
      </c>
      <c r="AG76">
        <v>0</v>
      </c>
      <c r="AH76">
        <f>IF(AF76*$H$13&gt;=AJ76,1.0,(AJ76/(AJ76-AF76*$H$13)))</f>
        <v>0</v>
      </c>
      <c r="AI76">
        <f>(AH76-1)*100</f>
        <v>0</v>
      </c>
      <c r="AJ76">
        <f>MAX(0,($B$13+$C$13*CJ76)/(1+$D$13*CJ76)*CC76/(CE76+273)*$E$13)</f>
        <v>0</v>
      </c>
      <c r="AK76" t="s">
        <v>292</v>
      </c>
      <c r="AL76" t="s">
        <v>292</v>
      </c>
      <c r="AM76">
        <v>0</v>
      </c>
      <c r="AN76">
        <v>0</v>
      </c>
      <c r="AO76">
        <f>1-AM76/AN76</f>
        <v>0</v>
      </c>
      <c r="AP76">
        <v>0</v>
      </c>
      <c r="AQ76" t="s">
        <v>292</v>
      </c>
      <c r="AR76" t="s">
        <v>292</v>
      </c>
      <c r="AS76">
        <v>0</v>
      </c>
      <c r="AT76">
        <v>0</v>
      </c>
      <c r="AU76">
        <f>1-AS76/AT76</f>
        <v>0</v>
      </c>
      <c r="AV76">
        <v>0.5</v>
      </c>
      <c r="AW76">
        <f>BN76</f>
        <v>0</v>
      </c>
      <c r="AX76">
        <f>K76</f>
        <v>0</v>
      </c>
      <c r="AY76">
        <f>AU76*AV76*AW76</f>
        <v>0</v>
      </c>
      <c r="AZ76">
        <f>(AX76-AP76)/AW76</f>
        <v>0</v>
      </c>
      <c r="BA76">
        <f>(AN76-AT76)/AT76</f>
        <v>0</v>
      </c>
      <c r="BB76">
        <f>AM76/(AO76+AM76/AT76)</f>
        <v>0</v>
      </c>
      <c r="BC76" t="s">
        <v>292</v>
      </c>
      <c r="BD76">
        <v>0</v>
      </c>
      <c r="BE76">
        <f>IF(BD76&lt;&gt;0, BD76, BB76)</f>
        <v>0</v>
      </c>
      <c r="BF76">
        <f>1-BE76/AT76</f>
        <v>0</v>
      </c>
      <c r="BG76">
        <f>(AT76-AS76)/(AT76-BE76)</f>
        <v>0</v>
      </c>
      <c r="BH76">
        <f>(AN76-AT76)/(AN76-BE76)</f>
        <v>0</v>
      </c>
      <c r="BI76">
        <f>(AT76-AS76)/(AT76-AM76)</f>
        <v>0</v>
      </c>
      <c r="BJ76">
        <f>(AN76-AT76)/(AN76-AM76)</f>
        <v>0</v>
      </c>
      <c r="BK76">
        <f>(BG76*BE76/AS76)</f>
        <v>0</v>
      </c>
      <c r="BL76">
        <f>(1-BK76)</f>
        <v>0</v>
      </c>
      <c r="BM76">
        <f>$B$11*CK76+$C$11*CL76+$F$11*CM76*(1-CP76)</f>
        <v>0</v>
      </c>
      <c r="BN76">
        <f>BM76*BO76</f>
        <v>0</v>
      </c>
      <c r="BO76">
        <f>($B$11*$D$9+$C$11*$D$9+$F$11*((CZ76+CR76)/MAX(CZ76+CR76+DA76, 0.1)*$I$9+DA76/MAX(CZ76+CR76+DA76, 0.1)*$J$9))/($B$11+$C$11+$F$11)</f>
        <v>0</v>
      </c>
      <c r="BP76">
        <f>($B$11*$K$9+$C$11*$K$9+$F$11*((CZ76+CR76)/MAX(CZ76+CR76+DA76, 0.1)*$P$9+DA76/MAX(CZ76+CR76+DA76, 0.1)*$Q$9))/($B$11+$C$11+$F$11)</f>
        <v>0</v>
      </c>
      <c r="BQ76">
        <v>6</v>
      </c>
      <c r="BR76">
        <v>0.5</v>
      </c>
      <c r="BS76" t="s">
        <v>293</v>
      </c>
      <c r="BT76">
        <v>2</v>
      </c>
      <c r="BU76">
        <v>1627940631.6</v>
      </c>
      <c r="BV76">
        <v>188.718</v>
      </c>
      <c r="BW76">
        <v>195.86</v>
      </c>
      <c r="BX76">
        <v>19.2806</v>
      </c>
      <c r="BY76">
        <v>19.1796</v>
      </c>
      <c r="BZ76">
        <v>189.175</v>
      </c>
      <c r="CA76">
        <v>19.4186</v>
      </c>
      <c r="CB76">
        <v>900.002</v>
      </c>
      <c r="CC76">
        <v>101.152</v>
      </c>
      <c r="CD76">
        <v>0.0998501</v>
      </c>
      <c r="CE76">
        <v>34.9228</v>
      </c>
      <c r="CF76">
        <v>35.1792</v>
      </c>
      <c r="CG76">
        <v>999.9</v>
      </c>
      <c r="CH76">
        <v>0</v>
      </c>
      <c r="CI76">
        <v>0</v>
      </c>
      <c r="CJ76">
        <v>10011.2</v>
      </c>
      <c r="CK76">
        <v>0</v>
      </c>
      <c r="CL76">
        <v>66.4911</v>
      </c>
      <c r="CM76">
        <v>1459.99</v>
      </c>
      <c r="CN76">
        <v>0.972987</v>
      </c>
      <c r="CO76">
        <v>0.0270127</v>
      </c>
      <c r="CP76">
        <v>0</v>
      </c>
      <c r="CQ76">
        <v>3.2781</v>
      </c>
      <c r="CR76">
        <v>4.99951</v>
      </c>
      <c r="CS76">
        <v>192.749</v>
      </c>
      <c r="CT76">
        <v>11911.8</v>
      </c>
      <c r="CU76">
        <v>48.5</v>
      </c>
      <c r="CV76">
        <v>50.812</v>
      </c>
      <c r="CW76">
        <v>50.062</v>
      </c>
      <c r="CX76">
        <v>50.25</v>
      </c>
      <c r="CY76">
        <v>50.5</v>
      </c>
      <c r="CZ76">
        <v>1415.69</v>
      </c>
      <c r="DA76">
        <v>39.3</v>
      </c>
      <c r="DB76">
        <v>0</v>
      </c>
      <c r="DC76">
        <v>1627940632.3</v>
      </c>
      <c r="DD76">
        <v>0</v>
      </c>
      <c r="DE76">
        <v>3.261188</v>
      </c>
      <c r="DF76">
        <v>0.561192315677467</v>
      </c>
      <c r="DG76">
        <v>2.37784615989781</v>
      </c>
      <c r="DH76">
        <v>192.3292</v>
      </c>
      <c r="DI76">
        <v>15</v>
      </c>
      <c r="DJ76">
        <v>1627940486.6</v>
      </c>
      <c r="DK76" t="s">
        <v>294</v>
      </c>
      <c r="DL76">
        <v>1627940484.1</v>
      </c>
      <c r="DM76">
        <v>1627940486.6</v>
      </c>
      <c r="DN76">
        <v>1</v>
      </c>
      <c r="DO76">
        <v>-0.66</v>
      </c>
      <c r="DP76">
        <v>-0.126</v>
      </c>
      <c r="DQ76">
        <v>0.617</v>
      </c>
      <c r="DR76">
        <v>-0.144</v>
      </c>
      <c r="DS76">
        <v>420</v>
      </c>
      <c r="DT76">
        <v>19</v>
      </c>
      <c r="DU76">
        <v>0.69</v>
      </c>
      <c r="DV76">
        <v>0.21</v>
      </c>
      <c r="DW76">
        <v>-7.09115536585366</v>
      </c>
      <c r="DX76">
        <v>-0.570694076655069</v>
      </c>
      <c r="DY76">
        <v>0.0661589230048286</v>
      </c>
      <c r="DZ76">
        <v>0</v>
      </c>
      <c r="EA76">
        <v>3.28632285714286</v>
      </c>
      <c r="EB76">
        <v>0.00247162162162405</v>
      </c>
      <c r="EC76">
        <v>0.194902171923271</v>
      </c>
      <c r="ED76">
        <v>1</v>
      </c>
      <c r="EE76">
        <v>0.0601056829268293</v>
      </c>
      <c r="EF76">
        <v>0.198644527526132</v>
      </c>
      <c r="EG76">
        <v>0.0263275366555387</v>
      </c>
      <c r="EH76">
        <v>0</v>
      </c>
      <c r="EI76">
        <v>1</v>
      </c>
      <c r="EJ76">
        <v>3</v>
      </c>
      <c r="EK76" t="s">
        <v>349</v>
      </c>
      <c r="EL76">
        <v>100</v>
      </c>
      <c r="EM76">
        <v>100</v>
      </c>
      <c r="EN76">
        <v>-0.457</v>
      </c>
      <c r="EO76">
        <v>-0.138</v>
      </c>
      <c r="EP76">
        <v>-1.5265217558934</v>
      </c>
      <c r="EQ76">
        <v>0.00616335315543056</v>
      </c>
      <c r="ER76">
        <v>-2.81551833566181e-06</v>
      </c>
      <c r="ES76">
        <v>7.20361701182458e-10</v>
      </c>
      <c r="ET76">
        <v>-0.335119031910718</v>
      </c>
      <c r="EU76">
        <v>0.000949733804135094</v>
      </c>
      <c r="EV76">
        <v>0.000626151634330831</v>
      </c>
      <c r="EW76">
        <v>-7.8445624330649e-06</v>
      </c>
      <c r="EX76">
        <v>-4</v>
      </c>
      <c r="EY76">
        <v>2067</v>
      </c>
      <c r="EZ76">
        <v>1</v>
      </c>
      <c r="FA76">
        <v>22</v>
      </c>
      <c r="FB76">
        <v>2.5</v>
      </c>
      <c r="FC76">
        <v>2.4</v>
      </c>
      <c r="FD76">
        <v>18</v>
      </c>
      <c r="FE76">
        <v>991.921</v>
      </c>
      <c r="FF76">
        <v>453.432</v>
      </c>
      <c r="FG76">
        <v>33.0027</v>
      </c>
      <c r="FH76">
        <v>33.9512</v>
      </c>
      <c r="FI76">
        <v>30.002</v>
      </c>
      <c r="FJ76">
        <v>33.5243</v>
      </c>
      <c r="FK76">
        <v>33.5647</v>
      </c>
      <c r="FL76">
        <v>15.2733</v>
      </c>
      <c r="FM76">
        <v>43.7456</v>
      </c>
      <c r="FN76">
        <v>0</v>
      </c>
      <c r="FO76">
        <v>33</v>
      </c>
      <c r="FP76">
        <v>211.87</v>
      </c>
      <c r="FQ76">
        <v>19.2632</v>
      </c>
      <c r="FR76">
        <v>98.9831</v>
      </c>
      <c r="FS76">
        <v>97.8115</v>
      </c>
    </row>
    <row r="77" spans="1:175">
      <c r="A77">
        <v>61</v>
      </c>
      <c r="B77">
        <v>1627940633.6</v>
      </c>
      <c r="C77">
        <v>120</v>
      </c>
      <c r="D77" t="s">
        <v>416</v>
      </c>
      <c r="E77" t="s">
        <v>417</v>
      </c>
      <c r="F77">
        <v>0</v>
      </c>
      <c r="H77">
        <v>1627940633.6</v>
      </c>
      <c r="I77">
        <f>(J77)/1000</f>
        <v>0</v>
      </c>
      <c r="J77">
        <f>1000*CB77*AH77*(BX77-BY77)/(100*BQ77*(1000-AH77*BX77))</f>
        <v>0</v>
      </c>
      <c r="K77">
        <f>CB77*AH77*(BW77-BV77*(1000-AH77*BY77)/(1000-AH77*BX77))/(100*BQ77)</f>
        <v>0</v>
      </c>
      <c r="L77">
        <f>BV77 - IF(AH77&gt;1, K77*BQ77*100.0/(AJ77*CJ77), 0)</f>
        <v>0</v>
      </c>
      <c r="M77">
        <f>((S77-I77/2)*L77-K77)/(S77+I77/2)</f>
        <v>0</v>
      </c>
      <c r="N77">
        <f>M77*(CC77+CD77)/1000.0</f>
        <v>0</v>
      </c>
      <c r="O77">
        <f>(BV77 - IF(AH77&gt;1, K77*BQ77*100.0/(AJ77*CJ77), 0))*(CC77+CD77)/1000.0</f>
        <v>0</v>
      </c>
      <c r="P77">
        <f>2.0/((1/R77-1/Q77)+SIGN(R77)*SQRT((1/R77-1/Q77)*(1/R77-1/Q77) + 4*BR77/((BR77+1)*(BR77+1))*(2*1/R77*1/Q77-1/Q77*1/Q77)))</f>
        <v>0</v>
      </c>
      <c r="Q77">
        <f>IF(LEFT(BS77,1)&lt;&gt;"0",IF(LEFT(BS77,1)="1",3.0,BT77),$D$5+$E$5*(CJ77*CC77/($K$5*1000))+$F$5*(CJ77*CC77/($K$5*1000))*MAX(MIN(BQ77,$J$5),$I$5)*MAX(MIN(BQ77,$J$5),$I$5)+$G$5*MAX(MIN(BQ77,$J$5),$I$5)*(CJ77*CC77/($K$5*1000))+$H$5*(CJ77*CC77/($K$5*1000))*(CJ77*CC77/($K$5*1000)))</f>
        <v>0</v>
      </c>
      <c r="R77">
        <f>I77*(1000-(1000*0.61365*exp(17.502*V77/(240.97+V77))/(CC77+CD77)+BX77)/2)/(1000*0.61365*exp(17.502*V77/(240.97+V77))/(CC77+CD77)-BX77)</f>
        <v>0</v>
      </c>
      <c r="S77">
        <f>1/((BR77+1)/(P77/1.6)+1/(Q77/1.37)) + BR77/((BR77+1)/(P77/1.6) + BR77/(Q77/1.37))</f>
        <v>0</v>
      </c>
      <c r="T77">
        <f>(BM77*BP77)</f>
        <v>0</v>
      </c>
      <c r="U77">
        <f>(CE77+(T77+2*0.95*5.67E-8*(((CE77+$B$7)+273)^4-(CE77+273)^4)-44100*I77)/(1.84*29.3*Q77+8*0.95*5.67E-8*(CE77+273)^3))</f>
        <v>0</v>
      </c>
      <c r="V77">
        <f>($C$7*CF77+$D$7*CG77+$E$7*U77)</f>
        <v>0</v>
      </c>
      <c r="W77">
        <f>0.61365*exp(17.502*V77/(240.97+V77))</f>
        <v>0</v>
      </c>
      <c r="X77">
        <f>(Y77/Z77*100)</f>
        <v>0</v>
      </c>
      <c r="Y77">
        <f>BX77*(CC77+CD77)/1000</f>
        <v>0</v>
      </c>
      <c r="Z77">
        <f>0.61365*exp(17.502*CE77/(240.97+CE77))</f>
        <v>0</v>
      </c>
      <c r="AA77">
        <f>(W77-BX77*(CC77+CD77)/1000)</f>
        <v>0</v>
      </c>
      <c r="AB77">
        <f>(-I77*44100)</f>
        <v>0</v>
      </c>
      <c r="AC77">
        <f>2*29.3*Q77*0.92*(CE77-V77)</f>
        <v>0</v>
      </c>
      <c r="AD77">
        <f>2*0.95*5.67E-8*(((CE77+$B$7)+273)^4-(V77+273)^4)</f>
        <v>0</v>
      </c>
      <c r="AE77">
        <f>T77+AD77+AB77+AC77</f>
        <v>0</v>
      </c>
      <c r="AF77">
        <v>0</v>
      </c>
      <c r="AG77">
        <v>0</v>
      </c>
      <c r="AH77">
        <f>IF(AF77*$H$13&gt;=AJ77,1.0,(AJ77/(AJ77-AF77*$H$13)))</f>
        <v>0</v>
      </c>
      <c r="AI77">
        <f>(AH77-1)*100</f>
        <v>0</v>
      </c>
      <c r="AJ77">
        <f>MAX(0,($B$13+$C$13*CJ77)/(1+$D$13*CJ77)*CC77/(CE77+273)*$E$13)</f>
        <v>0</v>
      </c>
      <c r="AK77" t="s">
        <v>292</v>
      </c>
      <c r="AL77" t="s">
        <v>292</v>
      </c>
      <c r="AM77">
        <v>0</v>
      </c>
      <c r="AN77">
        <v>0</v>
      </c>
      <c r="AO77">
        <f>1-AM77/AN77</f>
        <v>0</v>
      </c>
      <c r="AP77">
        <v>0</v>
      </c>
      <c r="AQ77" t="s">
        <v>292</v>
      </c>
      <c r="AR77" t="s">
        <v>292</v>
      </c>
      <c r="AS77">
        <v>0</v>
      </c>
      <c r="AT77">
        <v>0</v>
      </c>
      <c r="AU77">
        <f>1-AS77/AT77</f>
        <v>0</v>
      </c>
      <c r="AV77">
        <v>0.5</v>
      </c>
      <c r="AW77">
        <f>BN77</f>
        <v>0</v>
      </c>
      <c r="AX77">
        <f>K77</f>
        <v>0</v>
      </c>
      <c r="AY77">
        <f>AU77*AV77*AW77</f>
        <v>0</v>
      </c>
      <c r="AZ77">
        <f>(AX77-AP77)/AW77</f>
        <v>0</v>
      </c>
      <c r="BA77">
        <f>(AN77-AT77)/AT77</f>
        <v>0</v>
      </c>
      <c r="BB77">
        <f>AM77/(AO77+AM77/AT77)</f>
        <v>0</v>
      </c>
      <c r="BC77" t="s">
        <v>292</v>
      </c>
      <c r="BD77">
        <v>0</v>
      </c>
      <c r="BE77">
        <f>IF(BD77&lt;&gt;0, BD77, BB77)</f>
        <v>0</v>
      </c>
      <c r="BF77">
        <f>1-BE77/AT77</f>
        <v>0</v>
      </c>
      <c r="BG77">
        <f>(AT77-AS77)/(AT77-BE77)</f>
        <v>0</v>
      </c>
      <c r="BH77">
        <f>(AN77-AT77)/(AN77-BE77)</f>
        <v>0</v>
      </c>
      <c r="BI77">
        <f>(AT77-AS77)/(AT77-AM77)</f>
        <v>0</v>
      </c>
      <c r="BJ77">
        <f>(AN77-AT77)/(AN77-AM77)</f>
        <v>0</v>
      </c>
      <c r="BK77">
        <f>(BG77*BE77/AS77)</f>
        <v>0</v>
      </c>
      <c r="BL77">
        <f>(1-BK77)</f>
        <v>0</v>
      </c>
      <c r="BM77">
        <f>$B$11*CK77+$C$11*CL77+$F$11*CM77*(1-CP77)</f>
        <v>0</v>
      </c>
      <c r="BN77">
        <f>BM77*BO77</f>
        <v>0</v>
      </c>
      <c r="BO77">
        <f>($B$11*$D$9+$C$11*$D$9+$F$11*((CZ77+CR77)/MAX(CZ77+CR77+DA77, 0.1)*$I$9+DA77/MAX(CZ77+CR77+DA77, 0.1)*$J$9))/($B$11+$C$11+$F$11)</f>
        <v>0</v>
      </c>
      <c r="BP77">
        <f>($B$11*$K$9+$C$11*$K$9+$F$11*((CZ77+CR77)/MAX(CZ77+CR77+DA77, 0.1)*$P$9+DA77/MAX(CZ77+CR77+DA77, 0.1)*$Q$9))/($B$11+$C$11+$F$11)</f>
        <v>0</v>
      </c>
      <c r="BQ77">
        <v>6</v>
      </c>
      <c r="BR77">
        <v>0.5</v>
      </c>
      <c r="BS77" t="s">
        <v>293</v>
      </c>
      <c r="BT77">
        <v>2</v>
      </c>
      <c r="BU77">
        <v>1627940633.6</v>
      </c>
      <c r="BV77">
        <v>192.117</v>
      </c>
      <c r="BW77">
        <v>199.243</v>
      </c>
      <c r="BX77">
        <v>19.2665</v>
      </c>
      <c r="BY77">
        <v>19.1831</v>
      </c>
      <c r="BZ77">
        <v>192.556</v>
      </c>
      <c r="CA77">
        <v>19.4048</v>
      </c>
      <c r="CB77">
        <v>899.983</v>
      </c>
      <c r="CC77">
        <v>101.152</v>
      </c>
      <c r="CD77">
        <v>0.0998438</v>
      </c>
      <c r="CE77">
        <v>34.9284</v>
      </c>
      <c r="CF77">
        <v>35.1833</v>
      </c>
      <c r="CG77">
        <v>999.9</v>
      </c>
      <c r="CH77">
        <v>0</v>
      </c>
      <c r="CI77">
        <v>0</v>
      </c>
      <c r="CJ77">
        <v>10030</v>
      </c>
      <c r="CK77">
        <v>0</v>
      </c>
      <c r="CL77">
        <v>66.4911</v>
      </c>
      <c r="CM77">
        <v>1459.97</v>
      </c>
      <c r="CN77">
        <v>0.972987</v>
      </c>
      <c r="CO77">
        <v>0.0270127</v>
      </c>
      <c r="CP77">
        <v>0</v>
      </c>
      <c r="CQ77">
        <v>3.0271</v>
      </c>
      <c r="CR77">
        <v>4.99951</v>
      </c>
      <c r="CS77">
        <v>192.907</v>
      </c>
      <c r="CT77">
        <v>11911.6</v>
      </c>
      <c r="CU77">
        <v>48.5</v>
      </c>
      <c r="CV77">
        <v>50.812</v>
      </c>
      <c r="CW77">
        <v>50.125</v>
      </c>
      <c r="CX77">
        <v>50.25</v>
      </c>
      <c r="CY77">
        <v>50.562</v>
      </c>
      <c r="CZ77">
        <v>1415.67</v>
      </c>
      <c r="DA77">
        <v>39.3</v>
      </c>
      <c r="DB77">
        <v>0</v>
      </c>
      <c r="DC77">
        <v>1627940634.1</v>
      </c>
      <c r="DD77">
        <v>0</v>
      </c>
      <c r="DE77">
        <v>3.27522307692308</v>
      </c>
      <c r="DF77">
        <v>-0.43245127105797</v>
      </c>
      <c r="DG77">
        <v>3.2159658105172</v>
      </c>
      <c r="DH77">
        <v>192.402192307692</v>
      </c>
      <c r="DI77">
        <v>15</v>
      </c>
      <c r="DJ77">
        <v>1627940486.6</v>
      </c>
      <c r="DK77" t="s">
        <v>294</v>
      </c>
      <c r="DL77">
        <v>1627940484.1</v>
      </c>
      <c r="DM77">
        <v>1627940486.6</v>
      </c>
      <c r="DN77">
        <v>1</v>
      </c>
      <c r="DO77">
        <v>-0.66</v>
      </c>
      <c r="DP77">
        <v>-0.126</v>
      </c>
      <c r="DQ77">
        <v>0.617</v>
      </c>
      <c r="DR77">
        <v>-0.144</v>
      </c>
      <c r="DS77">
        <v>420</v>
      </c>
      <c r="DT77">
        <v>19</v>
      </c>
      <c r="DU77">
        <v>0.69</v>
      </c>
      <c r="DV77">
        <v>0.21</v>
      </c>
      <c r="DW77">
        <v>-7.10374463414634</v>
      </c>
      <c r="DX77">
        <v>-0.433561254355389</v>
      </c>
      <c r="DY77">
        <v>0.0591324193652526</v>
      </c>
      <c r="DZ77">
        <v>1</v>
      </c>
      <c r="EA77">
        <v>3.27181470588235</v>
      </c>
      <c r="EB77">
        <v>-0.00811426433448609</v>
      </c>
      <c r="EC77">
        <v>0.189113053850543</v>
      </c>
      <c r="ED77">
        <v>1</v>
      </c>
      <c r="EE77">
        <v>0.0651868707317073</v>
      </c>
      <c r="EF77">
        <v>0.233388574912892</v>
      </c>
      <c r="EG77">
        <v>0.0282909328415483</v>
      </c>
      <c r="EH77">
        <v>0</v>
      </c>
      <c r="EI77">
        <v>2</v>
      </c>
      <c r="EJ77">
        <v>3</v>
      </c>
      <c r="EK77" t="s">
        <v>298</v>
      </c>
      <c r="EL77">
        <v>100</v>
      </c>
      <c r="EM77">
        <v>100</v>
      </c>
      <c r="EN77">
        <v>-0.439</v>
      </c>
      <c r="EO77">
        <v>-0.1383</v>
      </c>
      <c r="EP77">
        <v>-1.5265217558934</v>
      </c>
      <c r="EQ77">
        <v>0.00616335315543056</v>
      </c>
      <c r="ER77">
        <v>-2.81551833566181e-06</v>
      </c>
      <c r="ES77">
        <v>7.20361701182458e-10</v>
      </c>
      <c r="ET77">
        <v>-0.335119031910718</v>
      </c>
      <c r="EU77">
        <v>0.000949733804135094</v>
      </c>
      <c r="EV77">
        <v>0.000626151634330831</v>
      </c>
      <c r="EW77">
        <v>-7.8445624330649e-06</v>
      </c>
      <c r="EX77">
        <v>-4</v>
      </c>
      <c r="EY77">
        <v>2067</v>
      </c>
      <c r="EZ77">
        <v>1</v>
      </c>
      <c r="FA77">
        <v>22</v>
      </c>
      <c r="FB77">
        <v>2.5</v>
      </c>
      <c r="FC77">
        <v>2.5</v>
      </c>
      <c r="FD77">
        <v>18</v>
      </c>
      <c r="FE77">
        <v>991.859</v>
      </c>
      <c r="FF77">
        <v>453.421</v>
      </c>
      <c r="FG77">
        <v>33.0026</v>
      </c>
      <c r="FH77">
        <v>33.9611</v>
      </c>
      <c r="FI77">
        <v>30.002</v>
      </c>
      <c r="FJ77">
        <v>33.5341</v>
      </c>
      <c r="FK77">
        <v>33.5744</v>
      </c>
      <c r="FL77">
        <v>15.4312</v>
      </c>
      <c r="FM77">
        <v>43.474</v>
      </c>
      <c r="FN77">
        <v>0</v>
      </c>
      <c r="FO77">
        <v>33</v>
      </c>
      <c r="FP77">
        <v>211.87</v>
      </c>
      <c r="FQ77">
        <v>19.3688</v>
      </c>
      <c r="FR77">
        <v>98.9811</v>
      </c>
      <c r="FS77">
        <v>97.8092</v>
      </c>
    </row>
    <row r="78" spans="1:175">
      <c r="A78">
        <v>62</v>
      </c>
      <c r="B78">
        <v>1627940635.6</v>
      </c>
      <c r="C78">
        <v>122</v>
      </c>
      <c r="D78" t="s">
        <v>418</v>
      </c>
      <c r="E78" t="s">
        <v>419</v>
      </c>
      <c r="F78">
        <v>0</v>
      </c>
      <c r="H78">
        <v>1627940635.6</v>
      </c>
      <c r="I78">
        <f>(J78)/1000</f>
        <v>0</v>
      </c>
      <c r="J78">
        <f>1000*CB78*AH78*(BX78-BY78)/(100*BQ78*(1000-AH78*BX78))</f>
        <v>0</v>
      </c>
      <c r="K78">
        <f>CB78*AH78*(BW78-BV78*(1000-AH78*BY78)/(1000-AH78*BX78))/(100*BQ78)</f>
        <v>0</v>
      </c>
      <c r="L78">
        <f>BV78 - IF(AH78&gt;1, K78*BQ78*100.0/(AJ78*CJ78), 0)</f>
        <v>0</v>
      </c>
      <c r="M78">
        <f>((S78-I78/2)*L78-K78)/(S78+I78/2)</f>
        <v>0</v>
      </c>
      <c r="N78">
        <f>M78*(CC78+CD78)/1000.0</f>
        <v>0</v>
      </c>
      <c r="O78">
        <f>(BV78 - IF(AH78&gt;1, K78*BQ78*100.0/(AJ78*CJ78), 0))*(CC78+CD78)/1000.0</f>
        <v>0</v>
      </c>
      <c r="P78">
        <f>2.0/((1/R78-1/Q78)+SIGN(R78)*SQRT((1/R78-1/Q78)*(1/R78-1/Q78) + 4*BR78/((BR78+1)*(BR78+1))*(2*1/R78*1/Q78-1/Q78*1/Q78)))</f>
        <v>0</v>
      </c>
      <c r="Q78">
        <f>IF(LEFT(BS78,1)&lt;&gt;"0",IF(LEFT(BS78,1)="1",3.0,BT78),$D$5+$E$5*(CJ78*CC78/($K$5*1000))+$F$5*(CJ78*CC78/($K$5*1000))*MAX(MIN(BQ78,$J$5),$I$5)*MAX(MIN(BQ78,$J$5),$I$5)+$G$5*MAX(MIN(BQ78,$J$5),$I$5)*(CJ78*CC78/($K$5*1000))+$H$5*(CJ78*CC78/($K$5*1000))*(CJ78*CC78/($K$5*1000)))</f>
        <v>0</v>
      </c>
      <c r="R78">
        <f>I78*(1000-(1000*0.61365*exp(17.502*V78/(240.97+V78))/(CC78+CD78)+BX78)/2)/(1000*0.61365*exp(17.502*V78/(240.97+V78))/(CC78+CD78)-BX78)</f>
        <v>0</v>
      </c>
      <c r="S78">
        <f>1/((BR78+1)/(P78/1.6)+1/(Q78/1.37)) + BR78/((BR78+1)/(P78/1.6) + BR78/(Q78/1.37))</f>
        <v>0</v>
      </c>
      <c r="T78">
        <f>(BM78*BP78)</f>
        <v>0</v>
      </c>
      <c r="U78">
        <f>(CE78+(T78+2*0.95*5.67E-8*(((CE78+$B$7)+273)^4-(CE78+273)^4)-44100*I78)/(1.84*29.3*Q78+8*0.95*5.67E-8*(CE78+273)^3))</f>
        <v>0</v>
      </c>
      <c r="V78">
        <f>($C$7*CF78+$D$7*CG78+$E$7*U78)</f>
        <v>0</v>
      </c>
      <c r="W78">
        <f>0.61365*exp(17.502*V78/(240.97+V78))</f>
        <v>0</v>
      </c>
      <c r="X78">
        <f>(Y78/Z78*100)</f>
        <v>0</v>
      </c>
      <c r="Y78">
        <f>BX78*(CC78+CD78)/1000</f>
        <v>0</v>
      </c>
      <c r="Z78">
        <f>0.61365*exp(17.502*CE78/(240.97+CE78))</f>
        <v>0</v>
      </c>
      <c r="AA78">
        <f>(W78-BX78*(CC78+CD78)/1000)</f>
        <v>0</v>
      </c>
      <c r="AB78">
        <f>(-I78*44100)</f>
        <v>0</v>
      </c>
      <c r="AC78">
        <f>2*29.3*Q78*0.92*(CE78-V78)</f>
        <v>0</v>
      </c>
      <c r="AD78">
        <f>2*0.95*5.67E-8*(((CE78+$B$7)+273)^4-(V78+273)^4)</f>
        <v>0</v>
      </c>
      <c r="AE78">
        <f>T78+AD78+AB78+AC78</f>
        <v>0</v>
      </c>
      <c r="AF78">
        <v>0</v>
      </c>
      <c r="AG78">
        <v>0</v>
      </c>
      <c r="AH78">
        <f>IF(AF78*$H$13&gt;=AJ78,1.0,(AJ78/(AJ78-AF78*$H$13)))</f>
        <v>0</v>
      </c>
      <c r="AI78">
        <f>(AH78-1)*100</f>
        <v>0</v>
      </c>
      <c r="AJ78">
        <f>MAX(0,($B$13+$C$13*CJ78)/(1+$D$13*CJ78)*CC78/(CE78+273)*$E$13)</f>
        <v>0</v>
      </c>
      <c r="AK78" t="s">
        <v>292</v>
      </c>
      <c r="AL78" t="s">
        <v>292</v>
      </c>
      <c r="AM78">
        <v>0</v>
      </c>
      <c r="AN78">
        <v>0</v>
      </c>
      <c r="AO78">
        <f>1-AM78/AN78</f>
        <v>0</v>
      </c>
      <c r="AP78">
        <v>0</v>
      </c>
      <c r="AQ78" t="s">
        <v>292</v>
      </c>
      <c r="AR78" t="s">
        <v>292</v>
      </c>
      <c r="AS78">
        <v>0</v>
      </c>
      <c r="AT78">
        <v>0</v>
      </c>
      <c r="AU78">
        <f>1-AS78/AT78</f>
        <v>0</v>
      </c>
      <c r="AV78">
        <v>0.5</v>
      </c>
      <c r="AW78">
        <f>BN78</f>
        <v>0</v>
      </c>
      <c r="AX78">
        <f>K78</f>
        <v>0</v>
      </c>
      <c r="AY78">
        <f>AU78*AV78*AW78</f>
        <v>0</v>
      </c>
      <c r="AZ78">
        <f>(AX78-AP78)/AW78</f>
        <v>0</v>
      </c>
      <c r="BA78">
        <f>(AN78-AT78)/AT78</f>
        <v>0</v>
      </c>
      <c r="BB78">
        <f>AM78/(AO78+AM78/AT78)</f>
        <v>0</v>
      </c>
      <c r="BC78" t="s">
        <v>292</v>
      </c>
      <c r="BD78">
        <v>0</v>
      </c>
      <c r="BE78">
        <f>IF(BD78&lt;&gt;0, BD78, BB78)</f>
        <v>0</v>
      </c>
      <c r="BF78">
        <f>1-BE78/AT78</f>
        <v>0</v>
      </c>
      <c r="BG78">
        <f>(AT78-AS78)/(AT78-BE78)</f>
        <v>0</v>
      </c>
      <c r="BH78">
        <f>(AN78-AT78)/(AN78-BE78)</f>
        <v>0</v>
      </c>
      <c r="BI78">
        <f>(AT78-AS78)/(AT78-AM78)</f>
        <v>0</v>
      </c>
      <c r="BJ78">
        <f>(AN78-AT78)/(AN78-AM78)</f>
        <v>0</v>
      </c>
      <c r="BK78">
        <f>(BG78*BE78/AS78)</f>
        <v>0</v>
      </c>
      <c r="BL78">
        <f>(1-BK78)</f>
        <v>0</v>
      </c>
      <c r="BM78">
        <f>$B$11*CK78+$C$11*CL78+$F$11*CM78*(1-CP78)</f>
        <v>0</v>
      </c>
      <c r="BN78">
        <f>BM78*BO78</f>
        <v>0</v>
      </c>
      <c r="BO78">
        <f>($B$11*$D$9+$C$11*$D$9+$F$11*((CZ78+CR78)/MAX(CZ78+CR78+DA78, 0.1)*$I$9+DA78/MAX(CZ78+CR78+DA78, 0.1)*$J$9))/($B$11+$C$11+$F$11)</f>
        <v>0</v>
      </c>
      <c r="BP78">
        <f>($B$11*$K$9+$C$11*$K$9+$F$11*((CZ78+CR78)/MAX(CZ78+CR78+DA78, 0.1)*$P$9+DA78/MAX(CZ78+CR78+DA78, 0.1)*$Q$9))/($B$11+$C$11+$F$11)</f>
        <v>0</v>
      </c>
      <c r="BQ78">
        <v>6</v>
      </c>
      <c r="BR78">
        <v>0.5</v>
      </c>
      <c r="BS78" t="s">
        <v>293</v>
      </c>
      <c r="BT78">
        <v>2</v>
      </c>
      <c r="BU78">
        <v>1627940635.6</v>
      </c>
      <c r="BV78">
        <v>195.486</v>
      </c>
      <c r="BW78">
        <v>202.528</v>
      </c>
      <c r="BX78">
        <v>19.2602</v>
      </c>
      <c r="BY78">
        <v>19.1985</v>
      </c>
      <c r="BZ78">
        <v>195.908</v>
      </c>
      <c r="CA78">
        <v>19.3985</v>
      </c>
      <c r="CB78">
        <v>900.029</v>
      </c>
      <c r="CC78">
        <v>101.152</v>
      </c>
      <c r="CD78">
        <v>0.0998085</v>
      </c>
      <c r="CE78">
        <v>34.932</v>
      </c>
      <c r="CF78">
        <v>35.1832</v>
      </c>
      <c r="CG78">
        <v>999.9</v>
      </c>
      <c r="CH78">
        <v>0</v>
      </c>
      <c r="CI78">
        <v>0</v>
      </c>
      <c r="CJ78">
        <v>9993.75</v>
      </c>
      <c r="CK78">
        <v>0</v>
      </c>
      <c r="CL78">
        <v>66.4911</v>
      </c>
      <c r="CM78">
        <v>1460.29</v>
      </c>
      <c r="CN78">
        <v>0.972993</v>
      </c>
      <c r="CO78">
        <v>0.027007</v>
      </c>
      <c r="CP78">
        <v>0</v>
      </c>
      <c r="CQ78">
        <v>3.0884</v>
      </c>
      <c r="CR78">
        <v>4.99951</v>
      </c>
      <c r="CS78">
        <v>193.397</v>
      </c>
      <c r="CT78">
        <v>11914.3</v>
      </c>
      <c r="CU78">
        <v>48.5</v>
      </c>
      <c r="CV78">
        <v>50.875</v>
      </c>
      <c r="CW78">
        <v>50.125</v>
      </c>
      <c r="CX78">
        <v>50.312</v>
      </c>
      <c r="CY78">
        <v>50.562</v>
      </c>
      <c r="CZ78">
        <v>1415.99</v>
      </c>
      <c r="DA78">
        <v>39.3</v>
      </c>
      <c r="DB78">
        <v>0</v>
      </c>
      <c r="DC78">
        <v>1627940636.5</v>
      </c>
      <c r="DD78">
        <v>0</v>
      </c>
      <c r="DE78">
        <v>3.25506538461538</v>
      </c>
      <c r="DF78">
        <v>-0.280632470846488</v>
      </c>
      <c r="DG78">
        <v>3.87784615433102</v>
      </c>
      <c r="DH78">
        <v>192.594576923077</v>
      </c>
      <c r="DI78">
        <v>15</v>
      </c>
      <c r="DJ78">
        <v>1627940486.6</v>
      </c>
      <c r="DK78" t="s">
        <v>294</v>
      </c>
      <c r="DL78">
        <v>1627940484.1</v>
      </c>
      <c r="DM78">
        <v>1627940486.6</v>
      </c>
      <c r="DN78">
        <v>1</v>
      </c>
      <c r="DO78">
        <v>-0.66</v>
      </c>
      <c r="DP78">
        <v>-0.126</v>
      </c>
      <c r="DQ78">
        <v>0.617</v>
      </c>
      <c r="DR78">
        <v>-0.144</v>
      </c>
      <c r="DS78">
        <v>420</v>
      </c>
      <c r="DT78">
        <v>19</v>
      </c>
      <c r="DU78">
        <v>0.69</v>
      </c>
      <c r="DV78">
        <v>0.21</v>
      </c>
      <c r="DW78">
        <v>-7.11143780487805</v>
      </c>
      <c r="DX78">
        <v>-0.28187602787456</v>
      </c>
      <c r="DY78">
        <v>0.0530919259633564</v>
      </c>
      <c r="DZ78">
        <v>1</v>
      </c>
      <c r="EA78">
        <v>3.25864117647059</v>
      </c>
      <c r="EB78">
        <v>-0.0541071817025426</v>
      </c>
      <c r="EC78">
        <v>0.193024110224676</v>
      </c>
      <c r="ED78">
        <v>1</v>
      </c>
      <c r="EE78">
        <v>0.0686036317073171</v>
      </c>
      <c r="EF78">
        <v>0.222126217421603</v>
      </c>
      <c r="EG78">
        <v>0.0279378391094948</v>
      </c>
      <c r="EH78">
        <v>0</v>
      </c>
      <c r="EI78">
        <v>2</v>
      </c>
      <c r="EJ78">
        <v>3</v>
      </c>
      <c r="EK78" t="s">
        <v>298</v>
      </c>
      <c r="EL78">
        <v>100</v>
      </c>
      <c r="EM78">
        <v>100</v>
      </c>
      <c r="EN78">
        <v>-0.422</v>
      </c>
      <c r="EO78">
        <v>-0.1383</v>
      </c>
      <c r="EP78">
        <v>-1.5265217558934</v>
      </c>
      <c r="EQ78">
        <v>0.00616335315543056</v>
      </c>
      <c r="ER78">
        <v>-2.81551833566181e-06</v>
      </c>
      <c r="ES78">
        <v>7.20361701182458e-10</v>
      </c>
      <c r="ET78">
        <v>-0.335119031910718</v>
      </c>
      <c r="EU78">
        <v>0.000949733804135094</v>
      </c>
      <c r="EV78">
        <v>0.000626151634330831</v>
      </c>
      <c r="EW78">
        <v>-7.8445624330649e-06</v>
      </c>
      <c r="EX78">
        <v>-4</v>
      </c>
      <c r="EY78">
        <v>2067</v>
      </c>
      <c r="EZ78">
        <v>1</v>
      </c>
      <c r="FA78">
        <v>22</v>
      </c>
      <c r="FB78">
        <v>2.5</v>
      </c>
      <c r="FC78">
        <v>2.5</v>
      </c>
      <c r="FD78">
        <v>18</v>
      </c>
      <c r="FE78">
        <v>991.769</v>
      </c>
      <c r="FF78">
        <v>453.293</v>
      </c>
      <c r="FG78">
        <v>33.0024</v>
      </c>
      <c r="FH78">
        <v>33.9709</v>
      </c>
      <c r="FI78">
        <v>30.002</v>
      </c>
      <c r="FJ78">
        <v>33.5438</v>
      </c>
      <c r="FK78">
        <v>33.5841</v>
      </c>
      <c r="FL78">
        <v>15.6554</v>
      </c>
      <c r="FM78">
        <v>43.474</v>
      </c>
      <c r="FN78">
        <v>0</v>
      </c>
      <c r="FO78">
        <v>33</v>
      </c>
      <c r="FP78">
        <v>216.88</v>
      </c>
      <c r="FQ78">
        <v>19.409</v>
      </c>
      <c r="FR78">
        <v>98.979</v>
      </c>
      <c r="FS78">
        <v>97.8071</v>
      </c>
    </row>
    <row r="79" spans="1:175">
      <c r="A79">
        <v>63</v>
      </c>
      <c r="B79">
        <v>1627940637.6</v>
      </c>
      <c r="C79">
        <v>124</v>
      </c>
      <c r="D79" t="s">
        <v>420</v>
      </c>
      <c r="E79" t="s">
        <v>421</v>
      </c>
      <c r="F79">
        <v>0</v>
      </c>
      <c r="H79">
        <v>1627940637.6</v>
      </c>
      <c r="I79">
        <f>(J79)/1000</f>
        <v>0</v>
      </c>
      <c r="J79">
        <f>1000*CB79*AH79*(BX79-BY79)/(100*BQ79*(1000-AH79*BX79))</f>
        <v>0</v>
      </c>
      <c r="K79">
        <f>CB79*AH79*(BW79-BV79*(1000-AH79*BY79)/(1000-AH79*BX79))/(100*BQ79)</f>
        <v>0</v>
      </c>
      <c r="L79">
        <f>BV79 - IF(AH79&gt;1, K79*BQ79*100.0/(AJ79*CJ79), 0)</f>
        <v>0</v>
      </c>
      <c r="M79">
        <f>((S79-I79/2)*L79-K79)/(S79+I79/2)</f>
        <v>0</v>
      </c>
      <c r="N79">
        <f>M79*(CC79+CD79)/1000.0</f>
        <v>0</v>
      </c>
      <c r="O79">
        <f>(BV79 - IF(AH79&gt;1, K79*BQ79*100.0/(AJ79*CJ79), 0))*(CC79+CD79)/1000.0</f>
        <v>0</v>
      </c>
      <c r="P79">
        <f>2.0/((1/R79-1/Q79)+SIGN(R79)*SQRT((1/R79-1/Q79)*(1/R79-1/Q79) + 4*BR79/((BR79+1)*(BR79+1))*(2*1/R79*1/Q79-1/Q79*1/Q79)))</f>
        <v>0</v>
      </c>
      <c r="Q79">
        <f>IF(LEFT(BS79,1)&lt;&gt;"0",IF(LEFT(BS79,1)="1",3.0,BT79),$D$5+$E$5*(CJ79*CC79/($K$5*1000))+$F$5*(CJ79*CC79/($K$5*1000))*MAX(MIN(BQ79,$J$5),$I$5)*MAX(MIN(BQ79,$J$5),$I$5)+$G$5*MAX(MIN(BQ79,$J$5),$I$5)*(CJ79*CC79/($K$5*1000))+$H$5*(CJ79*CC79/($K$5*1000))*(CJ79*CC79/($K$5*1000)))</f>
        <v>0</v>
      </c>
      <c r="R79">
        <f>I79*(1000-(1000*0.61365*exp(17.502*V79/(240.97+V79))/(CC79+CD79)+BX79)/2)/(1000*0.61365*exp(17.502*V79/(240.97+V79))/(CC79+CD79)-BX79)</f>
        <v>0</v>
      </c>
      <c r="S79">
        <f>1/((BR79+1)/(P79/1.6)+1/(Q79/1.37)) + BR79/((BR79+1)/(P79/1.6) + BR79/(Q79/1.37))</f>
        <v>0</v>
      </c>
      <c r="T79">
        <f>(BM79*BP79)</f>
        <v>0</v>
      </c>
      <c r="U79">
        <f>(CE79+(T79+2*0.95*5.67E-8*(((CE79+$B$7)+273)^4-(CE79+273)^4)-44100*I79)/(1.84*29.3*Q79+8*0.95*5.67E-8*(CE79+273)^3))</f>
        <v>0</v>
      </c>
      <c r="V79">
        <f>($C$7*CF79+$D$7*CG79+$E$7*U79)</f>
        <v>0</v>
      </c>
      <c r="W79">
        <f>0.61365*exp(17.502*V79/(240.97+V79))</f>
        <v>0</v>
      </c>
      <c r="X79">
        <f>(Y79/Z79*100)</f>
        <v>0</v>
      </c>
      <c r="Y79">
        <f>BX79*(CC79+CD79)/1000</f>
        <v>0</v>
      </c>
      <c r="Z79">
        <f>0.61365*exp(17.502*CE79/(240.97+CE79))</f>
        <v>0</v>
      </c>
      <c r="AA79">
        <f>(W79-BX79*(CC79+CD79)/1000)</f>
        <v>0</v>
      </c>
      <c r="AB79">
        <f>(-I79*44100)</f>
        <v>0</v>
      </c>
      <c r="AC79">
        <f>2*29.3*Q79*0.92*(CE79-V79)</f>
        <v>0</v>
      </c>
      <c r="AD79">
        <f>2*0.95*5.67E-8*(((CE79+$B$7)+273)^4-(V79+273)^4)</f>
        <v>0</v>
      </c>
      <c r="AE79">
        <f>T79+AD79+AB79+AC79</f>
        <v>0</v>
      </c>
      <c r="AF79">
        <v>0</v>
      </c>
      <c r="AG79">
        <v>0</v>
      </c>
      <c r="AH79">
        <f>IF(AF79*$H$13&gt;=AJ79,1.0,(AJ79/(AJ79-AF79*$H$13)))</f>
        <v>0</v>
      </c>
      <c r="AI79">
        <f>(AH79-1)*100</f>
        <v>0</v>
      </c>
      <c r="AJ79">
        <f>MAX(0,($B$13+$C$13*CJ79)/(1+$D$13*CJ79)*CC79/(CE79+273)*$E$13)</f>
        <v>0</v>
      </c>
      <c r="AK79" t="s">
        <v>292</v>
      </c>
      <c r="AL79" t="s">
        <v>292</v>
      </c>
      <c r="AM79">
        <v>0</v>
      </c>
      <c r="AN79">
        <v>0</v>
      </c>
      <c r="AO79">
        <f>1-AM79/AN79</f>
        <v>0</v>
      </c>
      <c r="AP79">
        <v>0</v>
      </c>
      <c r="AQ79" t="s">
        <v>292</v>
      </c>
      <c r="AR79" t="s">
        <v>292</v>
      </c>
      <c r="AS79">
        <v>0</v>
      </c>
      <c r="AT79">
        <v>0</v>
      </c>
      <c r="AU79">
        <f>1-AS79/AT79</f>
        <v>0</v>
      </c>
      <c r="AV79">
        <v>0.5</v>
      </c>
      <c r="AW79">
        <f>BN79</f>
        <v>0</v>
      </c>
      <c r="AX79">
        <f>K79</f>
        <v>0</v>
      </c>
      <c r="AY79">
        <f>AU79*AV79*AW79</f>
        <v>0</v>
      </c>
      <c r="AZ79">
        <f>(AX79-AP79)/AW79</f>
        <v>0</v>
      </c>
      <c r="BA79">
        <f>(AN79-AT79)/AT79</f>
        <v>0</v>
      </c>
      <c r="BB79">
        <f>AM79/(AO79+AM79/AT79)</f>
        <v>0</v>
      </c>
      <c r="BC79" t="s">
        <v>292</v>
      </c>
      <c r="BD79">
        <v>0</v>
      </c>
      <c r="BE79">
        <f>IF(BD79&lt;&gt;0, BD79, BB79)</f>
        <v>0</v>
      </c>
      <c r="BF79">
        <f>1-BE79/AT79</f>
        <v>0</v>
      </c>
      <c r="BG79">
        <f>(AT79-AS79)/(AT79-BE79)</f>
        <v>0</v>
      </c>
      <c r="BH79">
        <f>(AN79-AT79)/(AN79-BE79)</f>
        <v>0</v>
      </c>
      <c r="BI79">
        <f>(AT79-AS79)/(AT79-AM79)</f>
        <v>0</v>
      </c>
      <c r="BJ79">
        <f>(AN79-AT79)/(AN79-AM79)</f>
        <v>0</v>
      </c>
      <c r="BK79">
        <f>(BG79*BE79/AS79)</f>
        <v>0</v>
      </c>
      <c r="BL79">
        <f>(1-BK79)</f>
        <v>0</v>
      </c>
      <c r="BM79">
        <f>$B$11*CK79+$C$11*CL79+$F$11*CM79*(1-CP79)</f>
        <v>0</v>
      </c>
      <c r="BN79">
        <f>BM79*BO79</f>
        <v>0</v>
      </c>
      <c r="BO79">
        <f>($B$11*$D$9+$C$11*$D$9+$F$11*((CZ79+CR79)/MAX(CZ79+CR79+DA79, 0.1)*$I$9+DA79/MAX(CZ79+CR79+DA79, 0.1)*$J$9))/($B$11+$C$11+$F$11)</f>
        <v>0</v>
      </c>
      <c r="BP79">
        <f>($B$11*$K$9+$C$11*$K$9+$F$11*((CZ79+CR79)/MAX(CZ79+CR79+DA79, 0.1)*$P$9+DA79/MAX(CZ79+CR79+DA79, 0.1)*$Q$9))/($B$11+$C$11+$F$11)</f>
        <v>0</v>
      </c>
      <c r="BQ79">
        <v>6</v>
      </c>
      <c r="BR79">
        <v>0.5</v>
      </c>
      <c r="BS79" t="s">
        <v>293</v>
      </c>
      <c r="BT79">
        <v>2</v>
      </c>
      <c r="BU79">
        <v>1627940637.6</v>
      </c>
      <c r="BV79">
        <v>198.862</v>
      </c>
      <c r="BW79">
        <v>205.965</v>
      </c>
      <c r="BX79">
        <v>19.2649</v>
      </c>
      <c r="BY79">
        <v>19.2302</v>
      </c>
      <c r="BZ79">
        <v>199.267</v>
      </c>
      <c r="CA79">
        <v>19.4031</v>
      </c>
      <c r="CB79">
        <v>900.055</v>
      </c>
      <c r="CC79">
        <v>101.153</v>
      </c>
      <c r="CD79">
        <v>0.100072</v>
      </c>
      <c r="CE79">
        <v>34.9346</v>
      </c>
      <c r="CF79">
        <v>35.1899</v>
      </c>
      <c r="CG79">
        <v>999.9</v>
      </c>
      <c r="CH79">
        <v>0</v>
      </c>
      <c r="CI79">
        <v>0</v>
      </c>
      <c r="CJ79">
        <v>9978.75</v>
      </c>
      <c r="CK79">
        <v>0</v>
      </c>
      <c r="CL79">
        <v>66.4911</v>
      </c>
      <c r="CM79">
        <v>1459.94</v>
      </c>
      <c r="CN79">
        <v>0.973009</v>
      </c>
      <c r="CO79">
        <v>0.0269909</v>
      </c>
      <c r="CP79">
        <v>0</v>
      </c>
      <c r="CQ79">
        <v>3.243</v>
      </c>
      <c r="CR79">
        <v>4.99951</v>
      </c>
      <c r="CS79">
        <v>193.084</v>
      </c>
      <c r="CT79">
        <v>11911.5</v>
      </c>
      <c r="CU79">
        <v>48.5</v>
      </c>
      <c r="CV79">
        <v>50.875</v>
      </c>
      <c r="CW79">
        <v>50.125</v>
      </c>
      <c r="CX79">
        <v>50.312</v>
      </c>
      <c r="CY79">
        <v>50.562</v>
      </c>
      <c r="CZ79">
        <v>1415.67</v>
      </c>
      <c r="DA79">
        <v>39.27</v>
      </c>
      <c r="DB79">
        <v>0</v>
      </c>
      <c r="DC79">
        <v>1627940638.3</v>
      </c>
      <c r="DD79">
        <v>0</v>
      </c>
      <c r="DE79">
        <v>3.250604</v>
      </c>
      <c r="DF79">
        <v>-0.0536538397656151</v>
      </c>
      <c r="DG79">
        <v>4.34630770830127</v>
      </c>
      <c r="DH79">
        <v>192.71516</v>
      </c>
      <c r="DI79">
        <v>15</v>
      </c>
      <c r="DJ79">
        <v>1627940486.6</v>
      </c>
      <c r="DK79" t="s">
        <v>294</v>
      </c>
      <c r="DL79">
        <v>1627940484.1</v>
      </c>
      <c r="DM79">
        <v>1627940486.6</v>
      </c>
      <c r="DN79">
        <v>1</v>
      </c>
      <c r="DO79">
        <v>-0.66</v>
      </c>
      <c r="DP79">
        <v>-0.126</v>
      </c>
      <c r="DQ79">
        <v>0.617</v>
      </c>
      <c r="DR79">
        <v>-0.144</v>
      </c>
      <c r="DS79">
        <v>420</v>
      </c>
      <c r="DT79">
        <v>19</v>
      </c>
      <c r="DU79">
        <v>0.69</v>
      </c>
      <c r="DV79">
        <v>0.21</v>
      </c>
      <c r="DW79">
        <v>-7.11331902439024</v>
      </c>
      <c r="DX79">
        <v>-0.0983197212543654</v>
      </c>
      <c r="DY79">
        <v>0.0507883729638633</v>
      </c>
      <c r="DZ79">
        <v>1</v>
      </c>
      <c r="EA79">
        <v>3.25243235294118</v>
      </c>
      <c r="EB79">
        <v>-0.00742828107571052</v>
      </c>
      <c r="EC79">
        <v>0.188074459160677</v>
      </c>
      <c r="ED79">
        <v>1</v>
      </c>
      <c r="EE79">
        <v>0.0699835268292683</v>
      </c>
      <c r="EF79">
        <v>0.159100781184669</v>
      </c>
      <c r="EG79">
        <v>0.0271296136247875</v>
      </c>
      <c r="EH79">
        <v>0</v>
      </c>
      <c r="EI79">
        <v>2</v>
      </c>
      <c r="EJ79">
        <v>3</v>
      </c>
      <c r="EK79" t="s">
        <v>298</v>
      </c>
      <c r="EL79">
        <v>100</v>
      </c>
      <c r="EM79">
        <v>100</v>
      </c>
      <c r="EN79">
        <v>-0.405</v>
      </c>
      <c r="EO79">
        <v>-0.1382</v>
      </c>
      <c r="EP79">
        <v>-1.5265217558934</v>
      </c>
      <c r="EQ79">
        <v>0.00616335315543056</v>
      </c>
      <c r="ER79">
        <v>-2.81551833566181e-06</v>
      </c>
      <c r="ES79">
        <v>7.20361701182458e-10</v>
      </c>
      <c r="ET79">
        <v>-0.335119031910718</v>
      </c>
      <c r="EU79">
        <v>0.000949733804135094</v>
      </c>
      <c r="EV79">
        <v>0.000626151634330831</v>
      </c>
      <c r="EW79">
        <v>-7.8445624330649e-06</v>
      </c>
      <c r="EX79">
        <v>-4</v>
      </c>
      <c r="EY79">
        <v>2067</v>
      </c>
      <c r="EZ79">
        <v>1</v>
      </c>
      <c r="FA79">
        <v>22</v>
      </c>
      <c r="FB79">
        <v>2.6</v>
      </c>
      <c r="FC79">
        <v>2.5</v>
      </c>
      <c r="FD79">
        <v>18</v>
      </c>
      <c r="FE79">
        <v>991.887</v>
      </c>
      <c r="FF79">
        <v>453.414</v>
      </c>
      <c r="FG79">
        <v>33.0024</v>
      </c>
      <c r="FH79">
        <v>33.9801</v>
      </c>
      <c r="FI79">
        <v>30.0021</v>
      </c>
      <c r="FJ79">
        <v>33.5529</v>
      </c>
      <c r="FK79">
        <v>33.5938</v>
      </c>
      <c r="FL79">
        <v>15.8625</v>
      </c>
      <c r="FM79">
        <v>43.1876</v>
      </c>
      <c r="FN79">
        <v>0</v>
      </c>
      <c r="FO79">
        <v>33</v>
      </c>
      <c r="FP79">
        <v>221.9</v>
      </c>
      <c r="FQ79">
        <v>19.4279</v>
      </c>
      <c r="FR79">
        <v>98.9774</v>
      </c>
      <c r="FS79">
        <v>97.8059</v>
      </c>
    </row>
    <row r="80" spans="1:175">
      <c r="A80">
        <v>64</v>
      </c>
      <c r="B80">
        <v>1627940639.6</v>
      </c>
      <c r="C80">
        <v>126</v>
      </c>
      <c r="D80" t="s">
        <v>422</v>
      </c>
      <c r="E80" t="s">
        <v>423</v>
      </c>
      <c r="F80">
        <v>0</v>
      </c>
      <c r="H80">
        <v>1627940639.6</v>
      </c>
      <c r="I80">
        <f>(J80)/1000</f>
        <v>0</v>
      </c>
      <c r="J80">
        <f>1000*CB80*AH80*(BX80-BY80)/(100*BQ80*(1000-AH80*BX80))</f>
        <v>0</v>
      </c>
      <c r="K80">
        <f>CB80*AH80*(BW80-BV80*(1000-AH80*BY80)/(1000-AH80*BX80))/(100*BQ80)</f>
        <v>0</v>
      </c>
      <c r="L80">
        <f>BV80 - IF(AH80&gt;1, K80*BQ80*100.0/(AJ80*CJ80), 0)</f>
        <v>0</v>
      </c>
      <c r="M80">
        <f>((S80-I80/2)*L80-K80)/(S80+I80/2)</f>
        <v>0</v>
      </c>
      <c r="N80">
        <f>M80*(CC80+CD80)/1000.0</f>
        <v>0</v>
      </c>
      <c r="O80">
        <f>(BV80 - IF(AH80&gt;1, K80*BQ80*100.0/(AJ80*CJ80), 0))*(CC80+CD80)/1000.0</f>
        <v>0</v>
      </c>
      <c r="P80">
        <f>2.0/((1/R80-1/Q80)+SIGN(R80)*SQRT((1/R80-1/Q80)*(1/R80-1/Q80) + 4*BR80/((BR80+1)*(BR80+1))*(2*1/R80*1/Q80-1/Q80*1/Q80)))</f>
        <v>0</v>
      </c>
      <c r="Q80">
        <f>IF(LEFT(BS80,1)&lt;&gt;"0",IF(LEFT(BS80,1)="1",3.0,BT80),$D$5+$E$5*(CJ80*CC80/($K$5*1000))+$F$5*(CJ80*CC80/($K$5*1000))*MAX(MIN(BQ80,$J$5),$I$5)*MAX(MIN(BQ80,$J$5),$I$5)+$G$5*MAX(MIN(BQ80,$J$5),$I$5)*(CJ80*CC80/($K$5*1000))+$H$5*(CJ80*CC80/($K$5*1000))*(CJ80*CC80/($K$5*1000)))</f>
        <v>0</v>
      </c>
      <c r="R80">
        <f>I80*(1000-(1000*0.61365*exp(17.502*V80/(240.97+V80))/(CC80+CD80)+BX80)/2)/(1000*0.61365*exp(17.502*V80/(240.97+V80))/(CC80+CD80)-BX80)</f>
        <v>0</v>
      </c>
      <c r="S80">
        <f>1/((BR80+1)/(P80/1.6)+1/(Q80/1.37)) + BR80/((BR80+1)/(P80/1.6) + BR80/(Q80/1.37))</f>
        <v>0</v>
      </c>
      <c r="T80">
        <f>(BM80*BP80)</f>
        <v>0</v>
      </c>
      <c r="U80">
        <f>(CE80+(T80+2*0.95*5.67E-8*(((CE80+$B$7)+273)^4-(CE80+273)^4)-44100*I80)/(1.84*29.3*Q80+8*0.95*5.67E-8*(CE80+273)^3))</f>
        <v>0</v>
      </c>
      <c r="V80">
        <f>($C$7*CF80+$D$7*CG80+$E$7*U80)</f>
        <v>0</v>
      </c>
      <c r="W80">
        <f>0.61365*exp(17.502*V80/(240.97+V80))</f>
        <v>0</v>
      </c>
      <c r="X80">
        <f>(Y80/Z80*100)</f>
        <v>0</v>
      </c>
      <c r="Y80">
        <f>BX80*(CC80+CD80)/1000</f>
        <v>0</v>
      </c>
      <c r="Z80">
        <f>0.61365*exp(17.502*CE80/(240.97+CE80))</f>
        <v>0</v>
      </c>
      <c r="AA80">
        <f>(W80-BX80*(CC80+CD80)/1000)</f>
        <v>0</v>
      </c>
      <c r="AB80">
        <f>(-I80*44100)</f>
        <v>0</v>
      </c>
      <c r="AC80">
        <f>2*29.3*Q80*0.92*(CE80-V80)</f>
        <v>0</v>
      </c>
      <c r="AD80">
        <f>2*0.95*5.67E-8*(((CE80+$B$7)+273)^4-(V80+273)^4)</f>
        <v>0</v>
      </c>
      <c r="AE80">
        <f>T80+AD80+AB80+AC80</f>
        <v>0</v>
      </c>
      <c r="AF80">
        <v>0</v>
      </c>
      <c r="AG80">
        <v>0</v>
      </c>
      <c r="AH80">
        <f>IF(AF80*$H$13&gt;=AJ80,1.0,(AJ80/(AJ80-AF80*$H$13)))</f>
        <v>0</v>
      </c>
      <c r="AI80">
        <f>(AH80-1)*100</f>
        <v>0</v>
      </c>
      <c r="AJ80">
        <f>MAX(0,($B$13+$C$13*CJ80)/(1+$D$13*CJ80)*CC80/(CE80+273)*$E$13)</f>
        <v>0</v>
      </c>
      <c r="AK80" t="s">
        <v>292</v>
      </c>
      <c r="AL80" t="s">
        <v>292</v>
      </c>
      <c r="AM80">
        <v>0</v>
      </c>
      <c r="AN80">
        <v>0</v>
      </c>
      <c r="AO80">
        <f>1-AM80/AN80</f>
        <v>0</v>
      </c>
      <c r="AP80">
        <v>0</v>
      </c>
      <c r="AQ80" t="s">
        <v>292</v>
      </c>
      <c r="AR80" t="s">
        <v>292</v>
      </c>
      <c r="AS80">
        <v>0</v>
      </c>
      <c r="AT80">
        <v>0</v>
      </c>
      <c r="AU80">
        <f>1-AS80/AT80</f>
        <v>0</v>
      </c>
      <c r="AV80">
        <v>0.5</v>
      </c>
      <c r="AW80">
        <f>BN80</f>
        <v>0</v>
      </c>
      <c r="AX80">
        <f>K80</f>
        <v>0</v>
      </c>
      <c r="AY80">
        <f>AU80*AV80*AW80</f>
        <v>0</v>
      </c>
      <c r="AZ80">
        <f>(AX80-AP80)/AW80</f>
        <v>0</v>
      </c>
      <c r="BA80">
        <f>(AN80-AT80)/AT80</f>
        <v>0</v>
      </c>
      <c r="BB80">
        <f>AM80/(AO80+AM80/AT80)</f>
        <v>0</v>
      </c>
      <c r="BC80" t="s">
        <v>292</v>
      </c>
      <c r="BD80">
        <v>0</v>
      </c>
      <c r="BE80">
        <f>IF(BD80&lt;&gt;0, BD80, BB80)</f>
        <v>0</v>
      </c>
      <c r="BF80">
        <f>1-BE80/AT80</f>
        <v>0</v>
      </c>
      <c r="BG80">
        <f>(AT80-AS80)/(AT80-BE80)</f>
        <v>0</v>
      </c>
      <c r="BH80">
        <f>(AN80-AT80)/(AN80-BE80)</f>
        <v>0</v>
      </c>
      <c r="BI80">
        <f>(AT80-AS80)/(AT80-AM80)</f>
        <v>0</v>
      </c>
      <c r="BJ80">
        <f>(AN80-AT80)/(AN80-AM80)</f>
        <v>0</v>
      </c>
      <c r="BK80">
        <f>(BG80*BE80/AS80)</f>
        <v>0</v>
      </c>
      <c r="BL80">
        <f>(1-BK80)</f>
        <v>0</v>
      </c>
      <c r="BM80">
        <f>$B$11*CK80+$C$11*CL80+$F$11*CM80*(1-CP80)</f>
        <v>0</v>
      </c>
      <c r="BN80">
        <f>BM80*BO80</f>
        <v>0</v>
      </c>
      <c r="BO80">
        <f>($B$11*$D$9+$C$11*$D$9+$F$11*((CZ80+CR80)/MAX(CZ80+CR80+DA80, 0.1)*$I$9+DA80/MAX(CZ80+CR80+DA80, 0.1)*$J$9))/($B$11+$C$11+$F$11)</f>
        <v>0</v>
      </c>
      <c r="BP80">
        <f>($B$11*$K$9+$C$11*$K$9+$F$11*((CZ80+CR80)/MAX(CZ80+CR80+DA80, 0.1)*$P$9+DA80/MAX(CZ80+CR80+DA80, 0.1)*$Q$9))/($B$11+$C$11+$F$11)</f>
        <v>0</v>
      </c>
      <c r="BQ80">
        <v>6</v>
      </c>
      <c r="BR80">
        <v>0.5</v>
      </c>
      <c r="BS80" t="s">
        <v>293</v>
      </c>
      <c r="BT80">
        <v>2</v>
      </c>
      <c r="BU80">
        <v>1627940639.6</v>
      </c>
      <c r="BV80">
        <v>202.227</v>
      </c>
      <c r="BW80">
        <v>209.337</v>
      </c>
      <c r="BX80">
        <v>19.2839</v>
      </c>
      <c r="BY80">
        <v>19.2895</v>
      </c>
      <c r="BZ80">
        <v>202.614</v>
      </c>
      <c r="CA80">
        <v>19.4218</v>
      </c>
      <c r="CB80">
        <v>899.969</v>
      </c>
      <c r="CC80">
        <v>101.154</v>
      </c>
      <c r="CD80">
        <v>0.100743</v>
      </c>
      <c r="CE80">
        <v>34.937</v>
      </c>
      <c r="CF80">
        <v>35.1924</v>
      </c>
      <c r="CG80">
        <v>999.9</v>
      </c>
      <c r="CH80">
        <v>0</v>
      </c>
      <c r="CI80">
        <v>0</v>
      </c>
      <c r="CJ80">
        <v>9961.25</v>
      </c>
      <c r="CK80">
        <v>0</v>
      </c>
      <c r="CL80">
        <v>66.4911</v>
      </c>
      <c r="CM80">
        <v>1459.97</v>
      </c>
      <c r="CN80">
        <v>0.972987</v>
      </c>
      <c r="CO80">
        <v>0.0270127</v>
      </c>
      <c r="CP80">
        <v>0</v>
      </c>
      <c r="CQ80">
        <v>3.3751</v>
      </c>
      <c r="CR80">
        <v>4.99951</v>
      </c>
      <c r="CS80">
        <v>193.142</v>
      </c>
      <c r="CT80">
        <v>11911.6</v>
      </c>
      <c r="CU80">
        <v>48.562</v>
      </c>
      <c r="CV80">
        <v>50.875</v>
      </c>
      <c r="CW80">
        <v>50.125</v>
      </c>
      <c r="CX80">
        <v>50.312</v>
      </c>
      <c r="CY80">
        <v>50.562</v>
      </c>
      <c r="CZ80">
        <v>1415.67</v>
      </c>
      <c r="DA80">
        <v>39.3</v>
      </c>
      <c r="DB80">
        <v>0</v>
      </c>
      <c r="DC80">
        <v>1627940640.1</v>
      </c>
      <c r="DD80">
        <v>0</v>
      </c>
      <c r="DE80">
        <v>3.25931538461538</v>
      </c>
      <c r="DF80">
        <v>0.291678632378805</v>
      </c>
      <c r="DG80">
        <v>4.29900855317635</v>
      </c>
      <c r="DH80">
        <v>192.782076923077</v>
      </c>
      <c r="DI80">
        <v>15</v>
      </c>
      <c r="DJ80">
        <v>1627940486.6</v>
      </c>
      <c r="DK80" t="s">
        <v>294</v>
      </c>
      <c r="DL80">
        <v>1627940484.1</v>
      </c>
      <c r="DM80">
        <v>1627940486.6</v>
      </c>
      <c r="DN80">
        <v>1</v>
      </c>
      <c r="DO80">
        <v>-0.66</v>
      </c>
      <c r="DP80">
        <v>-0.126</v>
      </c>
      <c r="DQ80">
        <v>0.617</v>
      </c>
      <c r="DR80">
        <v>-0.144</v>
      </c>
      <c r="DS80">
        <v>420</v>
      </c>
      <c r="DT80">
        <v>19</v>
      </c>
      <c r="DU80">
        <v>0.69</v>
      </c>
      <c r="DV80">
        <v>0.21</v>
      </c>
      <c r="DW80">
        <v>-7.11703609756098</v>
      </c>
      <c r="DX80">
        <v>0.045435679442504</v>
      </c>
      <c r="DY80">
        <v>0.047650373677446</v>
      </c>
      <c r="DZ80">
        <v>1</v>
      </c>
      <c r="EA80">
        <v>3.2735</v>
      </c>
      <c r="EB80">
        <v>-0.179120055073378</v>
      </c>
      <c r="EC80">
        <v>0.171034072972747</v>
      </c>
      <c r="ED80">
        <v>1</v>
      </c>
      <c r="EE80">
        <v>0.0684883073170732</v>
      </c>
      <c r="EF80">
        <v>0.0477836529616726</v>
      </c>
      <c r="EG80">
        <v>0.0290059695666035</v>
      </c>
      <c r="EH80">
        <v>1</v>
      </c>
      <c r="EI80">
        <v>3</v>
      </c>
      <c r="EJ80">
        <v>3</v>
      </c>
      <c r="EK80" t="s">
        <v>295</v>
      </c>
      <c r="EL80">
        <v>100</v>
      </c>
      <c r="EM80">
        <v>100</v>
      </c>
      <c r="EN80">
        <v>-0.387</v>
      </c>
      <c r="EO80">
        <v>-0.1379</v>
      </c>
      <c r="EP80">
        <v>-1.5265217558934</v>
      </c>
      <c r="EQ80">
        <v>0.00616335315543056</v>
      </c>
      <c r="ER80">
        <v>-2.81551833566181e-06</v>
      </c>
      <c r="ES80">
        <v>7.20361701182458e-10</v>
      </c>
      <c r="ET80">
        <v>-0.335119031910718</v>
      </c>
      <c r="EU80">
        <v>0.000949733804135094</v>
      </c>
      <c r="EV80">
        <v>0.000626151634330831</v>
      </c>
      <c r="EW80">
        <v>-7.8445624330649e-06</v>
      </c>
      <c r="EX80">
        <v>-4</v>
      </c>
      <c r="EY80">
        <v>2067</v>
      </c>
      <c r="EZ80">
        <v>1</v>
      </c>
      <c r="FA80">
        <v>22</v>
      </c>
      <c r="FB80">
        <v>2.6</v>
      </c>
      <c r="FC80">
        <v>2.5</v>
      </c>
      <c r="FD80">
        <v>18</v>
      </c>
      <c r="FE80">
        <v>991.662</v>
      </c>
      <c r="FF80">
        <v>453.386</v>
      </c>
      <c r="FG80">
        <v>33.0022</v>
      </c>
      <c r="FH80">
        <v>33.9893</v>
      </c>
      <c r="FI80">
        <v>30.0021</v>
      </c>
      <c r="FJ80">
        <v>33.5626</v>
      </c>
      <c r="FK80">
        <v>33.6035</v>
      </c>
      <c r="FL80">
        <v>16.0193</v>
      </c>
      <c r="FM80">
        <v>43.1876</v>
      </c>
      <c r="FN80">
        <v>0</v>
      </c>
      <c r="FO80">
        <v>33</v>
      </c>
      <c r="FP80">
        <v>221.9</v>
      </c>
      <c r="FQ80">
        <v>19.4378</v>
      </c>
      <c r="FR80">
        <v>98.9755</v>
      </c>
      <c r="FS80">
        <v>97.8048</v>
      </c>
    </row>
    <row r="81" spans="1:175">
      <c r="A81">
        <v>65</v>
      </c>
      <c r="B81">
        <v>1627940641.6</v>
      </c>
      <c r="C81">
        <v>128</v>
      </c>
      <c r="D81" t="s">
        <v>424</v>
      </c>
      <c r="E81" t="s">
        <v>425</v>
      </c>
      <c r="F81">
        <v>0</v>
      </c>
      <c r="H81">
        <v>1627940641.6</v>
      </c>
      <c r="I81">
        <f>(J81)/1000</f>
        <v>0</v>
      </c>
      <c r="J81">
        <f>1000*CB81*AH81*(BX81-BY81)/(100*BQ81*(1000-AH81*BX81))</f>
        <v>0</v>
      </c>
      <c r="K81">
        <f>CB81*AH81*(BW81-BV81*(1000-AH81*BY81)/(1000-AH81*BX81))/(100*BQ81)</f>
        <v>0</v>
      </c>
      <c r="L81">
        <f>BV81 - IF(AH81&gt;1, K81*BQ81*100.0/(AJ81*CJ81), 0)</f>
        <v>0</v>
      </c>
      <c r="M81">
        <f>((S81-I81/2)*L81-K81)/(S81+I81/2)</f>
        <v>0</v>
      </c>
      <c r="N81">
        <f>M81*(CC81+CD81)/1000.0</f>
        <v>0</v>
      </c>
      <c r="O81">
        <f>(BV81 - IF(AH81&gt;1, K81*BQ81*100.0/(AJ81*CJ81), 0))*(CC81+CD81)/1000.0</f>
        <v>0</v>
      </c>
      <c r="P81">
        <f>2.0/((1/R81-1/Q81)+SIGN(R81)*SQRT((1/R81-1/Q81)*(1/R81-1/Q81) + 4*BR81/((BR81+1)*(BR81+1))*(2*1/R81*1/Q81-1/Q81*1/Q81)))</f>
        <v>0</v>
      </c>
      <c r="Q81">
        <f>IF(LEFT(BS81,1)&lt;&gt;"0",IF(LEFT(BS81,1)="1",3.0,BT81),$D$5+$E$5*(CJ81*CC81/($K$5*1000))+$F$5*(CJ81*CC81/($K$5*1000))*MAX(MIN(BQ81,$J$5),$I$5)*MAX(MIN(BQ81,$J$5),$I$5)+$G$5*MAX(MIN(BQ81,$J$5),$I$5)*(CJ81*CC81/($K$5*1000))+$H$5*(CJ81*CC81/($K$5*1000))*(CJ81*CC81/($K$5*1000)))</f>
        <v>0</v>
      </c>
      <c r="R81">
        <f>I81*(1000-(1000*0.61365*exp(17.502*V81/(240.97+V81))/(CC81+CD81)+BX81)/2)/(1000*0.61365*exp(17.502*V81/(240.97+V81))/(CC81+CD81)-BX81)</f>
        <v>0</v>
      </c>
      <c r="S81">
        <f>1/((BR81+1)/(P81/1.6)+1/(Q81/1.37)) + BR81/((BR81+1)/(P81/1.6) + BR81/(Q81/1.37))</f>
        <v>0</v>
      </c>
      <c r="T81">
        <f>(BM81*BP81)</f>
        <v>0</v>
      </c>
      <c r="U81">
        <f>(CE81+(T81+2*0.95*5.67E-8*(((CE81+$B$7)+273)^4-(CE81+273)^4)-44100*I81)/(1.84*29.3*Q81+8*0.95*5.67E-8*(CE81+273)^3))</f>
        <v>0</v>
      </c>
      <c r="V81">
        <f>($C$7*CF81+$D$7*CG81+$E$7*U81)</f>
        <v>0</v>
      </c>
      <c r="W81">
        <f>0.61365*exp(17.502*V81/(240.97+V81))</f>
        <v>0</v>
      </c>
      <c r="X81">
        <f>(Y81/Z81*100)</f>
        <v>0</v>
      </c>
      <c r="Y81">
        <f>BX81*(CC81+CD81)/1000</f>
        <v>0</v>
      </c>
      <c r="Z81">
        <f>0.61365*exp(17.502*CE81/(240.97+CE81))</f>
        <v>0</v>
      </c>
      <c r="AA81">
        <f>(W81-BX81*(CC81+CD81)/1000)</f>
        <v>0</v>
      </c>
      <c r="AB81">
        <f>(-I81*44100)</f>
        <v>0</v>
      </c>
      <c r="AC81">
        <f>2*29.3*Q81*0.92*(CE81-V81)</f>
        <v>0</v>
      </c>
      <c r="AD81">
        <f>2*0.95*5.67E-8*(((CE81+$B$7)+273)^4-(V81+273)^4)</f>
        <v>0</v>
      </c>
      <c r="AE81">
        <f>T81+AD81+AB81+AC81</f>
        <v>0</v>
      </c>
      <c r="AF81">
        <v>0</v>
      </c>
      <c r="AG81">
        <v>0</v>
      </c>
      <c r="AH81">
        <f>IF(AF81*$H$13&gt;=AJ81,1.0,(AJ81/(AJ81-AF81*$H$13)))</f>
        <v>0</v>
      </c>
      <c r="AI81">
        <f>(AH81-1)*100</f>
        <v>0</v>
      </c>
      <c r="AJ81">
        <f>MAX(0,($B$13+$C$13*CJ81)/(1+$D$13*CJ81)*CC81/(CE81+273)*$E$13)</f>
        <v>0</v>
      </c>
      <c r="AK81" t="s">
        <v>292</v>
      </c>
      <c r="AL81" t="s">
        <v>292</v>
      </c>
      <c r="AM81">
        <v>0</v>
      </c>
      <c r="AN81">
        <v>0</v>
      </c>
      <c r="AO81">
        <f>1-AM81/AN81</f>
        <v>0</v>
      </c>
      <c r="AP81">
        <v>0</v>
      </c>
      <c r="AQ81" t="s">
        <v>292</v>
      </c>
      <c r="AR81" t="s">
        <v>292</v>
      </c>
      <c r="AS81">
        <v>0</v>
      </c>
      <c r="AT81">
        <v>0</v>
      </c>
      <c r="AU81">
        <f>1-AS81/AT81</f>
        <v>0</v>
      </c>
      <c r="AV81">
        <v>0.5</v>
      </c>
      <c r="AW81">
        <f>BN81</f>
        <v>0</v>
      </c>
      <c r="AX81">
        <f>K81</f>
        <v>0</v>
      </c>
      <c r="AY81">
        <f>AU81*AV81*AW81</f>
        <v>0</v>
      </c>
      <c r="AZ81">
        <f>(AX81-AP81)/AW81</f>
        <v>0</v>
      </c>
      <c r="BA81">
        <f>(AN81-AT81)/AT81</f>
        <v>0</v>
      </c>
      <c r="BB81">
        <f>AM81/(AO81+AM81/AT81)</f>
        <v>0</v>
      </c>
      <c r="BC81" t="s">
        <v>292</v>
      </c>
      <c r="BD81">
        <v>0</v>
      </c>
      <c r="BE81">
        <f>IF(BD81&lt;&gt;0, BD81, BB81)</f>
        <v>0</v>
      </c>
      <c r="BF81">
        <f>1-BE81/AT81</f>
        <v>0</v>
      </c>
      <c r="BG81">
        <f>(AT81-AS81)/(AT81-BE81)</f>
        <v>0</v>
      </c>
      <c r="BH81">
        <f>(AN81-AT81)/(AN81-BE81)</f>
        <v>0</v>
      </c>
      <c r="BI81">
        <f>(AT81-AS81)/(AT81-AM81)</f>
        <v>0</v>
      </c>
      <c r="BJ81">
        <f>(AN81-AT81)/(AN81-AM81)</f>
        <v>0</v>
      </c>
      <c r="BK81">
        <f>(BG81*BE81/AS81)</f>
        <v>0</v>
      </c>
      <c r="BL81">
        <f>(1-BK81)</f>
        <v>0</v>
      </c>
      <c r="BM81">
        <f>$B$11*CK81+$C$11*CL81+$F$11*CM81*(1-CP81)</f>
        <v>0</v>
      </c>
      <c r="BN81">
        <f>BM81*BO81</f>
        <v>0</v>
      </c>
      <c r="BO81">
        <f>($B$11*$D$9+$C$11*$D$9+$F$11*((CZ81+CR81)/MAX(CZ81+CR81+DA81, 0.1)*$I$9+DA81/MAX(CZ81+CR81+DA81, 0.1)*$J$9))/($B$11+$C$11+$F$11)</f>
        <v>0</v>
      </c>
      <c r="BP81">
        <f>($B$11*$K$9+$C$11*$K$9+$F$11*((CZ81+CR81)/MAX(CZ81+CR81+DA81, 0.1)*$P$9+DA81/MAX(CZ81+CR81+DA81, 0.1)*$Q$9))/($B$11+$C$11+$F$11)</f>
        <v>0</v>
      </c>
      <c r="BQ81">
        <v>6</v>
      </c>
      <c r="BR81">
        <v>0.5</v>
      </c>
      <c r="BS81" t="s">
        <v>293</v>
      </c>
      <c r="BT81">
        <v>2</v>
      </c>
      <c r="BU81">
        <v>1627940641.6</v>
      </c>
      <c r="BV81">
        <v>205.625</v>
      </c>
      <c r="BW81">
        <v>212.644</v>
      </c>
      <c r="BX81">
        <v>19.3226</v>
      </c>
      <c r="BY81">
        <v>19.3596</v>
      </c>
      <c r="BZ81">
        <v>205.995</v>
      </c>
      <c r="CA81">
        <v>19.46</v>
      </c>
      <c r="CB81">
        <v>899.942</v>
      </c>
      <c r="CC81">
        <v>101.154</v>
      </c>
      <c r="CD81">
        <v>0.100439</v>
      </c>
      <c r="CE81">
        <v>34.9383</v>
      </c>
      <c r="CF81">
        <v>35.1875</v>
      </c>
      <c r="CG81">
        <v>999.9</v>
      </c>
      <c r="CH81">
        <v>0</v>
      </c>
      <c r="CI81">
        <v>0</v>
      </c>
      <c r="CJ81">
        <v>9994.38</v>
      </c>
      <c r="CK81">
        <v>0</v>
      </c>
      <c r="CL81">
        <v>66.4911</v>
      </c>
      <c r="CM81">
        <v>1459.93</v>
      </c>
      <c r="CN81">
        <v>0.973009</v>
      </c>
      <c r="CO81">
        <v>0.0269909</v>
      </c>
      <c r="CP81">
        <v>0</v>
      </c>
      <c r="CQ81">
        <v>3.3216</v>
      </c>
      <c r="CR81">
        <v>4.99951</v>
      </c>
      <c r="CS81">
        <v>192.879</v>
      </c>
      <c r="CT81">
        <v>11911.3</v>
      </c>
      <c r="CU81">
        <v>48.562</v>
      </c>
      <c r="CV81">
        <v>50.875</v>
      </c>
      <c r="CW81">
        <v>50.125</v>
      </c>
      <c r="CX81">
        <v>50.312</v>
      </c>
      <c r="CY81">
        <v>50.562</v>
      </c>
      <c r="CZ81">
        <v>1415.66</v>
      </c>
      <c r="DA81">
        <v>39.27</v>
      </c>
      <c r="DB81">
        <v>0</v>
      </c>
      <c r="DC81">
        <v>1627940642.5</v>
      </c>
      <c r="DD81">
        <v>0</v>
      </c>
      <c r="DE81">
        <v>3.27103846153846</v>
      </c>
      <c r="DF81">
        <v>0.563439310920386</v>
      </c>
      <c r="DG81">
        <v>2.75545298922725</v>
      </c>
      <c r="DH81">
        <v>192.874346153846</v>
      </c>
      <c r="DI81">
        <v>15</v>
      </c>
      <c r="DJ81">
        <v>1627940486.6</v>
      </c>
      <c r="DK81" t="s">
        <v>294</v>
      </c>
      <c r="DL81">
        <v>1627940484.1</v>
      </c>
      <c r="DM81">
        <v>1627940486.6</v>
      </c>
      <c r="DN81">
        <v>1</v>
      </c>
      <c r="DO81">
        <v>-0.66</v>
      </c>
      <c r="DP81">
        <v>-0.126</v>
      </c>
      <c r="DQ81">
        <v>0.617</v>
      </c>
      <c r="DR81">
        <v>-0.144</v>
      </c>
      <c r="DS81">
        <v>420</v>
      </c>
      <c r="DT81">
        <v>19</v>
      </c>
      <c r="DU81">
        <v>0.69</v>
      </c>
      <c r="DV81">
        <v>0.21</v>
      </c>
      <c r="DW81">
        <v>-7.12051024390244</v>
      </c>
      <c r="DX81">
        <v>0.159325923344949</v>
      </c>
      <c r="DY81">
        <v>0.0445438021468375</v>
      </c>
      <c r="DZ81">
        <v>1</v>
      </c>
      <c r="EA81">
        <v>3.26594411764706</v>
      </c>
      <c r="EB81">
        <v>0.0288863838260079</v>
      </c>
      <c r="EC81">
        <v>0.163829748773063</v>
      </c>
      <c r="ED81">
        <v>1</v>
      </c>
      <c r="EE81">
        <v>0.0630353831707317</v>
      </c>
      <c r="EF81">
        <v>-0.116405250940766</v>
      </c>
      <c r="EG81">
        <v>0.0370277709650527</v>
      </c>
      <c r="EH81">
        <v>0</v>
      </c>
      <c r="EI81">
        <v>2</v>
      </c>
      <c r="EJ81">
        <v>3</v>
      </c>
      <c r="EK81" t="s">
        <v>298</v>
      </c>
      <c r="EL81">
        <v>100</v>
      </c>
      <c r="EM81">
        <v>100</v>
      </c>
      <c r="EN81">
        <v>-0.37</v>
      </c>
      <c r="EO81">
        <v>-0.1374</v>
      </c>
      <c r="EP81">
        <v>-1.5265217558934</v>
      </c>
      <c r="EQ81">
        <v>0.00616335315543056</v>
      </c>
      <c r="ER81">
        <v>-2.81551833566181e-06</v>
      </c>
      <c r="ES81">
        <v>7.20361701182458e-10</v>
      </c>
      <c r="ET81">
        <v>-0.335119031910718</v>
      </c>
      <c r="EU81">
        <v>0.000949733804135094</v>
      </c>
      <c r="EV81">
        <v>0.000626151634330831</v>
      </c>
      <c r="EW81">
        <v>-7.8445624330649e-06</v>
      </c>
      <c r="EX81">
        <v>-4</v>
      </c>
      <c r="EY81">
        <v>2067</v>
      </c>
      <c r="EZ81">
        <v>1</v>
      </c>
      <c r="FA81">
        <v>22</v>
      </c>
      <c r="FB81">
        <v>2.6</v>
      </c>
      <c r="FC81">
        <v>2.6</v>
      </c>
      <c r="FD81">
        <v>18</v>
      </c>
      <c r="FE81">
        <v>991.638</v>
      </c>
      <c r="FF81">
        <v>453.342</v>
      </c>
      <c r="FG81">
        <v>33.0018</v>
      </c>
      <c r="FH81">
        <v>33.9993</v>
      </c>
      <c r="FI81">
        <v>30.002</v>
      </c>
      <c r="FJ81">
        <v>33.573</v>
      </c>
      <c r="FK81">
        <v>33.6132</v>
      </c>
      <c r="FL81">
        <v>16.243</v>
      </c>
      <c r="FM81">
        <v>43.1876</v>
      </c>
      <c r="FN81">
        <v>0</v>
      </c>
      <c r="FO81">
        <v>33</v>
      </c>
      <c r="FP81">
        <v>226.92</v>
      </c>
      <c r="FQ81">
        <v>19.4171</v>
      </c>
      <c r="FR81">
        <v>98.9738</v>
      </c>
      <c r="FS81">
        <v>97.8028</v>
      </c>
    </row>
    <row r="82" spans="1:175">
      <c r="A82">
        <v>66</v>
      </c>
      <c r="B82">
        <v>1627940643.6</v>
      </c>
      <c r="C82">
        <v>130</v>
      </c>
      <c r="D82" t="s">
        <v>426</v>
      </c>
      <c r="E82" t="s">
        <v>427</v>
      </c>
      <c r="F82">
        <v>0</v>
      </c>
      <c r="H82">
        <v>1627940643.6</v>
      </c>
      <c r="I82">
        <f>(J82)/1000</f>
        <v>0</v>
      </c>
      <c r="J82">
        <f>1000*CB82*AH82*(BX82-BY82)/(100*BQ82*(1000-AH82*BX82))</f>
        <v>0</v>
      </c>
      <c r="K82">
        <f>CB82*AH82*(BW82-BV82*(1000-AH82*BY82)/(1000-AH82*BX82))/(100*BQ82)</f>
        <v>0</v>
      </c>
      <c r="L82">
        <f>BV82 - IF(AH82&gt;1, K82*BQ82*100.0/(AJ82*CJ82), 0)</f>
        <v>0</v>
      </c>
      <c r="M82">
        <f>((S82-I82/2)*L82-K82)/(S82+I82/2)</f>
        <v>0</v>
      </c>
      <c r="N82">
        <f>M82*(CC82+CD82)/1000.0</f>
        <v>0</v>
      </c>
      <c r="O82">
        <f>(BV82 - IF(AH82&gt;1, K82*BQ82*100.0/(AJ82*CJ82), 0))*(CC82+CD82)/1000.0</f>
        <v>0</v>
      </c>
      <c r="P82">
        <f>2.0/((1/R82-1/Q82)+SIGN(R82)*SQRT((1/R82-1/Q82)*(1/R82-1/Q82) + 4*BR82/((BR82+1)*(BR82+1))*(2*1/R82*1/Q82-1/Q82*1/Q82)))</f>
        <v>0</v>
      </c>
      <c r="Q82">
        <f>IF(LEFT(BS82,1)&lt;&gt;"0",IF(LEFT(BS82,1)="1",3.0,BT82),$D$5+$E$5*(CJ82*CC82/($K$5*1000))+$F$5*(CJ82*CC82/($K$5*1000))*MAX(MIN(BQ82,$J$5),$I$5)*MAX(MIN(BQ82,$J$5),$I$5)+$G$5*MAX(MIN(BQ82,$J$5),$I$5)*(CJ82*CC82/($K$5*1000))+$H$5*(CJ82*CC82/($K$5*1000))*(CJ82*CC82/($K$5*1000)))</f>
        <v>0</v>
      </c>
      <c r="R82">
        <f>I82*(1000-(1000*0.61365*exp(17.502*V82/(240.97+V82))/(CC82+CD82)+BX82)/2)/(1000*0.61365*exp(17.502*V82/(240.97+V82))/(CC82+CD82)-BX82)</f>
        <v>0</v>
      </c>
      <c r="S82">
        <f>1/((BR82+1)/(P82/1.6)+1/(Q82/1.37)) + BR82/((BR82+1)/(P82/1.6) + BR82/(Q82/1.37))</f>
        <v>0</v>
      </c>
      <c r="T82">
        <f>(BM82*BP82)</f>
        <v>0</v>
      </c>
      <c r="U82">
        <f>(CE82+(T82+2*0.95*5.67E-8*(((CE82+$B$7)+273)^4-(CE82+273)^4)-44100*I82)/(1.84*29.3*Q82+8*0.95*5.67E-8*(CE82+273)^3))</f>
        <v>0</v>
      </c>
      <c r="V82">
        <f>($C$7*CF82+$D$7*CG82+$E$7*U82)</f>
        <v>0</v>
      </c>
      <c r="W82">
        <f>0.61365*exp(17.502*V82/(240.97+V82))</f>
        <v>0</v>
      </c>
      <c r="X82">
        <f>(Y82/Z82*100)</f>
        <v>0</v>
      </c>
      <c r="Y82">
        <f>BX82*(CC82+CD82)/1000</f>
        <v>0</v>
      </c>
      <c r="Z82">
        <f>0.61365*exp(17.502*CE82/(240.97+CE82))</f>
        <v>0</v>
      </c>
      <c r="AA82">
        <f>(W82-BX82*(CC82+CD82)/1000)</f>
        <v>0</v>
      </c>
      <c r="AB82">
        <f>(-I82*44100)</f>
        <v>0</v>
      </c>
      <c r="AC82">
        <f>2*29.3*Q82*0.92*(CE82-V82)</f>
        <v>0</v>
      </c>
      <c r="AD82">
        <f>2*0.95*5.67E-8*(((CE82+$B$7)+273)^4-(V82+273)^4)</f>
        <v>0</v>
      </c>
      <c r="AE82">
        <f>T82+AD82+AB82+AC82</f>
        <v>0</v>
      </c>
      <c r="AF82">
        <v>0</v>
      </c>
      <c r="AG82">
        <v>0</v>
      </c>
      <c r="AH82">
        <f>IF(AF82*$H$13&gt;=AJ82,1.0,(AJ82/(AJ82-AF82*$H$13)))</f>
        <v>0</v>
      </c>
      <c r="AI82">
        <f>(AH82-1)*100</f>
        <v>0</v>
      </c>
      <c r="AJ82">
        <f>MAX(0,($B$13+$C$13*CJ82)/(1+$D$13*CJ82)*CC82/(CE82+273)*$E$13)</f>
        <v>0</v>
      </c>
      <c r="AK82" t="s">
        <v>292</v>
      </c>
      <c r="AL82" t="s">
        <v>292</v>
      </c>
      <c r="AM82">
        <v>0</v>
      </c>
      <c r="AN82">
        <v>0</v>
      </c>
      <c r="AO82">
        <f>1-AM82/AN82</f>
        <v>0</v>
      </c>
      <c r="AP82">
        <v>0</v>
      </c>
      <c r="AQ82" t="s">
        <v>292</v>
      </c>
      <c r="AR82" t="s">
        <v>292</v>
      </c>
      <c r="AS82">
        <v>0</v>
      </c>
      <c r="AT82">
        <v>0</v>
      </c>
      <c r="AU82">
        <f>1-AS82/AT82</f>
        <v>0</v>
      </c>
      <c r="AV82">
        <v>0.5</v>
      </c>
      <c r="AW82">
        <f>BN82</f>
        <v>0</v>
      </c>
      <c r="AX82">
        <f>K82</f>
        <v>0</v>
      </c>
      <c r="AY82">
        <f>AU82*AV82*AW82</f>
        <v>0</v>
      </c>
      <c r="AZ82">
        <f>(AX82-AP82)/AW82</f>
        <v>0</v>
      </c>
      <c r="BA82">
        <f>(AN82-AT82)/AT82</f>
        <v>0</v>
      </c>
      <c r="BB82">
        <f>AM82/(AO82+AM82/AT82)</f>
        <v>0</v>
      </c>
      <c r="BC82" t="s">
        <v>292</v>
      </c>
      <c r="BD82">
        <v>0</v>
      </c>
      <c r="BE82">
        <f>IF(BD82&lt;&gt;0, BD82, BB82)</f>
        <v>0</v>
      </c>
      <c r="BF82">
        <f>1-BE82/AT82</f>
        <v>0</v>
      </c>
      <c r="BG82">
        <f>(AT82-AS82)/(AT82-BE82)</f>
        <v>0</v>
      </c>
      <c r="BH82">
        <f>(AN82-AT82)/(AN82-BE82)</f>
        <v>0</v>
      </c>
      <c r="BI82">
        <f>(AT82-AS82)/(AT82-AM82)</f>
        <v>0</v>
      </c>
      <c r="BJ82">
        <f>(AN82-AT82)/(AN82-AM82)</f>
        <v>0</v>
      </c>
      <c r="BK82">
        <f>(BG82*BE82/AS82)</f>
        <v>0</v>
      </c>
      <c r="BL82">
        <f>(1-BK82)</f>
        <v>0</v>
      </c>
      <c r="BM82">
        <f>$B$11*CK82+$C$11*CL82+$F$11*CM82*(1-CP82)</f>
        <v>0</v>
      </c>
      <c r="BN82">
        <f>BM82*BO82</f>
        <v>0</v>
      </c>
      <c r="BO82">
        <f>($B$11*$D$9+$C$11*$D$9+$F$11*((CZ82+CR82)/MAX(CZ82+CR82+DA82, 0.1)*$I$9+DA82/MAX(CZ82+CR82+DA82, 0.1)*$J$9))/($B$11+$C$11+$F$11)</f>
        <v>0</v>
      </c>
      <c r="BP82">
        <f>($B$11*$K$9+$C$11*$K$9+$F$11*((CZ82+CR82)/MAX(CZ82+CR82+DA82, 0.1)*$P$9+DA82/MAX(CZ82+CR82+DA82, 0.1)*$Q$9))/($B$11+$C$11+$F$11)</f>
        <v>0</v>
      </c>
      <c r="BQ82">
        <v>6</v>
      </c>
      <c r="BR82">
        <v>0.5</v>
      </c>
      <c r="BS82" t="s">
        <v>293</v>
      </c>
      <c r="BT82">
        <v>2</v>
      </c>
      <c r="BU82">
        <v>1627940643.6</v>
      </c>
      <c r="BV82">
        <v>209.043</v>
      </c>
      <c r="BW82">
        <v>216.096</v>
      </c>
      <c r="BX82">
        <v>19.3695</v>
      </c>
      <c r="BY82">
        <v>19.396</v>
      </c>
      <c r="BZ82">
        <v>209.395</v>
      </c>
      <c r="CA82">
        <v>19.5061</v>
      </c>
      <c r="CB82">
        <v>900.05</v>
      </c>
      <c r="CC82">
        <v>101.153</v>
      </c>
      <c r="CD82">
        <v>0.0997812</v>
      </c>
      <c r="CE82">
        <v>34.94</v>
      </c>
      <c r="CF82">
        <v>35.1825</v>
      </c>
      <c r="CG82">
        <v>999.9</v>
      </c>
      <c r="CH82">
        <v>0</v>
      </c>
      <c r="CI82">
        <v>0</v>
      </c>
      <c r="CJ82">
        <v>10017.5</v>
      </c>
      <c r="CK82">
        <v>0</v>
      </c>
      <c r="CL82">
        <v>66.4911</v>
      </c>
      <c r="CM82">
        <v>1459.96</v>
      </c>
      <c r="CN82">
        <v>0.972987</v>
      </c>
      <c r="CO82">
        <v>0.0270127</v>
      </c>
      <c r="CP82">
        <v>0</v>
      </c>
      <c r="CQ82">
        <v>3.2548</v>
      </c>
      <c r="CR82">
        <v>4.99951</v>
      </c>
      <c r="CS82">
        <v>193.106</v>
      </c>
      <c r="CT82">
        <v>11911.5</v>
      </c>
      <c r="CU82">
        <v>48.562</v>
      </c>
      <c r="CV82">
        <v>50.875</v>
      </c>
      <c r="CW82">
        <v>50.125</v>
      </c>
      <c r="CX82">
        <v>50.312</v>
      </c>
      <c r="CY82">
        <v>50.562</v>
      </c>
      <c r="CZ82">
        <v>1415.66</v>
      </c>
      <c r="DA82">
        <v>39.3</v>
      </c>
      <c r="DB82">
        <v>0</v>
      </c>
      <c r="DC82">
        <v>1627940644.3</v>
      </c>
      <c r="DD82">
        <v>0</v>
      </c>
      <c r="DE82">
        <v>3.292416</v>
      </c>
      <c r="DF82">
        <v>0.332884609859057</v>
      </c>
      <c r="DG82">
        <v>1.29469231058587</v>
      </c>
      <c r="DH82">
        <v>192.93524</v>
      </c>
      <c r="DI82">
        <v>15</v>
      </c>
      <c r="DJ82">
        <v>1627940486.6</v>
      </c>
      <c r="DK82" t="s">
        <v>294</v>
      </c>
      <c r="DL82">
        <v>1627940484.1</v>
      </c>
      <c r="DM82">
        <v>1627940486.6</v>
      </c>
      <c r="DN82">
        <v>1</v>
      </c>
      <c r="DO82">
        <v>-0.66</v>
      </c>
      <c r="DP82">
        <v>-0.126</v>
      </c>
      <c r="DQ82">
        <v>0.617</v>
      </c>
      <c r="DR82">
        <v>-0.144</v>
      </c>
      <c r="DS82">
        <v>420</v>
      </c>
      <c r="DT82">
        <v>19</v>
      </c>
      <c r="DU82">
        <v>0.69</v>
      </c>
      <c r="DV82">
        <v>0.21</v>
      </c>
      <c r="DW82">
        <v>-7.11638487804878</v>
      </c>
      <c r="DX82">
        <v>0.34021923344946</v>
      </c>
      <c r="DY82">
        <v>0.0482209972037762</v>
      </c>
      <c r="DZ82">
        <v>1</v>
      </c>
      <c r="EA82">
        <v>3.28536470588235</v>
      </c>
      <c r="EB82">
        <v>0.272257082662033</v>
      </c>
      <c r="EC82">
        <v>0.172214964647219</v>
      </c>
      <c r="ED82">
        <v>1</v>
      </c>
      <c r="EE82">
        <v>0.0549396612195122</v>
      </c>
      <c r="EF82">
        <v>-0.300661507526132</v>
      </c>
      <c r="EG82">
        <v>0.0473402261811681</v>
      </c>
      <c r="EH82">
        <v>0</v>
      </c>
      <c r="EI82">
        <v>2</v>
      </c>
      <c r="EJ82">
        <v>3</v>
      </c>
      <c r="EK82" t="s">
        <v>298</v>
      </c>
      <c r="EL82">
        <v>100</v>
      </c>
      <c r="EM82">
        <v>100</v>
      </c>
      <c r="EN82">
        <v>-0.352</v>
      </c>
      <c r="EO82">
        <v>-0.1366</v>
      </c>
      <c r="EP82">
        <v>-1.5265217558934</v>
      </c>
      <c r="EQ82">
        <v>0.00616335315543056</v>
      </c>
      <c r="ER82">
        <v>-2.81551833566181e-06</v>
      </c>
      <c r="ES82">
        <v>7.20361701182458e-10</v>
      </c>
      <c r="ET82">
        <v>-0.335119031910718</v>
      </c>
      <c r="EU82">
        <v>0.000949733804135094</v>
      </c>
      <c r="EV82">
        <v>0.000626151634330831</v>
      </c>
      <c r="EW82">
        <v>-7.8445624330649e-06</v>
      </c>
      <c r="EX82">
        <v>-4</v>
      </c>
      <c r="EY82">
        <v>2067</v>
      </c>
      <c r="EZ82">
        <v>1</v>
      </c>
      <c r="FA82">
        <v>22</v>
      </c>
      <c r="FB82">
        <v>2.7</v>
      </c>
      <c r="FC82">
        <v>2.6</v>
      </c>
      <c r="FD82">
        <v>18</v>
      </c>
      <c r="FE82">
        <v>991.793</v>
      </c>
      <c r="FF82">
        <v>453.513</v>
      </c>
      <c r="FG82">
        <v>33.0014</v>
      </c>
      <c r="FH82">
        <v>34.0092</v>
      </c>
      <c r="FI82">
        <v>30.0019</v>
      </c>
      <c r="FJ82">
        <v>33.5827</v>
      </c>
      <c r="FK82">
        <v>33.6229</v>
      </c>
      <c r="FL82">
        <v>16.448</v>
      </c>
      <c r="FM82">
        <v>43.1876</v>
      </c>
      <c r="FN82">
        <v>0</v>
      </c>
      <c r="FO82">
        <v>33</v>
      </c>
      <c r="FP82">
        <v>231.96</v>
      </c>
      <c r="FQ82">
        <v>19.3961</v>
      </c>
      <c r="FR82">
        <v>98.9724</v>
      </c>
      <c r="FS82">
        <v>97.7996</v>
      </c>
    </row>
    <row r="83" spans="1:175">
      <c r="A83">
        <v>67</v>
      </c>
      <c r="B83">
        <v>1627940645.6</v>
      </c>
      <c r="C83">
        <v>132</v>
      </c>
      <c r="D83" t="s">
        <v>428</v>
      </c>
      <c r="E83" t="s">
        <v>429</v>
      </c>
      <c r="F83">
        <v>0</v>
      </c>
      <c r="H83">
        <v>1627940645.6</v>
      </c>
      <c r="I83">
        <f>(J83)/1000</f>
        <v>0</v>
      </c>
      <c r="J83">
        <f>1000*CB83*AH83*(BX83-BY83)/(100*BQ83*(1000-AH83*BX83))</f>
        <v>0</v>
      </c>
      <c r="K83">
        <f>CB83*AH83*(BW83-BV83*(1000-AH83*BY83)/(1000-AH83*BX83))/(100*BQ83)</f>
        <v>0</v>
      </c>
      <c r="L83">
        <f>BV83 - IF(AH83&gt;1, K83*BQ83*100.0/(AJ83*CJ83), 0)</f>
        <v>0</v>
      </c>
      <c r="M83">
        <f>((S83-I83/2)*L83-K83)/(S83+I83/2)</f>
        <v>0</v>
      </c>
      <c r="N83">
        <f>M83*(CC83+CD83)/1000.0</f>
        <v>0</v>
      </c>
      <c r="O83">
        <f>(BV83 - IF(AH83&gt;1, K83*BQ83*100.0/(AJ83*CJ83), 0))*(CC83+CD83)/1000.0</f>
        <v>0</v>
      </c>
      <c r="P83">
        <f>2.0/((1/R83-1/Q83)+SIGN(R83)*SQRT((1/R83-1/Q83)*(1/R83-1/Q83) + 4*BR83/((BR83+1)*(BR83+1))*(2*1/R83*1/Q83-1/Q83*1/Q83)))</f>
        <v>0</v>
      </c>
      <c r="Q83">
        <f>IF(LEFT(BS83,1)&lt;&gt;"0",IF(LEFT(BS83,1)="1",3.0,BT83),$D$5+$E$5*(CJ83*CC83/($K$5*1000))+$F$5*(CJ83*CC83/($K$5*1000))*MAX(MIN(BQ83,$J$5),$I$5)*MAX(MIN(BQ83,$J$5),$I$5)+$G$5*MAX(MIN(BQ83,$J$5),$I$5)*(CJ83*CC83/($K$5*1000))+$H$5*(CJ83*CC83/($K$5*1000))*(CJ83*CC83/($K$5*1000)))</f>
        <v>0</v>
      </c>
      <c r="R83">
        <f>I83*(1000-(1000*0.61365*exp(17.502*V83/(240.97+V83))/(CC83+CD83)+BX83)/2)/(1000*0.61365*exp(17.502*V83/(240.97+V83))/(CC83+CD83)-BX83)</f>
        <v>0</v>
      </c>
      <c r="S83">
        <f>1/((BR83+1)/(P83/1.6)+1/(Q83/1.37)) + BR83/((BR83+1)/(P83/1.6) + BR83/(Q83/1.37))</f>
        <v>0</v>
      </c>
      <c r="T83">
        <f>(BM83*BP83)</f>
        <v>0</v>
      </c>
      <c r="U83">
        <f>(CE83+(T83+2*0.95*5.67E-8*(((CE83+$B$7)+273)^4-(CE83+273)^4)-44100*I83)/(1.84*29.3*Q83+8*0.95*5.67E-8*(CE83+273)^3))</f>
        <v>0</v>
      </c>
      <c r="V83">
        <f>($C$7*CF83+$D$7*CG83+$E$7*U83)</f>
        <v>0</v>
      </c>
      <c r="W83">
        <f>0.61365*exp(17.502*V83/(240.97+V83))</f>
        <v>0</v>
      </c>
      <c r="X83">
        <f>(Y83/Z83*100)</f>
        <v>0</v>
      </c>
      <c r="Y83">
        <f>BX83*(CC83+CD83)/1000</f>
        <v>0</v>
      </c>
      <c r="Z83">
        <f>0.61365*exp(17.502*CE83/(240.97+CE83))</f>
        <v>0</v>
      </c>
      <c r="AA83">
        <f>(W83-BX83*(CC83+CD83)/1000)</f>
        <v>0</v>
      </c>
      <c r="AB83">
        <f>(-I83*44100)</f>
        <v>0</v>
      </c>
      <c r="AC83">
        <f>2*29.3*Q83*0.92*(CE83-V83)</f>
        <v>0</v>
      </c>
      <c r="AD83">
        <f>2*0.95*5.67E-8*(((CE83+$B$7)+273)^4-(V83+273)^4)</f>
        <v>0</v>
      </c>
      <c r="AE83">
        <f>T83+AD83+AB83+AC83</f>
        <v>0</v>
      </c>
      <c r="AF83">
        <v>0</v>
      </c>
      <c r="AG83">
        <v>0</v>
      </c>
      <c r="AH83">
        <f>IF(AF83*$H$13&gt;=AJ83,1.0,(AJ83/(AJ83-AF83*$H$13)))</f>
        <v>0</v>
      </c>
      <c r="AI83">
        <f>(AH83-1)*100</f>
        <v>0</v>
      </c>
      <c r="AJ83">
        <f>MAX(0,($B$13+$C$13*CJ83)/(1+$D$13*CJ83)*CC83/(CE83+273)*$E$13)</f>
        <v>0</v>
      </c>
      <c r="AK83" t="s">
        <v>292</v>
      </c>
      <c r="AL83" t="s">
        <v>292</v>
      </c>
      <c r="AM83">
        <v>0</v>
      </c>
      <c r="AN83">
        <v>0</v>
      </c>
      <c r="AO83">
        <f>1-AM83/AN83</f>
        <v>0</v>
      </c>
      <c r="AP83">
        <v>0</v>
      </c>
      <c r="AQ83" t="s">
        <v>292</v>
      </c>
      <c r="AR83" t="s">
        <v>292</v>
      </c>
      <c r="AS83">
        <v>0</v>
      </c>
      <c r="AT83">
        <v>0</v>
      </c>
      <c r="AU83">
        <f>1-AS83/AT83</f>
        <v>0</v>
      </c>
      <c r="AV83">
        <v>0.5</v>
      </c>
      <c r="AW83">
        <f>BN83</f>
        <v>0</v>
      </c>
      <c r="AX83">
        <f>K83</f>
        <v>0</v>
      </c>
      <c r="AY83">
        <f>AU83*AV83*AW83</f>
        <v>0</v>
      </c>
      <c r="AZ83">
        <f>(AX83-AP83)/AW83</f>
        <v>0</v>
      </c>
      <c r="BA83">
        <f>(AN83-AT83)/AT83</f>
        <v>0</v>
      </c>
      <c r="BB83">
        <f>AM83/(AO83+AM83/AT83)</f>
        <v>0</v>
      </c>
      <c r="BC83" t="s">
        <v>292</v>
      </c>
      <c r="BD83">
        <v>0</v>
      </c>
      <c r="BE83">
        <f>IF(BD83&lt;&gt;0, BD83, BB83)</f>
        <v>0</v>
      </c>
      <c r="BF83">
        <f>1-BE83/AT83</f>
        <v>0</v>
      </c>
      <c r="BG83">
        <f>(AT83-AS83)/(AT83-BE83)</f>
        <v>0</v>
      </c>
      <c r="BH83">
        <f>(AN83-AT83)/(AN83-BE83)</f>
        <v>0</v>
      </c>
      <c r="BI83">
        <f>(AT83-AS83)/(AT83-AM83)</f>
        <v>0</v>
      </c>
      <c r="BJ83">
        <f>(AN83-AT83)/(AN83-AM83)</f>
        <v>0</v>
      </c>
      <c r="BK83">
        <f>(BG83*BE83/AS83)</f>
        <v>0</v>
      </c>
      <c r="BL83">
        <f>(1-BK83)</f>
        <v>0</v>
      </c>
      <c r="BM83">
        <f>$B$11*CK83+$C$11*CL83+$F$11*CM83*(1-CP83)</f>
        <v>0</v>
      </c>
      <c r="BN83">
        <f>BM83*BO83</f>
        <v>0</v>
      </c>
      <c r="BO83">
        <f>($B$11*$D$9+$C$11*$D$9+$F$11*((CZ83+CR83)/MAX(CZ83+CR83+DA83, 0.1)*$I$9+DA83/MAX(CZ83+CR83+DA83, 0.1)*$J$9))/($B$11+$C$11+$F$11)</f>
        <v>0</v>
      </c>
      <c r="BP83">
        <f>($B$11*$K$9+$C$11*$K$9+$F$11*((CZ83+CR83)/MAX(CZ83+CR83+DA83, 0.1)*$P$9+DA83/MAX(CZ83+CR83+DA83, 0.1)*$Q$9))/($B$11+$C$11+$F$11)</f>
        <v>0</v>
      </c>
      <c r="BQ83">
        <v>6</v>
      </c>
      <c r="BR83">
        <v>0.5</v>
      </c>
      <c r="BS83" t="s">
        <v>293</v>
      </c>
      <c r="BT83">
        <v>2</v>
      </c>
      <c r="BU83">
        <v>1627940645.6</v>
      </c>
      <c r="BV83">
        <v>212.445</v>
      </c>
      <c r="BW83">
        <v>219.449</v>
      </c>
      <c r="BX83">
        <v>19.4037</v>
      </c>
      <c r="BY83">
        <v>19.404</v>
      </c>
      <c r="BZ83">
        <v>212.781</v>
      </c>
      <c r="CA83">
        <v>19.5397</v>
      </c>
      <c r="CB83">
        <v>900.086</v>
      </c>
      <c r="CC83">
        <v>101.153</v>
      </c>
      <c r="CD83">
        <v>0.100118</v>
      </c>
      <c r="CE83">
        <v>34.9417</v>
      </c>
      <c r="CF83">
        <v>35.1829</v>
      </c>
      <c r="CG83">
        <v>999.9</v>
      </c>
      <c r="CH83">
        <v>0</v>
      </c>
      <c r="CI83">
        <v>0</v>
      </c>
      <c r="CJ83">
        <v>9993.12</v>
      </c>
      <c r="CK83">
        <v>0</v>
      </c>
      <c r="CL83">
        <v>66.4911</v>
      </c>
      <c r="CM83">
        <v>1459.96</v>
      </c>
      <c r="CN83">
        <v>0.972987</v>
      </c>
      <c r="CO83">
        <v>0.0270127</v>
      </c>
      <c r="CP83">
        <v>0</v>
      </c>
      <c r="CQ83">
        <v>3.1395</v>
      </c>
      <c r="CR83">
        <v>4.99951</v>
      </c>
      <c r="CS83">
        <v>193.538</v>
      </c>
      <c r="CT83">
        <v>11911.5</v>
      </c>
      <c r="CU83">
        <v>48.562</v>
      </c>
      <c r="CV83">
        <v>50.875</v>
      </c>
      <c r="CW83">
        <v>50.125</v>
      </c>
      <c r="CX83">
        <v>50.312</v>
      </c>
      <c r="CY83">
        <v>50.562</v>
      </c>
      <c r="CZ83">
        <v>1415.66</v>
      </c>
      <c r="DA83">
        <v>39.3</v>
      </c>
      <c r="DB83">
        <v>0</v>
      </c>
      <c r="DC83">
        <v>1627940646.1</v>
      </c>
      <c r="DD83">
        <v>0</v>
      </c>
      <c r="DE83">
        <v>3.27491538461538</v>
      </c>
      <c r="DF83">
        <v>0.275596574711219</v>
      </c>
      <c r="DG83">
        <v>1.09788033888781</v>
      </c>
      <c r="DH83">
        <v>193.000653846154</v>
      </c>
      <c r="DI83">
        <v>15</v>
      </c>
      <c r="DJ83">
        <v>1627940486.6</v>
      </c>
      <c r="DK83" t="s">
        <v>294</v>
      </c>
      <c r="DL83">
        <v>1627940484.1</v>
      </c>
      <c r="DM83">
        <v>1627940486.6</v>
      </c>
      <c r="DN83">
        <v>1</v>
      </c>
      <c r="DO83">
        <v>-0.66</v>
      </c>
      <c r="DP83">
        <v>-0.126</v>
      </c>
      <c r="DQ83">
        <v>0.617</v>
      </c>
      <c r="DR83">
        <v>-0.144</v>
      </c>
      <c r="DS83">
        <v>420</v>
      </c>
      <c r="DT83">
        <v>19</v>
      </c>
      <c r="DU83">
        <v>0.69</v>
      </c>
      <c r="DV83">
        <v>0.21</v>
      </c>
      <c r="DW83">
        <v>-7.10727170731707</v>
      </c>
      <c r="DX83">
        <v>0.470609686411133</v>
      </c>
      <c r="DY83">
        <v>0.0558273094244463</v>
      </c>
      <c r="DZ83">
        <v>1</v>
      </c>
      <c r="EA83">
        <v>3.28133529411765</v>
      </c>
      <c r="EB83">
        <v>0.180768718062644</v>
      </c>
      <c r="EC83">
        <v>0.153458321382009</v>
      </c>
      <c r="ED83">
        <v>1</v>
      </c>
      <c r="EE83">
        <v>0.048196253902439</v>
      </c>
      <c r="EF83">
        <v>-0.437682042857142</v>
      </c>
      <c r="EG83">
        <v>0.0528005403157459</v>
      </c>
      <c r="EH83">
        <v>0</v>
      </c>
      <c r="EI83">
        <v>2</v>
      </c>
      <c r="EJ83">
        <v>3</v>
      </c>
      <c r="EK83" t="s">
        <v>298</v>
      </c>
      <c r="EL83">
        <v>100</v>
      </c>
      <c r="EM83">
        <v>100</v>
      </c>
      <c r="EN83">
        <v>-0.336</v>
      </c>
      <c r="EO83">
        <v>-0.136</v>
      </c>
      <c r="EP83">
        <v>-1.5265217558934</v>
      </c>
      <c r="EQ83">
        <v>0.00616335315543056</v>
      </c>
      <c r="ER83">
        <v>-2.81551833566181e-06</v>
      </c>
      <c r="ES83">
        <v>7.20361701182458e-10</v>
      </c>
      <c r="ET83">
        <v>-0.335119031910718</v>
      </c>
      <c r="EU83">
        <v>0.000949733804135094</v>
      </c>
      <c r="EV83">
        <v>0.000626151634330831</v>
      </c>
      <c r="EW83">
        <v>-7.8445624330649e-06</v>
      </c>
      <c r="EX83">
        <v>-4</v>
      </c>
      <c r="EY83">
        <v>2067</v>
      </c>
      <c r="EZ83">
        <v>1</v>
      </c>
      <c r="FA83">
        <v>22</v>
      </c>
      <c r="FB83">
        <v>2.7</v>
      </c>
      <c r="FC83">
        <v>2.6</v>
      </c>
      <c r="FD83">
        <v>18</v>
      </c>
      <c r="FE83">
        <v>991.694</v>
      </c>
      <c r="FF83">
        <v>453.352</v>
      </c>
      <c r="FG83">
        <v>33.0013</v>
      </c>
      <c r="FH83">
        <v>34.0185</v>
      </c>
      <c r="FI83">
        <v>30.002</v>
      </c>
      <c r="FJ83">
        <v>33.5918</v>
      </c>
      <c r="FK83">
        <v>33.6326</v>
      </c>
      <c r="FL83">
        <v>16.6054</v>
      </c>
      <c r="FM83">
        <v>43.1876</v>
      </c>
      <c r="FN83">
        <v>0</v>
      </c>
      <c r="FO83">
        <v>33</v>
      </c>
      <c r="FP83">
        <v>231.96</v>
      </c>
      <c r="FQ83">
        <v>19.387</v>
      </c>
      <c r="FR83">
        <v>98.9722</v>
      </c>
      <c r="FS83">
        <v>97.7971</v>
      </c>
    </row>
    <row r="84" spans="1:175">
      <c r="A84">
        <v>68</v>
      </c>
      <c r="B84">
        <v>1627940647.6</v>
      </c>
      <c r="C84">
        <v>134</v>
      </c>
      <c r="D84" t="s">
        <v>430</v>
      </c>
      <c r="E84" t="s">
        <v>431</v>
      </c>
      <c r="F84">
        <v>0</v>
      </c>
      <c r="H84">
        <v>1627940647.6</v>
      </c>
      <c r="I84">
        <f>(J84)/1000</f>
        <v>0</v>
      </c>
      <c r="J84">
        <f>1000*CB84*AH84*(BX84-BY84)/(100*BQ84*(1000-AH84*BX84))</f>
        <v>0</v>
      </c>
      <c r="K84">
        <f>CB84*AH84*(BW84-BV84*(1000-AH84*BY84)/(1000-AH84*BX84))/(100*BQ84)</f>
        <v>0</v>
      </c>
      <c r="L84">
        <f>BV84 - IF(AH84&gt;1, K84*BQ84*100.0/(AJ84*CJ84), 0)</f>
        <v>0</v>
      </c>
      <c r="M84">
        <f>((S84-I84/2)*L84-K84)/(S84+I84/2)</f>
        <v>0</v>
      </c>
      <c r="N84">
        <f>M84*(CC84+CD84)/1000.0</f>
        <v>0</v>
      </c>
      <c r="O84">
        <f>(BV84 - IF(AH84&gt;1, K84*BQ84*100.0/(AJ84*CJ84), 0))*(CC84+CD84)/1000.0</f>
        <v>0</v>
      </c>
      <c r="P84">
        <f>2.0/((1/R84-1/Q84)+SIGN(R84)*SQRT((1/R84-1/Q84)*(1/R84-1/Q84) + 4*BR84/((BR84+1)*(BR84+1))*(2*1/R84*1/Q84-1/Q84*1/Q84)))</f>
        <v>0</v>
      </c>
      <c r="Q84">
        <f>IF(LEFT(BS84,1)&lt;&gt;"0",IF(LEFT(BS84,1)="1",3.0,BT84),$D$5+$E$5*(CJ84*CC84/($K$5*1000))+$F$5*(CJ84*CC84/($K$5*1000))*MAX(MIN(BQ84,$J$5),$I$5)*MAX(MIN(BQ84,$J$5),$I$5)+$G$5*MAX(MIN(BQ84,$J$5),$I$5)*(CJ84*CC84/($K$5*1000))+$H$5*(CJ84*CC84/($K$5*1000))*(CJ84*CC84/($K$5*1000)))</f>
        <v>0</v>
      </c>
      <c r="R84">
        <f>I84*(1000-(1000*0.61365*exp(17.502*V84/(240.97+V84))/(CC84+CD84)+BX84)/2)/(1000*0.61365*exp(17.502*V84/(240.97+V84))/(CC84+CD84)-BX84)</f>
        <v>0</v>
      </c>
      <c r="S84">
        <f>1/((BR84+1)/(P84/1.6)+1/(Q84/1.37)) + BR84/((BR84+1)/(P84/1.6) + BR84/(Q84/1.37))</f>
        <v>0</v>
      </c>
      <c r="T84">
        <f>(BM84*BP84)</f>
        <v>0</v>
      </c>
      <c r="U84">
        <f>(CE84+(T84+2*0.95*5.67E-8*(((CE84+$B$7)+273)^4-(CE84+273)^4)-44100*I84)/(1.84*29.3*Q84+8*0.95*5.67E-8*(CE84+273)^3))</f>
        <v>0</v>
      </c>
      <c r="V84">
        <f>($C$7*CF84+$D$7*CG84+$E$7*U84)</f>
        <v>0</v>
      </c>
      <c r="W84">
        <f>0.61365*exp(17.502*V84/(240.97+V84))</f>
        <v>0</v>
      </c>
      <c r="X84">
        <f>(Y84/Z84*100)</f>
        <v>0</v>
      </c>
      <c r="Y84">
        <f>BX84*(CC84+CD84)/1000</f>
        <v>0</v>
      </c>
      <c r="Z84">
        <f>0.61365*exp(17.502*CE84/(240.97+CE84))</f>
        <v>0</v>
      </c>
      <c r="AA84">
        <f>(W84-BX84*(CC84+CD84)/1000)</f>
        <v>0</v>
      </c>
      <c r="AB84">
        <f>(-I84*44100)</f>
        <v>0</v>
      </c>
      <c r="AC84">
        <f>2*29.3*Q84*0.92*(CE84-V84)</f>
        <v>0</v>
      </c>
      <c r="AD84">
        <f>2*0.95*5.67E-8*(((CE84+$B$7)+273)^4-(V84+273)^4)</f>
        <v>0</v>
      </c>
      <c r="AE84">
        <f>T84+AD84+AB84+AC84</f>
        <v>0</v>
      </c>
      <c r="AF84">
        <v>0</v>
      </c>
      <c r="AG84">
        <v>0</v>
      </c>
      <c r="AH84">
        <f>IF(AF84*$H$13&gt;=AJ84,1.0,(AJ84/(AJ84-AF84*$H$13)))</f>
        <v>0</v>
      </c>
      <c r="AI84">
        <f>(AH84-1)*100</f>
        <v>0</v>
      </c>
      <c r="AJ84">
        <f>MAX(0,($B$13+$C$13*CJ84)/(1+$D$13*CJ84)*CC84/(CE84+273)*$E$13)</f>
        <v>0</v>
      </c>
      <c r="AK84" t="s">
        <v>292</v>
      </c>
      <c r="AL84" t="s">
        <v>292</v>
      </c>
      <c r="AM84">
        <v>0</v>
      </c>
      <c r="AN84">
        <v>0</v>
      </c>
      <c r="AO84">
        <f>1-AM84/AN84</f>
        <v>0</v>
      </c>
      <c r="AP84">
        <v>0</v>
      </c>
      <c r="AQ84" t="s">
        <v>292</v>
      </c>
      <c r="AR84" t="s">
        <v>292</v>
      </c>
      <c r="AS84">
        <v>0</v>
      </c>
      <c r="AT84">
        <v>0</v>
      </c>
      <c r="AU84">
        <f>1-AS84/AT84</f>
        <v>0</v>
      </c>
      <c r="AV84">
        <v>0.5</v>
      </c>
      <c r="AW84">
        <f>BN84</f>
        <v>0</v>
      </c>
      <c r="AX84">
        <f>K84</f>
        <v>0</v>
      </c>
      <c r="AY84">
        <f>AU84*AV84*AW84</f>
        <v>0</v>
      </c>
      <c r="AZ84">
        <f>(AX84-AP84)/AW84</f>
        <v>0</v>
      </c>
      <c r="BA84">
        <f>(AN84-AT84)/AT84</f>
        <v>0</v>
      </c>
      <c r="BB84">
        <f>AM84/(AO84+AM84/AT84)</f>
        <v>0</v>
      </c>
      <c r="BC84" t="s">
        <v>292</v>
      </c>
      <c r="BD84">
        <v>0</v>
      </c>
      <c r="BE84">
        <f>IF(BD84&lt;&gt;0, BD84, BB84)</f>
        <v>0</v>
      </c>
      <c r="BF84">
        <f>1-BE84/AT84</f>
        <v>0</v>
      </c>
      <c r="BG84">
        <f>(AT84-AS84)/(AT84-BE84)</f>
        <v>0</v>
      </c>
      <c r="BH84">
        <f>(AN84-AT84)/(AN84-BE84)</f>
        <v>0</v>
      </c>
      <c r="BI84">
        <f>(AT84-AS84)/(AT84-AM84)</f>
        <v>0</v>
      </c>
      <c r="BJ84">
        <f>(AN84-AT84)/(AN84-AM84)</f>
        <v>0</v>
      </c>
      <c r="BK84">
        <f>(BG84*BE84/AS84)</f>
        <v>0</v>
      </c>
      <c r="BL84">
        <f>(1-BK84)</f>
        <v>0</v>
      </c>
      <c r="BM84">
        <f>$B$11*CK84+$C$11*CL84+$F$11*CM84*(1-CP84)</f>
        <v>0</v>
      </c>
      <c r="BN84">
        <f>BM84*BO84</f>
        <v>0</v>
      </c>
      <c r="BO84">
        <f>($B$11*$D$9+$C$11*$D$9+$F$11*((CZ84+CR84)/MAX(CZ84+CR84+DA84, 0.1)*$I$9+DA84/MAX(CZ84+CR84+DA84, 0.1)*$J$9))/($B$11+$C$11+$F$11)</f>
        <v>0</v>
      </c>
      <c r="BP84">
        <f>($B$11*$K$9+$C$11*$K$9+$F$11*((CZ84+CR84)/MAX(CZ84+CR84+DA84, 0.1)*$P$9+DA84/MAX(CZ84+CR84+DA84, 0.1)*$Q$9))/($B$11+$C$11+$F$11)</f>
        <v>0</v>
      </c>
      <c r="BQ84">
        <v>6</v>
      </c>
      <c r="BR84">
        <v>0.5</v>
      </c>
      <c r="BS84" t="s">
        <v>293</v>
      </c>
      <c r="BT84">
        <v>2</v>
      </c>
      <c r="BU84">
        <v>1627940647.6</v>
      </c>
      <c r="BV84">
        <v>215.875</v>
      </c>
      <c r="BW84">
        <v>222.738</v>
      </c>
      <c r="BX84">
        <v>19.4277</v>
      </c>
      <c r="BY84">
        <v>19.4117</v>
      </c>
      <c r="BZ84">
        <v>216.193</v>
      </c>
      <c r="CA84">
        <v>19.5633</v>
      </c>
      <c r="CB84">
        <v>899.994</v>
      </c>
      <c r="CC84">
        <v>101.153</v>
      </c>
      <c r="CD84">
        <v>0.0998027</v>
      </c>
      <c r="CE84">
        <v>34.9449</v>
      </c>
      <c r="CF84">
        <v>35.1983</v>
      </c>
      <c r="CG84">
        <v>999.9</v>
      </c>
      <c r="CH84">
        <v>0</v>
      </c>
      <c r="CI84">
        <v>0</v>
      </c>
      <c r="CJ84">
        <v>9986.25</v>
      </c>
      <c r="CK84">
        <v>0</v>
      </c>
      <c r="CL84">
        <v>66.4911</v>
      </c>
      <c r="CM84">
        <v>1459.91</v>
      </c>
      <c r="CN84">
        <v>0.973009</v>
      </c>
      <c r="CO84">
        <v>0.0269909</v>
      </c>
      <c r="CP84">
        <v>0</v>
      </c>
      <c r="CQ84">
        <v>3.3058</v>
      </c>
      <c r="CR84">
        <v>4.99951</v>
      </c>
      <c r="CS84">
        <v>193.476</v>
      </c>
      <c r="CT84">
        <v>11911.2</v>
      </c>
      <c r="CU84">
        <v>48.562</v>
      </c>
      <c r="CV84">
        <v>50.937</v>
      </c>
      <c r="CW84">
        <v>50.125</v>
      </c>
      <c r="CX84">
        <v>50.312</v>
      </c>
      <c r="CY84">
        <v>50.625</v>
      </c>
      <c r="CZ84">
        <v>1415.64</v>
      </c>
      <c r="DA84">
        <v>39.27</v>
      </c>
      <c r="DB84">
        <v>0</v>
      </c>
      <c r="DC84">
        <v>1627940648.5</v>
      </c>
      <c r="DD84">
        <v>0</v>
      </c>
      <c r="DE84">
        <v>3.28161923076923</v>
      </c>
      <c r="DF84">
        <v>0.120078629080523</v>
      </c>
      <c r="DG84">
        <v>0.910632474033547</v>
      </c>
      <c r="DH84">
        <v>193.114692307692</v>
      </c>
      <c r="DI84">
        <v>15</v>
      </c>
      <c r="DJ84">
        <v>1627940486.6</v>
      </c>
      <c r="DK84" t="s">
        <v>294</v>
      </c>
      <c r="DL84">
        <v>1627940484.1</v>
      </c>
      <c r="DM84">
        <v>1627940486.6</v>
      </c>
      <c r="DN84">
        <v>1</v>
      </c>
      <c r="DO84">
        <v>-0.66</v>
      </c>
      <c r="DP84">
        <v>-0.126</v>
      </c>
      <c r="DQ84">
        <v>0.617</v>
      </c>
      <c r="DR84">
        <v>-0.144</v>
      </c>
      <c r="DS84">
        <v>420</v>
      </c>
      <c r="DT84">
        <v>19</v>
      </c>
      <c r="DU84">
        <v>0.69</v>
      </c>
      <c r="DV84">
        <v>0.21</v>
      </c>
      <c r="DW84">
        <v>-7.08690487804878</v>
      </c>
      <c r="DX84">
        <v>0.517967456445987</v>
      </c>
      <c r="DY84">
        <v>0.060684292785191</v>
      </c>
      <c r="DZ84">
        <v>0</v>
      </c>
      <c r="EA84">
        <v>3.27004705882353</v>
      </c>
      <c r="EB84">
        <v>0.206276557095586</v>
      </c>
      <c r="EC84">
        <v>0.15359861027882</v>
      </c>
      <c r="ED84">
        <v>1</v>
      </c>
      <c r="EE84">
        <v>0.043117170902439</v>
      </c>
      <c r="EF84">
        <v>-0.500362884543554</v>
      </c>
      <c r="EG84">
        <v>0.0544935431646695</v>
      </c>
      <c r="EH84">
        <v>0</v>
      </c>
      <c r="EI84">
        <v>1</v>
      </c>
      <c r="EJ84">
        <v>3</v>
      </c>
      <c r="EK84" t="s">
        <v>349</v>
      </c>
      <c r="EL84">
        <v>100</v>
      </c>
      <c r="EM84">
        <v>100</v>
      </c>
      <c r="EN84">
        <v>-0.318</v>
      </c>
      <c r="EO84">
        <v>-0.1356</v>
      </c>
      <c r="EP84">
        <v>-1.5265217558934</v>
      </c>
      <c r="EQ84">
        <v>0.00616335315543056</v>
      </c>
      <c r="ER84">
        <v>-2.81551833566181e-06</v>
      </c>
      <c r="ES84">
        <v>7.20361701182458e-10</v>
      </c>
      <c r="ET84">
        <v>-0.335119031910718</v>
      </c>
      <c r="EU84">
        <v>0.000949733804135094</v>
      </c>
      <c r="EV84">
        <v>0.000626151634330831</v>
      </c>
      <c r="EW84">
        <v>-7.8445624330649e-06</v>
      </c>
      <c r="EX84">
        <v>-4</v>
      </c>
      <c r="EY84">
        <v>2067</v>
      </c>
      <c r="EZ84">
        <v>1</v>
      </c>
      <c r="FA84">
        <v>22</v>
      </c>
      <c r="FB84">
        <v>2.7</v>
      </c>
      <c r="FC84">
        <v>2.7</v>
      </c>
      <c r="FD84">
        <v>18</v>
      </c>
      <c r="FE84">
        <v>991.578</v>
      </c>
      <c r="FF84">
        <v>453.274</v>
      </c>
      <c r="FG84">
        <v>33.0013</v>
      </c>
      <c r="FH84">
        <v>34.0277</v>
      </c>
      <c r="FI84">
        <v>30.002</v>
      </c>
      <c r="FJ84">
        <v>33.6016</v>
      </c>
      <c r="FK84">
        <v>33.6423</v>
      </c>
      <c r="FL84">
        <v>16.8084</v>
      </c>
      <c r="FM84">
        <v>43.1876</v>
      </c>
      <c r="FN84">
        <v>0</v>
      </c>
      <c r="FO84">
        <v>33</v>
      </c>
      <c r="FP84">
        <v>237</v>
      </c>
      <c r="FQ84">
        <v>19.387</v>
      </c>
      <c r="FR84">
        <v>98.9721</v>
      </c>
      <c r="FS84">
        <v>97.7966</v>
      </c>
    </row>
    <row r="85" spans="1:175">
      <c r="A85">
        <v>69</v>
      </c>
      <c r="B85">
        <v>1627940649.6</v>
      </c>
      <c r="C85">
        <v>136</v>
      </c>
      <c r="D85" t="s">
        <v>432</v>
      </c>
      <c r="E85" t="s">
        <v>433</v>
      </c>
      <c r="F85">
        <v>0</v>
      </c>
      <c r="H85">
        <v>1627940649.6</v>
      </c>
      <c r="I85">
        <f>(J85)/1000</f>
        <v>0</v>
      </c>
      <c r="J85">
        <f>1000*CB85*AH85*(BX85-BY85)/(100*BQ85*(1000-AH85*BX85))</f>
        <v>0</v>
      </c>
      <c r="K85">
        <f>CB85*AH85*(BW85-BV85*(1000-AH85*BY85)/(1000-AH85*BX85))/(100*BQ85)</f>
        <v>0</v>
      </c>
      <c r="L85">
        <f>BV85 - IF(AH85&gt;1, K85*BQ85*100.0/(AJ85*CJ85), 0)</f>
        <v>0</v>
      </c>
      <c r="M85">
        <f>((S85-I85/2)*L85-K85)/(S85+I85/2)</f>
        <v>0</v>
      </c>
      <c r="N85">
        <f>M85*(CC85+CD85)/1000.0</f>
        <v>0</v>
      </c>
      <c r="O85">
        <f>(BV85 - IF(AH85&gt;1, K85*BQ85*100.0/(AJ85*CJ85), 0))*(CC85+CD85)/1000.0</f>
        <v>0</v>
      </c>
      <c r="P85">
        <f>2.0/((1/R85-1/Q85)+SIGN(R85)*SQRT((1/R85-1/Q85)*(1/R85-1/Q85) + 4*BR85/((BR85+1)*(BR85+1))*(2*1/R85*1/Q85-1/Q85*1/Q85)))</f>
        <v>0</v>
      </c>
      <c r="Q85">
        <f>IF(LEFT(BS85,1)&lt;&gt;"0",IF(LEFT(BS85,1)="1",3.0,BT85),$D$5+$E$5*(CJ85*CC85/($K$5*1000))+$F$5*(CJ85*CC85/($K$5*1000))*MAX(MIN(BQ85,$J$5),$I$5)*MAX(MIN(BQ85,$J$5),$I$5)+$G$5*MAX(MIN(BQ85,$J$5),$I$5)*(CJ85*CC85/($K$5*1000))+$H$5*(CJ85*CC85/($K$5*1000))*(CJ85*CC85/($K$5*1000)))</f>
        <v>0</v>
      </c>
      <c r="R85">
        <f>I85*(1000-(1000*0.61365*exp(17.502*V85/(240.97+V85))/(CC85+CD85)+BX85)/2)/(1000*0.61365*exp(17.502*V85/(240.97+V85))/(CC85+CD85)-BX85)</f>
        <v>0</v>
      </c>
      <c r="S85">
        <f>1/((BR85+1)/(P85/1.6)+1/(Q85/1.37)) + BR85/((BR85+1)/(P85/1.6) + BR85/(Q85/1.37))</f>
        <v>0</v>
      </c>
      <c r="T85">
        <f>(BM85*BP85)</f>
        <v>0</v>
      </c>
      <c r="U85">
        <f>(CE85+(T85+2*0.95*5.67E-8*(((CE85+$B$7)+273)^4-(CE85+273)^4)-44100*I85)/(1.84*29.3*Q85+8*0.95*5.67E-8*(CE85+273)^3))</f>
        <v>0</v>
      </c>
      <c r="V85">
        <f>($C$7*CF85+$D$7*CG85+$E$7*U85)</f>
        <v>0</v>
      </c>
      <c r="W85">
        <f>0.61365*exp(17.502*V85/(240.97+V85))</f>
        <v>0</v>
      </c>
      <c r="X85">
        <f>(Y85/Z85*100)</f>
        <v>0</v>
      </c>
      <c r="Y85">
        <f>BX85*(CC85+CD85)/1000</f>
        <v>0</v>
      </c>
      <c r="Z85">
        <f>0.61365*exp(17.502*CE85/(240.97+CE85))</f>
        <v>0</v>
      </c>
      <c r="AA85">
        <f>(W85-BX85*(CC85+CD85)/1000)</f>
        <v>0</v>
      </c>
      <c r="AB85">
        <f>(-I85*44100)</f>
        <v>0</v>
      </c>
      <c r="AC85">
        <f>2*29.3*Q85*0.92*(CE85-V85)</f>
        <v>0</v>
      </c>
      <c r="AD85">
        <f>2*0.95*5.67E-8*(((CE85+$B$7)+273)^4-(V85+273)^4)</f>
        <v>0</v>
      </c>
      <c r="AE85">
        <f>T85+AD85+AB85+AC85</f>
        <v>0</v>
      </c>
      <c r="AF85">
        <v>0</v>
      </c>
      <c r="AG85">
        <v>0</v>
      </c>
      <c r="AH85">
        <f>IF(AF85*$H$13&gt;=AJ85,1.0,(AJ85/(AJ85-AF85*$H$13)))</f>
        <v>0</v>
      </c>
      <c r="AI85">
        <f>(AH85-1)*100</f>
        <v>0</v>
      </c>
      <c r="AJ85">
        <f>MAX(0,($B$13+$C$13*CJ85)/(1+$D$13*CJ85)*CC85/(CE85+273)*$E$13)</f>
        <v>0</v>
      </c>
      <c r="AK85" t="s">
        <v>292</v>
      </c>
      <c r="AL85" t="s">
        <v>292</v>
      </c>
      <c r="AM85">
        <v>0</v>
      </c>
      <c r="AN85">
        <v>0</v>
      </c>
      <c r="AO85">
        <f>1-AM85/AN85</f>
        <v>0</v>
      </c>
      <c r="AP85">
        <v>0</v>
      </c>
      <c r="AQ85" t="s">
        <v>292</v>
      </c>
      <c r="AR85" t="s">
        <v>292</v>
      </c>
      <c r="AS85">
        <v>0</v>
      </c>
      <c r="AT85">
        <v>0</v>
      </c>
      <c r="AU85">
        <f>1-AS85/AT85</f>
        <v>0</v>
      </c>
      <c r="AV85">
        <v>0.5</v>
      </c>
      <c r="AW85">
        <f>BN85</f>
        <v>0</v>
      </c>
      <c r="AX85">
        <f>K85</f>
        <v>0</v>
      </c>
      <c r="AY85">
        <f>AU85*AV85*AW85</f>
        <v>0</v>
      </c>
      <c r="AZ85">
        <f>(AX85-AP85)/AW85</f>
        <v>0</v>
      </c>
      <c r="BA85">
        <f>(AN85-AT85)/AT85</f>
        <v>0</v>
      </c>
      <c r="BB85">
        <f>AM85/(AO85+AM85/AT85)</f>
        <v>0</v>
      </c>
      <c r="BC85" t="s">
        <v>292</v>
      </c>
      <c r="BD85">
        <v>0</v>
      </c>
      <c r="BE85">
        <f>IF(BD85&lt;&gt;0, BD85, BB85)</f>
        <v>0</v>
      </c>
      <c r="BF85">
        <f>1-BE85/AT85</f>
        <v>0</v>
      </c>
      <c r="BG85">
        <f>(AT85-AS85)/(AT85-BE85)</f>
        <v>0</v>
      </c>
      <c r="BH85">
        <f>(AN85-AT85)/(AN85-BE85)</f>
        <v>0</v>
      </c>
      <c r="BI85">
        <f>(AT85-AS85)/(AT85-AM85)</f>
        <v>0</v>
      </c>
      <c r="BJ85">
        <f>(AN85-AT85)/(AN85-AM85)</f>
        <v>0</v>
      </c>
      <c r="BK85">
        <f>(BG85*BE85/AS85)</f>
        <v>0</v>
      </c>
      <c r="BL85">
        <f>(1-BK85)</f>
        <v>0</v>
      </c>
      <c r="BM85">
        <f>$B$11*CK85+$C$11*CL85+$F$11*CM85*(1-CP85)</f>
        <v>0</v>
      </c>
      <c r="BN85">
        <f>BM85*BO85</f>
        <v>0</v>
      </c>
      <c r="BO85">
        <f>($B$11*$D$9+$C$11*$D$9+$F$11*((CZ85+CR85)/MAX(CZ85+CR85+DA85, 0.1)*$I$9+DA85/MAX(CZ85+CR85+DA85, 0.1)*$J$9))/($B$11+$C$11+$F$11)</f>
        <v>0</v>
      </c>
      <c r="BP85">
        <f>($B$11*$K$9+$C$11*$K$9+$F$11*((CZ85+CR85)/MAX(CZ85+CR85+DA85, 0.1)*$P$9+DA85/MAX(CZ85+CR85+DA85, 0.1)*$Q$9))/($B$11+$C$11+$F$11)</f>
        <v>0</v>
      </c>
      <c r="BQ85">
        <v>6</v>
      </c>
      <c r="BR85">
        <v>0.5</v>
      </c>
      <c r="BS85" t="s">
        <v>293</v>
      </c>
      <c r="BT85">
        <v>2</v>
      </c>
      <c r="BU85">
        <v>1627940649.6</v>
      </c>
      <c r="BV85">
        <v>219.245</v>
      </c>
      <c r="BW85">
        <v>226.03</v>
      </c>
      <c r="BX85">
        <v>19.4449</v>
      </c>
      <c r="BY85">
        <v>19.4211</v>
      </c>
      <c r="BZ85">
        <v>219.547</v>
      </c>
      <c r="CA85">
        <v>19.5802</v>
      </c>
      <c r="CB85">
        <v>899.939</v>
      </c>
      <c r="CC85">
        <v>101.153</v>
      </c>
      <c r="CD85">
        <v>0.0991383</v>
      </c>
      <c r="CE85">
        <v>34.9488</v>
      </c>
      <c r="CF85">
        <v>35.2042</v>
      </c>
      <c r="CG85">
        <v>999.9</v>
      </c>
      <c r="CH85">
        <v>0</v>
      </c>
      <c r="CI85">
        <v>0</v>
      </c>
      <c r="CJ85">
        <v>10004.4</v>
      </c>
      <c r="CK85">
        <v>0</v>
      </c>
      <c r="CL85">
        <v>66.4911</v>
      </c>
      <c r="CM85">
        <v>1460.25</v>
      </c>
      <c r="CN85">
        <v>0.972987</v>
      </c>
      <c r="CO85">
        <v>0.0270127</v>
      </c>
      <c r="CP85">
        <v>0</v>
      </c>
      <c r="CQ85">
        <v>3.7731</v>
      </c>
      <c r="CR85">
        <v>4.99951</v>
      </c>
      <c r="CS85">
        <v>193.285</v>
      </c>
      <c r="CT85">
        <v>11913.9</v>
      </c>
      <c r="CU85">
        <v>48.562</v>
      </c>
      <c r="CV85">
        <v>50.937</v>
      </c>
      <c r="CW85">
        <v>50.187</v>
      </c>
      <c r="CX85">
        <v>50.312</v>
      </c>
      <c r="CY85">
        <v>50.625</v>
      </c>
      <c r="CZ85">
        <v>1415.94</v>
      </c>
      <c r="DA85">
        <v>39.31</v>
      </c>
      <c r="DB85">
        <v>0</v>
      </c>
      <c r="DC85">
        <v>1627940650.3</v>
      </c>
      <c r="DD85">
        <v>0</v>
      </c>
      <c r="DE85">
        <v>3.292468</v>
      </c>
      <c r="DF85">
        <v>0.0858538436860701</v>
      </c>
      <c r="DG85">
        <v>1.18161538002284</v>
      </c>
      <c r="DH85">
        <v>193.178</v>
      </c>
      <c r="DI85">
        <v>15</v>
      </c>
      <c r="DJ85">
        <v>1627940486.6</v>
      </c>
      <c r="DK85" t="s">
        <v>294</v>
      </c>
      <c r="DL85">
        <v>1627940484.1</v>
      </c>
      <c r="DM85">
        <v>1627940486.6</v>
      </c>
      <c r="DN85">
        <v>1</v>
      </c>
      <c r="DO85">
        <v>-0.66</v>
      </c>
      <c r="DP85">
        <v>-0.126</v>
      </c>
      <c r="DQ85">
        <v>0.617</v>
      </c>
      <c r="DR85">
        <v>-0.144</v>
      </c>
      <c r="DS85">
        <v>420</v>
      </c>
      <c r="DT85">
        <v>19</v>
      </c>
      <c r="DU85">
        <v>0.69</v>
      </c>
      <c r="DV85">
        <v>0.21</v>
      </c>
      <c r="DW85">
        <v>-7.05591585365854</v>
      </c>
      <c r="DX85">
        <v>0.698517700348425</v>
      </c>
      <c r="DY85">
        <v>0.0830049115201407</v>
      </c>
      <c r="DZ85">
        <v>0</v>
      </c>
      <c r="EA85">
        <v>3.26797352941177</v>
      </c>
      <c r="EB85">
        <v>-0.239867109550794</v>
      </c>
      <c r="EC85">
        <v>0.161722737149334</v>
      </c>
      <c r="ED85">
        <v>1</v>
      </c>
      <c r="EE85">
        <v>0.0356522635853658</v>
      </c>
      <c r="EF85">
        <v>-0.446147541574913</v>
      </c>
      <c r="EG85">
        <v>0.0521305858679739</v>
      </c>
      <c r="EH85">
        <v>0</v>
      </c>
      <c r="EI85">
        <v>1</v>
      </c>
      <c r="EJ85">
        <v>3</v>
      </c>
      <c r="EK85" t="s">
        <v>349</v>
      </c>
      <c r="EL85">
        <v>100</v>
      </c>
      <c r="EM85">
        <v>100</v>
      </c>
      <c r="EN85">
        <v>-0.302</v>
      </c>
      <c r="EO85">
        <v>-0.1353</v>
      </c>
      <c r="EP85">
        <v>-1.5265217558934</v>
      </c>
      <c r="EQ85">
        <v>0.00616335315543056</v>
      </c>
      <c r="ER85">
        <v>-2.81551833566181e-06</v>
      </c>
      <c r="ES85">
        <v>7.20361701182458e-10</v>
      </c>
      <c r="ET85">
        <v>-0.335119031910718</v>
      </c>
      <c r="EU85">
        <v>0.000949733804135094</v>
      </c>
      <c r="EV85">
        <v>0.000626151634330831</v>
      </c>
      <c r="EW85">
        <v>-7.8445624330649e-06</v>
      </c>
      <c r="EX85">
        <v>-4</v>
      </c>
      <c r="EY85">
        <v>2067</v>
      </c>
      <c r="EZ85">
        <v>1</v>
      </c>
      <c r="FA85">
        <v>22</v>
      </c>
      <c r="FB85">
        <v>2.8</v>
      </c>
      <c r="FC85">
        <v>2.7</v>
      </c>
      <c r="FD85">
        <v>18</v>
      </c>
      <c r="FE85">
        <v>991.649</v>
      </c>
      <c r="FF85">
        <v>453.34</v>
      </c>
      <c r="FG85">
        <v>33.0012</v>
      </c>
      <c r="FH85">
        <v>34.0369</v>
      </c>
      <c r="FI85">
        <v>30.0019</v>
      </c>
      <c r="FJ85">
        <v>33.6112</v>
      </c>
      <c r="FK85">
        <v>33.6513</v>
      </c>
      <c r="FL85">
        <v>17.0001</v>
      </c>
      <c r="FM85">
        <v>43.1876</v>
      </c>
      <c r="FN85">
        <v>0</v>
      </c>
      <c r="FO85">
        <v>33</v>
      </c>
      <c r="FP85">
        <v>242.07</v>
      </c>
      <c r="FQ85">
        <v>19.387</v>
      </c>
      <c r="FR85">
        <v>98.9704</v>
      </c>
      <c r="FS85">
        <v>97.7952</v>
      </c>
    </row>
    <row r="86" spans="1:175">
      <c r="A86">
        <v>70</v>
      </c>
      <c r="B86">
        <v>1627940651.6</v>
      </c>
      <c r="C86">
        <v>138</v>
      </c>
      <c r="D86" t="s">
        <v>434</v>
      </c>
      <c r="E86" t="s">
        <v>435</v>
      </c>
      <c r="F86">
        <v>0</v>
      </c>
      <c r="H86">
        <v>1627940651.6</v>
      </c>
      <c r="I86">
        <f>(J86)/1000</f>
        <v>0</v>
      </c>
      <c r="J86">
        <f>1000*CB86*AH86*(BX86-BY86)/(100*BQ86*(1000-AH86*BX86))</f>
        <v>0</v>
      </c>
      <c r="K86">
        <f>CB86*AH86*(BW86-BV86*(1000-AH86*BY86)/(1000-AH86*BX86))/(100*BQ86)</f>
        <v>0</v>
      </c>
      <c r="L86">
        <f>BV86 - IF(AH86&gt;1, K86*BQ86*100.0/(AJ86*CJ86), 0)</f>
        <v>0</v>
      </c>
      <c r="M86">
        <f>((S86-I86/2)*L86-K86)/(S86+I86/2)</f>
        <v>0</v>
      </c>
      <c r="N86">
        <f>M86*(CC86+CD86)/1000.0</f>
        <v>0</v>
      </c>
      <c r="O86">
        <f>(BV86 - IF(AH86&gt;1, K86*BQ86*100.0/(AJ86*CJ86), 0))*(CC86+CD86)/1000.0</f>
        <v>0</v>
      </c>
      <c r="P86">
        <f>2.0/((1/R86-1/Q86)+SIGN(R86)*SQRT((1/R86-1/Q86)*(1/R86-1/Q86) + 4*BR86/((BR86+1)*(BR86+1))*(2*1/R86*1/Q86-1/Q86*1/Q86)))</f>
        <v>0</v>
      </c>
      <c r="Q86">
        <f>IF(LEFT(BS86,1)&lt;&gt;"0",IF(LEFT(BS86,1)="1",3.0,BT86),$D$5+$E$5*(CJ86*CC86/($K$5*1000))+$F$5*(CJ86*CC86/($K$5*1000))*MAX(MIN(BQ86,$J$5),$I$5)*MAX(MIN(BQ86,$J$5),$I$5)+$G$5*MAX(MIN(BQ86,$J$5),$I$5)*(CJ86*CC86/($K$5*1000))+$H$5*(CJ86*CC86/($K$5*1000))*(CJ86*CC86/($K$5*1000)))</f>
        <v>0</v>
      </c>
      <c r="R86">
        <f>I86*(1000-(1000*0.61365*exp(17.502*V86/(240.97+V86))/(CC86+CD86)+BX86)/2)/(1000*0.61365*exp(17.502*V86/(240.97+V86))/(CC86+CD86)-BX86)</f>
        <v>0</v>
      </c>
      <c r="S86">
        <f>1/((BR86+1)/(P86/1.6)+1/(Q86/1.37)) + BR86/((BR86+1)/(P86/1.6) + BR86/(Q86/1.37))</f>
        <v>0</v>
      </c>
      <c r="T86">
        <f>(BM86*BP86)</f>
        <v>0</v>
      </c>
      <c r="U86">
        <f>(CE86+(T86+2*0.95*5.67E-8*(((CE86+$B$7)+273)^4-(CE86+273)^4)-44100*I86)/(1.84*29.3*Q86+8*0.95*5.67E-8*(CE86+273)^3))</f>
        <v>0</v>
      </c>
      <c r="V86">
        <f>($C$7*CF86+$D$7*CG86+$E$7*U86)</f>
        <v>0</v>
      </c>
      <c r="W86">
        <f>0.61365*exp(17.502*V86/(240.97+V86))</f>
        <v>0</v>
      </c>
      <c r="X86">
        <f>(Y86/Z86*100)</f>
        <v>0</v>
      </c>
      <c r="Y86">
        <f>BX86*(CC86+CD86)/1000</f>
        <v>0</v>
      </c>
      <c r="Z86">
        <f>0.61365*exp(17.502*CE86/(240.97+CE86))</f>
        <v>0</v>
      </c>
      <c r="AA86">
        <f>(W86-BX86*(CC86+CD86)/1000)</f>
        <v>0</v>
      </c>
      <c r="AB86">
        <f>(-I86*44100)</f>
        <v>0</v>
      </c>
      <c r="AC86">
        <f>2*29.3*Q86*0.92*(CE86-V86)</f>
        <v>0</v>
      </c>
      <c r="AD86">
        <f>2*0.95*5.67E-8*(((CE86+$B$7)+273)^4-(V86+273)^4)</f>
        <v>0</v>
      </c>
      <c r="AE86">
        <f>T86+AD86+AB86+AC86</f>
        <v>0</v>
      </c>
      <c r="AF86">
        <v>0</v>
      </c>
      <c r="AG86">
        <v>0</v>
      </c>
      <c r="AH86">
        <f>IF(AF86*$H$13&gt;=AJ86,1.0,(AJ86/(AJ86-AF86*$H$13)))</f>
        <v>0</v>
      </c>
      <c r="AI86">
        <f>(AH86-1)*100</f>
        <v>0</v>
      </c>
      <c r="AJ86">
        <f>MAX(0,($B$13+$C$13*CJ86)/(1+$D$13*CJ86)*CC86/(CE86+273)*$E$13)</f>
        <v>0</v>
      </c>
      <c r="AK86" t="s">
        <v>292</v>
      </c>
      <c r="AL86" t="s">
        <v>292</v>
      </c>
      <c r="AM86">
        <v>0</v>
      </c>
      <c r="AN86">
        <v>0</v>
      </c>
      <c r="AO86">
        <f>1-AM86/AN86</f>
        <v>0</v>
      </c>
      <c r="AP86">
        <v>0</v>
      </c>
      <c r="AQ86" t="s">
        <v>292</v>
      </c>
      <c r="AR86" t="s">
        <v>292</v>
      </c>
      <c r="AS86">
        <v>0</v>
      </c>
      <c r="AT86">
        <v>0</v>
      </c>
      <c r="AU86">
        <f>1-AS86/AT86</f>
        <v>0</v>
      </c>
      <c r="AV86">
        <v>0.5</v>
      </c>
      <c r="AW86">
        <f>BN86</f>
        <v>0</v>
      </c>
      <c r="AX86">
        <f>K86</f>
        <v>0</v>
      </c>
      <c r="AY86">
        <f>AU86*AV86*AW86</f>
        <v>0</v>
      </c>
      <c r="AZ86">
        <f>(AX86-AP86)/AW86</f>
        <v>0</v>
      </c>
      <c r="BA86">
        <f>(AN86-AT86)/AT86</f>
        <v>0</v>
      </c>
      <c r="BB86">
        <f>AM86/(AO86+AM86/AT86)</f>
        <v>0</v>
      </c>
      <c r="BC86" t="s">
        <v>292</v>
      </c>
      <c r="BD86">
        <v>0</v>
      </c>
      <c r="BE86">
        <f>IF(BD86&lt;&gt;0, BD86, BB86)</f>
        <v>0</v>
      </c>
      <c r="BF86">
        <f>1-BE86/AT86</f>
        <v>0</v>
      </c>
      <c r="BG86">
        <f>(AT86-AS86)/(AT86-BE86)</f>
        <v>0</v>
      </c>
      <c r="BH86">
        <f>(AN86-AT86)/(AN86-BE86)</f>
        <v>0</v>
      </c>
      <c r="BI86">
        <f>(AT86-AS86)/(AT86-AM86)</f>
        <v>0</v>
      </c>
      <c r="BJ86">
        <f>(AN86-AT86)/(AN86-AM86)</f>
        <v>0</v>
      </c>
      <c r="BK86">
        <f>(BG86*BE86/AS86)</f>
        <v>0</v>
      </c>
      <c r="BL86">
        <f>(1-BK86)</f>
        <v>0</v>
      </c>
      <c r="BM86">
        <f>$B$11*CK86+$C$11*CL86+$F$11*CM86*(1-CP86)</f>
        <v>0</v>
      </c>
      <c r="BN86">
        <f>BM86*BO86</f>
        <v>0</v>
      </c>
      <c r="BO86">
        <f>($B$11*$D$9+$C$11*$D$9+$F$11*((CZ86+CR86)/MAX(CZ86+CR86+DA86, 0.1)*$I$9+DA86/MAX(CZ86+CR86+DA86, 0.1)*$J$9))/($B$11+$C$11+$F$11)</f>
        <v>0</v>
      </c>
      <c r="BP86">
        <f>($B$11*$K$9+$C$11*$K$9+$F$11*((CZ86+CR86)/MAX(CZ86+CR86+DA86, 0.1)*$P$9+DA86/MAX(CZ86+CR86+DA86, 0.1)*$Q$9))/($B$11+$C$11+$F$11)</f>
        <v>0</v>
      </c>
      <c r="BQ86">
        <v>6</v>
      </c>
      <c r="BR86">
        <v>0.5</v>
      </c>
      <c r="BS86" t="s">
        <v>293</v>
      </c>
      <c r="BT86">
        <v>2</v>
      </c>
      <c r="BU86">
        <v>1627940651.6</v>
      </c>
      <c r="BV86">
        <v>222.511</v>
      </c>
      <c r="BW86">
        <v>229.222</v>
      </c>
      <c r="BX86">
        <v>19.4565</v>
      </c>
      <c r="BY86">
        <v>19.4263</v>
      </c>
      <c r="BZ86">
        <v>222.796</v>
      </c>
      <c r="CA86">
        <v>19.5916</v>
      </c>
      <c r="CB86">
        <v>899.97</v>
      </c>
      <c r="CC86">
        <v>101.154</v>
      </c>
      <c r="CD86">
        <v>0.0998776</v>
      </c>
      <c r="CE86">
        <v>34.9505</v>
      </c>
      <c r="CF86">
        <v>35.2005</v>
      </c>
      <c r="CG86">
        <v>999.9</v>
      </c>
      <c r="CH86">
        <v>0</v>
      </c>
      <c r="CI86">
        <v>0</v>
      </c>
      <c r="CJ86">
        <v>10011.9</v>
      </c>
      <c r="CK86">
        <v>0</v>
      </c>
      <c r="CL86">
        <v>66.4911</v>
      </c>
      <c r="CM86">
        <v>1459.93</v>
      </c>
      <c r="CN86">
        <v>0.972987</v>
      </c>
      <c r="CO86">
        <v>0.0270127</v>
      </c>
      <c r="CP86">
        <v>0</v>
      </c>
      <c r="CQ86">
        <v>3.3405</v>
      </c>
      <c r="CR86">
        <v>4.99951</v>
      </c>
      <c r="CS86">
        <v>193.788</v>
      </c>
      <c r="CT86">
        <v>11911.3</v>
      </c>
      <c r="CU86">
        <v>48.562</v>
      </c>
      <c r="CV86">
        <v>50.937</v>
      </c>
      <c r="CW86">
        <v>50.187</v>
      </c>
      <c r="CX86">
        <v>50.375</v>
      </c>
      <c r="CY86">
        <v>50.625</v>
      </c>
      <c r="CZ86">
        <v>1415.63</v>
      </c>
      <c r="DA86">
        <v>39.3</v>
      </c>
      <c r="DB86">
        <v>0</v>
      </c>
      <c r="DC86">
        <v>1627940652.1</v>
      </c>
      <c r="DD86">
        <v>0</v>
      </c>
      <c r="DE86">
        <v>3.28836538461538</v>
      </c>
      <c r="DF86">
        <v>-0.305856414801826</v>
      </c>
      <c r="DG86">
        <v>2.71582904900034</v>
      </c>
      <c r="DH86">
        <v>193.224692307692</v>
      </c>
      <c r="DI86">
        <v>15</v>
      </c>
      <c r="DJ86">
        <v>1627940486.6</v>
      </c>
      <c r="DK86" t="s">
        <v>294</v>
      </c>
      <c r="DL86">
        <v>1627940484.1</v>
      </c>
      <c r="DM86">
        <v>1627940486.6</v>
      </c>
      <c r="DN86">
        <v>1</v>
      </c>
      <c r="DO86">
        <v>-0.66</v>
      </c>
      <c r="DP86">
        <v>-0.126</v>
      </c>
      <c r="DQ86">
        <v>0.617</v>
      </c>
      <c r="DR86">
        <v>-0.144</v>
      </c>
      <c r="DS86">
        <v>420</v>
      </c>
      <c r="DT86">
        <v>19</v>
      </c>
      <c r="DU86">
        <v>0.69</v>
      </c>
      <c r="DV86">
        <v>0.21</v>
      </c>
      <c r="DW86">
        <v>-7.02094365853658</v>
      </c>
      <c r="DX86">
        <v>1.00050648083623</v>
      </c>
      <c r="DY86">
        <v>0.114533803035762</v>
      </c>
      <c r="DZ86">
        <v>0</v>
      </c>
      <c r="EA86">
        <v>3.26301470588235</v>
      </c>
      <c r="EB86">
        <v>0.150089102745543</v>
      </c>
      <c r="EC86">
        <v>0.181372712021654</v>
      </c>
      <c r="ED86">
        <v>1</v>
      </c>
      <c r="EE86">
        <v>0.026342970902439</v>
      </c>
      <c r="EF86">
        <v>-0.304074489198606</v>
      </c>
      <c r="EG86">
        <v>0.0441212369165629</v>
      </c>
      <c r="EH86">
        <v>0</v>
      </c>
      <c r="EI86">
        <v>1</v>
      </c>
      <c r="EJ86">
        <v>3</v>
      </c>
      <c r="EK86" t="s">
        <v>349</v>
      </c>
      <c r="EL86">
        <v>100</v>
      </c>
      <c r="EM86">
        <v>100</v>
      </c>
      <c r="EN86">
        <v>-0.285</v>
      </c>
      <c r="EO86">
        <v>-0.1351</v>
      </c>
      <c r="EP86">
        <v>-1.5265217558934</v>
      </c>
      <c r="EQ86">
        <v>0.00616335315543056</v>
      </c>
      <c r="ER86">
        <v>-2.81551833566181e-06</v>
      </c>
      <c r="ES86">
        <v>7.20361701182458e-10</v>
      </c>
      <c r="ET86">
        <v>-0.335119031910718</v>
      </c>
      <c r="EU86">
        <v>0.000949733804135094</v>
      </c>
      <c r="EV86">
        <v>0.000626151634330831</v>
      </c>
      <c r="EW86">
        <v>-7.8445624330649e-06</v>
      </c>
      <c r="EX86">
        <v>-4</v>
      </c>
      <c r="EY86">
        <v>2067</v>
      </c>
      <c r="EZ86">
        <v>1</v>
      </c>
      <c r="FA86">
        <v>22</v>
      </c>
      <c r="FB86">
        <v>2.8</v>
      </c>
      <c r="FC86">
        <v>2.8</v>
      </c>
      <c r="FD86">
        <v>18</v>
      </c>
      <c r="FE86">
        <v>991.738</v>
      </c>
      <c r="FF86">
        <v>453.191</v>
      </c>
      <c r="FG86">
        <v>33.0013</v>
      </c>
      <c r="FH86">
        <v>34.0461</v>
      </c>
      <c r="FI86">
        <v>30.002</v>
      </c>
      <c r="FJ86">
        <v>33.6202</v>
      </c>
      <c r="FK86">
        <v>33.6603</v>
      </c>
      <c r="FL86">
        <v>17.1631</v>
      </c>
      <c r="FM86">
        <v>43.1876</v>
      </c>
      <c r="FN86">
        <v>0</v>
      </c>
      <c r="FO86">
        <v>33</v>
      </c>
      <c r="FP86">
        <v>242.07</v>
      </c>
      <c r="FQ86">
        <v>19.387</v>
      </c>
      <c r="FR86">
        <v>98.9682</v>
      </c>
      <c r="FS86">
        <v>97.7944</v>
      </c>
    </row>
    <row r="87" spans="1:175">
      <c r="A87">
        <v>71</v>
      </c>
      <c r="B87">
        <v>1627940653.6</v>
      </c>
      <c r="C87">
        <v>140</v>
      </c>
      <c r="D87" t="s">
        <v>436</v>
      </c>
      <c r="E87" t="s">
        <v>437</v>
      </c>
      <c r="F87">
        <v>0</v>
      </c>
      <c r="H87">
        <v>1627940653.6</v>
      </c>
      <c r="I87">
        <f>(J87)/1000</f>
        <v>0</v>
      </c>
      <c r="J87">
        <f>1000*CB87*AH87*(BX87-BY87)/(100*BQ87*(1000-AH87*BX87))</f>
        <v>0</v>
      </c>
      <c r="K87">
        <f>CB87*AH87*(BW87-BV87*(1000-AH87*BY87)/(1000-AH87*BX87))/(100*BQ87)</f>
        <v>0</v>
      </c>
      <c r="L87">
        <f>BV87 - IF(AH87&gt;1, K87*BQ87*100.0/(AJ87*CJ87), 0)</f>
        <v>0</v>
      </c>
      <c r="M87">
        <f>((S87-I87/2)*L87-K87)/(S87+I87/2)</f>
        <v>0</v>
      </c>
      <c r="N87">
        <f>M87*(CC87+CD87)/1000.0</f>
        <v>0</v>
      </c>
      <c r="O87">
        <f>(BV87 - IF(AH87&gt;1, K87*BQ87*100.0/(AJ87*CJ87), 0))*(CC87+CD87)/1000.0</f>
        <v>0</v>
      </c>
      <c r="P87">
        <f>2.0/((1/R87-1/Q87)+SIGN(R87)*SQRT((1/R87-1/Q87)*(1/R87-1/Q87) + 4*BR87/((BR87+1)*(BR87+1))*(2*1/R87*1/Q87-1/Q87*1/Q87)))</f>
        <v>0</v>
      </c>
      <c r="Q87">
        <f>IF(LEFT(BS87,1)&lt;&gt;"0",IF(LEFT(BS87,1)="1",3.0,BT87),$D$5+$E$5*(CJ87*CC87/($K$5*1000))+$F$5*(CJ87*CC87/($K$5*1000))*MAX(MIN(BQ87,$J$5),$I$5)*MAX(MIN(BQ87,$J$5),$I$5)+$G$5*MAX(MIN(BQ87,$J$5),$I$5)*(CJ87*CC87/($K$5*1000))+$H$5*(CJ87*CC87/($K$5*1000))*(CJ87*CC87/($K$5*1000)))</f>
        <v>0</v>
      </c>
      <c r="R87">
        <f>I87*(1000-(1000*0.61365*exp(17.502*V87/(240.97+V87))/(CC87+CD87)+BX87)/2)/(1000*0.61365*exp(17.502*V87/(240.97+V87))/(CC87+CD87)-BX87)</f>
        <v>0</v>
      </c>
      <c r="S87">
        <f>1/((BR87+1)/(P87/1.6)+1/(Q87/1.37)) + BR87/((BR87+1)/(P87/1.6) + BR87/(Q87/1.37))</f>
        <v>0</v>
      </c>
      <c r="T87">
        <f>(BM87*BP87)</f>
        <v>0</v>
      </c>
      <c r="U87">
        <f>(CE87+(T87+2*0.95*5.67E-8*(((CE87+$B$7)+273)^4-(CE87+273)^4)-44100*I87)/(1.84*29.3*Q87+8*0.95*5.67E-8*(CE87+273)^3))</f>
        <v>0</v>
      </c>
      <c r="V87">
        <f>($C$7*CF87+$D$7*CG87+$E$7*U87)</f>
        <v>0</v>
      </c>
      <c r="W87">
        <f>0.61365*exp(17.502*V87/(240.97+V87))</f>
        <v>0</v>
      </c>
      <c r="X87">
        <f>(Y87/Z87*100)</f>
        <v>0</v>
      </c>
      <c r="Y87">
        <f>BX87*(CC87+CD87)/1000</f>
        <v>0</v>
      </c>
      <c r="Z87">
        <f>0.61365*exp(17.502*CE87/(240.97+CE87))</f>
        <v>0</v>
      </c>
      <c r="AA87">
        <f>(W87-BX87*(CC87+CD87)/1000)</f>
        <v>0</v>
      </c>
      <c r="AB87">
        <f>(-I87*44100)</f>
        <v>0</v>
      </c>
      <c r="AC87">
        <f>2*29.3*Q87*0.92*(CE87-V87)</f>
        <v>0</v>
      </c>
      <c r="AD87">
        <f>2*0.95*5.67E-8*(((CE87+$B$7)+273)^4-(V87+273)^4)</f>
        <v>0</v>
      </c>
      <c r="AE87">
        <f>T87+AD87+AB87+AC87</f>
        <v>0</v>
      </c>
      <c r="AF87">
        <v>0</v>
      </c>
      <c r="AG87">
        <v>0</v>
      </c>
      <c r="AH87">
        <f>IF(AF87*$H$13&gt;=AJ87,1.0,(AJ87/(AJ87-AF87*$H$13)))</f>
        <v>0</v>
      </c>
      <c r="AI87">
        <f>(AH87-1)*100</f>
        <v>0</v>
      </c>
      <c r="AJ87">
        <f>MAX(0,($B$13+$C$13*CJ87)/(1+$D$13*CJ87)*CC87/(CE87+273)*$E$13)</f>
        <v>0</v>
      </c>
      <c r="AK87" t="s">
        <v>292</v>
      </c>
      <c r="AL87" t="s">
        <v>292</v>
      </c>
      <c r="AM87">
        <v>0</v>
      </c>
      <c r="AN87">
        <v>0</v>
      </c>
      <c r="AO87">
        <f>1-AM87/AN87</f>
        <v>0</v>
      </c>
      <c r="AP87">
        <v>0</v>
      </c>
      <c r="AQ87" t="s">
        <v>292</v>
      </c>
      <c r="AR87" t="s">
        <v>292</v>
      </c>
      <c r="AS87">
        <v>0</v>
      </c>
      <c r="AT87">
        <v>0</v>
      </c>
      <c r="AU87">
        <f>1-AS87/AT87</f>
        <v>0</v>
      </c>
      <c r="AV87">
        <v>0.5</v>
      </c>
      <c r="AW87">
        <f>BN87</f>
        <v>0</v>
      </c>
      <c r="AX87">
        <f>K87</f>
        <v>0</v>
      </c>
      <c r="AY87">
        <f>AU87*AV87*AW87</f>
        <v>0</v>
      </c>
      <c r="AZ87">
        <f>(AX87-AP87)/AW87</f>
        <v>0</v>
      </c>
      <c r="BA87">
        <f>(AN87-AT87)/AT87</f>
        <v>0</v>
      </c>
      <c r="BB87">
        <f>AM87/(AO87+AM87/AT87)</f>
        <v>0</v>
      </c>
      <c r="BC87" t="s">
        <v>292</v>
      </c>
      <c r="BD87">
        <v>0</v>
      </c>
      <c r="BE87">
        <f>IF(BD87&lt;&gt;0, BD87, BB87)</f>
        <v>0</v>
      </c>
      <c r="BF87">
        <f>1-BE87/AT87</f>
        <v>0</v>
      </c>
      <c r="BG87">
        <f>(AT87-AS87)/(AT87-BE87)</f>
        <v>0</v>
      </c>
      <c r="BH87">
        <f>(AN87-AT87)/(AN87-BE87)</f>
        <v>0</v>
      </c>
      <c r="BI87">
        <f>(AT87-AS87)/(AT87-AM87)</f>
        <v>0</v>
      </c>
      <c r="BJ87">
        <f>(AN87-AT87)/(AN87-AM87)</f>
        <v>0</v>
      </c>
      <c r="BK87">
        <f>(BG87*BE87/AS87)</f>
        <v>0</v>
      </c>
      <c r="BL87">
        <f>(1-BK87)</f>
        <v>0</v>
      </c>
      <c r="BM87">
        <f>$B$11*CK87+$C$11*CL87+$F$11*CM87*(1-CP87)</f>
        <v>0</v>
      </c>
      <c r="BN87">
        <f>BM87*BO87</f>
        <v>0</v>
      </c>
      <c r="BO87">
        <f>($B$11*$D$9+$C$11*$D$9+$F$11*((CZ87+CR87)/MAX(CZ87+CR87+DA87, 0.1)*$I$9+DA87/MAX(CZ87+CR87+DA87, 0.1)*$J$9))/($B$11+$C$11+$F$11)</f>
        <v>0</v>
      </c>
      <c r="BP87">
        <f>($B$11*$K$9+$C$11*$K$9+$F$11*((CZ87+CR87)/MAX(CZ87+CR87+DA87, 0.1)*$P$9+DA87/MAX(CZ87+CR87+DA87, 0.1)*$Q$9))/($B$11+$C$11+$F$11)</f>
        <v>0</v>
      </c>
      <c r="BQ87">
        <v>6</v>
      </c>
      <c r="BR87">
        <v>0.5</v>
      </c>
      <c r="BS87" t="s">
        <v>293</v>
      </c>
      <c r="BT87">
        <v>2</v>
      </c>
      <c r="BU87">
        <v>1627940653.6</v>
      </c>
      <c r="BV87">
        <v>225.748</v>
      </c>
      <c r="BW87">
        <v>232.472</v>
      </c>
      <c r="BX87">
        <v>19.4663</v>
      </c>
      <c r="BY87">
        <v>19.4317</v>
      </c>
      <c r="BZ87">
        <v>226.017</v>
      </c>
      <c r="CA87">
        <v>19.6013</v>
      </c>
      <c r="CB87">
        <v>900.083</v>
      </c>
      <c r="CC87">
        <v>101.155</v>
      </c>
      <c r="CD87">
        <v>0.100239</v>
      </c>
      <c r="CE87">
        <v>34.9529</v>
      </c>
      <c r="CF87">
        <v>35.2057</v>
      </c>
      <c r="CG87">
        <v>999.9</v>
      </c>
      <c r="CH87">
        <v>0</v>
      </c>
      <c r="CI87">
        <v>0</v>
      </c>
      <c r="CJ87">
        <v>10016.2</v>
      </c>
      <c r="CK87">
        <v>0</v>
      </c>
      <c r="CL87">
        <v>66.4911</v>
      </c>
      <c r="CM87">
        <v>1459.9</v>
      </c>
      <c r="CN87">
        <v>0.973009</v>
      </c>
      <c r="CO87">
        <v>0.0269909</v>
      </c>
      <c r="CP87">
        <v>0</v>
      </c>
      <c r="CQ87">
        <v>3.3631</v>
      </c>
      <c r="CR87">
        <v>4.99951</v>
      </c>
      <c r="CS87">
        <v>193.832</v>
      </c>
      <c r="CT87">
        <v>11911.1</v>
      </c>
      <c r="CU87">
        <v>48.562</v>
      </c>
      <c r="CV87">
        <v>50.937</v>
      </c>
      <c r="CW87">
        <v>50.187</v>
      </c>
      <c r="CX87">
        <v>50.375</v>
      </c>
      <c r="CY87">
        <v>50.625</v>
      </c>
      <c r="CZ87">
        <v>1415.63</v>
      </c>
      <c r="DA87">
        <v>39.27</v>
      </c>
      <c r="DB87">
        <v>0</v>
      </c>
      <c r="DC87">
        <v>1627940654.5</v>
      </c>
      <c r="DD87">
        <v>0</v>
      </c>
      <c r="DE87">
        <v>3.30069230769231</v>
      </c>
      <c r="DF87">
        <v>-0.374673503577731</v>
      </c>
      <c r="DG87">
        <v>4.2276922944673</v>
      </c>
      <c r="DH87">
        <v>193.328692307692</v>
      </c>
      <c r="DI87">
        <v>15</v>
      </c>
      <c r="DJ87">
        <v>1627940486.6</v>
      </c>
      <c r="DK87" t="s">
        <v>294</v>
      </c>
      <c r="DL87">
        <v>1627940484.1</v>
      </c>
      <c r="DM87">
        <v>1627940486.6</v>
      </c>
      <c r="DN87">
        <v>1</v>
      </c>
      <c r="DO87">
        <v>-0.66</v>
      </c>
      <c r="DP87">
        <v>-0.126</v>
      </c>
      <c r="DQ87">
        <v>0.617</v>
      </c>
      <c r="DR87">
        <v>-0.144</v>
      </c>
      <c r="DS87">
        <v>420</v>
      </c>
      <c r="DT87">
        <v>19</v>
      </c>
      <c r="DU87">
        <v>0.69</v>
      </c>
      <c r="DV87">
        <v>0.21</v>
      </c>
      <c r="DW87">
        <v>-6.97966146341463</v>
      </c>
      <c r="DX87">
        <v>1.22850564459929</v>
      </c>
      <c r="DY87">
        <v>0.136656367303861</v>
      </c>
      <c r="DZ87">
        <v>0</v>
      </c>
      <c r="EA87">
        <v>3.27841176470588</v>
      </c>
      <c r="EB87">
        <v>0.0393799607665603</v>
      </c>
      <c r="EC87">
        <v>0.1838457805827</v>
      </c>
      <c r="ED87">
        <v>1</v>
      </c>
      <c r="EE87">
        <v>0.0191651318780488</v>
      </c>
      <c r="EF87">
        <v>-0.150561680027875</v>
      </c>
      <c r="EG87">
        <v>0.0361019979977529</v>
      </c>
      <c r="EH87">
        <v>0</v>
      </c>
      <c r="EI87">
        <v>1</v>
      </c>
      <c r="EJ87">
        <v>3</v>
      </c>
      <c r="EK87" t="s">
        <v>349</v>
      </c>
      <c r="EL87">
        <v>100</v>
      </c>
      <c r="EM87">
        <v>100</v>
      </c>
      <c r="EN87">
        <v>-0.269</v>
      </c>
      <c r="EO87">
        <v>-0.135</v>
      </c>
      <c r="EP87">
        <v>-1.5265217558934</v>
      </c>
      <c r="EQ87">
        <v>0.00616335315543056</v>
      </c>
      <c r="ER87">
        <v>-2.81551833566181e-06</v>
      </c>
      <c r="ES87">
        <v>7.20361701182458e-10</v>
      </c>
      <c r="ET87">
        <v>-0.335119031910718</v>
      </c>
      <c r="EU87">
        <v>0.000949733804135094</v>
      </c>
      <c r="EV87">
        <v>0.000626151634330831</v>
      </c>
      <c r="EW87">
        <v>-7.8445624330649e-06</v>
      </c>
      <c r="EX87">
        <v>-4</v>
      </c>
      <c r="EY87">
        <v>2067</v>
      </c>
      <c r="EZ87">
        <v>1</v>
      </c>
      <c r="FA87">
        <v>22</v>
      </c>
      <c r="FB87">
        <v>2.8</v>
      </c>
      <c r="FC87">
        <v>2.8</v>
      </c>
      <c r="FD87">
        <v>18</v>
      </c>
      <c r="FE87">
        <v>991.622</v>
      </c>
      <c r="FF87">
        <v>453.306</v>
      </c>
      <c r="FG87">
        <v>33.0013</v>
      </c>
      <c r="FH87">
        <v>34.0553</v>
      </c>
      <c r="FI87">
        <v>30.002</v>
      </c>
      <c r="FJ87">
        <v>33.6299</v>
      </c>
      <c r="FK87">
        <v>33.6693</v>
      </c>
      <c r="FL87">
        <v>17.3733</v>
      </c>
      <c r="FM87">
        <v>43.1876</v>
      </c>
      <c r="FN87">
        <v>0</v>
      </c>
      <c r="FO87">
        <v>33</v>
      </c>
      <c r="FP87">
        <v>247.17</v>
      </c>
      <c r="FQ87">
        <v>19.3847</v>
      </c>
      <c r="FR87">
        <v>98.9661</v>
      </c>
      <c r="FS87">
        <v>97.7937</v>
      </c>
    </row>
    <row r="88" spans="1:175">
      <c r="A88">
        <v>72</v>
      </c>
      <c r="B88">
        <v>1627940655.6</v>
      </c>
      <c r="C88">
        <v>142</v>
      </c>
      <c r="D88" t="s">
        <v>438</v>
      </c>
      <c r="E88" t="s">
        <v>439</v>
      </c>
      <c r="F88">
        <v>0</v>
      </c>
      <c r="H88">
        <v>1627940655.6</v>
      </c>
      <c r="I88">
        <f>(J88)/1000</f>
        <v>0</v>
      </c>
      <c r="J88">
        <f>1000*CB88*AH88*(BX88-BY88)/(100*BQ88*(1000-AH88*BX88))</f>
        <v>0</v>
      </c>
      <c r="K88">
        <f>CB88*AH88*(BW88-BV88*(1000-AH88*BY88)/(1000-AH88*BX88))/(100*BQ88)</f>
        <v>0</v>
      </c>
      <c r="L88">
        <f>BV88 - IF(AH88&gt;1, K88*BQ88*100.0/(AJ88*CJ88), 0)</f>
        <v>0</v>
      </c>
      <c r="M88">
        <f>((S88-I88/2)*L88-K88)/(S88+I88/2)</f>
        <v>0</v>
      </c>
      <c r="N88">
        <f>M88*(CC88+CD88)/1000.0</f>
        <v>0</v>
      </c>
      <c r="O88">
        <f>(BV88 - IF(AH88&gt;1, K88*BQ88*100.0/(AJ88*CJ88), 0))*(CC88+CD88)/1000.0</f>
        <v>0</v>
      </c>
      <c r="P88">
        <f>2.0/((1/R88-1/Q88)+SIGN(R88)*SQRT((1/R88-1/Q88)*(1/R88-1/Q88) + 4*BR88/((BR88+1)*(BR88+1))*(2*1/R88*1/Q88-1/Q88*1/Q88)))</f>
        <v>0</v>
      </c>
      <c r="Q88">
        <f>IF(LEFT(BS88,1)&lt;&gt;"0",IF(LEFT(BS88,1)="1",3.0,BT88),$D$5+$E$5*(CJ88*CC88/($K$5*1000))+$F$5*(CJ88*CC88/($K$5*1000))*MAX(MIN(BQ88,$J$5),$I$5)*MAX(MIN(BQ88,$J$5),$I$5)+$G$5*MAX(MIN(BQ88,$J$5),$I$5)*(CJ88*CC88/($K$5*1000))+$H$5*(CJ88*CC88/($K$5*1000))*(CJ88*CC88/($K$5*1000)))</f>
        <v>0</v>
      </c>
      <c r="R88">
        <f>I88*(1000-(1000*0.61365*exp(17.502*V88/(240.97+V88))/(CC88+CD88)+BX88)/2)/(1000*0.61365*exp(17.502*V88/(240.97+V88))/(CC88+CD88)-BX88)</f>
        <v>0</v>
      </c>
      <c r="S88">
        <f>1/((BR88+1)/(P88/1.6)+1/(Q88/1.37)) + BR88/((BR88+1)/(P88/1.6) + BR88/(Q88/1.37))</f>
        <v>0</v>
      </c>
      <c r="T88">
        <f>(BM88*BP88)</f>
        <v>0</v>
      </c>
      <c r="U88">
        <f>(CE88+(T88+2*0.95*5.67E-8*(((CE88+$B$7)+273)^4-(CE88+273)^4)-44100*I88)/(1.84*29.3*Q88+8*0.95*5.67E-8*(CE88+273)^3))</f>
        <v>0</v>
      </c>
      <c r="V88">
        <f>($C$7*CF88+$D$7*CG88+$E$7*U88)</f>
        <v>0</v>
      </c>
      <c r="W88">
        <f>0.61365*exp(17.502*V88/(240.97+V88))</f>
        <v>0</v>
      </c>
      <c r="X88">
        <f>(Y88/Z88*100)</f>
        <v>0</v>
      </c>
      <c r="Y88">
        <f>BX88*(CC88+CD88)/1000</f>
        <v>0</v>
      </c>
      <c r="Z88">
        <f>0.61365*exp(17.502*CE88/(240.97+CE88))</f>
        <v>0</v>
      </c>
      <c r="AA88">
        <f>(W88-BX88*(CC88+CD88)/1000)</f>
        <v>0</v>
      </c>
      <c r="AB88">
        <f>(-I88*44100)</f>
        <v>0</v>
      </c>
      <c r="AC88">
        <f>2*29.3*Q88*0.92*(CE88-V88)</f>
        <v>0</v>
      </c>
      <c r="AD88">
        <f>2*0.95*5.67E-8*(((CE88+$B$7)+273)^4-(V88+273)^4)</f>
        <v>0</v>
      </c>
      <c r="AE88">
        <f>T88+AD88+AB88+AC88</f>
        <v>0</v>
      </c>
      <c r="AF88">
        <v>0</v>
      </c>
      <c r="AG88">
        <v>0</v>
      </c>
      <c r="AH88">
        <f>IF(AF88*$H$13&gt;=AJ88,1.0,(AJ88/(AJ88-AF88*$H$13)))</f>
        <v>0</v>
      </c>
      <c r="AI88">
        <f>(AH88-1)*100</f>
        <v>0</v>
      </c>
      <c r="AJ88">
        <f>MAX(0,($B$13+$C$13*CJ88)/(1+$D$13*CJ88)*CC88/(CE88+273)*$E$13)</f>
        <v>0</v>
      </c>
      <c r="AK88" t="s">
        <v>292</v>
      </c>
      <c r="AL88" t="s">
        <v>292</v>
      </c>
      <c r="AM88">
        <v>0</v>
      </c>
      <c r="AN88">
        <v>0</v>
      </c>
      <c r="AO88">
        <f>1-AM88/AN88</f>
        <v>0</v>
      </c>
      <c r="AP88">
        <v>0</v>
      </c>
      <c r="AQ88" t="s">
        <v>292</v>
      </c>
      <c r="AR88" t="s">
        <v>292</v>
      </c>
      <c r="AS88">
        <v>0</v>
      </c>
      <c r="AT88">
        <v>0</v>
      </c>
      <c r="AU88">
        <f>1-AS88/AT88</f>
        <v>0</v>
      </c>
      <c r="AV88">
        <v>0.5</v>
      </c>
      <c r="AW88">
        <f>BN88</f>
        <v>0</v>
      </c>
      <c r="AX88">
        <f>K88</f>
        <v>0</v>
      </c>
      <c r="AY88">
        <f>AU88*AV88*AW88</f>
        <v>0</v>
      </c>
      <c r="AZ88">
        <f>(AX88-AP88)/AW88</f>
        <v>0</v>
      </c>
      <c r="BA88">
        <f>(AN88-AT88)/AT88</f>
        <v>0</v>
      </c>
      <c r="BB88">
        <f>AM88/(AO88+AM88/AT88)</f>
        <v>0</v>
      </c>
      <c r="BC88" t="s">
        <v>292</v>
      </c>
      <c r="BD88">
        <v>0</v>
      </c>
      <c r="BE88">
        <f>IF(BD88&lt;&gt;0, BD88, BB88)</f>
        <v>0</v>
      </c>
      <c r="BF88">
        <f>1-BE88/AT88</f>
        <v>0</v>
      </c>
      <c r="BG88">
        <f>(AT88-AS88)/(AT88-BE88)</f>
        <v>0</v>
      </c>
      <c r="BH88">
        <f>(AN88-AT88)/(AN88-BE88)</f>
        <v>0</v>
      </c>
      <c r="BI88">
        <f>(AT88-AS88)/(AT88-AM88)</f>
        <v>0</v>
      </c>
      <c r="BJ88">
        <f>(AN88-AT88)/(AN88-AM88)</f>
        <v>0</v>
      </c>
      <c r="BK88">
        <f>(BG88*BE88/AS88)</f>
        <v>0</v>
      </c>
      <c r="BL88">
        <f>(1-BK88)</f>
        <v>0</v>
      </c>
      <c r="BM88">
        <f>$B$11*CK88+$C$11*CL88+$F$11*CM88*(1-CP88)</f>
        <v>0</v>
      </c>
      <c r="BN88">
        <f>BM88*BO88</f>
        <v>0</v>
      </c>
      <c r="BO88">
        <f>($B$11*$D$9+$C$11*$D$9+$F$11*((CZ88+CR88)/MAX(CZ88+CR88+DA88, 0.1)*$I$9+DA88/MAX(CZ88+CR88+DA88, 0.1)*$J$9))/($B$11+$C$11+$F$11)</f>
        <v>0</v>
      </c>
      <c r="BP88">
        <f>($B$11*$K$9+$C$11*$K$9+$F$11*((CZ88+CR88)/MAX(CZ88+CR88+DA88, 0.1)*$P$9+DA88/MAX(CZ88+CR88+DA88, 0.1)*$Q$9))/($B$11+$C$11+$F$11)</f>
        <v>0</v>
      </c>
      <c r="BQ88">
        <v>6</v>
      </c>
      <c r="BR88">
        <v>0.5</v>
      </c>
      <c r="BS88" t="s">
        <v>293</v>
      </c>
      <c r="BT88">
        <v>2</v>
      </c>
      <c r="BU88">
        <v>1627940655.6</v>
      </c>
      <c r="BV88">
        <v>229.009</v>
      </c>
      <c r="BW88">
        <v>235.783</v>
      </c>
      <c r="BX88">
        <v>19.4764</v>
      </c>
      <c r="BY88">
        <v>19.4387</v>
      </c>
      <c r="BZ88">
        <v>229.262</v>
      </c>
      <c r="CA88">
        <v>19.6112</v>
      </c>
      <c r="CB88">
        <v>900.033</v>
      </c>
      <c r="CC88">
        <v>101.153</v>
      </c>
      <c r="CD88">
        <v>0.100136</v>
      </c>
      <c r="CE88">
        <v>34.9552</v>
      </c>
      <c r="CF88">
        <v>35.2235</v>
      </c>
      <c r="CG88">
        <v>999.9</v>
      </c>
      <c r="CH88">
        <v>0</v>
      </c>
      <c r="CI88">
        <v>0</v>
      </c>
      <c r="CJ88">
        <v>9998.75</v>
      </c>
      <c r="CK88">
        <v>0</v>
      </c>
      <c r="CL88">
        <v>66.4911</v>
      </c>
      <c r="CM88">
        <v>1459.92</v>
      </c>
      <c r="CN88">
        <v>0.972987</v>
      </c>
      <c r="CO88">
        <v>0.0270127</v>
      </c>
      <c r="CP88">
        <v>0</v>
      </c>
      <c r="CQ88">
        <v>3.0998</v>
      </c>
      <c r="CR88">
        <v>4.99951</v>
      </c>
      <c r="CS88">
        <v>193.919</v>
      </c>
      <c r="CT88">
        <v>11911.2</v>
      </c>
      <c r="CU88">
        <v>48.562</v>
      </c>
      <c r="CV88">
        <v>50.937</v>
      </c>
      <c r="CW88">
        <v>50.187</v>
      </c>
      <c r="CX88">
        <v>50.375</v>
      </c>
      <c r="CY88">
        <v>50.625</v>
      </c>
      <c r="CZ88">
        <v>1415.62</v>
      </c>
      <c r="DA88">
        <v>39.3</v>
      </c>
      <c r="DB88">
        <v>0</v>
      </c>
      <c r="DC88">
        <v>1627940656.3</v>
      </c>
      <c r="DD88">
        <v>0</v>
      </c>
      <c r="DE88">
        <v>3.267712</v>
      </c>
      <c r="DF88">
        <v>-0.625638459159286</v>
      </c>
      <c r="DG88">
        <v>5.06923077148441</v>
      </c>
      <c r="DH88">
        <v>193.44212</v>
      </c>
      <c r="DI88">
        <v>15</v>
      </c>
      <c r="DJ88">
        <v>1627940486.6</v>
      </c>
      <c r="DK88" t="s">
        <v>294</v>
      </c>
      <c r="DL88">
        <v>1627940484.1</v>
      </c>
      <c r="DM88">
        <v>1627940486.6</v>
      </c>
      <c r="DN88">
        <v>1</v>
      </c>
      <c r="DO88">
        <v>-0.66</v>
      </c>
      <c r="DP88">
        <v>-0.126</v>
      </c>
      <c r="DQ88">
        <v>0.617</v>
      </c>
      <c r="DR88">
        <v>-0.144</v>
      </c>
      <c r="DS88">
        <v>420</v>
      </c>
      <c r="DT88">
        <v>19</v>
      </c>
      <c r="DU88">
        <v>0.69</v>
      </c>
      <c r="DV88">
        <v>0.21</v>
      </c>
      <c r="DW88">
        <v>-6.94273829268293</v>
      </c>
      <c r="DX88">
        <v>1.40154689895469</v>
      </c>
      <c r="DY88">
        <v>0.149447458585193</v>
      </c>
      <c r="DZ88">
        <v>0</v>
      </c>
      <c r="EA88">
        <v>3.27914571428571</v>
      </c>
      <c r="EB88">
        <v>-0.0563290185819952</v>
      </c>
      <c r="EC88">
        <v>0.178108542095395</v>
      </c>
      <c r="ED88">
        <v>1</v>
      </c>
      <c r="EE88">
        <v>0.0142190513902439</v>
      </c>
      <c r="EF88">
        <v>-0.00125526597909406</v>
      </c>
      <c r="EG88">
        <v>0.0295317342241168</v>
      </c>
      <c r="EH88">
        <v>1</v>
      </c>
      <c r="EI88">
        <v>2</v>
      </c>
      <c r="EJ88">
        <v>3</v>
      </c>
      <c r="EK88" t="s">
        <v>298</v>
      </c>
      <c r="EL88">
        <v>100</v>
      </c>
      <c r="EM88">
        <v>100</v>
      </c>
      <c r="EN88">
        <v>-0.253</v>
      </c>
      <c r="EO88">
        <v>-0.1348</v>
      </c>
      <c r="EP88">
        <v>-1.5265217558934</v>
      </c>
      <c r="EQ88">
        <v>0.00616335315543056</v>
      </c>
      <c r="ER88">
        <v>-2.81551833566181e-06</v>
      </c>
      <c r="ES88">
        <v>7.20361701182458e-10</v>
      </c>
      <c r="ET88">
        <v>-0.335119031910718</v>
      </c>
      <c r="EU88">
        <v>0.000949733804135094</v>
      </c>
      <c r="EV88">
        <v>0.000626151634330831</v>
      </c>
      <c r="EW88">
        <v>-7.8445624330649e-06</v>
      </c>
      <c r="EX88">
        <v>-4</v>
      </c>
      <c r="EY88">
        <v>2067</v>
      </c>
      <c r="EZ88">
        <v>1</v>
      </c>
      <c r="FA88">
        <v>22</v>
      </c>
      <c r="FB88">
        <v>2.9</v>
      </c>
      <c r="FC88">
        <v>2.8</v>
      </c>
      <c r="FD88">
        <v>18</v>
      </c>
      <c r="FE88">
        <v>991.859</v>
      </c>
      <c r="FF88">
        <v>453.229</v>
      </c>
      <c r="FG88">
        <v>33.0013</v>
      </c>
      <c r="FH88">
        <v>34.0645</v>
      </c>
      <c r="FI88">
        <v>30.0019</v>
      </c>
      <c r="FJ88">
        <v>33.6397</v>
      </c>
      <c r="FK88">
        <v>33.679</v>
      </c>
      <c r="FL88">
        <v>17.5699</v>
      </c>
      <c r="FM88">
        <v>43.1876</v>
      </c>
      <c r="FN88">
        <v>0</v>
      </c>
      <c r="FO88">
        <v>33</v>
      </c>
      <c r="FP88">
        <v>252.23</v>
      </c>
      <c r="FQ88">
        <v>19.3775</v>
      </c>
      <c r="FR88">
        <v>98.9649</v>
      </c>
      <c r="FS88">
        <v>97.7914</v>
      </c>
    </row>
    <row r="89" spans="1:175">
      <c r="A89">
        <v>73</v>
      </c>
      <c r="B89">
        <v>1627940657.6</v>
      </c>
      <c r="C89">
        <v>144</v>
      </c>
      <c r="D89" t="s">
        <v>440</v>
      </c>
      <c r="E89" t="s">
        <v>441</v>
      </c>
      <c r="F89">
        <v>0</v>
      </c>
      <c r="H89">
        <v>1627940657.6</v>
      </c>
      <c r="I89">
        <f>(J89)/1000</f>
        <v>0</v>
      </c>
      <c r="J89">
        <f>1000*CB89*AH89*(BX89-BY89)/(100*BQ89*(1000-AH89*BX89))</f>
        <v>0</v>
      </c>
      <c r="K89">
        <f>CB89*AH89*(BW89-BV89*(1000-AH89*BY89)/(1000-AH89*BX89))/(100*BQ89)</f>
        <v>0</v>
      </c>
      <c r="L89">
        <f>BV89 - IF(AH89&gt;1, K89*BQ89*100.0/(AJ89*CJ89), 0)</f>
        <v>0</v>
      </c>
      <c r="M89">
        <f>((S89-I89/2)*L89-K89)/(S89+I89/2)</f>
        <v>0</v>
      </c>
      <c r="N89">
        <f>M89*(CC89+CD89)/1000.0</f>
        <v>0</v>
      </c>
      <c r="O89">
        <f>(BV89 - IF(AH89&gt;1, K89*BQ89*100.0/(AJ89*CJ89), 0))*(CC89+CD89)/1000.0</f>
        <v>0</v>
      </c>
      <c r="P89">
        <f>2.0/((1/R89-1/Q89)+SIGN(R89)*SQRT((1/R89-1/Q89)*(1/R89-1/Q89) + 4*BR89/((BR89+1)*(BR89+1))*(2*1/R89*1/Q89-1/Q89*1/Q89)))</f>
        <v>0</v>
      </c>
      <c r="Q89">
        <f>IF(LEFT(BS89,1)&lt;&gt;"0",IF(LEFT(BS89,1)="1",3.0,BT89),$D$5+$E$5*(CJ89*CC89/($K$5*1000))+$F$5*(CJ89*CC89/($K$5*1000))*MAX(MIN(BQ89,$J$5),$I$5)*MAX(MIN(BQ89,$J$5),$I$5)+$G$5*MAX(MIN(BQ89,$J$5),$I$5)*(CJ89*CC89/($K$5*1000))+$H$5*(CJ89*CC89/($K$5*1000))*(CJ89*CC89/($K$5*1000)))</f>
        <v>0</v>
      </c>
      <c r="R89">
        <f>I89*(1000-(1000*0.61365*exp(17.502*V89/(240.97+V89))/(CC89+CD89)+BX89)/2)/(1000*0.61365*exp(17.502*V89/(240.97+V89))/(CC89+CD89)-BX89)</f>
        <v>0</v>
      </c>
      <c r="S89">
        <f>1/((BR89+1)/(P89/1.6)+1/(Q89/1.37)) + BR89/((BR89+1)/(P89/1.6) + BR89/(Q89/1.37))</f>
        <v>0</v>
      </c>
      <c r="T89">
        <f>(BM89*BP89)</f>
        <v>0</v>
      </c>
      <c r="U89">
        <f>(CE89+(T89+2*0.95*5.67E-8*(((CE89+$B$7)+273)^4-(CE89+273)^4)-44100*I89)/(1.84*29.3*Q89+8*0.95*5.67E-8*(CE89+273)^3))</f>
        <v>0</v>
      </c>
      <c r="V89">
        <f>($C$7*CF89+$D$7*CG89+$E$7*U89)</f>
        <v>0</v>
      </c>
      <c r="W89">
        <f>0.61365*exp(17.502*V89/(240.97+V89))</f>
        <v>0</v>
      </c>
      <c r="X89">
        <f>(Y89/Z89*100)</f>
        <v>0</v>
      </c>
      <c r="Y89">
        <f>BX89*(CC89+CD89)/1000</f>
        <v>0</v>
      </c>
      <c r="Z89">
        <f>0.61365*exp(17.502*CE89/(240.97+CE89))</f>
        <v>0</v>
      </c>
      <c r="AA89">
        <f>(W89-BX89*(CC89+CD89)/1000)</f>
        <v>0</v>
      </c>
      <c r="AB89">
        <f>(-I89*44100)</f>
        <v>0</v>
      </c>
      <c r="AC89">
        <f>2*29.3*Q89*0.92*(CE89-V89)</f>
        <v>0</v>
      </c>
      <c r="AD89">
        <f>2*0.95*5.67E-8*(((CE89+$B$7)+273)^4-(V89+273)^4)</f>
        <v>0</v>
      </c>
      <c r="AE89">
        <f>T89+AD89+AB89+AC89</f>
        <v>0</v>
      </c>
      <c r="AF89">
        <v>0</v>
      </c>
      <c r="AG89">
        <v>0</v>
      </c>
      <c r="AH89">
        <f>IF(AF89*$H$13&gt;=AJ89,1.0,(AJ89/(AJ89-AF89*$H$13)))</f>
        <v>0</v>
      </c>
      <c r="AI89">
        <f>(AH89-1)*100</f>
        <v>0</v>
      </c>
      <c r="AJ89">
        <f>MAX(0,($B$13+$C$13*CJ89)/(1+$D$13*CJ89)*CC89/(CE89+273)*$E$13)</f>
        <v>0</v>
      </c>
      <c r="AK89" t="s">
        <v>292</v>
      </c>
      <c r="AL89" t="s">
        <v>292</v>
      </c>
      <c r="AM89">
        <v>0</v>
      </c>
      <c r="AN89">
        <v>0</v>
      </c>
      <c r="AO89">
        <f>1-AM89/AN89</f>
        <v>0</v>
      </c>
      <c r="AP89">
        <v>0</v>
      </c>
      <c r="AQ89" t="s">
        <v>292</v>
      </c>
      <c r="AR89" t="s">
        <v>292</v>
      </c>
      <c r="AS89">
        <v>0</v>
      </c>
      <c r="AT89">
        <v>0</v>
      </c>
      <c r="AU89">
        <f>1-AS89/AT89</f>
        <v>0</v>
      </c>
      <c r="AV89">
        <v>0.5</v>
      </c>
      <c r="AW89">
        <f>BN89</f>
        <v>0</v>
      </c>
      <c r="AX89">
        <f>K89</f>
        <v>0</v>
      </c>
      <c r="AY89">
        <f>AU89*AV89*AW89</f>
        <v>0</v>
      </c>
      <c r="AZ89">
        <f>(AX89-AP89)/AW89</f>
        <v>0</v>
      </c>
      <c r="BA89">
        <f>(AN89-AT89)/AT89</f>
        <v>0</v>
      </c>
      <c r="BB89">
        <f>AM89/(AO89+AM89/AT89)</f>
        <v>0</v>
      </c>
      <c r="BC89" t="s">
        <v>292</v>
      </c>
      <c r="BD89">
        <v>0</v>
      </c>
      <c r="BE89">
        <f>IF(BD89&lt;&gt;0, BD89, BB89)</f>
        <v>0</v>
      </c>
      <c r="BF89">
        <f>1-BE89/AT89</f>
        <v>0</v>
      </c>
      <c r="BG89">
        <f>(AT89-AS89)/(AT89-BE89)</f>
        <v>0</v>
      </c>
      <c r="BH89">
        <f>(AN89-AT89)/(AN89-BE89)</f>
        <v>0</v>
      </c>
      <c r="BI89">
        <f>(AT89-AS89)/(AT89-AM89)</f>
        <v>0</v>
      </c>
      <c r="BJ89">
        <f>(AN89-AT89)/(AN89-AM89)</f>
        <v>0</v>
      </c>
      <c r="BK89">
        <f>(BG89*BE89/AS89)</f>
        <v>0</v>
      </c>
      <c r="BL89">
        <f>(1-BK89)</f>
        <v>0</v>
      </c>
      <c r="BM89">
        <f>$B$11*CK89+$C$11*CL89+$F$11*CM89*(1-CP89)</f>
        <v>0</v>
      </c>
      <c r="BN89">
        <f>BM89*BO89</f>
        <v>0</v>
      </c>
      <c r="BO89">
        <f>($B$11*$D$9+$C$11*$D$9+$F$11*((CZ89+CR89)/MAX(CZ89+CR89+DA89, 0.1)*$I$9+DA89/MAX(CZ89+CR89+DA89, 0.1)*$J$9))/($B$11+$C$11+$F$11)</f>
        <v>0</v>
      </c>
      <c r="BP89">
        <f>($B$11*$K$9+$C$11*$K$9+$F$11*((CZ89+CR89)/MAX(CZ89+CR89+DA89, 0.1)*$P$9+DA89/MAX(CZ89+CR89+DA89, 0.1)*$Q$9))/($B$11+$C$11+$F$11)</f>
        <v>0</v>
      </c>
      <c r="BQ89">
        <v>6</v>
      </c>
      <c r="BR89">
        <v>0.5</v>
      </c>
      <c r="BS89" t="s">
        <v>293</v>
      </c>
      <c r="BT89">
        <v>2</v>
      </c>
      <c r="BU89">
        <v>1627940657.6</v>
      </c>
      <c r="BV89">
        <v>232.292</v>
      </c>
      <c r="BW89">
        <v>239.126</v>
      </c>
      <c r="BX89">
        <v>19.4832</v>
      </c>
      <c r="BY89">
        <v>19.4442</v>
      </c>
      <c r="BZ89">
        <v>232.529</v>
      </c>
      <c r="CA89">
        <v>19.6179</v>
      </c>
      <c r="CB89">
        <v>899.989</v>
      </c>
      <c r="CC89">
        <v>101.154</v>
      </c>
      <c r="CD89">
        <v>0.100456</v>
      </c>
      <c r="CE89">
        <v>34.9587</v>
      </c>
      <c r="CF89">
        <v>35.2305</v>
      </c>
      <c r="CG89">
        <v>999.9</v>
      </c>
      <c r="CH89">
        <v>0</v>
      </c>
      <c r="CI89">
        <v>0</v>
      </c>
      <c r="CJ89">
        <v>9983.12</v>
      </c>
      <c r="CK89">
        <v>0</v>
      </c>
      <c r="CL89">
        <v>66.4911</v>
      </c>
      <c r="CM89">
        <v>1459.88</v>
      </c>
      <c r="CN89">
        <v>0.973009</v>
      </c>
      <c r="CO89">
        <v>0.0269909</v>
      </c>
      <c r="CP89">
        <v>0</v>
      </c>
      <c r="CQ89">
        <v>2.8341</v>
      </c>
      <c r="CR89">
        <v>4.99951</v>
      </c>
      <c r="CS89">
        <v>194.307</v>
      </c>
      <c r="CT89">
        <v>11911</v>
      </c>
      <c r="CU89">
        <v>48.625</v>
      </c>
      <c r="CV89">
        <v>50.937</v>
      </c>
      <c r="CW89">
        <v>50.187</v>
      </c>
      <c r="CX89">
        <v>50.375</v>
      </c>
      <c r="CY89">
        <v>50.625</v>
      </c>
      <c r="CZ89">
        <v>1415.61</v>
      </c>
      <c r="DA89">
        <v>39.27</v>
      </c>
      <c r="DB89">
        <v>0</v>
      </c>
      <c r="DC89">
        <v>1627940658.1</v>
      </c>
      <c r="DD89">
        <v>0</v>
      </c>
      <c r="DE89">
        <v>3.24058461538461</v>
      </c>
      <c r="DF89">
        <v>-0.548088882425821</v>
      </c>
      <c r="DG89">
        <v>4.47993161758003</v>
      </c>
      <c r="DH89">
        <v>193.544615384615</v>
      </c>
      <c r="DI89">
        <v>15</v>
      </c>
      <c r="DJ89">
        <v>1627940486.6</v>
      </c>
      <c r="DK89" t="s">
        <v>294</v>
      </c>
      <c r="DL89">
        <v>1627940484.1</v>
      </c>
      <c r="DM89">
        <v>1627940486.6</v>
      </c>
      <c r="DN89">
        <v>1</v>
      </c>
      <c r="DO89">
        <v>-0.66</v>
      </c>
      <c r="DP89">
        <v>-0.126</v>
      </c>
      <c r="DQ89">
        <v>0.617</v>
      </c>
      <c r="DR89">
        <v>-0.144</v>
      </c>
      <c r="DS89">
        <v>420</v>
      </c>
      <c r="DT89">
        <v>19</v>
      </c>
      <c r="DU89">
        <v>0.69</v>
      </c>
      <c r="DV89">
        <v>0.21</v>
      </c>
      <c r="DW89">
        <v>-6.91522634146341</v>
      </c>
      <c r="DX89">
        <v>1.43541031358886</v>
      </c>
      <c r="DY89">
        <v>0.151302276267372</v>
      </c>
      <c r="DZ89">
        <v>0</v>
      </c>
      <c r="EA89">
        <v>3.27680882352941</v>
      </c>
      <c r="EB89">
        <v>-0.310769095344691</v>
      </c>
      <c r="EC89">
        <v>0.182889772922907</v>
      </c>
      <c r="ED89">
        <v>1</v>
      </c>
      <c r="EE89">
        <v>0.0115803513902439</v>
      </c>
      <c r="EF89">
        <v>0.131534736919861</v>
      </c>
      <c r="EG89">
        <v>0.0257585016807856</v>
      </c>
      <c r="EH89">
        <v>0</v>
      </c>
      <c r="EI89">
        <v>1</v>
      </c>
      <c r="EJ89">
        <v>3</v>
      </c>
      <c r="EK89" t="s">
        <v>349</v>
      </c>
      <c r="EL89">
        <v>100</v>
      </c>
      <c r="EM89">
        <v>100</v>
      </c>
      <c r="EN89">
        <v>-0.237</v>
      </c>
      <c r="EO89">
        <v>-0.1347</v>
      </c>
      <c r="EP89">
        <v>-1.5265217558934</v>
      </c>
      <c r="EQ89">
        <v>0.00616335315543056</v>
      </c>
      <c r="ER89">
        <v>-2.81551833566181e-06</v>
      </c>
      <c r="ES89">
        <v>7.20361701182458e-10</v>
      </c>
      <c r="ET89">
        <v>-0.335119031910718</v>
      </c>
      <c r="EU89">
        <v>0.000949733804135094</v>
      </c>
      <c r="EV89">
        <v>0.000626151634330831</v>
      </c>
      <c r="EW89">
        <v>-7.8445624330649e-06</v>
      </c>
      <c r="EX89">
        <v>-4</v>
      </c>
      <c r="EY89">
        <v>2067</v>
      </c>
      <c r="EZ89">
        <v>1</v>
      </c>
      <c r="FA89">
        <v>22</v>
      </c>
      <c r="FB89">
        <v>2.9</v>
      </c>
      <c r="FC89">
        <v>2.9</v>
      </c>
      <c r="FD89">
        <v>18</v>
      </c>
      <c r="FE89">
        <v>991.976</v>
      </c>
      <c r="FF89">
        <v>452.936</v>
      </c>
      <c r="FG89">
        <v>33.0015</v>
      </c>
      <c r="FH89">
        <v>34.0738</v>
      </c>
      <c r="FI89">
        <v>30.0019</v>
      </c>
      <c r="FJ89">
        <v>33.6487</v>
      </c>
      <c r="FK89">
        <v>33.6888</v>
      </c>
      <c r="FL89">
        <v>17.7349</v>
      </c>
      <c r="FM89">
        <v>43.1876</v>
      </c>
      <c r="FN89">
        <v>0</v>
      </c>
      <c r="FO89">
        <v>33</v>
      </c>
      <c r="FP89">
        <v>252.23</v>
      </c>
      <c r="FQ89">
        <v>19.3723</v>
      </c>
      <c r="FR89">
        <v>98.9642</v>
      </c>
      <c r="FS89">
        <v>97.7896</v>
      </c>
    </row>
    <row r="90" spans="1:175">
      <c r="A90">
        <v>74</v>
      </c>
      <c r="B90">
        <v>1627940659.6</v>
      </c>
      <c r="C90">
        <v>146</v>
      </c>
      <c r="D90" t="s">
        <v>442</v>
      </c>
      <c r="E90" t="s">
        <v>443</v>
      </c>
      <c r="F90">
        <v>0</v>
      </c>
      <c r="H90">
        <v>1627940659.6</v>
      </c>
      <c r="I90">
        <f>(J90)/1000</f>
        <v>0</v>
      </c>
      <c r="J90">
        <f>1000*CB90*AH90*(BX90-BY90)/(100*BQ90*(1000-AH90*BX90))</f>
        <v>0</v>
      </c>
      <c r="K90">
        <f>CB90*AH90*(BW90-BV90*(1000-AH90*BY90)/(1000-AH90*BX90))/(100*BQ90)</f>
        <v>0</v>
      </c>
      <c r="L90">
        <f>BV90 - IF(AH90&gt;1, K90*BQ90*100.0/(AJ90*CJ90), 0)</f>
        <v>0</v>
      </c>
      <c r="M90">
        <f>((S90-I90/2)*L90-K90)/(S90+I90/2)</f>
        <v>0</v>
      </c>
      <c r="N90">
        <f>M90*(CC90+CD90)/1000.0</f>
        <v>0</v>
      </c>
      <c r="O90">
        <f>(BV90 - IF(AH90&gt;1, K90*BQ90*100.0/(AJ90*CJ90), 0))*(CC90+CD90)/1000.0</f>
        <v>0</v>
      </c>
      <c r="P90">
        <f>2.0/((1/R90-1/Q90)+SIGN(R90)*SQRT((1/R90-1/Q90)*(1/R90-1/Q90) + 4*BR90/((BR90+1)*(BR90+1))*(2*1/R90*1/Q90-1/Q90*1/Q90)))</f>
        <v>0</v>
      </c>
      <c r="Q90">
        <f>IF(LEFT(BS90,1)&lt;&gt;"0",IF(LEFT(BS90,1)="1",3.0,BT90),$D$5+$E$5*(CJ90*CC90/($K$5*1000))+$F$5*(CJ90*CC90/($K$5*1000))*MAX(MIN(BQ90,$J$5),$I$5)*MAX(MIN(BQ90,$J$5),$I$5)+$G$5*MAX(MIN(BQ90,$J$5),$I$5)*(CJ90*CC90/($K$5*1000))+$H$5*(CJ90*CC90/($K$5*1000))*(CJ90*CC90/($K$5*1000)))</f>
        <v>0</v>
      </c>
      <c r="R90">
        <f>I90*(1000-(1000*0.61365*exp(17.502*V90/(240.97+V90))/(CC90+CD90)+BX90)/2)/(1000*0.61365*exp(17.502*V90/(240.97+V90))/(CC90+CD90)-BX90)</f>
        <v>0</v>
      </c>
      <c r="S90">
        <f>1/((BR90+1)/(P90/1.6)+1/(Q90/1.37)) + BR90/((BR90+1)/(P90/1.6) + BR90/(Q90/1.37))</f>
        <v>0</v>
      </c>
      <c r="T90">
        <f>(BM90*BP90)</f>
        <v>0</v>
      </c>
      <c r="U90">
        <f>(CE90+(T90+2*0.95*5.67E-8*(((CE90+$B$7)+273)^4-(CE90+273)^4)-44100*I90)/(1.84*29.3*Q90+8*0.95*5.67E-8*(CE90+273)^3))</f>
        <v>0</v>
      </c>
      <c r="V90">
        <f>($C$7*CF90+$D$7*CG90+$E$7*U90)</f>
        <v>0</v>
      </c>
      <c r="W90">
        <f>0.61365*exp(17.502*V90/(240.97+V90))</f>
        <v>0</v>
      </c>
      <c r="X90">
        <f>(Y90/Z90*100)</f>
        <v>0</v>
      </c>
      <c r="Y90">
        <f>BX90*(CC90+CD90)/1000</f>
        <v>0</v>
      </c>
      <c r="Z90">
        <f>0.61365*exp(17.502*CE90/(240.97+CE90))</f>
        <v>0</v>
      </c>
      <c r="AA90">
        <f>(W90-BX90*(CC90+CD90)/1000)</f>
        <v>0</v>
      </c>
      <c r="AB90">
        <f>(-I90*44100)</f>
        <v>0</v>
      </c>
      <c r="AC90">
        <f>2*29.3*Q90*0.92*(CE90-V90)</f>
        <v>0</v>
      </c>
      <c r="AD90">
        <f>2*0.95*5.67E-8*(((CE90+$B$7)+273)^4-(V90+273)^4)</f>
        <v>0</v>
      </c>
      <c r="AE90">
        <f>T90+AD90+AB90+AC90</f>
        <v>0</v>
      </c>
      <c r="AF90">
        <v>0</v>
      </c>
      <c r="AG90">
        <v>0</v>
      </c>
      <c r="AH90">
        <f>IF(AF90*$H$13&gt;=AJ90,1.0,(AJ90/(AJ90-AF90*$H$13)))</f>
        <v>0</v>
      </c>
      <c r="AI90">
        <f>(AH90-1)*100</f>
        <v>0</v>
      </c>
      <c r="AJ90">
        <f>MAX(0,($B$13+$C$13*CJ90)/(1+$D$13*CJ90)*CC90/(CE90+273)*$E$13)</f>
        <v>0</v>
      </c>
      <c r="AK90" t="s">
        <v>292</v>
      </c>
      <c r="AL90" t="s">
        <v>292</v>
      </c>
      <c r="AM90">
        <v>0</v>
      </c>
      <c r="AN90">
        <v>0</v>
      </c>
      <c r="AO90">
        <f>1-AM90/AN90</f>
        <v>0</v>
      </c>
      <c r="AP90">
        <v>0</v>
      </c>
      <c r="AQ90" t="s">
        <v>292</v>
      </c>
      <c r="AR90" t="s">
        <v>292</v>
      </c>
      <c r="AS90">
        <v>0</v>
      </c>
      <c r="AT90">
        <v>0</v>
      </c>
      <c r="AU90">
        <f>1-AS90/AT90</f>
        <v>0</v>
      </c>
      <c r="AV90">
        <v>0.5</v>
      </c>
      <c r="AW90">
        <f>BN90</f>
        <v>0</v>
      </c>
      <c r="AX90">
        <f>K90</f>
        <v>0</v>
      </c>
      <c r="AY90">
        <f>AU90*AV90*AW90</f>
        <v>0</v>
      </c>
      <c r="AZ90">
        <f>(AX90-AP90)/AW90</f>
        <v>0</v>
      </c>
      <c r="BA90">
        <f>(AN90-AT90)/AT90</f>
        <v>0</v>
      </c>
      <c r="BB90">
        <f>AM90/(AO90+AM90/AT90)</f>
        <v>0</v>
      </c>
      <c r="BC90" t="s">
        <v>292</v>
      </c>
      <c r="BD90">
        <v>0</v>
      </c>
      <c r="BE90">
        <f>IF(BD90&lt;&gt;0, BD90, BB90)</f>
        <v>0</v>
      </c>
      <c r="BF90">
        <f>1-BE90/AT90</f>
        <v>0</v>
      </c>
      <c r="BG90">
        <f>(AT90-AS90)/(AT90-BE90)</f>
        <v>0</v>
      </c>
      <c r="BH90">
        <f>(AN90-AT90)/(AN90-BE90)</f>
        <v>0</v>
      </c>
      <c r="BI90">
        <f>(AT90-AS90)/(AT90-AM90)</f>
        <v>0</v>
      </c>
      <c r="BJ90">
        <f>(AN90-AT90)/(AN90-AM90)</f>
        <v>0</v>
      </c>
      <c r="BK90">
        <f>(BG90*BE90/AS90)</f>
        <v>0</v>
      </c>
      <c r="BL90">
        <f>(1-BK90)</f>
        <v>0</v>
      </c>
      <c r="BM90">
        <f>$B$11*CK90+$C$11*CL90+$F$11*CM90*(1-CP90)</f>
        <v>0</v>
      </c>
      <c r="BN90">
        <f>BM90*BO90</f>
        <v>0</v>
      </c>
      <c r="BO90">
        <f>($B$11*$D$9+$C$11*$D$9+$F$11*((CZ90+CR90)/MAX(CZ90+CR90+DA90, 0.1)*$I$9+DA90/MAX(CZ90+CR90+DA90, 0.1)*$J$9))/($B$11+$C$11+$F$11)</f>
        <v>0</v>
      </c>
      <c r="BP90">
        <f>($B$11*$K$9+$C$11*$K$9+$F$11*((CZ90+CR90)/MAX(CZ90+CR90+DA90, 0.1)*$P$9+DA90/MAX(CZ90+CR90+DA90, 0.1)*$Q$9))/($B$11+$C$11+$F$11)</f>
        <v>0</v>
      </c>
      <c r="BQ90">
        <v>6</v>
      </c>
      <c r="BR90">
        <v>0.5</v>
      </c>
      <c r="BS90" t="s">
        <v>293</v>
      </c>
      <c r="BT90">
        <v>2</v>
      </c>
      <c r="BU90">
        <v>1627940659.6</v>
      </c>
      <c r="BV90">
        <v>235.65</v>
      </c>
      <c r="BW90">
        <v>242.495</v>
      </c>
      <c r="BX90">
        <v>19.4896</v>
      </c>
      <c r="BY90">
        <v>19.4494</v>
      </c>
      <c r="BZ90">
        <v>235.87</v>
      </c>
      <c r="CA90">
        <v>19.6242</v>
      </c>
      <c r="CB90">
        <v>899.998</v>
      </c>
      <c r="CC90">
        <v>101.155</v>
      </c>
      <c r="CD90">
        <v>0.100287</v>
      </c>
      <c r="CE90">
        <v>34.9635</v>
      </c>
      <c r="CF90">
        <v>35.2196</v>
      </c>
      <c r="CG90">
        <v>999.9</v>
      </c>
      <c r="CH90">
        <v>0</v>
      </c>
      <c r="CI90">
        <v>0</v>
      </c>
      <c r="CJ90">
        <v>10003.1</v>
      </c>
      <c r="CK90">
        <v>0</v>
      </c>
      <c r="CL90">
        <v>66.4911</v>
      </c>
      <c r="CM90">
        <v>1460.22</v>
      </c>
      <c r="CN90">
        <v>0.972993</v>
      </c>
      <c r="CO90">
        <v>0.027007</v>
      </c>
      <c r="CP90">
        <v>0</v>
      </c>
      <c r="CQ90">
        <v>3.118</v>
      </c>
      <c r="CR90">
        <v>4.99951</v>
      </c>
      <c r="CS90">
        <v>194.314</v>
      </c>
      <c r="CT90">
        <v>11913.7</v>
      </c>
      <c r="CU90">
        <v>48.625</v>
      </c>
      <c r="CV90">
        <v>51</v>
      </c>
      <c r="CW90">
        <v>50.187</v>
      </c>
      <c r="CX90">
        <v>50.375</v>
      </c>
      <c r="CY90">
        <v>50.625</v>
      </c>
      <c r="CZ90">
        <v>1415.92</v>
      </c>
      <c r="DA90">
        <v>39.3</v>
      </c>
      <c r="DB90">
        <v>0</v>
      </c>
      <c r="DC90">
        <v>1627940660.5</v>
      </c>
      <c r="DD90">
        <v>0</v>
      </c>
      <c r="DE90">
        <v>3.25228846153846</v>
      </c>
      <c r="DF90">
        <v>0.00286155482273837</v>
      </c>
      <c r="DG90">
        <v>3.31798289690838</v>
      </c>
      <c r="DH90">
        <v>193.727346153846</v>
      </c>
      <c r="DI90">
        <v>15</v>
      </c>
      <c r="DJ90">
        <v>1627940486.6</v>
      </c>
      <c r="DK90" t="s">
        <v>294</v>
      </c>
      <c r="DL90">
        <v>1627940484.1</v>
      </c>
      <c r="DM90">
        <v>1627940486.6</v>
      </c>
      <c r="DN90">
        <v>1</v>
      </c>
      <c r="DO90">
        <v>-0.66</v>
      </c>
      <c r="DP90">
        <v>-0.126</v>
      </c>
      <c r="DQ90">
        <v>0.617</v>
      </c>
      <c r="DR90">
        <v>-0.144</v>
      </c>
      <c r="DS90">
        <v>420</v>
      </c>
      <c r="DT90">
        <v>19</v>
      </c>
      <c r="DU90">
        <v>0.69</v>
      </c>
      <c r="DV90">
        <v>0.21</v>
      </c>
      <c r="DW90">
        <v>-6.89037536585366</v>
      </c>
      <c r="DX90">
        <v>1.17232620209059</v>
      </c>
      <c r="DY90">
        <v>0.138945106744645</v>
      </c>
      <c r="DZ90">
        <v>0</v>
      </c>
      <c r="EA90">
        <v>3.26836176470588</v>
      </c>
      <c r="EB90">
        <v>-0.582613182385822</v>
      </c>
      <c r="EC90">
        <v>0.195855383344755</v>
      </c>
      <c r="ED90">
        <v>1</v>
      </c>
      <c r="EE90">
        <v>0.0117686660243902</v>
      </c>
      <c r="EF90">
        <v>0.224096176055749</v>
      </c>
      <c r="EG90">
        <v>0.025827587123402</v>
      </c>
      <c r="EH90">
        <v>0</v>
      </c>
      <c r="EI90">
        <v>1</v>
      </c>
      <c r="EJ90">
        <v>3</v>
      </c>
      <c r="EK90" t="s">
        <v>349</v>
      </c>
      <c r="EL90">
        <v>100</v>
      </c>
      <c r="EM90">
        <v>100</v>
      </c>
      <c r="EN90">
        <v>-0.22</v>
      </c>
      <c r="EO90">
        <v>-0.1346</v>
      </c>
      <c r="EP90">
        <v>-1.5265217558934</v>
      </c>
      <c r="EQ90">
        <v>0.00616335315543056</v>
      </c>
      <c r="ER90">
        <v>-2.81551833566181e-06</v>
      </c>
      <c r="ES90">
        <v>7.20361701182458e-10</v>
      </c>
      <c r="ET90">
        <v>-0.335119031910718</v>
      </c>
      <c r="EU90">
        <v>0.000949733804135094</v>
      </c>
      <c r="EV90">
        <v>0.000626151634330831</v>
      </c>
      <c r="EW90">
        <v>-7.8445624330649e-06</v>
      </c>
      <c r="EX90">
        <v>-4</v>
      </c>
      <c r="EY90">
        <v>2067</v>
      </c>
      <c r="EZ90">
        <v>1</v>
      </c>
      <c r="FA90">
        <v>22</v>
      </c>
      <c r="FB90">
        <v>2.9</v>
      </c>
      <c r="FC90">
        <v>2.9</v>
      </c>
      <c r="FD90">
        <v>18</v>
      </c>
      <c r="FE90">
        <v>991.631</v>
      </c>
      <c r="FF90">
        <v>453.035</v>
      </c>
      <c r="FG90">
        <v>33.0016</v>
      </c>
      <c r="FH90">
        <v>34.083</v>
      </c>
      <c r="FI90">
        <v>30.0019</v>
      </c>
      <c r="FJ90">
        <v>33.6578</v>
      </c>
      <c r="FK90">
        <v>33.6978</v>
      </c>
      <c r="FL90">
        <v>17.9458</v>
      </c>
      <c r="FM90">
        <v>43.1876</v>
      </c>
      <c r="FN90">
        <v>0</v>
      </c>
      <c r="FO90">
        <v>33</v>
      </c>
      <c r="FP90">
        <v>257.27</v>
      </c>
      <c r="FQ90">
        <v>19.3602</v>
      </c>
      <c r="FR90">
        <v>98.9622</v>
      </c>
      <c r="FS90">
        <v>97.7882</v>
      </c>
    </row>
    <row r="91" spans="1:175">
      <c r="A91">
        <v>75</v>
      </c>
      <c r="B91">
        <v>1627940661.6</v>
      </c>
      <c r="C91">
        <v>148</v>
      </c>
      <c r="D91" t="s">
        <v>444</v>
      </c>
      <c r="E91" t="s">
        <v>445</v>
      </c>
      <c r="F91">
        <v>0</v>
      </c>
      <c r="H91">
        <v>1627940661.6</v>
      </c>
      <c r="I91">
        <f>(J91)/1000</f>
        <v>0</v>
      </c>
      <c r="J91">
        <f>1000*CB91*AH91*(BX91-BY91)/(100*BQ91*(1000-AH91*BX91))</f>
        <v>0</v>
      </c>
      <c r="K91">
        <f>CB91*AH91*(BW91-BV91*(1000-AH91*BY91)/(1000-AH91*BX91))/(100*BQ91)</f>
        <v>0</v>
      </c>
      <c r="L91">
        <f>BV91 - IF(AH91&gt;1, K91*BQ91*100.0/(AJ91*CJ91), 0)</f>
        <v>0</v>
      </c>
      <c r="M91">
        <f>((S91-I91/2)*L91-K91)/(S91+I91/2)</f>
        <v>0</v>
      </c>
      <c r="N91">
        <f>M91*(CC91+CD91)/1000.0</f>
        <v>0</v>
      </c>
      <c r="O91">
        <f>(BV91 - IF(AH91&gt;1, K91*BQ91*100.0/(AJ91*CJ91), 0))*(CC91+CD91)/1000.0</f>
        <v>0</v>
      </c>
      <c r="P91">
        <f>2.0/((1/R91-1/Q91)+SIGN(R91)*SQRT((1/R91-1/Q91)*(1/R91-1/Q91) + 4*BR91/((BR91+1)*(BR91+1))*(2*1/R91*1/Q91-1/Q91*1/Q91)))</f>
        <v>0</v>
      </c>
      <c r="Q91">
        <f>IF(LEFT(BS91,1)&lt;&gt;"0",IF(LEFT(BS91,1)="1",3.0,BT91),$D$5+$E$5*(CJ91*CC91/($K$5*1000))+$F$5*(CJ91*CC91/($K$5*1000))*MAX(MIN(BQ91,$J$5),$I$5)*MAX(MIN(BQ91,$J$5),$I$5)+$G$5*MAX(MIN(BQ91,$J$5),$I$5)*(CJ91*CC91/($K$5*1000))+$H$5*(CJ91*CC91/($K$5*1000))*(CJ91*CC91/($K$5*1000)))</f>
        <v>0</v>
      </c>
      <c r="R91">
        <f>I91*(1000-(1000*0.61365*exp(17.502*V91/(240.97+V91))/(CC91+CD91)+BX91)/2)/(1000*0.61365*exp(17.502*V91/(240.97+V91))/(CC91+CD91)-BX91)</f>
        <v>0</v>
      </c>
      <c r="S91">
        <f>1/((BR91+1)/(P91/1.6)+1/(Q91/1.37)) + BR91/((BR91+1)/(P91/1.6) + BR91/(Q91/1.37))</f>
        <v>0</v>
      </c>
      <c r="T91">
        <f>(BM91*BP91)</f>
        <v>0</v>
      </c>
      <c r="U91">
        <f>(CE91+(T91+2*0.95*5.67E-8*(((CE91+$B$7)+273)^4-(CE91+273)^4)-44100*I91)/(1.84*29.3*Q91+8*0.95*5.67E-8*(CE91+273)^3))</f>
        <v>0</v>
      </c>
      <c r="V91">
        <f>($C$7*CF91+$D$7*CG91+$E$7*U91)</f>
        <v>0</v>
      </c>
      <c r="W91">
        <f>0.61365*exp(17.502*V91/(240.97+V91))</f>
        <v>0</v>
      </c>
      <c r="X91">
        <f>(Y91/Z91*100)</f>
        <v>0</v>
      </c>
      <c r="Y91">
        <f>BX91*(CC91+CD91)/1000</f>
        <v>0</v>
      </c>
      <c r="Z91">
        <f>0.61365*exp(17.502*CE91/(240.97+CE91))</f>
        <v>0</v>
      </c>
      <c r="AA91">
        <f>(W91-BX91*(CC91+CD91)/1000)</f>
        <v>0</v>
      </c>
      <c r="AB91">
        <f>(-I91*44100)</f>
        <v>0</v>
      </c>
      <c r="AC91">
        <f>2*29.3*Q91*0.92*(CE91-V91)</f>
        <v>0</v>
      </c>
      <c r="AD91">
        <f>2*0.95*5.67E-8*(((CE91+$B$7)+273)^4-(V91+273)^4)</f>
        <v>0</v>
      </c>
      <c r="AE91">
        <f>T91+AD91+AB91+AC91</f>
        <v>0</v>
      </c>
      <c r="AF91">
        <v>0</v>
      </c>
      <c r="AG91">
        <v>0</v>
      </c>
      <c r="AH91">
        <f>IF(AF91*$H$13&gt;=AJ91,1.0,(AJ91/(AJ91-AF91*$H$13)))</f>
        <v>0</v>
      </c>
      <c r="AI91">
        <f>(AH91-1)*100</f>
        <v>0</v>
      </c>
      <c r="AJ91">
        <f>MAX(0,($B$13+$C$13*CJ91)/(1+$D$13*CJ91)*CC91/(CE91+273)*$E$13)</f>
        <v>0</v>
      </c>
      <c r="AK91" t="s">
        <v>292</v>
      </c>
      <c r="AL91" t="s">
        <v>292</v>
      </c>
      <c r="AM91">
        <v>0</v>
      </c>
      <c r="AN91">
        <v>0</v>
      </c>
      <c r="AO91">
        <f>1-AM91/AN91</f>
        <v>0</v>
      </c>
      <c r="AP91">
        <v>0</v>
      </c>
      <c r="AQ91" t="s">
        <v>292</v>
      </c>
      <c r="AR91" t="s">
        <v>292</v>
      </c>
      <c r="AS91">
        <v>0</v>
      </c>
      <c r="AT91">
        <v>0</v>
      </c>
      <c r="AU91">
        <f>1-AS91/AT91</f>
        <v>0</v>
      </c>
      <c r="AV91">
        <v>0.5</v>
      </c>
      <c r="AW91">
        <f>BN91</f>
        <v>0</v>
      </c>
      <c r="AX91">
        <f>K91</f>
        <v>0</v>
      </c>
      <c r="AY91">
        <f>AU91*AV91*AW91</f>
        <v>0</v>
      </c>
      <c r="AZ91">
        <f>(AX91-AP91)/AW91</f>
        <v>0</v>
      </c>
      <c r="BA91">
        <f>(AN91-AT91)/AT91</f>
        <v>0</v>
      </c>
      <c r="BB91">
        <f>AM91/(AO91+AM91/AT91)</f>
        <v>0</v>
      </c>
      <c r="BC91" t="s">
        <v>292</v>
      </c>
      <c r="BD91">
        <v>0</v>
      </c>
      <c r="BE91">
        <f>IF(BD91&lt;&gt;0, BD91, BB91)</f>
        <v>0</v>
      </c>
      <c r="BF91">
        <f>1-BE91/AT91</f>
        <v>0</v>
      </c>
      <c r="BG91">
        <f>(AT91-AS91)/(AT91-BE91)</f>
        <v>0</v>
      </c>
      <c r="BH91">
        <f>(AN91-AT91)/(AN91-BE91)</f>
        <v>0</v>
      </c>
      <c r="BI91">
        <f>(AT91-AS91)/(AT91-AM91)</f>
        <v>0</v>
      </c>
      <c r="BJ91">
        <f>(AN91-AT91)/(AN91-AM91)</f>
        <v>0</v>
      </c>
      <c r="BK91">
        <f>(BG91*BE91/AS91)</f>
        <v>0</v>
      </c>
      <c r="BL91">
        <f>(1-BK91)</f>
        <v>0</v>
      </c>
      <c r="BM91">
        <f>$B$11*CK91+$C$11*CL91+$F$11*CM91*(1-CP91)</f>
        <v>0</v>
      </c>
      <c r="BN91">
        <f>BM91*BO91</f>
        <v>0</v>
      </c>
      <c r="BO91">
        <f>($B$11*$D$9+$C$11*$D$9+$F$11*((CZ91+CR91)/MAX(CZ91+CR91+DA91, 0.1)*$I$9+DA91/MAX(CZ91+CR91+DA91, 0.1)*$J$9))/($B$11+$C$11+$F$11)</f>
        <v>0</v>
      </c>
      <c r="BP91">
        <f>($B$11*$K$9+$C$11*$K$9+$F$11*((CZ91+CR91)/MAX(CZ91+CR91+DA91, 0.1)*$P$9+DA91/MAX(CZ91+CR91+DA91, 0.1)*$Q$9))/($B$11+$C$11+$F$11)</f>
        <v>0</v>
      </c>
      <c r="BQ91">
        <v>6</v>
      </c>
      <c r="BR91">
        <v>0.5</v>
      </c>
      <c r="BS91" t="s">
        <v>293</v>
      </c>
      <c r="BT91">
        <v>2</v>
      </c>
      <c r="BU91">
        <v>1627940661.6</v>
      </c>
      <c r="BV91">
        <v>238.999</v>
      </c>
      <c r="BW91">
        <v>245.843</v>
      </c>
      <c r="BX91">
        <v>19.4952</v>
      </c>
      <c r="BY91">
        <v>19.4564</v>
      </c>
      <c r="BZ91">
        <v>239.202</v>
      </c>
      <c r="CA91">
        <v>19.6298</v>
      </c>
      <c r="CB91">
        <v>900.012</v>
      </c>
      <c r="CC91">
        <v>101.156</v>
      </c>
      <c r="CD91">
        <v>0.100101</v>
      </c>
      <c r="CE91">
        <v>34.9675</v>
      </c>
      <c r="CF91">
        <v>35.2147</v>
      </c>
      <c r="CG91">
        <v>999.9</v>
      </c>
      <c r="CH91">
        <v>0</v>
      </c>
      <c r="CI91">
        <v>0</v>
      </c>
      <c r="CJ91">
        <v>9997.5</v>
      </c>
      <c r="CK91">
        <v>0</v>
      </c>
      <c r="CL91">
        <v>66.4911</v>
      </c>
      <c r="CM91">
        <v>1460.21</v>
      </c>
      <c r="CN91">
        <v>0.972987</v>
      </c>
      <c r="CO91">
        <v>0.0270127</v>
      </c>
      <c r="CP91">
        <v>0</v>
      </c>
      <c r="CQ91">
        <v>3.6031</v>
      </c>
      <c r="CR91">
        <v>4.99951</v>
      </c>
      <c r="CS91">
        <v>193.705</v>
      </c>
      <c r="CT91">
        <v>11913.6</v>
      </c>
      <c r="CU91">
        <v>48.625</v>
      </c>
      <c r="CV91">
        <v>50.937</v>
      </c>
      <c r="CW91">
        <v>50.187</v>
      </c>
      <c r="CX91">
        <v>50.375</v>
      </c>
      <c r="CY91">
        <v>50.625</v>
      </c>
      <c r="CZ91">
        <v>1415.9</v>
      </c>
      <c r="DA91">
        <v>39.31</v>
      </c>
      <c r="DB91">
        <v>0</v>
      </c>
      <c r="DC91">
        <v>1627940662.3</v>
      </c>
      <c r="DD91">
        <v>0</v>
      </c>
      <c r="DE91">
        <v>3.26192</v>
      </c>
      <c r="DF91">
        <v>0.239176941511498</v>
      </c>
      <c r="DG91">
        <v>2.80138461923442</v>
      </c>
      <c r="DH91">
        <v>193.8164</v>
      </c>
      <c r="DI91">
        <v>15</v>
      </c>
      <c r="DJ91">
        <v>1627940486.6</v>
      </c>
      <c r="DK91" t="s">
        <v>294</v>
      </c>
      <c r="DL91">
        <v>1627940484.1</v>
      </c>
      <c r="DM91">
        <v>1627940486.6</v>
      </c>
      <c r="DN91">
        <v>1</v>
      </c>
      <c r="DO91">
        <v>-0.66</v>
      </c>
      <c r="DP91">
        <v>-0.126</v>
      </c>
      <c r="DQ91">
        <v>0.617</v>
      </c>
      <c r="DR91">
        <v>-0.144</v>
      </c>
      <c r="DS91">
        <v>420</v>
      </c>
      <c r="DT91">
        <v>19</v>
      </c>
      <c r="DU91">
        <v>0.69</v>
      </c>
      <c r="DV91">
        <v>0.21</v>
      </c>
      <c r="DW91">
        <v>-6.86490219512195</v>
      </c>
      <c r="DX91">
        <v>0.88004613240417</v>
      </c>
      <c r="DY91">
        <v>0.122174216303309</v>
      </c>
      <c r="DZ91">
        <v>0</v>
      </c>
      <c r="EA91">
        <v>3.26423714285714</v>
      </c>
      <c r="EB91">
        <v>-0.228566083554431</v>
      </c>
      <c r="EC91">
        <v>0.20510291087398</v>
      </c>
      <c r="ED91">
        <v>1</v>
      </c>
      <c r="EE91">
        <v>0.0157282755365854</v>
      </c>
      <c r="EF91">
        <v>0.247179989477352</v>
      </c>
      <c r="EG91">
        <v>0.0265509953145034</v>
      </c>
      <c r="EH91">
        <v>0</v>
      </c>
      <c r="EI91">
        <v>1</v>
      </c>
      <c r="EJ91">
        <v>3</v>
      </c>
      <c r="EK91" t="s">
        <v>349</v>
      </c>
      <c r="EL91">
        <v>100</v>
      </c>
      <c r="EM91">
        <v>100</v>
      </c>
      <c r="EN91">
        <v>-0.203</v>
      </c>
      <c r="EO91">
        <v>-0.1346</v>
      </c>
      <c r="EP91">
        <v>-1.5265217558934</v>
      </c>
      <c r="EQ91">
        <v>0.00616335315543056</v>
      </c>
      <c r="ER91">
        <v>-2.81551833566181e-06</v>
      </c>
      <c r="ES91">
        <v>7.20361701182458e-10</v>
      </c>
      <c r="ET91">
        <v>-0.335119031910718</v>
      </c>
      <c r="EU91">
        <v>0.000949733804135094</v>
      </c>
      <c r="EV91">
        <v>0.000626151634330831</v>
      </c>
      <c r="EW91">
        <v>-7.8445624330649e-06</v>
      </c>
      <c r="EX91">
        <v>-4</v>
      </c>
      <c r="EY91">
        <v>2067</v>
      </c>
      <c r="EZ91">
        <v>1</v>
      </c>
      <c r="FA91">
        <v>22</v>
      </c>
      <c r="FB91">
        <v>3</v>
      </c>
      <c r="FC91">
        <v>2.9</v>
      </c>
      <c r="FD91">
        <v>18</v>
      </c>
      <c r="FE91">
        <v>991.487</v>
      </c>
      <c r="FF91">
        <v>452.82</v>
      </c>
      <c r="FG91">
        <v>33.0017</v>
      </c>
      <c r="FH91">
        <v>34.0922</v>
      </c>
      <c r="FI91">
        <v>30.0019</v>
      </c>
      <c r="FJ91">
        <v>33.6676</v>
      </c>
      <c r="FK91">
        <v>33.7068</v>
      </c>
      <c r="FL91">
        <v>18.143</v>
      </c>
      <c r="FM91">
        <v>43.1876</v>
      </c>
      <c r="FN91">
        <v>0</v>
      </c>
      <c r="FO91">
        <v>33</v>
      </c>
      <c r="FP91">
        <v>262.3</v>
      </c>
      <c r="FQ91">
        <v>19.354</v>
      </c>
      <c r="FR91">
        <v>98.9599</v>
      </c>
      <c r="FS91">
        <v>97.786</v>
      </c>
    </row>
    <row r="92" spans="1:175">
      <c r="A92">
        <v>76</v>
      </c>
      <c r="B92">
        <v>1627940663.6</v>
      </c>
      <c r="C92">
        <v>150</v>
      </c>
      <c r="D92" t="s">
        <v>446</v>
      </c>
      <c r="E92" t="s">
        <v>447</v>
      </c>
      <c r="F92">
        <v>0</v>
      </c>
      <c r="H92">
        <v>1627940663.6</v>
      </c>
      <c r="I92">
        <f>(J92)/1000</f>
        <v>0</v>
      </c>
      <c r="J92">
        <f>1000*CB92*AH92*(BX92-BY92)/(100*BQ92*(1000-AH92*BX92))</f>
        <v>0</v>
      </c>
      <c r="K92">
        <f>CB92*AH92*(BW92-BV92*(1000-AH92*BY92)/(1000-AH92*BX92))/(100*BQ92)</f>
        <v>0</v>
      </c>
      <c r="L92">
        <f>BV92 - IF(AH92&gt;1, K92*BQ92*100.0/(AJ92*CJ92), 0)</f>
        <v>0</v>
      </c>
      <c r="M92">
        <f>((S92-I92/2)*L92-K92)/(S92+I92/2)</f>
        <v>0</v>
      </c>
      <c r="N92">
        <f>M92*(CC92+CD92)/1000.0</f>
        <v>0</v>
      </c>
      <c r="O92">
        <f>(BV92 - IF(AH92&gt;1, K92*BQ92*100.0/(AJ92*CJ92), 0))*(CC92+CD92)/1000.0</f>
        <v>0</v>
      </c>
      <c r="P92">
        <f>2.0/((1/R92-1/Q92)+SIGN(R92)*SQRT((1/R92-1/Q92)*(1/R92-1/Q92) + 4*BR92/((BR92+1)*(BR92+1))*(2*1/R92*1/Q92-1/Q92*1/Q92)))</f>
        <v>0</v>
      </c>
      <c r="Q92">
        <f>IF(LEFT(BS92,1)&lt;&gt;"0",IF(LEFT(BS92,1)="1",3.0,BT92),$D$5+$E$5*(CJ92*CC92/($K$5*1000))+$F$5*(CJ92*CC92/($K$5*1000))*MAX(MIN(BQ92,$J$5),$I$5)*MAX(MIN(BQ92,$J$5),$I$5)+$G$5*MAX(MIN(BQ92,$J$5),$I$5)*(CJ92*CC92/($K$5*1000))+$H$5*(CJ92*CC92/($K$5*1000))*(CJ92*CC92/($K$5*1000)))</f>
        <v>0</v>
      </c>
      <c r="R92">
        <f>I92*(1000-(1000*0.61365*exp(17.502*V92/(240.97+V92))/(CC92+CD92)+BX92)/2)/(1000*0.61365*exp(17.502*V92/(240.97+V92))/(CC92+CD92)-BX92)</f>
        <v>0</v>
      </c>
      <c r="S92">
        <f>1/((BR92+1)/(P92/1.6)+1/(Q92/1.37)) + BR92/((BR92+1)/(P92/1.6) + BR92/(Q92/1.37))</f>
        <v>0</v>
      </c>
      <c r="T92">
        <f>(BM92*BP92)</f>
        <v>0</v>
      </c>
      <c r="U92">
        <f>(CE92+(T92+2*0.95*5.67E-8*(((CE92+$B$7)+273)^4-(CE92+273)^4)-44100*I92)/(1.84*29.3*Q92+8*0.95*5.67E-8*(CE92+273)^3))</f>
        <v>0</v>
      </c>
      <c r="V92">
        <f>($C$7*CF92+$D$7*CG92+$E$7*U92)</f>
        <v>0</v>
      </c>
      <c r="W92">
        <f>0.61365*exp(17.502*V92/(240.97+V92))</f>
        <v>0</v>
      </c>
      <c r="X92">
        <f>(Y92/Z92*100)</f>
        <v>0</v>
      </c>
      <c r="Y92">
        <f>BX92*(CC92+CD92)/1000</f>
        <v>0</v>
      </c>
      <c r="Z92">
        <f>0.61365*exp(17.502*CE92/(240.97+CE92))</f>
        <v>0</v>
      </c>
      <c r="AA92">
        <f>(W92-BX92*(CC92+CD92)/1000)</f>
        <v>0</v>
      </c>
      <c r="AB92">
        <f>(-I92*44100)</f>
        <v>0</v>
      </c>
      <c r="AC92">
        <f>2*29.3*Q92*0.92*(CE92-V92)</f>
        <v>0</v>
      </c>
      <c r="AD92">
        <f>2*0.95*5.67E-8*(((CE92+$B$7)+273)^4-(V92+273)^4)</f>
        <v>0</v>
      </c>
      <c r="AE92">
        <f>T92+AD92+AB92+AC92</f>
        <v>0</v>
      </c>
      <c r="AF92">
        <v>0</v>
      </c>
      <c r="AG92">
        <v>0</v>
      </c>
      <c r="AH92">
        <f>IF(AF92*$H$13&gt;=AJ92,1.0,(AJ92/(AJ92-AF92*$H$13)))</f>
        <v>0</v>
      </c>
      <c r="AI92">
        <f>(AH92-1)*100</f>
        <v>0</v>
      </c>
      <c r="AJ92">
        <f>MAX(0,($B$13+$C$13*CJ92)/(1+$D$13*CJ92)*CC92/(CE92+273)*$E$13)</f>
        <v>0</v>
      </c>
      <c r="AK92" t="s">
        <v>292</v>
      </c>
      <c r="AL92" t="s">
        <v>292</v>
      </c>
      <c r="AM92">
        <v>0</v>
      </c>
      <c r="AN92">
        <v>0</v>
      </c>
      <c r="AO92">
        <f>1-AM92/AN92</f>
        <v>0</v>
      </c>
      <c r="AP92">
        <v>0</v>
      </c>
      <c r="AQ92" t="s">
        <v>292</v>
      </c>
      <c r="AR92" t="s">
        <v>292</v>
      </c>
      <c r="AS92">
        <v>0</v>
      </c>
      <c r="AT92">
        <v>0</v>
      </c>
      <c r="AU92">
        <f>1-AS92/AT92</f>
        <v>0</v>
      </c>
      <c r="AV92">
        <v>0.5</v>
      </c>
      <c r="AW92">
        <f>BN92</f>
        <v>0</v>
      </c>
      <c r="AX92">
        <f>K92</f>
        <v>0</v>
      </c>
      <c r="AY92">
        <f>AU92*AV92*AW92</f>
        <v>0</v>
      </c>
      <c r="AZ92">
        <f>(AX92-AP92)/AW92</f>
        <v>0</v>
      </c>
      <c r="BA92">
        <f>(AN92-AT92)/AT92</f>
        <v>0</v>
      </c>
      <c r="BB92">
        <f>AM92/(AO92+AM92/AT92)</f>
        <v>0</v>
      </c>
      <c r="BC92" t="s">
        <v>292</v>
      </c>
      <c r="BD92">
        <v>0</v>
      </c>
      <c r="BE92">
        <f>IF(BD92&lt;&gt;0, BD92, BB92)</f>
        <v>0</v>
      </c>
      <c r="BF92">
        <f>1-BE92/AT92</f>
        <v>0</v>
      </c>
      <c r="BG92">
        <f>(AT92-AS92)/(AT92-BE92)</f>
        <v>0</v>
      </c>
      <c r="BH92">
        <f>(AN92-AT92)/(AN92-BE92)</f>
        <v>0</v>
      </c>
      <c r="BI92">
        <f>(AT92-AS92)/(AT92-AM92)</f>
        <v>0</v>
      </c>
      <c r="BJ92">
        <f>(AN92-AT92)/(AN92-AM92)</f>
        <v>0</v>
      </c>
      <c r="BK92">
        <f>(BG92*BE92/AS92)</f>
        <v>0</v>
      </c>
      <c r="BL92">
        <f>(1-BK92)</f>
        <v>0</v>
      </c>
      <c r="BM92">
        <f>$B$11*CK92+$C$11*CL92+$F$11*CM92*(1-CP92)</f>
        <v>0</v>
      </c>
      <c r="BN92">
        <f>BM92*BO92</f>
        <v>0</v>
      </c>
      <c r="BO92">
        <f>($B$11*$D$9+$C$11*$D$9+$F$11*((CZ92+CR92)/MAX(CZ92+CR92+DA92, 0.1)*$I$9+DA92/MAX(CZ92+CR92+DA92, 0.1)*$J$9))/($B$11+$C$11+$F$11)</f>
        <v>0</v>
      </c>
      <c r="BP92">
        <f>($B$11*$K$9+$C$11*$K$9+$F$11*((CZ92+CR92)/MAX(CZ92+CR92+DA92, 0.1)*$P$9+DA92/MAX(CZ92+CR92+DA92, 0.1)*$Q$9))/($B$11+$C$11+$F$11)</f>
        <v>0</v>
      </c>
      <c r="BQ92">
        <v>6</v>
      </c>
      <c r="BR92">
        <v>0.5</v>
      </c>
      <c r="BS92" t="s">
        <v>293</v>
      </c>
      <c r="BT92">
        <v>2</v>
      </c>
      <c r="BU92">
        <v>1627940663.6</v>
      </c>
      <c r="BV92">
        <v>242.31</v>
      </c>
      <c r="BW92">
        <v>249.195</v>
      </c>
      <c r="BX92">
        <v>19.501</v>
      </c>
      <c r="BY92">
        <v>19.4629</v>
      </c>
      <c r="BZ92">
        <v>242.497</v>
      </c>
      <c r="CA92">
        <v>19.6354</v>
      </c>
      <c r="CB92">
        <v>900.056</v>
      </c>
      <c r="CC92">
        <v>101.157</v>
      </c>
      <c r="CD92">
        <v>0.100413</v>
      </c>
      <c r="CE92">
        <v>34.9723</v>
      </c>
      <c r="CF92">
        <v>35.2231</v>
      </c>
      <c r="CG92">
        <v>999.9</v>
      </c>
      <c r="CH92">
        <v>0</v>
      </c>
      <c r="CI92">
        <v>0</v>
      </c>
      <c r="CJ92">
        <v>9981.25</v>
      </c>
      <c r="CK92">
        <v>0</v>
      </c>
      <c r="CL92">
        <v>66.4911</v>
      </c>
      <c r="CM92">
        <v>1460.21</v>
      </c>
      <c r="CN92">
        <v>0.972993</v>
      </c>
      <c r="CO92">
        <v>0.027007</v>
      </c>
      <c r="CP92">
        <v>0</v>
      </c>
      <c r="CQ92">
        <v>3.246</v>
      </c>
      <c r="CR92">
        <v>4.99951</v>
      </c>
      <c r="CS92">
        <v>194.183</v>
      </c>
      <c r="CT92">
        <v>11913.6</v>
      </c>
      <c r="CU92">
        <v>48.625</v>
      </c>
      <c r="CV92">
        <v>51</v>
      </c>
      <c r="CW92">
        <v>50.187</v>
      </c>
      <c r="CX92">
        <v>50.375</v>
      </c>
      <c r="CY92">
        <v>50.625</v>
      </c>
      <c r="CZ92">
        <v>1415.91</v>
      </c>
      <c r="DA92">
        <v>39.3</v>
      </c>
      <c r="DB92">
        <v>0</v>
      </c>
      <c r="DC92">
        <v>1627940664.1</v>
      </c>
      <c r="DD92">
        <v>0</v>
      </c>
      <c r="DE92">
        <v>3.25392307692308</v>
      </c>
      <c r="DF92">
        <v>0.113319672491316</v>
      </c>
      <c r="DG92">
        <v>2.36382905922591</v>
      </c>
      <c r="DH92">
        <v>193.878076923077</v>
      </c>
      <c r="DI92">
        <v>15</v>
      </c>
      <c r="DJ92">
        <v>1627940486.6</v>
      </c>
      <c r="DK92" t="s">
        <v>294</v>
      </c>
      <c r="DL92">
        <v>1627940484.1</v>
      </c>
      <c r="DM92">
        <v>1627940486.6</v>
      </c>
      <c r="DN92">
        <v>1</v>
      </c>
      <c r="DO92">
        <v>-0.66</v>
      </c>
      <c r="DP92">
        <v>-0.126</v>
      </c>
      <c r="DQ92">
        <v>0.617</v>
      </c>
      <c r="DR92">
        <v>-0.144</v>
      </c>
      <c r="DS92">
        <v>420</v>
      </c>
      <c r="DT92">
        <v>19</v>
      </c>
      <c r="DU92">
        <v>0.69</v>
      </c>
      <c r="DV92">
        <v>0.21</v>
      </c>
      <c r="DW92">
        <v>-6.84413731707317</v>
      </c>
      <c r="DX92">
        <v>0.565512961672466</v>
      </c>
      <c r="DY92">
        <v>0.105106024032516</v>
      </c>
      <c r="DZ92">
        <v>0</v>
      </c>
      <c r="EA92">
        <v>3.25076176470588</v>
      </c>
      <c r="EB92">
        <v>0.135241081310934</v>
      </c>
      <c r="EC92">
        <v>0.205809700815649</v>
      </c>
      <c r="ED92">
        <v>1</v>
      </c>
      <c r="EE92">
        <v>0.0226859584634146</v>
      </c>
      <c r="EF92">
        <v>0.193101015512195</v>
      </c>
      <c r="EG92">
        <v>0.0218895889270543</v>
      </c>
      <c r="EH92">
        <v>0</v>
      </c>
      <c r="EI92">
        <v>1</v>
      </c>
      <c r="EJ92">
        <v>3</v>
      </c>
      <c r="EK92" t="s">
        <v>349</v>
      </c>
      <c r="EL92">
        <v>100</v>
      </c>
      <c r="EM92">
        <v>100</v>
      </c>
      <c r="EN92">
        <v>-0.187</v>
      </c>
      <c r="EO92">
        <v>-0.1344</v>
      </c>
      <c r="EP92">
        <v>-1.5265217558934</v>
      </c>
      <c r="EQ92">
        <v>0.00616335315543056</v>
      </c>
      <c r="ER92">
        <v>-2.81551833566181e-06</v>
      </c>
      <c r="ES92">
        <v>7.20361701182458e-10</v>
      </c>
      <c r="ET92">
        <v>-0.335119031910718</v>
      </c>
      <c r="EU92">
        <v>0.000949733804135094</v>
      </c>
      <c r="EV92">
        <v>0.000626151634330831</v>
      </c>
      <c r="EW92">
        <v>-7.8445624330649e-06</v>
      </c>
      <c r="EX92">
        <v>-4</v>
      </c>
      <c r="EY92">
        <v>2067</v>
      </c>
      <c r="EZ92">
        <v>1</v>
      </c>
      <c r="FA92">
        <v>22</v>
      </c>
      <c r="FB92">
        <v>3</v>
      </c>
      <c r="FC92">
        <v>3</v>
      </c>
      <c r="FD92">
        <v>18</v>
      </c>
      <c r="FE92">
        <v>991.697</v>
      </c>
      <c r="FF92">
        <v>452.775</v>
      </c>
      <c r="FG92">
        <v>33.0018</v>
      </c>
      <c r="FH92">
        <v>34.1014</v>
      </c>
      <c r="FI92">
        <v>30.0019</v>
      </c>
      <c r="FJ92">
        <v>33.6772</v>
      </c>
      <c r="FK92">
        <v>33.7165</v>
      </c>
      <c r="FL92">
        <v>18.3067</v>
      </c>
      <c r="FM92">
        <v>43.4661</v>
      </c>
      <c r="FN92">
        <v>0</v>
      </c>
      <c r="FO92">
        <v>33</v>
      </c>
      <c r="FP92">
        <v>262.3</v>
      </c>
      <c r="FQ92">
        <v>19.3398</v>
      </c>
      <c r="FR92">
        <v>98.9596</v>
      </c>
      <c r="FS92">
        <v>97.7846</v>
      </c>
    </row>
    <row r="93" spans="1:175">
      <c r="A93">
        <v>77</v>
      </c>
      <c r="B93">
        <v>1627940665.6</v>
      </c>
      <c r="C93">
        <v>152</v>
      </c>
      <c r="D93" t="s">
        <v>448</v>
      </c>
      <c r="E93" t="s">
        <v>449</v>
      </c>
      <c r="F93">
        <v>0</v>
      </c>
      <c r="H93">
        <v>1627940665.6</v>
      </c>
      <c r="I93">
        <f>(J93)/1000</f>
        <v>0</v>
      </c>
      <c r="J93">
        <f>1000*CB93*AH93*(BX93-BY93)/(100*BQ93*(1000-AH93*BX93))</f>
        <v>0</v>
      </c>
      <c r="K93">
        <f>CB93*AH93*(BW93-BV93*(1000-AH93*BY93)/(1000-AH93*BX93))/(100*BQ93)</f>
        <v>0</v>
      </c>
      <c r="L93">
        <f>BV93 - IF(AH93&gt;1, K93*BQ93*100.0/(AJ93*CJ93), 0)</f>
        <v>0</v>
      </c>
      <c r="M93">
        <f>((S93-I93/2)*L93-K93)/(S93+I93/2)</f>
        <v>0</v>
      </c>
      <c r="N93">
        <f>M93*(CC93+CD93)/1000.0</f>
        <v>0</v>
      </c>
      <c r="O93">
        <f>(BV93 - IF(AH93&gt;1, K93*BQ93*100.0/(AJ93*CJ93), 0))*(CC93+CD93)/1000.0</f>
        <v>0</v>
      </c>
      <c r="P93">
        <f>2.0/((1/R93-1/Q93)+SIGN(R93)*SQRT((1/R93-1/Q93)*(1/R93-1/Q93) + 4*BR93/((BR93+1)*(BR93+1))*(2*1/R93*1/Q93-1/Q93*1/Q93)))</f>
        <v>0</v>
      </c>
      <c r="Q93">
        <f>IF(LEFT(BS93,1)&lt;&gt;"0",IF(LEFT(BS93,1)="1",3.0,BT93),$D$5+$E$5*(CJ93*CC93/($K$5*1000))+$F$5*(CJ93*CC93/($K$5*1000))*MAX(MIN(BQ93,$J$5),$I$5)*MAX(MIN(BQ93,$J$5),$I$5)+$G$5*MAX(MIN(BQ93,$J$5),$I$5)*(CJ93*CC93/($K$5*1000))+$H$5*(CJ93*CC93/($K$5*1000))*(CJ93*CC93/($K$5*1000)))</f>
        <v>0</v>
      </c>
      <c r="R93">
        <f>I93*(1000-(1000*0.61365*exp(17.502*V93/(240.97+V93))/(CC93+CD93)+BX93)/2)/(1000*0.61365*exp(17.502*V93/(240.97+V93))/(CC93+CD93)-BX93)</f>
        <v>0</v>
      </c>
      <c r="S93">
        <f>1/((BR93+1)/(P93/1.6)+1/(Q93/1.37)) + BR93/((BR93+1)/(P93/1.6) + BR93/(Q93/1.37))</f>
        <v>0</v>
      </c>
      <c r="T93">
        <f>(BM93*BP93)</f>
        <v>0</v>
      </c>
      <c r="U93">
        <f>(CE93+(T93+2*0.95*5.67E-8*(((CE93+$B$7)+273)^4-(CE93+273)^4)-44100*I93)/(1.84*29.3*Q93+8*0.95*5.67E-8*(CE93+273)^3))</f>
        <v>0</v>
      </c>
      <c r="V93">
        <f>($C$7*CF93+$D$7*CG93+$E$7*U93)</f>
        <v>0</v>
      </c>
      <c r="W93">
        <f>0.61365*exp(17.502*V93/(240.97+V93))</f>
        <v>0</v>
      </c>
      <c r="X93">
        <f>(Y93/Z93*100)</f>
        <v>0</v>
      </c>
      <c r="Y93">
        <f>BX93*(CC93+CD93)/1000</f>
        <v>0</v>
      </c>
      <c r="Z93">
        <f>0.61365*exp(17.502*CE93/(240.97+CE93))</f>
        <v>0</v>
      </c>
      <c r="AA93">
        <f>(W93-BX93*(CC93+CD93)/1000)</f>
        <v>0</v>
      </c>
      <c r="AB93">
        <f>(-I93*44100)</f>
        <v>0</v>
      </c>
      <c r="AC93">
        <f>2*29.3*Q93*0.92*(CE93-V93)</f>
        <v>0</v>
      </c>
      <c r="AD93">
        <f>2*0.95*5.67E-8*(((CE93+$B$7)+273)^4-(V93+273)^4)</f>
        <v>0</v>
      </c>
      <c r="AE93">
        <f>T93+AD93+AB93+AC93</f>
        <v>0</v>
      </c>
      <c r="AF93">
        <v>0</v>
      </c>
      <c r="AG93">
        <v>0</v>
      </c>
      <c r="AH93">
        <f>IF(AF93*$H$13&gt;=AJ93,1.0,(AJ93/(AJ93-AF93*$H$13)))</f>
        <v>0</v>
      </c>
      <c r="AI93">
        <f>(AH93-1)*100</f>
        <v>0</v>
      </c>
      <c r="AJ93">
        <f>MAX(0,($B$13+$C$13*CJ93)/(1+$D$13*CJ93)*CC93/(CE93+273)*$E$13)</f>
        <v>0</v>
      </c>
      <c r="AK93" t="s">
        <v>292</v>
      </c>
      <c r="AL93" t="s">
        <v>292</v>
      </c>
      <c r="AM93">
        <v>0</v>
      </c>
      <c r="AN93">
        <v>0</v>
      </c>
      <c r="AO93">
        <f>1-AM93/AN93</f>
        <v>0</v>
      </c>
      <c r="AP93">
        <v>0</v>
      </c>
      <c r="AQ93" t="s">
        <v>292</v>
      </c>
      <c r="AR93" t="s">
        <v>292</v>
      </c>
      <c r="AS93">
        <v>0</v>
      </c>
      <c r="AT93">
        <v>0</v>
      </c>
      <c r="AU93">
        <f>1-AS93/AT93</f>
        <v>0</v>
      </c>
      <c r="AV93">
        <v>0.5</v>
      </c>
      <c r="AW93">
        <f>BN93</f>
        <v>0</v>
      </c>
      <c r="AX93">
        <f>K93</f>
        <v>0</v>
      </c>
      <c r="AY93">
        <f>AU93*AV93*AW93</f>
        <v>0</v>
      </c>
      <c r="AZ93">
        <f>(AX93-AP93)/AW93</f>
        <v>0</v>
      </c>
      <c r="BA93">
        <f>(AN93-AT93)/AT93</f>
        <v>0</v>
      </c>
      <c r="BB93">
        <f>AM93/(AO93+AM93/AT93)</f>
        <v>0</v>
      </c>
      <c r="BC93" t="s">
        <v>292</v>
      </c>
      <c r="BD93">
        <v>0</v>
      </c>
      <c r="BE93">
        <f>IF(BD93&lt;&gt;0, BD93, BB93)</f>
        <v>0</v>
      </c>
      <c r="BF93">
        <f>1-BE93/AT93</f>
        <v>0</v>
      </c>
      <c r="BG93">
        <f>(AT93-AS93)/(AT93-BE93)</f>
        <v>0</v>
      </c>
      <c r="BH93">
        <f>(AN93-AT93)/(AN93-BE93)</f>
        <v>0</v>
      </c>
      <c r="BI93">
        <f>(AT93-AS93)/(AT93-AM93)</f>
        <v>0</v>
      </c>
      <c r="BJ93">
        <f>(AN93-AT93)/(AN93-AM93)</f>
        <v>0</v>
      </c>
      <c r="BK93">
        <f>(BG93*BE93/AS93)</f>
        <v>0</v>
      </c>
      <c r="BL93">
        <f>(1-BK93)</f>
        <v>0</v>
      </c>
      <c r="BM93">
        <f>$B$11*CK93+$C$11*CL93+$F$11*CM93*(1-CP93)</f>
        <v>0</v>
      </c>
      <c r="BN93">
        <f>BM93*BO93</f>
        <v>0</v>
      </c>
      <c r="BO93">
        <f>($B$11*$D$9+$C$11*$D$9+$F$11*((CZ93+CR93)/MAX(CZ93+CR93+DA93, 0.1)*$I$9+DA93/MAX(CZ93+CR93+DA93, 0.1)*$J$9))/($B$11+$C$11+$F$11)</f>
        <v>0</v>
      </c>
      <c r="BP93">
        <f>($B$11*$K$9+$C$11*$K$9+$F$11*((CZ93+CR93)/MAX(CZ93+CR93+DA93, 0.1)*$P$9+DA93/MAX(CZ93+CR93+DA93, 0.1)*$Q$9))/($B$11+$C$11+$F$11)</f>
        <v>0</v>
      </c>
      <c r="BQ93">
        <v>6</v>
      </c>
      <c r="BR93">
        <v>0.5</v>
      </c>
      <c r="BS93" t="s">
        <v>293</v>
      </c>
      <c r="BT93">
        <v>2</v>
      </c>
      <c r="BU93">
        <v>1627940665.6</v>
      </c>
      <c r="BV93">
        <v>245.679</v>
      </c>
      <c r="BW93">
        <v>252.601</v>
      </c>
      <c r="BX93">
        <v>19.5094</v>
      </c>
      <c r="BY93">
        <v>19.4562</v>
      </c>
      <c r="BZ93">
        <v>245.85</v>
      </c>
      <c r="CA93">
        <v>19.6437</v>
      </c>
      <c r="CB93">
        <v>900.004</v>
      </c>
      <c r="CC93">
        <v>101.157</v>
      </c>
      <c r="CD93">
        <v>0.100153</v>
      </c>
      <c r="CE93">
        <v>34.9751</v>
      </c>
      <c r="CF93">
        <v>35.2238</v>
      </c>
      <c r="CG93">
        <v>999.9</v>
      </c>
      <c r="CH93">
        <v>0</v>
      </c>
      <c r="CI93">
        <v>0</v>
      </c>
      <c r="CJ93">
        <v>9993.75</v>
      </c>
      <c r="CK93">
        <v>0</v>
      </c>
      <c r="CL93">
        <v>66.4911</v>
      </c>
      <c r="CM93">
        <v>1460.19</v>
      </c>
      <c r="CN93">
        <v>0.972993</v>
      </c>
      <c r="CO93">
        <v>0.027007</v>
      </c>
      <c r="CP93">
        <v>0</v>
      </c>
      <c r="CQ93">
        <v>3.2997</v>
      </c>
      <c r="CR93">
        <v>4.99951</v>
      </c>
      <c r="CS93">
        <v>194.279</v>
      </c>
      <c r="CT93">
        <v>11913.5</v>
      </c>
      <c r="CU93">
        <v>48.625</v>
      </c>
      <c r="CV93">
        <v>51</v>
      </c>
      <c r="CW93">
        <v>50.25</v>
      </c>
      <c r="CX93">
        <v>50.375</v>
      </c>
      <c r="CY93">
        <v>50.687</v>
      </c>
      <c r="CZ93">
        <v>1415.89</v>
      </c>
      <c r="DA93">
        <v>39.3</v>
      </c>
      <c r="DB93">
        <v>0</v>
      </c>
      <c r="DC93">
        <v>1627940666.5</v>
      </c>
      <c r="DD93">
        <v>0</v>
      </c>
      <c r="DE93">
        <v>3.25404615384615</v>
      </c>
      <c r="DF93">
        <v>0.203623945476329</v>
      </c>
      <c r="DG93">
        <v>1.71220512563448</v>
      </c>
      <c r="DH93">
        <v>193.985307692308</v>
      </c>
      <c r="DI93">
        <v>15</v>
      </c>
      <c r="DJ93">
        <v>1627940486.6</v>
      </c>
      <c r="DK93" t="s">
        <v>294</v>
      </c>
      <c r="DL93">
        <v>1627940484.1</v>
      </c>
      <c r="DM93">
        <v>1627940486.6</v>
      </c>
      <c r="DN93">
        <v>1</v>
      </c>
      <c r="DO93">
        <v>-0.66</v>
      </c>
      <c r="DP93">
        <v>-0.126</v>
      </c>
      <c r="DQ93">
        <v>0.617</v>
      </c>
      <c r="DR93">
        <v>-0.144</v>
      </c>
      <c r="DS93">
        <v>420</v>
      </c>
      <c r="DT93">
        <v>19</v>
      </c>
      <c r="DU93">
        <v>0.69</v>
      </c>
      <c r="DV93">
        <v>0.21</v>
      </c>
      <c r="DW93">
        <v>-6.82891536585366</v>
      </c>
      <c r="DX93">
        <v>0.0773025783972202</v>
      </c>
      <c r="DY93">
        <v>0.0826965909020279</v>
      </c>
      <c r="DZ93">
        <v>1</v>
      </c>
      <c r="EA93">
        <v>3.25783529411765</v>
      </c>
      <c r="EB93">
        <v>0.0952834280586268</v>
      </c>
      <c r="EC93">
        <v>0.210411610452344</v>
      </c>
      <c r="ED93">
        <v>1</v>
      </c>
      <c r="EE93">
        <v>0.0293455852926829</v>
      </c>
      <c r="EF93">
        <v>0.120034865937282</v>
      </c>
      <c r="EG93">
        <v>0.0138912649065497</v>
      </c>
      <c r="EH93">
        <v>0</v>
      </c>
      <c r="EI93">
        <v>2</v>
      </c>
      <c r="EJ93">
        <v>3</v>
      </c>
      <c r="EK93" t="s">
        <v>298</v>
      </c>
      <c r="EL93">
        <v>100</v>
      </c>
      <c r="EM93">
        <v>100</v>
      </c>
      <c r="EN93">
        <v>-0.171</v>
      </c>
      <c r="EO93">
        <v>-0.1343</v>
      </c>
      <c r="EP93">
        <v>-1.5265217558934</v>
      </c>
      <c r="EQ93">
        <v>0.00616335315543056</v>
      </c>
      <c r="ER93">
        <v>-2.81551833566181e-06</v>
      </c>
      <c r="ES93">
        <v>7.20361701182458e-10</v>
      </c>
      <c r="ET93">
        <v>-0.335119031910718</v>
      </c>
      <c r="EU93">
        <v>0.000949733804135094</v>
      </c>
      <c r="EV93">
        <v>0.000626151634330831</v>
      </c>
      <c r="EW93">
        <v>-7.8445624330649e-06</v>
      </c>
      <c r="EX93">
        <v>-4</v>
      </c>
      <c r="EY93">
        <v>2067</v>
      </c>
      <c r="EZ93">
        <v>1</v>
      </c>
      <c r="FA93">
        <v>22</v>
      </c>
      <c r="FB93">
        <v>3</v>
      </c>
      <c r="FC93">
        <v>3</v>
      </c>
      <c r="FD93">
        <v>18</v>
      </c>
      <c r="FE93">
        <v>991.896</v>
      </c>
      <c r="FF93">
        <v>452.797</v>
      </c>
      <c r="FG93">
        <v>33.0019</v>
      </c>
      <c r="FH93">
        <v>34.1107</v>
      </c>
      <c r="FI93">
        <v>30.0018</v>
      </c>
      <c r="FJ93">
        <v>33.6863</v>
      </c>
      <c r="FK93">
        <v>33.7262</v>
      </c>
      <c r="FL93">
        <v>18.516</v>
      </c>
      <c r="FM93">
        <v>43.4661</v>
      </c>
      <c r="FN93">
        <v>0</v>
      </c>
      <c r="FO93">
        <v>33</v>
      </c>
      <c r="FP93">
        <v>267.35</v>
      </c>
      <c r="FQ93">
        <v>19.3263</v>
      </c>
      <c r="FR93">
        <v>98.9596</v>
      </c>
      <c r="FS93">
        <v>97.7843</v>
      </c>
    </row>
    <row r="94" spans="1:175">
      <c r="A94">
        <v>78</v>
      </c>
      <c r="B94">
        <v>1627940667.6</v>
      </c>
      <c r="C94">
        <v>154</v>
      </c>
      <c r="D94" t="s">
        <v>450</v>
      </c>
      <c r="E94" t="s">
        <v>451</v>
      </c>
      <c r="F94">
        <v>0</v>
      </c>
      <c r="H94">
        <v>1627940667.6</v>
      </c>
      <c r="I94">
        <f>(J94)/1000</f>
        <v>0</v>
      </c>
      <c r="J94">
        <f>1000*CB94*AH94*(BX94-BY94)/(100*BQ94*(1000-AH94*BX94))</f>
        <v>0</v>
      </c>
      <c r="K94">
        <f>CB94*AH94*(BW94-BV94*(1000-AH94*BY94)/(1000-AH94*BX94))/(100*BQ94)</f>
        <v>0</v>
      </c>
      <c r="L94">
        <f>BV94 - IF(AH94&gt;1, K94*BQ94*100.0/(AJ94*CJ94), 0)</f>
        <v>0</v>
      </c>
      <c r="M94">
        <f>((S94-I94/2)*L94-K94)/(S94+I94/2)</f>
        <v>0</v>
      </c>
      <c r="N94">
        <f>M94*(CC94+CD94)/1000.0</f>
        <v>0</v>
      </c>
      <c r="O94">
        <f>(BV94 - IF(AH94&gt;1, K94*BQ94*100.0/(AJ94*CJ94), 0))*(CC94+CD94)/1000.0</f>
        <v>0</v>
      </c>
      <c r="P94">
        <f>2.0/((1/R94-1/Q94)+SIGN(R94)*SQRT((1/R94-1/Q94)*(1/R94-1/Q94) + 4*BR94/((BR94+1)*(BR94+1))*(2*1/R94*1/Q94-1/Q94*1/Q94)))</f>
        <v>0</v>
      </c>
      <c r="Q94">
        <f>IF(LEFT(BS94,1)&lt;&gt;"0",IF(LEFT(BS94,1)="1",3.0,BT94),$D$5+$E$5*(CJ94*CC94/($K$5*1000))+$F$5*(CJ94*CC94/($K$5*1000))*MAX(MIN(BQ94,$J$5),$I$5)*MAX(MIN(BQ94,$J$5),$I$5)+$G$5*MAX(MIN(BQ94,$J$5),$I$5)*(CJ94*CC94/($K$5*1000))+$H$5*(CJ94*CC94/($K$5*1000))*(CJ94*CC94/($K$5*1000)))</f>
        <v>0</v>
      </c>
      <c r="R94">
        <f>I94*(1000-(1000*0.61365*exp(17.502*V94/(240.97+V94))/(CC94+CD94)+BX94)/2)/(1000*0.61365*exp(17.502*V94/(240.97+V94))/(CC94+CD94)-BX94)</f>
        <v>0</v>
      </c>
      <c r="S94">
        <f>1/((BR94+1)/(P94/1.6)+1/(Q94/1.37)) + BR94/((BR94+1)/(P94/1.6) + BR94/(Q94/1.37))</f>
        <v>0</v>
      </c>
      <c r="T94">
        <f>(BM94*BP94)</f>
        <v>0</v>
      </c>
      <c r="U94">
        <f>(CE94+(T94+2*0.95*5.67E-8*(((CE94+$B$7)+273)^4-(CE94+273)^4)-44100*I94)/(1.84*29.3*Q94+8*0.95*5.67E-8*(CE94+273)^3))</f>
        <v>0</v>
      </c>
      <c r="V94">
        <f>($C$7*CF94+$D$7*CG94+$E$7*U94)</f>
        <v>0</v>
      </c>
      <c r="W94">
        <f>0.61365*exp(17.502*V94/(240.97+V94))</f>
        <v>0</v>
      </c>
      <c r="X94">
        <f>(Y94/Z94*100)</f>
        <v>0</v>
      </c>
      <c r="Y94">
        <f>BX94*(CC94+CD94)/1000</f>
        <v>0</v>
      </c>
      <c r="Z94">
        <f>0.61365*exp(17.502*CE94/(240.97+CE94))</f>
        <v>0</v>
      </c>
      <c r="AA94">
        <f>(W94-BX94*(CC94+CD94)/1000)</f>
        <v>0</v>
      </c>
      <c r="AB94">
        <f>(-I94*44100)</f>
        <v>0</v>
      </c>
      <c r="AC94">
        <f>2*29.3*Q94*0.92*(CE94-V94)</f>
        <v>0</v>
      </c>
      <c r="AD94">
        <f>2*0.95*5.67E-8*(((CE94+$B$7)+273)^4-(V94+273)^4)</f>
        <v>0</v>
      </c>
      <c r="AE94">
        <f>T94+AD94+AB94+AC94</f>
        <v>0</v>
      </c>
      <c r="AF94">
        <v>0</v>
      </c>
      <c r="AG94">
        <v>0</v>
      </c>
      <c r="AH94">
        <f>IF(AF94*$H$13&gt;=AJ94,1.0,(AJ94/(AJ94-AF94*$H$13)))</f>
        <v>0</v>
      </c>
      <c r="AI94">
        <f>(AH94-1)*100</f>
        <v>0</v>
      </c>
      <c r="AJ94">
        <f>MAX(0,($B$13+$C$13*CJ94)/(1+$D$13*CJ94)*CC94/(CE94+273)*$E$13)</f>
        <v>0</v>
      </c>
      <c r="AK94" t="s">
        <v>292</v>
      </c>
      <c r="AL94" t="s">
        <v>292</v>
      </c>
      <c r="AM94">
        <v>0</v>
      </c>
      <c r="AN94">
        <v>0</v>
      </c>
      <c r="AO94">
        <f>1-AM94/AN94</f>
        <v>0</v>
      </c>
      <c r="AP94">
        <v>0</v>
      </c>
      <c r="AQ94" t="s">
        <v>292</v>
      </c>
      <c r="AR94" t="s">
        <v>292</v>
      </c>
      <c r="AS94">
        <v>0</v>
      </c>
      <c r="AT94">
        <v>0</v>
      </c>
      <c r="AU94">
        <f>1-AS94/AT94</f>
        <v>0</v>
      </c>
      <c r="AV94">
        <v>0.5</v>
      </c>
      <c r="AW94">
        <f>BN94</f>
        <v>0</v>
      </c>
      <c r="AX94">
        <f>K94</f>
        <v>0</v>
      </c>
      <c r="AY94">
        <f>AU94*AV94*AW94</f>
        <v>0</v>
      </c>
      <c r="AZ94">
        <f>(AX94-AP94)/AW94</f>
        <v>0</v>
      </c>
      <c r="BA94">
        <f>(AN94-AT94)/AT94</f>
        <v>0</v>
      </c>
      <c r="BB94">
        <f>AM94/(AO94+AM94/AT94)</f>
        <v>0</v>
      </c>
      <c r="BC94" t="s">
        <v>292</v>
      </c>
      <c r="BD94">
        <v>0</v>
      </c>
      <c r="BE94">
        <f>IF(BD94&lt;&gt;0, BD94, BB94)</f>
        <v>0</v>
      </c>
      <c r="BF94">
        <f>1-BE94/AT94</f>
        <v>0</v>
      </c>
      <c r="BG94">
        <f>(AT94-AS94)/(AT94-BE94)</f>
        <v>0</v>
      </c>
      <c r="BH94">
        <f>(AN94-AT94)/(AN94-BE94)</f>
        <v>0</v>
      </c>
      <c r="BI94">
        <f>(AT94-AS94)/(AT94-AM94)</f>
        <v>0</v>
      </c>
      <c r="BJ94">
        <f>(AN94-AT94)/(AN94-AM94)</f>
        <v>0</v>
      </c>
      <c r="BK94">
        <f>(BG94*BE94/AS94)</f>
        <v>0</v>
      </c>
      <c r="BL94">
        <f>(1-BK94)</f>
        <v>0</v>
      </c>
      <c r="BM94">
        <f>$B$11*CK94+$C$11*CL94+$F$11*CM94*(1-CP94)</f>
        <v>0</v>
      </c>
      <c r="BN94">
        <f>BM94*BO94</f>
        <v>0</v>
      </c>
      <c r="BO94">
        <f>($B$11*$D$9+$C$11*$D$9+$F$11*((CZ94+CR94)/MAX(CZ94+CR94+DA94, 0.1)*$I$9+DA94/MAX(CZ94+CR94+DA94, 0.1)*$J$9))/($B$11+$C$11+$F$11)</f>
        <v>0</v>
      </c>
      <c r="BP94">
        <f>($B$11*$K$9+$C$11*$K$9+$F$11*((CZ94+CR94)/MAX(CZ94+CR94+DA94, 0.1)*$P$9+DA94/MAX(CZ94+CR94+DA94, 0.1)*$Q$9))/($B$11+$C$11+$F$11)</f>
        <v>0</v>
      </c>
      <c r="BQ94">
        <v>6</v>
      </c>
      <c r="BR94">
        <v>0.5</v>
      </c>
      <c r="BS94" t="s">
        <v>293</v>
      </c>
      <c r="BT94">
        <v>2</v>
      </c>
      <c r="BU94">
        <v>1627940667.6</v>
      </c>
      <c r="BV94">
        <v>249.073</v>
      </c>
      <c r="BW94">
        <v>255.997</v>
      </c>
      <c r="BX94">
        <v>19.5059</v>
      </c>
      <c r="BY94">
        <v>19.4316</v>
      </c>
      <c r="BZ94">
        <v>249.228</v>
      </c>
      <c r="CA94">
        <v>19.6403</v>
      </c>
      <c r="CB94">
        <v>899.992</v>
      </c>
      <c r="CC94">
        <v>101.157</v>
      </c>
      <c r="CD94">
        <v>0.0997416</v>
      </c>
      <c r="CE94">
        <v>34.9767</v>
      </c>
      <c r="CF94">
        <v>35.2198</v>
      </c>
      <c r="CG94">
        <v>999.9</v>
      </c>
      <c r="CH94">
        <v>0</v>
      </c>
      <c r="CI94">
        <v>0</v>
      </c>
      <c r="CJ94">
        <v>10021.2</v>
      </c>
      <c r="CK94">
        <v>0</v>
      </c>
      <c r="CL94">
        <v>66.4911</v>
      </c>
      <c r="CM94">
        <v>1460.19</v>
      </c>
      <c r="CN94">
        <v>0.972993</v>
      </c>
      <c r="CO94">
        <v>0.027007</v>
      </c>
      <c r="CP94">
        <v>0</v>
      </c>
      <c r="CQ94">
        <v>3.522</v>
      </c>
      <c r="CR94">
        <v>4.99951</v>
      </c>
      <c r="CS94">
        <v>194.361</v>
      </c>
      <c r="CT94">
        <v>11913.4</v>
      </c>
      <c r="CU94">
        <v>48.625</v>
      </c>
      <c r="CV94">
        <v>51</v>
      </c>
      <c r="CW94">
        <v>50.25</v>
      </c>
      <c r="CX94">
        <v>50.437</v>
      </c>
      <c r="CY94">
        <v>50.687</v>
      </c>
      <c r="CZ94">
        <v>1415.89</v>
      </c>
      <c r="DA94">
        <v>39.3</v>
      </c>
      <c r="DB94">
        <v>0</v>
      </c>
      <c r="DC94">
        <v>1627940668.3</v>
      </c>
      <c r="DD94">
        <v>0</v>
      </c>
      <c r="DE94">
        <v>3.256064</v>
      </c>
      <c r="DF94">
        <v>0.313653854419794</v>
      </c>
      <c r="DG94">
        <v>1.91407693090819</v>
      </c>
      <c r="DH94">
        <v>194.0714</v>
      </c>
      <c r="DI94">
        <v>15</v>
      </c>
      <c r="DJ94">
        <v>1627940486.6</v>
      </c>
      <c r="DK94" t="s">
        <v>294</v>
      </c>
      <c r="DL94">
        <v>1627940484.1</v>
      </c>
      <c r="DM94">
        <v>1627940486.6</v>
      </c>
      <c r="DN94">
        <v>1</v>
      </c>
      <c r="DO94">
        <v>-0.66</v>
      </c>
      <c r="DP94">
        <v>-0.126</v>
      </c>
      <c r="DQ94">
        <v>0.617</v>
      </c>
      <c r="DR94">
        <v>-0.144</v>
      </c>
      <c r="DS94">
        <v>420</v>
      </c>
      <c r="DT94">
        <v>19</v>
      </c>
      <c r="DU94">
        <v>0.69</v>
      </c>
      <c r="DV94">
        <v>0.21</v>
      </c>
      <c r="DW94">
        <v>-6.82280975609756</v>
      </c>
      <c r="DX94">
        <v>-0.338552613240422</v>
      </c>
      <c r="DY94">
        <v>0.0730570812076054</v>
      </c>
      <c r="DZ94">
        <v>1</v>
      </c>
      <c r="EA94">
        <v>3.26506285714286</v>
      </c>
      <c r="EB94">
        <v>0.186078726276676</v>
      </c>
      <c r="EC94">
        <v>0.209635489206131</v>
      </c>
      <c r="ED94">
        <v>1</v>
      </c>
      <c r="EE94">
        <v>0.0351847246341463</v>
      </c>
      <c r="EF94">
        <v>0.0978438083623693</v>
      </c>
      <c r="EG94">
        <v>0.0108389388703215</v>
      </c>
      <c r="EH94">
        <v>1</v>
      </c>
      <c r="EI94">
        <v>3</v>
      </c>
      <c r="EJ94">
        <v>3</v>
      </c>
      <c r="EK94" t="s">
        <v>295</v>
      </c>
      <c r="EL94">
        <v>100</v>
      </c>
      <c r="EM94">
        <v>100</v>
      </c>
      <c r="EN94">
        <v>-0.155</v>
      </c>
      <c r="EO94">
        <v>-0.1344</v>
      </c>
      <c r="EP94">
        <v>-1.5265217558934</v>
      </c>
      <c r="EQ94">
        <v>0.00616335315543056</v>
      </c>
      <c r="ER94">
        <v>-2.81551833566181e-06</v>
      </c>
      <c r="ES94">
        <v>7.20361701182458e-10</v>
      </c>
      <c r="ET94">
        <v>-0.335119031910718</v>
      </c>
      <c r="EU94">
        <v>0.000949733804135094</v>
      </c>
      <c r="EV94">
        <v>0.000626151634330831</v>
      </c>
      <c r="EW94">
        <v>-7.8445624330649e-06</v>
      </c>
      <c r="EX94">
        <v>-4</v>
      </c>
      <c r="EY94">
        <v>2067</v>
      </c>
      <c r="EZ94">
        <v>1</v>
      </c>
      <c r="FA94">
        <v>22</v>
      </c>
      <c r="FB94">
        <v>3.1</v>
      </c>
      <c r="FC94">
        <v>3</v>
      </c>
      <c r="FD94">
        <v>18</v>
      </c>
      <c r="FE94">
        <v>991.903</v>
      </c>
      <c r="FF94">
        <v>452.665</v>
      </c>
      <c r="FG94">
        <v>33.002</v>
      </c>
      <c r="FH94">
        <v>34.12</v>
      </c>
      <c r="FI94">
        <v>30.0019</v>
      </c>
      <c r="FJ94">
        <v>33.6953</v>
      </c>
      <c r="FK94">
        <v>33.7353</v>
      </c>
      <c r="FL94">
        <v>18.7121</v>
      </c>
      <c r="FM94">
        <v>43.4661</v>
      </c>
      <c r="FN94">
        <v>0</v>
      </c>
      <c r="FO94">
        <v>33</v>
      </c>
      <c r="FP94">
        <v>272.41</v>
      </c>
      <c r="FQ94">
        <v>19.3297</v>
      </c>
      <c r="FR94">
        <v>98.9578</v>
      </c>
      <c r="FS94">
        <v>97.7836</v>
      </c>
    </row>
    <row r="95" spans="1:175">
      <c r="A95">
        <v>79</v>
      </c>
      <c r="B95">
        <v>1627940669.6</v>
      </c>
      <c r="C95">
        <v>156</v>
      </c>
      <c r="D95" t="s">
        <v>452</v>
      </c>
      <c r="E95" t="s">
        <v>453</v>
      </c>
      <c r="F95">
        <v>0</v>
      </c>
      <c r="H95">
        <v>1627940669.6</v>
      </c>
      <c r="I95">
        <f>(J95)/1000</f>
        <v>0</v>
      </c>
      <c r="J95">
        <f>1000*CB95*AH95*(BX95-BY95)/(100*BQ95*(1000-AH95*BX95))</f>
        <v>0</v>
      </c>
      <c r="K95">
        <f>CB95*AH95*(BW95-BV95*(1000-AH95*BY95)/(1000-AH95*BX95))/(100*BQ95)</f>
        <v>0</v>
      </c>
      <c r="L95">
        <f>BV95 - IF(AH95&gt;1, K95*BQ95*100.0/(AJ95*CJ95), 0)</f>
        <v>0</v>
      </c>
      <c r="M95">
        <f>((S95-I95/2)*L95-K95)/(S95+I95/2)</f>
        <v>0</v>
      </c>
      <c r="N95">
        <f>M95*(CC95+CD95)/1000.0</f>
        <v>0</v>
      </c>
      <c r="O95">
        <f>(BV95 - IF(AH95&gt;1, K95*BQ95*100.0/(AJ95*CJ95), 0))*(CC95+CD95)/1000.0</f>
        <v>0</v>
      </c>
      <c r="P95">
        <f>2.0/((1/R95-1/Q95)+SIGN(R95)*SQRT((1/R95-1/Q95)*(1/R95-1/Q95) + 4*BR95/((BR95+1)*(BR95+1))*(2*1/R95*1/Q95-1/Q95*1/Q95)))</f>
        <v>0</v>
      </c>
      <c r="Q95">
        <f>IF(LEFT(BS95,1)&lt;&gt;"0",IF(LEFT(BS95,1)="1",3.0,BT95),$D$5+$E$5*(CJ95*CC95/($K$5*1000))+$F$5*(CJ95*CC95/($K$5*1000))*MAX(MIN(BQ95,$J$5),$I$5)*MAX(MIN(BQ95,$J$5),$I$5)+$G$5*MAX(MIN(BQ95,$J$5),$I$5)*(CJ95*CC95/($K$5*1000))+$H$5*(CJ95*CC95/($K$5*1000))*(CJ95*CC95/($K$5*1000)))</f>
        <v>0</v>
      </c>
      <c r="R95">
        <f>I95*(1000-(1000*0.61365*exp(17.502*V95/(240.97+V95))/(CC95+CD95)+BX95)/2)/(1000*0.61365*exp(17.502*V95/(240.97+V95))/(CC95+CD95)-BX95)</f>
        <v>0</v>
      </c>
      <c r="S95">
        <f>1/((BR95+1)/(P95/1.6)+1/(Q95/1.37)) + BR95/((BR95+1)/(P95/1.6) + BR95/(Q95/1.37))</f>
        <v>0</v>
      </c>
      <c r="T95">
        <f>(BM95*BP95)</f>
        <v>0</v>
      </c>
      <c r="U95">
        <f>(CE95+(T95+2*0.95*5.67E-8*(((CE95+$B$7)+273)^4-(CE95+273)^4)-44100*I95)/(1.84*29.3*Q95+8*0.95*5.67E-8*(CE95+273)^3))</f>
        <v>0</v>
      </c>
      <c r="V95">
        <f>($C$7*CF95+$D$7*CG95+$E$7*U95)</f>
        <v>0</v>
      </c>
      <c r="W95">
        <f>0.61365*exp(17.502*V95/(240.97+V95))</f>
        <v>0</v>
      </c>
      <c r="X95">
        <f>(Y95/Z95*100)</f>
        <v>0</v>
      </c>
      <c r="Y95">
        <f>BX95*(CC95+CD95)/1000</f>
        <v>0</v>
      </c>
      <c r="Z95">
        <f>0.61365*exp(17.502*CE95/(240.97+CE95))</f>
        <v>0</v>
      </c>
      <c r="AA95">
        <f>(W95-BX95*(CC95+CD95)/1000)</f>
        <v>0</v>
      </c>
      <c r="AB95">
        <f>(-I95*44100)</f>
        <v>0</v>
      </c>
      <c r="AC95">
        <f>2*29.3*Q95*0.92*(CE95-V95)</f>
        <v>0</v>
      </c>
      <c r="AD95">
        <f>2*0.95*5.67E-8*(((CE95+$B$7)+273)^4-(V95+273)^4)</f>
        <v>0</v>
      </c>
      <c r="AE95">
        <f>T95+AD95+AB95+AC95</f>
        <v>0</v>
      </c>
      <c r="AF95">
        <v>0</v>
      </c>
      <c r="AG95">
        <v>0</v>
      </c>
      <c r="AH95">
        <f>IF(AF95*$H$13&gt;=AJ95,1.0,(AJ95/(AJ95-AF95*$H$13)))</f>
        <v>0</v>
      </c>
      <c r="AI95">
        <f>(AH95-1)*100</f>
        <v>0</v>
      </c>
      <c r="AJ95">
        <f>MAX(0,($B$13+$C$13*CJ95)/(1+$D$13*CJ95)*CC95/(CE95+273)*$E$13)</f>
        <v>0</v>
      </c>
      <c r="AK95" t="s">
        <v>292</v>
      </c>
      <c r="AL95" t="s">
        <v>292</v>
      </c>
      <c r="AM95">
        <v>0</v>
      </c>
      <c r="AN95">
        <v>0</v>
      </c>
      <c r="AO95">
        <f>1-AM95/AN95</f>
        <v>0</v>
      </c>
      <c r="AP95">
        <v>0</v>
      </c>
      <c r="AQ95" t="s">
        <v>292</v>
      </c>
      <c r="AR95" t="s">
        <v>292</v>
      </c>
      <c r="AS95">
        <v>0</v>
      </c>
      <c r="AT95">
        <v>0</v>
      </c>
      <c r="AU95">
        <f>1-AS95/AT95</f>
        <v>0</v>
      </c>
      <c r="AV95">
        <v>0.5</v>
      </c>
      <c r="AW95">
        <f>BN95</f>
        <v>0</v>
      </c>
      <c r="AX95">
        <f>K95</f>
        <v>0</v>
      </c>
      <c r="AY95">
        <f>AU95*AV95*AW95</f>
        <v>0</v>
      </c>
      <c r="AZ95">
        <f>(AX95-AP95)/AW95</f>
        <v>0</v>
      </c>
      <c r="BA95">
        <f>(AN95-AT95)/AT95</f>
        <v>0</v>
      </c>
      <c r="BB95">
        <f>AM95/(AO95+AM95/AT95)</f>
        <v>0</v>
      </c>
      <c r="BC95" t="s">
        <v>292</v>
      </c>
      <c r="BD95">
        <v>0</v>
      </c>
      <c r="BE95">
        <f>IF(BD95&lt;&gt;0, BD95, BB95)</f>
        <v>0</v>
      </c>
      <c r="BF95">
        <f>1-BE95/AT95</f>
        <v>0</v>
      </c>
      <c r="BG95">
        <f>(AT95-AS95)/(AT95-BE95)</f>
        <v>0</v>
      </c>
      <c r="BH95">
        <f>(AN95-AT95)/(AN95-BE95)</f>
        <v>0</v>
      </c>
      <c r="BI95">
        <f>(AT95-AS95)/(AT95-AM95)</f>
        <v>0</v>
      </c>
      <c r="BJ95">
        <f>(AN95-AT95)/(AN95-AM95)</f>
        <v>0</v>
      </c>
      <c r="BK95">
        <f>(BG95*BE95/AS95)</f>
        <v>0</v>
      </c>
      <c r="BL95">
        <f>(1-BK95)</f>
        <v>0</v>
      </c>
      <c r="BM95">
        <f>$B$11*CK95+$C$11*CL95+$F$11*CM95*(1-CP95)</f>
        <v>0</v>
      </c>
      <c r="BN95">
        <f>BM95*BO95</f>
        <v>0</v>
      </c>
      <c r="BO95">
        <f>($B$11*$D$9+$C$11*$D$9+$F$11*((CZ95+CR95)/MAX(CZ95+CR95+DA95, 0.1)*$I$9+DA95/MAX(CZ95+CR95+DA95, 0.1)*$J$9))/($B$11+$C$11+$F$11)</f>
        <v>0</v>
      </c>
      <c r="BP95">
        <f>($B$11*$K$9+$C$11*$K$9+$F$11*((CZ95+CR95)/MAX(CZ95+CR95+DA95, 0.1)*$P$9+DA95/MAX(CZ95+CR95+DA95, 0.1)*$Q$9))/($B$11+$C$11+$F$11)</f>
        <v>0</v>
      </c>
      <c r="BQ95">
        <v>6</v>
      </c>
      <c r="BR95">
        <v>0.5</v>
      </c>
      <c r="BS95" t="s">
        <v>293</v>
      </c>
      <c r="BT95">
        <v>2</v>
      </c>
      <c r="BU95">
        <v>1627940669.6</v>
      </c>
      <c r="BV95">
        <v>252.43</v>
      </c>
      <c r="BW95">
        <v>259.323</v>
      </c>
      <c r="BX95">
        <v>19.4921</v>
      </c>
      <c r="BY95">
        <v>19.4156</v>
      </c>
      <c r="BZ95">
        <v>252.568</v>
      </c>
      <c r="CA95">
        <v>19.6267</v>
      </c>
      <c r="CB95">
        <v>900.034</v>
      </c>
      <c r="CC95">
        <v>101.158</v>
      </c>
      <c r="CD95">
        <v>0.100116</v>
      </c>
      <c r="CE95">
        <v>34.9793</v>
      </c>
      <c r="CF95">
        <v>35.2295</v>
      </c>
      <c r="CG95">
        <v>999.9</v>
      </c>
      <c r="CH95">
        <v>0</v>
      </c>
      <c r="CI95">
        <v>0</v>
      </c>
      <c r="CJ95">
        <v>10008.8</v>
      </c>
      <c r="CK95">
        <v>0</v>
      </c>
      <c r="CL95">
        <v>66.477</v>
      </c>
      <c r="CM95">
        <v>1460.18</v>
      </c>
      <c r="CN95">
        <v>0.972993</v>
      </c>
      <c r="CO95">
        <v>0.027007</v>
      </c>
      <c r="CP95">
        <v>0</v>
      </c>
      <c r="CQ95">
        <v>3.1851</v>
      </c>
      <c r="CR95">
        <v>4.99951</v>
      </c>
      <c r="CS95">
        <v>194.544</v>
      </c>
      <c r="CT95">
        <v>11913.3</v>
      </c>
      <c r="CU95">
        <v>48.625</v>
      </c>
      <c r="CV95">
        <v>51</v>
      </c>
      <c r="CW95">
        <v>50.25</v>
      </c>
      <c r="CX95">
        <v>50.437</v>
      </c>
      <c r="CY95">
        <v>50.687</v>
      </c>
      <c r="CZ95">
        <v>1415.88</v>
      </c>
      <c r="DA95">
        <v>39.3</v>
      </c>
      <c r="DB95">
        <v>0</v>
      </c>
      <c r="DC95">
        <v>1627940670.1</v>
      </c>
      <c r="DD95">
        <v>0</v>
      </c>
      <c r="DE95">
        <v>3.25979615384615</v>
      </c>
      <c r="DF95">
        <v>0.615955563714726</v>
      </c>
      <c r="DG95">
        <v>2.07206837363404</v>
      </c>
      <c r="DH95">
        <v>194.113</v>
      </c>
      <c r="DI95">
        <v>15</v>
      </c>
      <c r="DJ95">
        <v>1627940486.6</v>
      </c>
      <c r="DK95" t="s">
        <v>294</v>
      </c>
      <c r="DL95">
        <v>1627940484.1</v>
      </c>
      <c r="DM95">
        <v>1627940486.6</v>
      </c>
      <c r="DN95">
        <v>1</v>
      </c>
      <c r="DO95">
        <v>-0.66</v>
      </c>
      <c r="DP95">
        <v>-0.126</v>
      </c>
      <c r="DQ95">
        <v>0.617</v>
      </c>
      <c r="DR95">
        <v>-0.144</v>
      </c>
      <c r="DS95">
        <v>420</v>
      </c>
      <c r="DT95">
        <v>19</v>
      </c>
      <c r="DU95">
        <v>0.69</v>
      </c>
      <c r="DV95">
        <v>0.21</v>
      </c>
      <c r="DW95">
        <v>-6.82490731707317</v>
      </c>
      <c r="DX95">
        <v>-0.612714564459935</v>
      </c>
      <c r="DY95">
        <v>0.0738491051855358</v>
      </c>
      <c r="DZ95">
        <v>0</v>
      </c>
      <c r="EA95">
        <v>3.28168823529412</v>
      </c>
      <c r="EB95">
        <v>0.043725332516247</v>
      </c>
      <c r="EC95">
        <v>0.214180149248664</v>
      </c>
      <c r="ED95">
        <v>1</v>
      </c>
      <c r="EE95">
        <v>0.0411881317073171</v>
      </c>
      <c r="EF95">
        <v>0.120170441811847</v>
      </c>
      <c r="EG95">
        <v>0.0139970353200055</v>
      </c>
      <c r="EH95">
        <v>0</v>
      </c>
      <c r="EI95">
        <v>1</v>
      </c>
      <c r="EJ95">
        <v>3</v>
      </c>
      <c r="EK95" t="s">
        <v>349</v>
      </c>
      <c r="EL95">
        <v>100</v>
      </c>
      <c r="EM95">
        <v>100</v>
      </c>
      <c r="EN95">
        <v>-0.138</v>
      </c>
      <c r="EO95">
        <v>-0.1346</v>
      </c>
      <c r="EP95">
        <v>-1.5265217558934</v>
      </c>
      <c r="EQ95">
        <v>0.00616335315543056</v>
      </c>
      <c r="ER95">
        <v>-2.81551833566181e-06</v>
      </c>
      <c r="ES95">
        <v>7.20361701182458e-10</v>
      </c>
      <c r="ET95">
        <v>-0.335119031910718</v>
      </c>
      <c r="EU95">
        <v>0.000949733804135094</v>
      </c>
      <c r="EV95">
        <v>0.000626151634330831</v>
      </c>
      <c r="EW95">
        <v>-7.8445624330649e-06</v>
      </c>
      <c r="EX95">
        <v>-4</v>
      </c>
      <c r="EY95">
        <v>2067</v>
      </c>
      <c r="EZ95">
        <v>1</v>
      </c>
      <c r="FA95">
        <v>22</v>
      </c>
      <c r="FB95">
        <v>3.1</v>
      </c>
      <c r="FC95">
        <v>3</v>
      </c>
      <c r="FD95">
        <v>18</v>
      </c>
      <c r="FE95">
        <v>991.705</v>
      </c>
      <c r="FF95">
        <v>452.813</v>
      </c>
      <c r="FG95">
        <v>33.002</v>
      </c>
      <c r="FH95">
        <v>34.1292</v>
      </c>
      <c r="FI95">
        <v>30.0019</v>
      </c>
      <c r="FJ95">
        <v>33.705</v>
      </c>
      <c r="FK95">
        <v>33.7443</v>
      </c>
      <c r="FL95">
        <v>18.8781</v>
      </c>
      <c r="FM95">
        <v>43.4661</v>
      </c>
      <c r="FN95">
        <v>0</v>
      </c>
      <c r="FO95">
        <v>33</v>
      </c>
      <c r="FP95">
        <v>272.41</v>
      </c>
      <c r="FQ95">
        <v>19.3359</v>
      </c>
      <c r="FR95">
        <v>98.9555</v>
      </c>
      <c r="FS95">
        <v>97.7825</v>
      </c>
    </row>
    <row r="96" spans="1:175">
      <c r="A96">
        <v>80</v>
      </c>
      <c r="B96">
        <v>1627940671.6</v>
      </c>
      <c r="C96">
        <v>158</v>
      </c>
      <c r="D96" t="s">
        <v>454</v>
      </c>
      <c r="E96" t="s">
        <v>455</v>
      </c>
      <c r="F96">
        <v>0</v>
      </c>
      <c r="H96">
        <v>1627940671.6</v>
      </c>
      <c r="I96">
        <f>(J96)/1000</f>
        <v>0</v>
      </c>
      <c r="J96">
        <f>1000*CB96*AH96*(BX96-BY96)/(100*BQ96*(1000-AH96*BX96))</f>
        <v>0</v>
      </c>
      <c r="K96">
        <f>CB96*AH96*(BW96-BV96*(1000-AH96*BY96)/(1000-AH96*BX96))/(100*BQ96)</f>
        <v>0</v>
      </c>
      <c r="L96">
        <f>BV96 - IF(AH96&gt;1, K96*BQ96*100.0/(AJ96*CJ96), 0)</f>
        <v>0</v>
      </c>
      <c r="M96">
        <f>((S96-I96/2)*L96-K96)/(S96+I96/2)</f>
        <v>0</v>
      </c>
      <c r="N96">
        <f>M96*(CC96+CD96)/1000.0</f>
        <v>0</v>
      </c>
      <c r="O96">
        <f>(BV96 - IF(AH96&gt;1, K96*BQ96*100.0/(AJ96*CJ96), 0))*(CC96+CD96)/1000.0</f>
        <v>0</v>
      </c>
      <c r="P96">
        <f>2.0/((1/R96-1/Q96)+SIGN(R96)*SQRT((1/R96-1/Q96)*(1/R96-1/Q96) + 4*BR96/((BR96+1)*(BR96+1))*(2*1/R96*1/Q96-1/Q96*1/Q96)))</f>
        <v>0</v>
      </c>
      <c r="Q96">
        <f>IF(LEFT(BS96,1)&lt;&gt;"0",IF(LEFT(BS96,1)="1",3.0,BT96),$D$5+$E$5*(CJ96*CC96/($K$5*1000))+$F$5*(CJ96*CC96/($K$5*1000))*MAX(MIN(BQ96,$J$5),$I$5)*MAX(MIN(BQ96,$J$5),$I$5)+$G$5*MAX(MIN(BQ96,$J$5),$I$5)*(CJ96*CC96/($K$5*1000))+$H$5*(CJ96*CC96/($K$5*1000))*(CJ96*CC96/($K$5*1000)))</f>
        <v>0</v>
      </c>
      <c r="R96">
        <f>I96*(1000-(1000*0.61365*exp(17.502*V96/(240.97+V96))/(CC96+CD96)+BX96)/2)/(1000*0.61365*exp(17.502*V96/(240.97+V96))/(CC96+CD96)-BX96)</f>
        <v>0</v>
      </c>
      <c r="S96">
        <f>1/((BR96+1)/(P96/1.6)+1/(Q96/1.37)) + BR96/((BR96+1)/(P96/1.6) + BR96/(Q96/1.37))</f>
        <v>0</v>
      </c>
      <c r="T96">
        <f>(BM96*BP96)</f>
        <v>0</v>
      </c>
      <c r="U96">
        <f>(CE96+(T96+2*0.95*5.67E-8*(((CE96+$B$7)+273)^4-(CE96+273)^4)-44100*I96)/(1.84*29.3*Q96+8*0.95*5.67E-8*(CE96+273)^3))</f>
        <v>0</v>
      </c>
      <c r="V96">
        <f>($C$7*CF96+$D$7*CG96+$E$7*U96)</f>
        <v>0</v>
      </c>
      <c r="W96">
        <f>0.61365*exp(17.502*V96/(240.97+V96))</f>
        <v>0</v>
      </c>
      <c r="X96">
        <f>(Y96/Z96*100)</f>
        <v>0</v>
      </c>
      <c r="Y96">
        <f>BX96*(CC96+CD96)/1000</f>
        <v>0</v>
      </c>
      <c r="Z96">
        <f>0.61365*exp(17.502*CE96/(240.97+CE96))</f>
        <v>0</v>
      </c>
      <c r="AA96">
        <f>(W96-BX96*(CC96+CD96)/1000)</f>
        <v>0</v>
      </c>
      <c r="AB96">
        <f>(-I96*44100)</f>
        <v>0</v>
      </c>
      <c r="AC96">
        <f>2*29.3*Q96*0.92*(CE96-V96)</f>
        <v>0</v>
      </c>
      <c r="AD96">
        <f>2*0.95*5.67E-8*(((CE96+$B$7)+273)^4-(V96+273)^4)</f>
        <v>0</v>
      </c>
      <c r="AE96">
        <f>T96+AD96+AB96+AC96</f>
        <v>0</v>
      </c>
      <c r="AF96">
        <v>0</v>
      </c>
      <c r="AG96">
        <v>0</v>
      </c>
      <c r="AH96">
        <f>IF(AF96*$H$13&gt;=AJ96,1.0,(AJ96/(AJ96-AF96*$H$13)))</f>
        <v>0</v>
      </c>
      <c r="AI96">
        <f>(AH96-1)*100</f>
        <v>0</v>
      </c>
      <c r="AJ96">
        <f>MAX(0,($B$13+$C$13*CJ96)/(1+$D$13*CJ96)*CC96/(CE96+273)*$E$13)</f>
        <v>0</v>
      </c>
      <c r="AK96" t="s">
        <v>292</v>
      </c>
      <c r="AL96" t="s">
        <v>292</v>
      </c>
      <c r="AM96">
        <v>0</v>
      </c>
      <c r="AN96">
        <v>0</v>
      </c>
      <c r="AO96">
        <f>1-AM96/AN96</f>
        <v>0</v>
      </c>
      <c r="AP96">
        <v>0</v>
      </c>
      <c r="AQ96" t="s">
        <v>292</v>
      </c>
      <c r="AR96" t="s">
        <v>292</v>
      </c>
      <c r="AS96">
        <v>0</v>
      </c>
      <c r="AT96">
        <v>0</v>
      </c>
      <c r="AU96">
        <f>1-AS96/AT96</f>
        <v>0</v>
      </c>
      <c r="AV96">
        <v>0.5</v>
      </c>
      <c r="AW96">
        <f>BN96</f>
        <v>0</v>
      </c>
      <c r="AX96">
        <f>K96</f>
        <v>0</v>
      </c>
      <c r="AY96">
        <f>AU96*AV96*AW96</f>
        <v>0</v>
      </c>
      <c r="AZ96">
        <f>(AX96-AP96)/AW96</f>
        <v>0</v>
      </c>
      <c r="BA96">
        <f>(AN96-AT96)/AT96</f>
        <v>0</v>
      </c>
      <c r="BB96">
        <f>AM96/(AO96+AM96/AT96)</f>
        <v>0</v>
      </c>
      <c r="BC96" t="s">
        <v>292</v>
      </c>
      <c r="BD96">
        <v>0</v>
      </c>
      <c r="BE96">
        <f>IF(BD96&lt;&gt;0, BD96, BB96)</f>
        <v>0</v>
      </c>
      <c r="BF96">
        <f>1-BE96/AT96</f>
        <v>0</v>
      </c>
      <c r="BG96">
        <f>(AT96-AS96)/(AT96-BE96)</f>
        <v>0</v>
      </c>
      <c r="BH96">
        <f>(AN96-AT96)/(AN96-BE96)</f>
        <v>0</v>
      </c>
      <c r="BI96">
        <f>(AT96-AS96)/(AT96-AM96)</f>
        <v>0</v>
      </c>
      <c r="BJ96">
        <f>(AN96-AT96)/(AN96-AM96)</f>
        <v>0</v>
      </c>
      <c r="BK96">
        <f>(BG96*BE96/AS96)</f>
        <v>0</v>
      </c>
      <c r="BL96">
        <f>(1-BK96)</f>
        <v>0</v>
      </c>
      <c r="BM96">
        <f>$B$11*CK96+$C$11*CL96+$F$11*CM96*(1-CP96)</f>
        <v>0</v>
      </c>
      <c r="BN96">
        <f>BM96*BO96</f>
        <v>0</v>
      </c>
      <c r="BO96">
        <f>($B$11*$D$9+$C$11*$D$9+$F$11*((CZ96+CR96)/MAX(CZ96+CR96+DA96, 0.1)*$I$9+DA96/MAX(CZ96+CR96+DA96, 0.1)*$J$9))/($B$11+$C$11+$F$11)</f>
        <v>0</v>
      </c>
      <c r="BP96">
        <f>($B$11*$K$9+$C$11*$K$9+$F$11*((CZ96+CR96)/MAX(CZ96+CR96+DA96, 0.1)*$P$9+DA96/MAX(CZ96+CR96+DA96, 0.1)*$Q$9))/($B$11+$C$11+$F$11)</f>
        <v>0</v>
      </c>
      <c r="BQ96">
        <v>6</v>
      </c>
      <c r="BR96">
        <v>0.5</v>
      </c>
      <c r="BS96" t="s">
        <v>293</v>
      </c>
      <c r="BT96">
        <v>2</v>
      </c>
      <c r="BU96">
        <v>1627940671.6</v>
      </c>
      <c r="BV96">
        <v>255.783</v>
      </c>
      <c r="BW96">
        <v>262.699</v>
      </c>
      <c r="BX96">
        <v>19.4837</v>
      </c>
      <c r="BY96">
        <v>19.4176</v>
      </c>
      <c r="BZ96">
        <v>255.904</v>
      </c>
      <c r="CA96">
        <v>19.6184</v>
      </c>
      <c r="CB96">
        <v>899.981</v>
      </c>
      <c r="CC96">
        <v>101.158</v>
      </c>
      <c r="CD96">
        <v>0.0998214</v>
      </c>
      <c r="CE96">
        <v>34.9834</v>
      </c>
      <c r="CF96">
        <v>35.2351</v>
      </c>
      <c r="CG96">
        <v>999.9</v>
      </c>
      <c r="CH96">
        <v>0</v>
      </c>
      <c r="CI96">
        <v>0</v>
      </c>
      <c r="CJ96">
        <v>10015</v>
      </c>
      <c r="CK96">
        <v>0</v>
      </c>
      <c r="CL96">
        <v>66.4487</v>
      </c>
      <c r="CM96">
        <v>1460.17</v>
      </c>
      <c r="CN96">
        <v>0.972993</v>
      </c>
      <c r="CO96">
        <v>0.027007</v>
      </c>
      <c r="CP96">
        <v>0</v>
      </c>
      <c r="CQ96">
        <v>3.316</v>
      </c>
      <c r="CR96">
        <v>4.99951</v>
      </c>
      <c r="CS96">
        <v>194.513</v>
      </c>
      <c r="CT96">
        <v>11913.3</v>
      </c>
      <c r="CU96">
        <v>48.687</v>
      </c>
      <c r="CV96">
        <v>51</v>
      </c>
      <c r="CW96">
        <v>50.25</v>
      </c>
      <c r="CX96">
        <v>50.437</v>
      </c>
      <c r="CY96">
        <v>50.687</v>
      </c>
      <c r="CZ96">
        <v>1415.87</v>
      </c>
      <c r="DA96">
        <v>39.3</v>
      </c>
      <c r="DB96">
        <v>0</v>
      </c>
      <c r="DC96">
        <v>1627940672.5</v>
      </c>
      <c r="DD96">
        <v>0</v>
      </c>
      <c r="DE96">
        <v>3.28074615384615</v>
      </c>
      <c r="DF96">
        <v>0.385319661905788</v>
      </c>
      <c r="DG96">
        <v>2.62676922559987</v>
      </c>
      <c r="DH96">
        <v>194.201576923077</v>
      </c>
      <c r="DI96">
        <v>15</v>
      </c>
      <c r="DJ96">
        <v>1627940486.6</v>
      </c>
      <c r="DK96" t="s">
        <v>294</v>
      </c>
      <c r="DL96">
        <v>1627940484.1</v>
      </c>
      <c r="DM96">
        <v>1627940486.6</v>
      </c>
      <c r="DN96">
        <v>1</v>
      </c>
      <c r="DO96">
        <v>-0.66</v>
      </c>
      <c r="DP96">
        <v>-0.126</v>
      </c>
      <c r="DQ96">
        <v>0.617</v>
      </c>
      <c r="DR96">
        <v>-0.144</v>
      </c>
      <c r="DS96">
        <v>420</v>
      </c>
      <c r="DT96">
        <v>19</v>
      </c>
      <c r="DU96">
        <v>0.69</v>
      </c>
      <c r="DV96">
        <v>0.21</v>
      </c>
      <c r="DW96">
        <v>-6.83572804878049</v>
      </c>
      <c r="DX96">
        <v>-0.717848989547028</v>
      </c>
      <c r="DY96">
        <v>0.0781318951835499</v>
      </c>
      <c r="DZ96">
        <v>0</v>
      </c>
      <c r="EA96">
        <v>3.26972941176471</v>
      </c>
      <c r="EB96">
        <v>0.326143134908761</v>
      </c>
      <c r="EC96">
        <v>0.197045630023654</v>
      </c>
      <c r="ED96">
        <v>1</v>
      </c>
      <c r="EE96">
        <v>0.0462743341463415</v>
      </c>
      <c r="EF96">
        <v>0.138810901045296</v>
      </c>
      <c r="EG96">
        <v>0.0159052902669031</v>
      </c>
      <c r="EH96">
        <v>0</v>
      </c>
      <c r="EI96">
        <v>1</v>
      </c>
      <c r="EJ96">
        <v>3</v>
      </c>
      <c r="EK96" t="s">
        <v>349</v>
      </c>
      <c r="EL96">
        <v>100</v>
      </c>
      <c r="EM96">
        <v>100</v>
      </c>
      <c r="EN96">
        <v>-0.121</v>
      </c>
      <c r="EO96">
        <v>-0.1347</v>
      </c>
      <c r="EP96">
        <v>-1.5265217558934</v>
      </c>
      <c r="EQ96">
        <v>0.00616335315543056</v>
      </c>
      <c r="ER96">
        <v>-2.81551833566181e-06</v>
      </c>
      <c r="ES96">
        <v>7.20361701182458e-10</v>
      </c>
      <c r="ET96">
        <v>-0.335119031910718</v>
      </c>
      <c r="EU96">
        <v>0.000949733804135094</v>
      </c>
      <c r="EV96">
        <v>0.000626151634330831</v>
      </c>
      <c r="EW96">
        <v>-7.8445624330649e-06</v>
      </c>
      <c r="EX96">
        <v>-4</v>
      </c>
      <c r="EY96">
        <v>2067</v>
      </c>
      <c r="EZ96">
        <v>1</v>
      </c>
      <c r="FA96">
        <v>22</v>
      </c>
      <c r="FB96">
        <v>3.1</v>
      </c>
      <c r="FC96">
        <v>3.1</v>
      </c>
      <c r="FD96">
        <v>18</v>
      </c>
      <c r="FE96">
        <v>991.589</v>
      </c>
      <c r="FF96">
        <v>452.78</v>
      </c>
      <c r="FG96">
        <v>33.0021</v>
      </c>
      <c r="FH96">
        <v>34.1385</v>
      </c>
      <c r="FI96">
        <v>30.0019</v>
      </c>
      <c r="FJ96">
        <v>33.7148</v>
      </c>
      <c r="FK96">
        <v>33.7533</v>
      </c>
      <c r="FL96">
        <v>19.0878</v>
      </c>
      <c r="FM96">
        <v>43.4661</v>
      </c>
      <c r="FN96">
        <v>0</v>
      </c>
      <c r="FO96">
        <v>33</v>
      </c>
      <c r="FP96">
        <v>277.44</v>
      </c>
      <c r="FQ96">
        <v>19.3324</v>
      </c>
      <c r="FR96">
        <v>98.9543</v>
      </c>
      <c r="FS96">
        <v>97.7799</v>
      </c>
    </row>
    <row r="97" spans="1:175">
      <c r="A97">
        <v>81</v>
      </c>
      <c r="B97">
        <v>1627940673.6</v>
      </c>
      <c r="C97">
        <v>160</v>
      </c>
      <c r="D97" t="s">
        <v>456</v>
      </c>
      <c r="E97" t="s">
        <v>457</v>
      </c>
      <c r="F97">
        <v>0</v>
      </c>
      <c r="H97">
        <v>1627940673.6</v>
      </c>
      <c r="I97">
        <f>(J97)/1000</f>
        <v>0</v>
      </c>
      <c r="J97">
        <f>1000*CB97*AH97*(BX97-BY97)/(100*BQ97*(1000-AH97*BX97))</f>
        <v>0</v>
      </c>
      <c r="K97">
        <f>CB97*AH97*(BW97-BV97*(1000-AH97*BY97)/(1000-AH97*BX97))/(100*BQ97)</f>
        <v>0</v>
      </c>
      <c r="L97">
        <f>BV97 - IF(AH97&gt;1, K97*BQ97*100.0/(AJ97*CJ97), 0)</f>
        <v>0</v>
      </c>
      <c r="M97">
        <f>((S97-I97/2)*L97-K97)/(S97+I97/2)</f>
        <v>0</v>
      </c>
      <c r="N97">
        <f>M97*(CC97+CD97)/1000.0</f>
        <v>0</v>
      </c>
      <c r="O97">
        <f>(BV97 - IF(AH97&gt;1, K97*BQ97*100.0/(AJ97*CJ97), 0))*(CC97+CD97)/1000.0</f>
        <v>0</v>
      </c>
      <c r="P97">
        <f>2.0/((1/R97-1/Q97)+SIGN(R97)*SQRT((1/R97-1/Q97)*(1/R97-1/Q97) + 4*BR97/((BR97+1)*(BR97+1))*(2*1/R97*1/Q97-1/Q97*1/Q97)))</f>
        <v>0</v>
      </c>
      <c r="Q97">
        <f>IF(LEFT(BS97,1)&lt;&gt;"0",IF(LEFT(BS97,1)="1",3.0,BT97),$D$5+$E$5*(CJ97*CC97/($K$5*1000))+$F$5*(CJ97*CC97/($K$5*1000))*MAX(MIN(BQ97,$J$5),$I$5)*MAX(MIN(BQ97,$J$5),$I$5)+$G$5*MAX(MIN(BQ97,$J$5),$I$5)*(CJ97*CC97/($K$5*1000))+$H$5*(CJ97*CC97/($K$5*1000))*(CJ97*CC97/($K$5*1000)))</f>
        <v>0</v>
      </c>
      <c r="R97">
        <f>I97*(1000-(1000*0.61365*exp(17.502*V97/(240.97+V97))/(CC97+CD97)+BX97)/2)/(1000*0.61365*exp(17.502*V97/(240.97+V97))/(CC97+CD97)-BX97)</f>
        <v>0</v>
      </c>
      <c r="S97">
        <f>1/((BR97+1)/(P97/1.6)+1/(Q97/1.37)) + BR97/((BR97+1)/(P97/1.6) + BR97/(Q97/1.37))</f>
        <v>0</v>
      </c>
      <c r="T97">
        <f>(BM97*BP97)</f>
        <v>0</v>
      </c>
      <c r="U97">
        <f>(CE97+(T97+2*0.95*5.67E-8*(((CE97+$B$7)+273)^4-(CE97+273)^4)-44100*I97)/(1.84*29.3*Q97+8*0.95*5.67E-8*(CE97+273)^3))</f>
        <v>0</v>
      </c>
      <c r="V97">
        <f>($C$7*CF97+$D$7*CG97+$E$7*U97)</f>
        <v>0</v>
      </c>
      <c r="W97">
        <f>0.61365*exp(17.502*V97/(240.97+V97))</f>
        <v>0</v>
      </c>
      <c r="X97">
        <f>(Y97/Z97*100)</f>
        <v>0</v>
      </c>
      <c r="Y97">
        <f>BX97*(CC97+CD97)/1000</f>
        <v>0</v>
      </c>
      <c r="Z97">
        <f>0.61365*exp(17.502*CE97/(240.97+CE97))</f>
        <v>0</v>
      </c>
      <c r="AA97">
        <f>(W97-BX97*(CC97+CD97)/1000)</f>
        <v>0</v>
      </c>
      <c r="AB97">
        <f>(-I97*44100)</f>
        <v>0</v>
      </c>
      <c r="AC97">
        <f>2*29.3*Q97*0.92*(CE97-V97)</f>
        <v>0</v>
      </c>
      <c r="AD97">
        <f>2*0.95*5.67E-8*(((CE97+$B$7)+273)^4-(V97+273)^4)</f>
        <v>0</v>
      </c>
      <c r="AE97">
        <f>T97+AD97+AB97+AC97</f>
        <v>0</v>
      </c>
      <c r="AF97">
        <v>0</v>
      </c>
      <c r="AG97">
        <v>0</v>
      </c>
      <c r="AH97">
        <f>IF(AF97*$H$13&gt;=AJ97,1.0,(AJ97/(AJ97-AF97*$H$13)))</f>
        <v>0</v>
      </c>
      <c r="AI97">
        <f>(AH97-1)*100</f>
        <v>0</v>
      </c>
      <c r="AJ97">
        <f>MAX(0,($B$13+$C$13*CJ97)/(1+$D$13*CJ97)*CC97/(CE97+273)*$E$13)</f>
        <v>0</v>
      </c>
      <c r="AK97" t="s">
        <v>292</v>
      </c>
      <c r="AL97" t="s">
        <v>292</v>
      </c>
      <c r="AM97">
        <v>0</v>
      </c>
      <c r="AN97">
        <v>0</v>
      </c>
      <c r="AO97">
        <f>1-AM97/AN97</f>
        <v>0</v>
      </c>
      <c r="AP97">
        <v>0</v>
      </c>
      <c r="AQ97" t="s">
        <v>292</v>
      </c>
      <c r="AR97" t="s">
        <v>292</v>
      </c>
      <c r="AS97">
        <v>0</v>
      </c>
      <c r="AT97">
        <v>0</v>
      </c>
      <c r="AU97">
        <f>1-AS97/AT97</f>
        <v>0</v>
      </c>
      <c r="AV97">
        <v>0.5</v>
      </c>
      <c r="AW97">
        <f>BN97</f>
        <v>0</v>
      </c>
      <c r="AX97">
        <f>K97</f>
        <v>0</v>
      </c>
      <c r="AY97">
        <f>AU97*AV97*AW97</f>
        <v>0</v>
      </c>
      <c r="AZ97">
        <f>(AX97-AP97)/AW97</f>
        <v>0</v>
      </c>
      <c r="BA97">
        <f>(AN97-AT97)/AT97</f>
        <v>0</v>
      </c>
      <c r="BB97">
        <f>AM97/(AO97+AM97/AT97)</f>
        <v>0</v>
      </c>
      <c r="BC97" t="s">
        <v>292</v>
      </c>
      <c r="BD97">
        <v>0</v>
      </c>
      <c r="BE97">
        <f>IF(BD97&lt;&gt;0, BD97, BB97)</f>
        <v>0</v>
      </c>
      <c r="BF97">
        <f>1-BE97/AT97</f>
        <v>0</v>
      </c>
      <c r="BG97">
        <f>(AT97-AS97)/(AT97-BE97)</f>
        <v>0</v>
      </c>
      <c r="BH97">
        <f>(AN97-AT97)/(AN97-BE97)</f>
        <v>0</v>
      </c>
      <c r="BI97">
        <f>(AT97-AS97)/(AT97-AM97)</f>
        <v>0</v>
      </c>
      <c r="BJ97">
        <f>(AN97-AT97)/(AN97-AM97)</f>
        <v>0</v>
      </c>
      <c r="BK97">
        <f>(BG97*BE97/AS97)</f>
        <v>0</v>
      </c>
      <c r="BL97">
        <f>(1-BK97)</f>
        <v>0</v>
      </c>
      <c r="BM97">
        <f>$B$11*CK97+$C$11*CL97+$F$11*CM97*(1-CP97)</f>
        <v>0</v>
      </c>
      <c r="BN97">
        <f>BM97*BO97</f>
        <v>0</v>
      </c>
      <c r="BO97">
        <f>($B$11*$D$9+$C$11*$D$9+$F$11*((CZ97+CR97)/MAX(CZ97+CR97+DA97, 0.1)*$I$9+DA97/MAX(CZ97+CR97+DA97, 0.1)*$J$9))/($B$11+$C$11+$F$11)</f>
        <v>0</v>
      </c>
      <c r="BP97">
        <f>($B$11*$K$9+$C$11*$K$9+$F$11*((CZ97+CR97)/MAX(CZ97+CR97+DA97, 0.1)*$P$9+DA97/MAX(CZ97+CR97+DA97, 0.1)*$Q$9))/($B$11+$C$11+$F$11)</f>
        <v>0</v>
      </c>
      <c r="BQ97">
        <v>6</v>
      </c>
      <c r="BR97">
        <v>0.5</v>
      </c>
      <c r="BS97" t="s">
        <v>293</v>
      </c>
      <c r="BT97">
        <v>2</v>
      </c>
      <c r="BU97">
        <v>1627940673.6</v>
      </c>
      <c r="BV97">
        <v>259.198</v>
      </c>
      <c r="BW97">
        <v>266.159</v>
      </c>
      <c r="BX97">
        <v>19.4807</v>
      </c>
      <c r="BY97">
        <v>19.4231</v>
      </c>
      <c r="BZ97">
        <v>259.304</v>
      </c>
      <c r="CA97">
        <v>19.6155</v>
      </c>
      <c r="CB97">
        <v>899.991</v>
      </c>
      <c r="CC97">
        <v>101.157</v>
      </c>
      <c r="CD97">
        <v>0.0996358</v>
      </c>
      <c r="CE97">
        <v>34.9882</v>
      </c>
      <c r="CF97">
        <v>35.2416</v>
      </c>
      <c r="CG97">
        <v>999.9</v>
      </c>
      <c r="CH97">
        <v>0</v>
      </c>
      <c r="CI97">
        <v>0</v>
      </c>
      <c r="CJ97">
        <v>10004.4</v>
      </c>
      <c r="CK97">
        <v>0</v>
      </c>
      <c r="CL97">
        <v>66.4346</v>
      </c>
      <c r="CM97">
        <v>1459.84</v>
      </c>
      <c r="CN97">
        <v>0.972987</v>
      </c>
      <c r="CO97">
        <v>0.0270127</v>
      </c>
      <c r="CP97">
        <v>0</v>
      </c>
      <c r="CQ97">
        <v>3.2329</v>
      </c>
      <c r="CR97">
        <v>4.99951</v>
      </c>
      <c r="CS97">
        <v>194.772</v>
      </c>
      <c r="CT97">
        <v>11910.6</v>
      </c>
      <c r="CU97">
        <v>48.687</v>
      </c>
      <c r="CV97">
        <v>51</v>
      </c>
      <c r="CW97">
        <v>50.25</v>
      </c>
      <c r="CX97">
        <v>50.437</v>
      </c>
      <c r="CY97">
        <v>50.687</v>
      </c>
      <c r="CZ97">
        <v>1415.54</v>
      </c>
      <c r="DA97">
        <v>39.3</v>
      </c>
      <c r="DB97">
        <v>0</v>
      </c>
      <c r="DC97">
        <v>1627940674.3</v>
      </c>
      <c r="DD97">
        <v>0</v>
      </c>
      <c r="DE97">
        <v>3.28638</v>
      </c>
      <c r="DF97">
        <v>-0.482284615447232</v>
      </c>
      <c r="DG97">
        <v>2.97423077533833</v>
      </c>
      <c r="DH97">
        <v>194.30756</v>
      </c>
      <c r="DI97">
        <v>15</v>
      </c>
      <c r="DJ97">
        <v>1627940486.6</v>
      </c>
      <c r="DK97" t="s">
        <v>294</v>
      </c>
      <c r="DL97">
        <v>1627940484.1</v>
      </c>
      <c r="DM97">
        <v>1627940486.6</v>
      </c>
      <c r="DN97">
        <v>1</v>
      </c>
      <c r="DO97">
        <v>-0.66</v>
      </c>
      <c r="DP97">
        <v>-0.126</v>
      </c>
      <c r="DQ97">
        <v>0.617</v>
      </c>
      <c r="DR97">
        <v>-0.144</v>
      </c>
      <c r="DS97">
        <v>420</v>
      </c>
      <c r="DT97">
        <v>19</v>
      </c>
      <c r="DU97">
        <v>0.69</v>
      </c>
      <c r="DV97">
        <v>0.21</v>
      </c>
      <c r="DW97">
        <v>-6.85492975609756</v>
      </c>
      <c r="DX97">
        <v>-0.59797149825785</v>
      </c>
      <c r="DY97">
        <v>0.0691576711258431</v>
      </c>
      <c r="DZ97">
        <v>0</v>
      </c>
      <c r="EA97">
        <v>3.26891142857143</v>
      </c>
      <c r="EB97">
        <v>0.162964463833434</v>
      </c>
      <c r="EC97">
        <v>0.193129799093664</v>
      </c>
      <c r="ED97">
        <v>1</v>
      </c>
      <c r="EE97">
        <v>0.0497626853658537</v>
      </c>
      <c r="EF97">
        <v>0.135908299651568</v>
      </c>
      <c r="EG97">
        <v>0.0157655765808645</v>
      </c>
      <c r="EH97">
        <v>0</v>
      </c>
      <c r="EI97">
        <v>1</v>
      </c>
      <c r="EJ97">
        <v>3</v>
      </c>
      <c r="EK97" t="s">
        <v>349</v>
      </c>
      <c r="EL97">
        <v>100</v>
      </c>
      <c r="EM97">
        <v>100</v>
      </c>
      <c r="EN97">
        <v>-0.106</v>
      </c>
      <c r="EO97">
        <v>-0.1348</v>
      </c>
      <c r="EP97">
        <v>-1.5265217558934</v>
      </c>
      <c r="EQ97">
        <v>0.00616335315543056</v>
      </c>
      <c r="ER97">
        <v>-2.81551833566181e-06</v>
      </c>
      <c r="ES97">
        <v>7.20361701182458e-10</v>
      </c>
      <c r="ET97">
        <v>-0.335119031910718</v>
      </c>
      <c r="EU97">
        <v>0.000949733804135094</v>
      </c>
      <c r="EV97">
        <v>0.000626151634330831</v>
      </c>
      <c r="EW97">
        <v>-7.8445624330649e-06</v>
      </c>
      <c r="EX97">
        <v>-4</v>
      </c>
      <c r="EY97">
        <v>2067</v>
      </c>
      <c r="EZ97">
        <v>1</v>
      </c>
      <c r="FA97">
        <v>22</v>
      </c>
      <c r="FB97">
        <v>3.2</v>
      </c>
      <c r="FC97">
        <v>3.1</v>
      </c>
      <c r="FD97">
        <v>18</v>
      </c>
      <c r="FE97">
        <v>991.87</v>
      </c>
      <c r="FF97">
        <v>452.653</v>
      </c>
      <c r="FG97">
        <v>33.0022</v>
      </c>
      <c r="FH97">
        <v>34.1477</v>
      </c>
      <c r="FI97">
        <v>30.0019</v>
      </c>
      <c r="FJ97">
        <v>33.7239</v>
      </c>
      <c r="FK97">
        <v>33.7631</v>
      </c>
      <c r="FL97">
        <v>19.2793</v>
      </c>
      <c r="FM97">
        <v>43.4661</v>
      </c>
      <c r="FN97">
        <v>0</v>
      </c>
      <c r="FO97">
        <v>33</v>
      </c>
      <c r="FP97">
        <v>282.46</v>
      </c>
      <c r="FQ97">
        <v>19.3348</v>
      </c>
      <c r="FR97">
        <v>98.9529</v>
      </c>
      <c r="FS97">
        <v>97.7776</v>
      </c>
    </row>
    <row r="98" spans="1:175">
      <c r="A98">
        <v>82</v>
      </c>
      <c r="B98">
        <v>1627940675.6</v>
      </c>
      <c r="C98">
        <v>162</v>
      </c>
      <c r="D98" t="s">
        <v>458</v>
      </c>
      <c r="E98" t="s">
        <v>459</v>
      </c>
      <c r="F98">
        <v>0</v>
      </c>
      <c r="H98">
        <v>1627940675.6</v>
      </c>
      <c r="I98">
        <f>(J98)/1000</f>
        <v>0</v>
      </c>
      <c r="J98">
        <f>1000*CB98*AH98*(BX98-BY98)/(100*BQ98*(1000-AH98*BX98))</f>
        <v>0</v>
      </c>
      <c r="K98">
        <f>CB98*AH98*(BW98-BV98*(1000-AH98*BY98)/(1000-AH98*BX98))/(100*BQ98)</f>
        <v>0</v>
      </c>
      <c r="L98">
        <f>BV98 - IF(AH98&gt;1, K98*BQ98*100.0/(AJ98*CJ98), 0)</f>
        <v>0</v>
      </c>
      <c r="M98">
        <f>((S98-I98/2)*L98-K98)/(S98+I98/2)</f>
        <v>0</v>
      </c>
      <c r="N98">
        <f>M98*(CC98+CD98)/1000.0</f>
        <v>0</v>
      </c>
      <c r="O98">
        <f>(BV98 - IF(AH98&gt;1, K98*BQ98*100.0/(AJ98*CJ98), 0))*(CC98+CD98)/1000.0</f>
        <v>0</v>
      </c>
      <c r="P98">
        <f>2.0/((1/R98-1/Q98)+SIGN(R98)*SQRT((1/R98-1/Q98)*(1/R98-1/Q98) + 4*BR98/((BR98+1)*(BR98+1))*(2*1/R98*1/Q98-1/Q98*1/Q98)))</f>
        <v>0</v>
      </c>
      <c r="Q98">
        <f>IF(LEFT(BS98,1)&lt;&gt;"0",IF(LEFT(BS98,1)="1",3.0,BT98),$D$5+$E$5*(CJ98*CC98/($K$5*1000))+$F$5*(CJ98*CC98/($K$5*1000))*MAX(MIN(BQ98,$J$5),$I$5)*MAX(MIN(BQ98,$J$5),$I$5)+$G$5*MAX(MIN(BQ98,$J$5),$I$5)*(CJ98*CC98/($K$5*1000))+$H$5*(CJ98*CC98/($K$5*1000))*(CJ98*CC98/($K$5*1000)))</f>
        <v>0</v>
      </c>
      <c r="R98">
        <f>I98*(1000-(1000*0.61365*exp(17.502*V98/(240.97+V98))/(CC98+CD98)+BX98)/2)/(1000*0.61365*exp(17.502*V98/(240.97+V98))/(CC98+CD98)-BX98)</f>
        <v>0</v>
      </c>
      <c r="S98">
        <f>1/((BR98+1)/(P98/1.6)+1/(Q98/1.37)) + BR98/((BR98+1)/(P98/1.6) + BR98/(Q98/1.37))</f>
        <v>0</v>
      </c>
      <c r="T98">
        <f>(BM98*BP98)</f>
        <v>0</v>
      </c>
      <c r="U98">
        <f>(CE98+(T98+2*0.95*5.67E-8*(((CE98+$B$7)+273)^4-(CE98+273)^4)-44100*I98)/(1.84*29.3*Q98+8*0.95*5.67E-8*(CE98+273)^3))</f>
        <v>0</v>
      </c>
      <c r="V98">
        <f>($C$7*CF98+$D$7*CG98+$E$7*U98)</f>
        <v>0</v>
      </c>
      <c r="W98">
        <f>0.61365*exp(17.502*V98/(240.97+V98))</f>
        <v>0</v>
      </c>
      <c r="X98">
        <f>(Y98/Z98*100)</f>
        <v>0</v>
      </c>
      <c r="Y98">
        <f>BX98*(CC98+CD98)/1000</f>
        <v>0</v>
      </c>
      <c r="Z98">
        <f>0.61365*exp(17.502*CE98/(240.97+CE98))</f>
        <v>0</v>
      </c>
      <c r="AA98">
        <f>(W98-BX98*(CC98+CD98)/1000)</f>
        <v>0</v>
      </c>
      <c r="AB98">
        <f>(-I98*44100)</f>
        <v>0</v>
      </c>
      <c r="AC98">
        <f>2*29.3*Q98*0.92*(CE98-V98)</f>
        <v>0</v>
      </c>
      <c r="AD98">
        <f>2*0.95*5.67E-8*(((CE98+$B$7)+273)^4-(V98+273)^4)</f>
        <v>0</v>
      </c>
      <c r="AE98">
        <f>T98+AD98+AB98+AC98</f>
        <v>0</v>
      </c>
      <c r="AF98">
        <v>0</v>
      </c>
      <c r="AG98">
        <v>0</v>
      </c>
      <c r="AH98">
        <f>IF(AF98*$H$13&gt;=AJ98,1.0,(AJ98/(AJ98-AF98*$H$13)))</f>
        <v>0</v>
      </c>
      <c r="AI98">
        <f>(AH98-1)*100</f>
        <v>0</v>
      </c>
      <c r="AJ98">
        <f>MAX(0,($B$13+$C$13*CJ98)/(1+$D$13*CJ98)*CC98/(CE98+273)*$E$13)</f>
        <v>0</v>
      </c>
      <c r="AK98" t="s">
        <v>292</v>
      </c>
      <c r="AL98" t="s">
        <v>292</v>
      </c>
      <c r="AM98">
        <v>0</v>
      </c>
      <c r="AN98">
        <v>0</v>
      </c>
      <c r="AO98">
        <f>1-AM98/AN98</f>
        <v>0</v>
      </c>
      <c r="AP98">
        <v>0</v>
      </c>
      <c r="AQ98" t="s">
        <v>292</v>
      </c>
      <c r="AR98" t="s">
        <v>292</v>
      </c>
      <c r="AS98">
        <v>0</v>
      </c>
      <c r="AT98">
        <v>0</v>
      </c>
      <c r="AU98">
        <f>1-AS98/AT98</f>
        <v>0</v>
      </c>
      <c r="AV98">
        <v>0.5</v>
      </c>
      <c r="AW98">
        <f>BN98</f>
        <v>0</v>
      </c>
      <c r="AX98">
        <f>K98</f>
        <v>0</v>
      </c>
      <c r="AY98">
        <f>AU98*AV98*AW98</f>
        <v>0</v>
      </c>
      <c r="AZ98">
        <f>(AX98-AP98)/AW98</f>
        <v>0</v>
      </c>
      <c r="BA98">
        <f>(AN98-AT98)/AT98</f>
        <v>0</v>
      </c>
      <c r="BB98">
        <f>AM98/(AO98+AM98/AT98)</f>
        <v>0</v>
      </c>
      <c r="BC98" t="s">
        <v>292</v>
      </c>
      <c r="BD98">
        <v>0</v>
      </c>
      <c r="BE98">
        <f>IF(BD98&lt;&gt;0, BD98, BB98)</f>
        <v>0</v>
      </c>
      <c r="BF98">
        <f>1-BE98/AT98</f>
        <v>0</v>
      </c>
      <c r="BG98">
        <f>(AT98-AS98)/(AT98-BE98)</f>
        <v>0</v>
      </c>
      <c r="BH98">
        <f>(AN98-AT98)/(AN98-BE98)</f>
        <v>0</v>
      </c>
      <c r="BI98">
        <f>(AT98-AS98)/(AT98-AM98)</f>
        <v>0</v>
      </c>
      <c r="BJ98">
        <f>(AN98-AT98)/(AN98-AM98)</f>
        <v>0</v>
      </c>
      <c r="BK98">
        <f>(BG98*BE98/AS98)</f>
        <v>0</v>
      </c>
      <c r="BL98">
        <f>(1-BK98)</f>
        <v>0</v>
      </c>
      <c r="BM98">
        <f>$B$11*CK98+$C$11*CL98+$F$11*CM98*(1-CP98)</f>
        <v>0</v>
      </c>
      <c r="BN98">
        <f>BM98*BO98</f>
        <v>0</v>
      </c>
      <c r="BO98">
        <f>($B$11*$D$9+$C$11*$D$9+$F$11*((CZ98+CR98)/MAX(CZ98+CR98+DA98, 0.1)*$I$9+DA98/MAX(CZ98+CR98+DA98, 0.1)*$J$9))/($B$11+$C$11+$F$11)</f>
        <v>0</v>
      </c>
      <c r="BP98">
        <f>($B$11*$K$9+$C$11*$K$9+$F$11*((CZ98+CR98)/MAX(CZ98+CR98+DA98, 0.1)*$P$9+DA98/MAX(CZ98+CR98+DA98, 0.1)*$Q$9))/($B$11+$C$11+$F$11)</f>
        <v>0</v>
      </c>
      <c r="BQ98">
        <v>6</v>
      </c>
      <c r="BR98">
        <v>0.5</v>
      </c>
      <c r="BS98" t="s">
        <v>293</v>
      </c>
      <c r="BT98">
        <v>2</v>
      </c>
      <c r="BU98">
        <v>1627940675.6</v>
      </c>
      <c r="BV98">
        <v>262.612</v>
      </c>
      <c r="BW98">
        <v>269.555</v>
      </c>
      <c r="BX98">
        <v>19.4808</v>
      </c>
      <c r="BY98">
        <v>19.4271</v>
      </c>
      <c r="BZ98">
        <v>262.701</v>
      </c>
      <c r="CA98">
        <v>19.6156</v>
      </c>
      <c r="CB98">
        <v>900.066</v>
      </c>
      <c r="CC98">
        <v>101.156</v>
      </c>
      <c r="CD98">
        <v>0.100133</v>
      </c>
      <c r="CE98">
        <v>34.9921</v>
      </c>
      <c r="CF98">
        <v>35.2546</v>
      </c>
      <c r="CG98">
        <v>999.9</v>
      </c>
      <c r="CH98">
        <v>0</v>
      </c>
      <c r="CI98">
        <v>0</v>
      </c>
      <c r="CJ98">
        <v>9981.25</v>
      </c>
      <c r="CK98">
        <v>0</v>
      </c>
      <c r="CL98">
        <v>66.4346</v>
      </c>
      <c r="CM98">
        <v>1459.84</v>
      </c>
      <c r="CN98">
        <v>0.972987</v>
      </c>
      <c r="CO98">
        <v>0.0270127</v>
      </c>
      <c r="CP98">
        <v>0</v>
      </c>
      <c r="CQ98">
        <v>3.3615</v>
      </c>
      <c r="CR98">
        <v>4.99951</v>
      </c>
      <c r="CS98">
        <v>194.861</v>
      </c>
      <c r="CT98">
        <v>11910.6</v>
      </c>
      <c r="CU98">
        <v>48.687</v>
      </c>
      <c r="CV98">
        <v>51</v>
      </c>
      <c r="CW98">
        <v>50.312</v>
      </c>
      <c r="CX98">
        <v>50.437</v>
      </c>
      <c r="CY98">
        <v>50.687</v>
      </c>
      <c r="CZ98">
        <v>1415.54</v>
      </c>
      <c r="DA98">
        <v>39.3</v>
      </c>
      <c r="DB98">
        <v>0</v>
      </c>
      <c r="DC98">
        <v>1627940676.1</v>
      </c>
      <c r="DD98">
        <v>0</v>
      </c>
      <c r="DE98">
        <v>3.28440769230769</v>
      </c>
      <c r="DF98">
        <v>0.0671247826932944</v>
      </c>
      <c r="DG98">
        <v>3.12229059433961</v>
      </c>
      <c r="DH98">
        <v>194.3555</v>
      </c>
      <c r="DI98">
        <v>15</v>
      </c>
      <c r="DJ98">
        <v>1627940486.6</v>
      </c>
      <c r="DK98" t="s">
        <v>294</v>
      </c>
      <c r="DL98">
        <v>1627940484.1</v>
      </c>
      <c r="DM98">
        <v>1627940486.6</v>
      </c>
      <c r="DN98">
        <v>1</v>
      </c>
      <c r="DO98">
        <v>-0.66</v>
      </c>
      <c r="DP98">
        <v>-0.126</v>
      </c>
      <c r="DQ98">
        <v>0.617</v>
      </c>
      <c r="DR98">
        <v>-0.144</v>
      </c>
      <c r="DS98">
        <v>420</v>
      </c>
      <c r="DT98">
        <v>19</v>
      </c>
      <c r="DU98">
        <v>0.69</v>
      </c>
      <c r="DV98">
        <v>0.21</v>
      </c>
      <c r="DW98">
        <v>-6.87591926829268</v>
      </c>
      <c r="DX98">
        <v>-0.497619512195129</v>
      </c>
      <c r="DY98">
        <v>0.0593636204762645</v>
      </c>
      <c r="DZ98">
        <v>1</v>
      </c>
      <c r="EA98">
        <v>3.26832941176471</v>
      </c>
      <c r="EB98">
        <v>0.227381003895775</v>
      </c>
      <c r="EC98">
        <v>0.187637308985136</v>
      </c>
      <c r="ED98">
        <v>1</v>
      </c>
      <c r="EE98">
        <v>0.0520473170731707</v>
      </c>
      <c r="EF98">
        <v>0.116934259233449</v>
      </c>
      <c r="EG98">
        <v>0.0149542436046518</v>
      </c>
      <c r="EH98">
        <v>0</v>
      </c>
      <c r="EI98">
        <v>2</v>
      </c>
      <c r="EJ98">
        <v>3</v>
      </c>
      <c r="EK98" t="s">
        <v>298</v>
      </c>
      <c r="EL98">
        <v>100</v>
      </c>
      <c r="EM98">
        <v>100</v>
      </c>
      <c r="EN98">
        <v>-0.089</v>
      </c>
      <c r="EO98">
        <v>-0.1348</v>
      </c>
      <c r="EP98">
        <v>-1.5265217558934</v>
      </c>
      <c r="EQ98">
        <v>0.00616335315543056</v>
      </c>
      <c r="ER98">
        <v>-2.81551833566181e-06</v>
      </c>
      <c r="ES98">
        <v>7.20361701182458e-10</v>
      </c>
      <c r="ET98">
        <v>-0.335119031910718</v>
      </c>
      <c r="EU98">
        <v>0.000949733804135094</v>
      </c>
      <c r="EV98">
        <v>0.000626151634330831</v>
      </c>
      <c r="EW98">
        <v>-7.8445624330649e-06</v>
      </c>
      <c r="EX98">
        <v>-4</v>
      </c>
      <c r="EY98">
        <v>2067</v>
      </c>
      <c r="EZ98">
        <v>1</v>
      </c>
      <c r="FA98">
        <v>22</v>
      </c>
      <c r="FB98">
        <v>3.2</v>
      </c>
      <c r="FC98">
        <v>3.1</v>
      </c>
      <c r="FD98">
        <v>18</v>
      </c>
      <c r="FE98">
        <v>991.878</v>
      </c>
      <c r="FF98">
        <v>452.543</v>
      </c>
      <c r="FG98">
        <v>33.0022</v>
      </c>
      <c r="FH98">
        <v>34.157</v>
      </c>
      <c r="FI98">
        <v>30.0019</v>
      </c>
      <c r="FJ98">
        <v>33.7329</v>
      </c>
      <c r="FK98">
        <v>33.7728</v>
      </c>
      <c r="FL98">
        <v>19.4428</v>
      </c>
      <c r="FM98">
        <v>43.7429</v>
      </c>
      <c r="FN98">
        <v>0</v>
      </c>
      <c r="FO98">
        <v>33</v>
      </c>
      <c r="FP98">
        <v>282.46</v>
      </c>
      <c r="FQ98">
        <v>19.3296</v>
      </c>
      <c r="FR98">
        <v>98.9507</v>
      </c>
      <c r="FS98">
        <v>97.7764</v>
      </c>
    </row>
    <row r="99" spans="1:175">
      <c r="A99">
        <v>83</v>
      </c>
      <c r="B99">
        <v>1627940677.6</v>
      </c>
      <c r="C99">
        <v>164</v>
      </c>
      <c r="D99" t="s">
        <v>460</v>
      </c>
      <c r="E99" t="s">
        <v>461</v>
      </c>
      <c r="F99">
        <v>0</v>
      </c>
      <c r="H99">
        <v>1627940677.6</v>
      </c>
      <c r="I99">
        <f>(J99)/1000</f>
        <v>0</v>
      </c>
      <c r="J99">
        <f>1000*CB99*AH99*(BX99-BY99)/(100*BQ99*(1000-AH99*BX99))</f>
        <v>0</v>
      </c>
      <c r="K99">
        <f>CB99*AH99*(BW99-BV99*(1000-AH99*BY99)/(1000-AH99*BX99))/(100*BQ99)</f>
        <v>0</v>
      </c>
      <c r="L99">
        <f>BV99 - IF(AH99&gt;1, K99*BQ99*100.0/(AJ99*CJ99), 0)</f>
        <v>0</v>
      </c>
      <c r="M99">
        <f>((S99-I99/2)*L99-K99)/(S99+I99/2)</f>
        <v>0</v>
      </c>
      <c r="N99">
        <f>M99*(CC99+CD99)/1000.0</f>
        <v>0</v>
      </c>
      <c r="O99">
        <f>(BV99 - IF(AH99&gt;1, K99*BQ99*100.0/(AJ99*CJ99), 0))*(CC99+CD99)/1000.0</f>
        <v>0</v>
      </c>
      <c r="P99">
        <f>2.0/((1/R99-1/Q99)+SIGN(R99)*SQRT((1/R99-1/Q99)*(1/R99-1/Q99) + 4*BR99/((BR99+1)*(BR99+1))*(2*1/R99*1/Q99-1/Q99*1/Q99)))</f>
        <v>0</v>
      </c>
      <c r="Q99">
        <f>IF(LEFT(BS99,1)&lt;&gt;"0",IF(LEFT(BS99,1)="1",3.0,BT99),$D$5+$E$5*(CJ99*CC99/($K$5*1000))+$F$5*(CJ99*CC99/($K$5*1000))*MAX(MIN(BQ99,$J$5),$I$5)*MAX(MIN(BQ99,$J$5),$I$5)+$G$5*MAX(MIN(BQ99,$J$5),$I$5)*(CJ99*CC99/($K$5*1000))+$H$5*(CJ99*CC99/($K$5*1000))*(CJ99*CC99/($K$5*1000)))</f>
        <v>0</v>
      </c>
      <c r="R99">
        <f>I99*(1000-(1000*0.61365*exp(17.502*V99/(240.97+V99))/(CC99+CD99)+BX99)/2)/(1000*0.61365*exp(17.502*V99/(240.97+V99))/(CC99+CD99)-BX99)</f>
        <v>0</v>
      </c>
      <c r="S99">
        <f>1/((BR99+1)/(P99/1.6)+1/(Q99/1.37)) + BR99/((BR99+1)/(P99/1.6) + BR99/(Q99/1.37))</f>
        <v>0</v>
      </c>
      <c r="T99">
        <f>(BM99*BP99)</f>
        <v>0</v>
      </c>
      <c r="U99">
        <f>(CE99+(T99+2*0.95*5.67E-8*(((CE99+$B$7)+273)^4-(CE99+273)^4)-44100*I99)/(1.84*29.3*Q99+8*0.95*5.67E-8*(CE99+273)^3))</f>
        <v>0</v>
      </c>
      <c r="V99">
        <f>($C$7*CF99+$D$7*CG99+$E$7*U99)</f>
        <v>0</v>
      </c>
      <c r="W99">
        <f>0.61365*exp(17.502*V99/(240.97+V99))</f>
        <v>0</v>
      </c>
      <c r="X99">
        <f>(Y99/Z99*100)</f>
        <v>0</v>
      </c>
      <c r="Y99">
        <f>BX99*(CC99+CD99)/1000</f>
        <v>0</v>
      </c>
      <c r="Z99">
        <f>0.61365*exp(17.502*CE99/(240.97+CE99))</f>
        <v>0</v>
      </c>
      <c r="AA99">
        <f>(W99-BX99*(CC99+CD99)/1000)</f>
        <v>0</v>
      </c>
      <c r="AB99">
        <f>(-I99*44100)</f>
        <v>0</v>
      </c>
      <c r="AC99">
        <f>2*29.3*Q99*0.92*(CE99-V99)</f>
        <v>0</v>
      </c>
      <c r="AD99">
        <f>2*0.95*5.67E-8*(((CE99+$B$7)+273)^4-(V99+273)^4)</f>
        <v>0</v>
      </c>
      <c r="AE99">
        <f>T99+AD99+AB99+AC99</f>
        <v>0</v>
      </c>
      <c r="AF99">
        <v>0</v>
      </c>
      <c r="AG99">
        <v>0</v>
      </c>
      <c r="AH99">
        <f>IF(AF99*$H$13&gt;=AJ99,1.0,(AJ99/(AJ99-AF99*$H$13)))</f>
        <v>0</v>
      </c>
      <c r="AI99">
        <f>(AH99-1)*100</f>
        <v>0</v>
      </c>
      <c r="AJ99">
        <f>MAX(0,($B$13+$C$13*CJ99)/(1+$D$13*CJ99)*CC99/(CE99+273)*$E$13)</f>
        <v>0</v>
      </c>
      <c r="AK99" t="s">
        <v>292</v>
      </c>
      <c r="AL99" t="s">
        <v>292</v>
      </c>
      <c r="AM99">
        <v>0</v>
      </c>
      <c r="AN99">
        <v>0</v>
      </c>
      <c r="AO99">
        <f>1-AM99/AN99</f>
        <v>0</v>
      </c>
      <c r="AP99">
        <v>0</v>
      </c>
      <c r="AQ99" t="s">
        <v>292</v>
      </c>
      <c r="AR99" t="s">
        <v>292</v>
      </c>
      <c r="AS99">
        <v>0</v>
      </c>
      <c r="AT99">
        <v>0</v>
      </c>
      <c r="AU99">
        <f>1-AS99/AT99</f>
        <v>0</v>
      </c>
      <c r="AV99">
        <v>0.5</v>
      </c>
      <c r="AW99">
        <f>BN99</f>
        <v>0</v>
      </c>
      <c r="AX99">
        <f>K99</f>
        <v>0</v>
      </c>
      <c r="AY99">
        <f>AU99*AV99*AW99</f>
        <v>0</v>
      </c>
      <c r="AZ99">
        <f>(AX99-AP99)/AW99</f>
        <v>0</v>
      </c>
      <c r="BA99">
        <f>(AN99-AT99)/AT99</f>
        <v>0</v>
      </c>
      <c r="BB99">
        <f>AM99/(AO99+AM99/AT99)</f>
        <v>0</v>
      </c>
      <c r="BC99" t="s">
        <v>292</v>
      </c>
      <c r="BD99">
        <v>0</v>
      </c>
      <c r="BE99">
        <f>IF(BD99&lt;&gt;0, BD99, BB99)</f>
        <v>0</v>
      </c>
      <c r="BF99">
        <f>1-BE99/AT99</f>
        <v>0</v>
      </c>
      <c r="BG99">
        <f>(AT99-AS99)/(AT99-BE99)</f>
        <v>0</v>
      </c>
      <c r="BH99">
        <f>(AN99-AT99)/(AN99-BE99)</f>
        <v>0</v>
      </c>
      <c r="BI99">
        <f>(AT99-AS99)/(AT99-AM99)</f>
        <v>0</v>
      </c>
      <c r="BJ99">
        <f>(AN99-AT99)/(AN99-AM99)</f>
        <v>0</v>
      </c>
      <c r="BK99">
        <f>(BG99*BE99/AS99)</f>
        <v>0</v>
      </c>
      <c r="BL99">
        <f>(1-BK99)</f>
        <v>0</v>
      </c>
      <c r="BM99">
        <f>$B$11*CK99+$C$11*CL99+$F$11*CM99*(1-CP99)</f>
        <v>0</v>
      </c>
      <c r="BN99">
        <f>BM99*BO99</f>
        <v>0</v>
      </c>
      <c r="BO99">
        <f>($B$11*$D$9+$C$11*$D$9+$F$11*((CZ99+CR99)/MAX(CZ99+CR99+DA99, 0.1)*$I$9+DA99/MAX(CZ99+CR99+DA99, 0.1)*$J$9))/($B$11+$C$11+$F$11)</f>
        <v>0</v>
      </c>
      <c r="BP99">
        <f>($B$11*$K$9+$C$11*$K$9+$F$11*((CZ99+CR99)/MAX(CZ99+CR99+DA99, 0.1)*$P$9+DA99/MAX(CZ99+CR99+DA99, 0.1)*$Q$9))/($B$11+$C$11+$F$11)</f>
        <v>0</v>
      </c>
      <c r="BQ99">
        <v>6</v>
      </c>
      <c r="BR99">
        <v>0.5</v>
      </c>
      <c r="BS99" t="s">
        <v>293</v>
      </c>
      <c r="BT99">
        <v>2</v>
      </c>
      <c r="BU99">
        <v>1627940677.6</v>
      </c>
      <c r="BV99">
        <v>266.039</v>
      </c>
      <c r="BW99">
        <v>272.898</v>
      </c>
      <c r="BX99">
        <v>19.4791</v>
      </c>
      <c r="BY99">
        <v>19.3958</v>
      </c>
      <c r="BZ99">
        <v>266.111</v>
      </c>
      <c r="CA99">
        <v>19.6139</v>
      </c>
      <c r="CB99">
        <v>899.961</v>
      </c>
      <c r="CC99">
        <v>101.158</v>
      </c>
      <c r="CD99">
        <v>0.0999506</v>
      </c>
      <c r="CE99">
        <v>34.9945</v>
      </c>
      <c r="CF99">
        <v>35.2586</v>
      </c>
      <c r="CG99">
        <v>999.9</v>
      </c>
      <c r="CH99">
        <v>0</v>
      </c>
      <c r="CI99">
        <v>0</v>
      </c>
      <c r="CJ99">
        <v>9995</v>
      </c>
      <c r="CK99">
        <v>0</v>
      </c>
      <c r="CL99">
        <v>66.4346</v>
      </c>
      <c r="CM99">
        <v>1460.15</v>
      </c>
      <c r="CN99">
        <v>0.972993</v>
      </c>
      <c r="CO99">
        <v>0.027007</v>
      </c>
      <c r="CP99">
        <v>0</v>
      </c>
      <c r="CQ99">
        <v>3.4636</v>
      </c>
      <c r="CR99">
        <v>4.99951</v>
      </c>
      <c r="CS99">
        <v>194.822</v>
      </c>
      <c r="CT99">
        <v>11913.1</v>
      </c>
      <c r="CU99">
        <v>48.687</v>
      </c>
      <c r="CV99">
        <v>51</v>
      </c>
      <c r="CW99">
        <v>50.25</v>
      </c>
      <c r="CX99">
        <v>50.437</v>
      </c>
      <c r="CY99">
        <v>50.687</v>
      </c>
      <c r="CZ99">
        <v>1415.85</v>
      </c>
      <c r="DA99">
        <v>39.3</v>
      </c>
      <c r="DB99">
        <v>0</v>
      </c>
      <c r="DC99">
        <v>1627940678.5</v>
      </c>
      <c r="DD99">
        <v>0</v>
      </c>
      <c r="DE99">
        <v>3.30141538461538</v>
      </c>
      <c r="DF99">
        <v>0.334235894762256</v>
      </c>
      <c r="DG99">
        <v>3.22871794239151</v>
      </c>
      <c r="DH99">
        <v>194.488230769231</v>
      </c>
      <c r="DI99">
        <v>15</v>
      </c>
      <c r="DJ99">
        <v>1627940486.6</v>
      </c>
      <c r="DK99" t="s">
        <v>294</v>
      </c>
      <c r="DL99">
        <v>1627940484.1</v>
      </c>
      <c r="DM99">
        <v>1627940486.6</v>
      </c>
      <c r="DN99">
        <v>1</v>
      </c>
      <c r="DO99">
        <v>-0.66</v>
      </c>
      <c r="DP99">
        <v>-0.126</v>
      </c>
      <c r="DQ99">
        <v>0.617</v>
      </c>
      <c r="DR99">
        <v>-0.144</v>
      </c>
      <c r="DS99">
        <v>420</v>
      </c>
      <c r="DT99">
        <v>19</v>
      </c>
      <c r="DU99">
        <v>0.69</v>
      </c>
      <c r="DV99">
        <v>0.21</v>
      </c>
      <c r="DW99">
        <v>-6.89544902439024</v>
      </c>
      <c r="DX99">
        <v>-0.412533240418123</v>
      </c>
      <c r="DY99">
        <v>0.051064949928922</v>
      </c>
      <c r="DZ99">
        <v>1</v>
      </c>
      <c r="EA99">
        <v>3.29063235294118</v>
      </c>
      <c r="EB99">
        <v>0.38861830690996</v>
      </c>
      <c r="EC99">
        <v>0.192811873750476</v>
      </c>
      <c r="ED99">
        <v>1</v>
      </c>
      <c r="EE99">
        <v>0.0539587585365854</v>
      </c>
      <c r="EF99">
        <v>0.0963190076655052</v>
      </c>
      <c r="EG99">
        <v>0.0142044065558334</v>
      </c>
      <c r="EH99">
        <v>1</v>
      </c>
      <c r="EI99">
        <v>3</v>
      </c>
      <c r="EJ99">
        <v>3</v>
      </c>
      <c r="EK99" t="s">
        <v>295</v>
      </c>
      <c r="EL99">
        <v>100</v>
      </c>
      <c r="EM99">
        <v>100</v>
      </c>
      <c r="EN99">
        <v>-0.072</v>
      </c>
      <c r="EO99">
        <v>-0.1348</v>
      </c>
      <c r="EP99">
        <v>-1.5265217558934</v>
      </c>
      <c r="EQ99">
        <v>0.00616335315543056</v>
      </c>
      <c r="ER99">
        <v>-2.81551833566181e-06</v>
      </c>
      <c r="ES99">
        <v>7.20361701182458e-10</v>
      </c>
      <c r="ET99">
        <v>-0.335119031910718</v>
      </c>
      <c r="EU99">
        <v>0.000949733804135094</v>
      </c>
      <c r="EV99">
        <v>0.000626151634330831</v>
      </c>
      <c r="EW99">
        <v>-7.8445624330649e-06</v>
      </c>
      <c r="EX99">
        <v>-4</v>
      </c>
      <c r="EY99">
        <v>2067</v>
      </c>
      <c r="EZ99">
        <v>1</v>
      </c>
      <c r="FA99">
        <v>22</v>
      </c>
      <c r="FB99">
        <v>3.2</v>
      </c>
      <c r="FC99">
        <v>3.2</v>
      </c>
      <c r="FD99">
        <v>18</v>
      </c>
      <c r="FE99">
        <v>991.587</v>
      </c>
      <c r="FF99">
        <v>452.509</v>
      </c>
      <c r="FG99">
        <v>33.0023</v>
      </c>
      <c r="FH99">
        <v>34.1662</v>
      </c>
      <c r="FI99">
        <v>30.0019</v>
      </c>
      <c r="FJ99">
        <v>33.7421</v>
      </c>
      <c r="FK99">
        <v>33.7819</v>
      </c>
      <c r="FL99">
        <v>19.6503</v>
      </c>
      <c r="FM99">
        <v>43.7429</v>
      </c>
      <c r="FN99">
        <v>0</v>
      </c>
      <c r="FO99">
        <v>33</v>
      </c>
      <c r="FP99">
        <v>287.49</v>
      </c>
      <c r="FQ99">
        <v>19.3345</v>
      </c>
      <c r="FR99">
        <v>98.9481</v>
      </c>
      <c r="FS99">
        <v>97.7746</v>
      </c>
    </row>
    <row r="100" spans="1:175">
      <c r="A100">
        <v>84</v>
      </c>
      <c r="B100">
        <v>1627940679.6</v>
      </c>
      <c r="C100">
        <v>166</v>
      </c>
      <c r="D100" t="s">
        <v>462</v>
      </c>
      <c r="E100" t="s">
        <v>463</v>
      </c>
      <c r="F100">
        <v>0</v>
      </c>
      <c r="H100">
        <v>1627940679.6</v>
      </c>
      <c r="I100">
        <f>(J100)/1000</f>
        <v>0</v>
      </c>
      <c r="J100">
        <f>1000*CB100*AH100*(BX100-BY100)/(100*BQ100*(1000-AH100*BX100))</f>
        <v>0</v>
      </c>
      <c r="K100">
        <f>CB100*AH100*(BW100-BV100*(1000-AH100*BY100)/(1000-AH100*BX100))/(100*BQ100)</f>
        <v>0</v>
      </c>
      <c r="L100">
        <f>BV100 - IF(AH100&gt;1, K100*BQ100*100.0/(AJ100*CJ100), 0)</f>
        <v>0</v>
      </c>
      <c r="M100">
        <f>((S100-I100/2)*L100-K100)/(S100+I100/2)</f>
        <v>0</v>
      </c>
      <c r="N100">
        <f>M100*(CC100+CD100)/1000.0</f>
        <v>0</v>
      </c>
      <c r="O100">
        <f>(BV100 - IF(AH100&gt;1, K100*BQ100*100.0/(AJ100*CJ100), 0))*(CC100+CD100)/1000.0</f>
        <v>0</v>
      </c>
      <c r="P100">
        <f>2.0/((1/R100-1/Q100)+SIGN(R100)*SQRT((1/R100-1/Q100)*(1/R100-1/Q100) + 4*BR100/((BR100+1)*(BR100+1))*(2*1/R100*1/Q100-1/Q100*1/Q100)))</f>
        <v>0</v>
      </c>
      <c r="Q100">
        <f>IF(LEFT(BS100,1)&lt;&gt;"0",IF(LEFT(BS100,1)="1",3.0,BT100),$D$5+$E$5*(CJ100*CC100/($K$5*1000))+$F$5*(CJ100*CC100/($K$5*1000))*MAX(MIN(BQ100,$J$5),$I$5)*MAX(MIN(BQ100,$J$5),$I$5)+$G$5*MAX(MIN(BQ100,$J$5),$I$5)*(CJ100*CC100/($K$5*1000))+$H$5*(CJ100*CC100/($K$5*1000))*(CJ100*CC100/($K$5*1000)))</f>
        <v>0</v>
      </c>
      <c r="R100">
        <f>I100*(1000-(1000*0.61365*exp(17.502*V100/(240.97+V100))/(CC100+CD100)+BX100)/2)/(1000*0.61365*exp(17.502*V100/(240.97+V100))/(CC100+CD100)-BX100)</f>
        <v>0</v>
      </c>
      <c r="S100">
        <f>1/((BR100+1)/(P100/1.6)+1/(Q100/1.37)) + BR100/((BR100+1)/(P100/1.6) + BR100/(Q100/1.37))</f>
        <v>0</v>
      </c>
      <c r="T100">
        <f>(BM100*BP100)</f>
        <v>0</v>
      </c>
      <c r="U100">
        <f>(CE100+(T100+2*0.95*5.67E-8*(((CE100+$B$7)+273)^4-(CE100+273)^4)-44100*I100)/(1.84*29.3*Q100+8*0.95*5.67E-8*(CE100+273)^3))</f>
        <v>0</v>
      </c>
      <c r="V100">
        <f>($C$7*CF100+$D$7*CG100+$E$7*U100)</f>
        <v>0</v>
      </c>
      <c r="W100">
        <f>0.61365*exp(17.502*V100/(240.97+V100))</f>
        <v>0</v>
      </c>
      <c r="X100">
        <f>(Y100/Z100*100)</f>
        <v>0</v>
      </c>
      <c r="Y100">
        <f>BX100*(CC100+CD100)/1000</f>
        <v>0</v>
      </c>
      <c r="Z100">
        <f>0.61365*exp(17.502*CE100/(240.97+CE100))</f>
        <v>0</v>
      </c>
      <c r="AA100">
        <f>(W100-BX100*(CC100+CD100)/1000)</f>
        <v>0</v>
      </c>
      <c r="AB100">
        <f>(-I100*44100)</f>
        <v>0</v>
      </c>
      <c r="AC100">
        <f>2*29.3*Q100*0.92*(CE100-V100)</f>
        <v>0</v>
      </c>
      <c r="AD100">
        <f>2*0.95*5.67E-8*(((CE100+$B$7)+273)^4-(V100+273)^4)</f>
        <v>0</v>
      </c>
      <c r="AE100">
        <f>T100+AD100+AB100+AC100</f>
        <v>0</v>
      </c>
      <c r="AF100">
        <v>0</v>
      </c>
      <c r="AG100">
        <v>0</v>
      </c>
      <c r="AH100">
        <f>IF(AF100*$H$13&gt;=AJ100,1.0,(AJ100/(AJ100-AF100*$H$13)))</f>
        <v>0</v>
      </c>
      <c r="AI100">
        <f>(AH100-1)*100</f>
        <v>0</v>
      </c>
      <c r="AJ100">
        <f>MAX(0,($B$13+$C$13*CJ100)/(1+$D$13*CJ100)*CC100/(CE100+273)*$E$13)</f>
        <v>0</v>
      </c>
      <c r="AK100" t="s">
        <v>292</v>
      </c>
      <c r="AL100" t="s">
        <v>292</v>
      </c>
      <c r="AM100">
        <v>0</v>
      </c>
      <c r="AN100">
        <v>0</v>
      </c>
      <c r="AO100">
        <f>1-AM100/AN100</f>
        <v>0</v>
      </c>
      <c r="AP100">
        <v>0</v>
      </c>
      <c r="AQ100" t="s">
        <v>292</v>
      </c>
      <c r="AR100" t="s">
        <v>292</v>
      </c>
      <c r="AS100">
        <v>0</v>
      </c>
      <c r="AT100">
        <v>0</v>
      </c>
      <c r="AU100">
        <f>1-AS100/AT100</f>
        <v>0</v>
      </c>
      <c r="AV100">
        <v>0.5</v>
      </c>
      <c r="AW100">
        <f>BN100</f>
        <v>0</v>
      </c>
      <c r="AX100">
        <f>K100</f>
        <v>0</v>
      </c>
      <c r="AY100">
        <f>AU100*AV100*AW100</f>
        <v>0</v>
      </c>
      <c r="AZ100">
        <f>(AX100-AP100)/AW100</f>
        <v>0</v>
      </c>
      <c r="BA100">
        <f>(AN100-AT100)/AT100</f>
        <v>0</v>
      </c>
      <c r="BB100">
        <f>AM100/(AO100+AM100/AT100)</f>
        <v>0</v>
      </c>
      <c r="BC100" t="s">
        <v>292</v>
      </c>
      <c r="BD100">
        <v>0</v>
      </c>
      <c r="BE100">
        <f>IF(BD100&lt;&gt;0, BD100, BB100)</f>
        <v>0</v>
      </c>
      <c r="BF100">
        <f>1-BE100/AT100</f>
        <v>0</v>
      </c>
      <c r="BG100">
        <f>(AT100-AS100)/(AT100-BE100)</f>
        <v>0</v>
      </c>
      <c r="BH100">
        <f>(AN100-AT100)/(AN100-BE100)</f>
        <v>0</v>
      </c>
      <c r="BI100">
        <f>(AT100-AS100)/(AT100-AM100)</f>
        <v>0</v>
      </c>
      <c r="BJ100">
        <f>(AN100-AT100)/(AN100-AM100)</f>
        <v>0</v>
      </c>
      <c r="BK100">
        <f>(BG100*BE100/AS100)</f>
        <v>0</v>
      </c>
      <c r="BL100">
        <f>(1-BK100)</f>
        <v>0</v>
      </c>
      <c r="BM100">
        <f>$B$11*CK100+$C$11*CL100+$F$11*CM100*(1-CP100)</f>
        <v>0</v>
      </c>
      <c r="BN100">
        <f>BM100*BO100</f>
        <v>0</v>
      </c>
      <c r="BO100">
        <f>($B$11*$D$9+$C$11*$D$9+$F$11*((CZ100+CR100)/MAX(CZ100+CR100+DA100, 0.1)*$I$9+DA100/MAX(CZ100+CR100+DA100, 0.1)*$J$9))/($B$11+$C$11+$F$11)</f>
        <v>0</v>
      </c>
      <c r="BP100">
        <f>($B$11*$K$9+$C$11*$K$9+$F$11*((CZ100+CR100)/MAX(CZ100+CR100+DA100, 0.1)*$P$9+DA100/MAX(CZ100+CR100+DA100, 0.1)*$Q$9))/($B$11+$C$11+$F$11)</f>
        <v>0</v>
      </c>
      <c r="BQ100">
        <v>6</v>
      </c>
      <c r="BR100">
        <v>0.5</v>
      </c>
      <c r="BS100" t="s">
        <v>293</v>
      </c>
      <c r="BT100">
        <v>2</v>
      </c>
      <c r="BU100">
        <v>1627940679.6</v>
      </c>
      <c r="BV100">
        <v>269.418</v>
      </c>
      <c r="BW100">
        <v>276.279</v>
      </c>
      <c r="BX100">
        <v>19.4605</v>
      </c>
      <c r="BY100">
        <v>19.3417</v>
      </c>
      <c r="BZ100">
        <v>269.474</v>
      </c>
      <c r="CA100">
        <v>19.5956</v>
      </c>
      <c r="CB100">
        <v>899.952</v>
      </c>
      <c r="CC100">
        <v>101.159</v>
      </c>
      <c r="CD100">
        <v>0.0998937</v>
      </c>
      <c r="CE100">
        <v>34.9975</v>
      </c>
      <c r="CF100">
        <v>35.2586</v>
      </c>
      <c r="CG100">
        <v>999.9</v>
      </c>
      <c r="CH100">
        <v>0</v>
      </c>
      <c r="CI100">
        <v>0</v>
      </c>
      <c r="CJ100">
        <v>9984.38</v>
      </c>
      <c r="CK100">
        <v>0</v>
      </c>
      <c r="CL100">
        <v>66.4346</v>
      </c>
      <c r="CM100">
        <v>1459.82</v>
      </c>
      <c r="CN100">
        <v>0.972987</v>
      </c>
      <c r="CO100">
        <v>0.0270127</v>
      </c>
      <c r="CP100">
        <v>0</v>
      </c>
      <c r="CQ100">
        <v>3.0996</v>
      </c>
      <c r="CR100">
        <v>4.99951</v>
      </c>
      <c r="CS100">
        <v>195.034</v>
      </c>
      <c r="CT100">
        <v>11910.4</v>
      </c>
      <c r="CU100">
        <v>48.687</v>
      </c>
      <c r="CV100">
        <v>51.062</v>
      </c>
      <c r="CW100">
        <v>50.312</v>
      </c>
      <c r="CX100">
        <v>50.437</v>
      </c>
      <c r="CY100">
        <v>50.75</v>
      </c>
      <c r="CZ100">
        <v>1415.52</v>
      </c>
      <c r="DA100">
        <v>39.3</v>
      </c>
      <c r="DB100">
        <v>0</v>
      </c>
      <c r="DC100">
        <v>1627940680.3</v>
      </c>
      <c r="DD100">
        <v>0</v>
      </c>
      <c r="DE100">
        <v>3.284404</v>
      </c>
      <c r="DF100">
        <v>-0.214453850626496</v>
      </c>
      <c r="DG100">
        <v>3.26092307781872</v>
      </c>
      <c r="DH100">
        <v>194.6076</v>
      </c>
      <c r="DI100">
        <v>15</v>
      </c>
      <c r="DJ100">
        <v>1627940486.6</v>
      </c>
      <c r="DK100" t="s">
        <v>294</v>
      </c>
      <c r="DL100">
        <v>1627940484.1</v>
      </c>
      <c r="DM100">
        <v>1627940486.6</v>
      </c>
      <c r="DN100">
        <v>1</v>
      </c>
      <c r="DO100">
        <v>-0.66</v>
      </c>
      <c r="DP100">
        <v>-0.126</v>
      </c>
      <c r="DQ100">
        <v>0.617</v>
      </c>
      <c r="DR100">
        <v>-0.144</v>
      </c>
      <c r="DS100">
        <v>420</v>
      </c>
      <c r="DT100">
        <v>19</v>
      </c>
      <c r="DU100">
        <v>0.69</v>
      </c>
      <c r="DV100">
        <v>0.21</v>
      </c>
      <c r="DW100">
        <v>-6.89932121951219</v>
      </c>
      <c r="DX100">
        <v>-0.221202439024372</v>
      </c>
      <c r="DY100">
        <v>0.046563781496924</v>
      </c>
      <c r="DZ100">
        <v>1</v>
      </c>
      <c r="EA100">
        <v>3.30191142857143</v>
      </c>
      <c r="EB100">
        <v>0.0220444285762087</v>
      </c>
      <c r="EC100">
        <v>0.179606696934367</v>
      </c>
      <c r="ED100">
        <v>1</v>
      </c>
      <c r="EE100">
        <v>0.0587122024390244</v>
      </c>
      <c r="EF100">
        <v>0.121981822996516</v>
      </c>
      <c r="EG100">
        <v>0.0167755212749874</v>
      </c>
      <c r="EH100">
        <v>0</v>
      </c>
      <c r="EI100">
        <v>2</v>
      </c>
      <c r="EJ100">
        <v>3</v>
      </c>
      <c r="EK100" t="s">
        <v>298</v>
      </c>
      <c r="EL100">
        <v>100</v>
      </c>
      <c r="EM100">
        <v>100</v>
      </c>
      <c r="EN100">
        <v>-0.056</v>
      </c>
      <c r="EO100">
        <v>-0.1351</v>
      </c>
      <c r="EP100">
        <v>-1.5265217558934</v>
      </c>
      <c r="EQ100">
        <v>0.00616335315543056</v>
      </c>
      <c r="ER100">
        <v>-2.81551833566181e-06</v>
      </c>
      <c r="ES100">
        <v>7.20361701182458e-10</v>
      </c>
      <c r="ET100">
        <v>-0.335119031910718</v>
      </c>
      <c r="EU100">
        <v>0.000949733804135094</v>
      </c>
      <c r="EV100">
        <v>0.000626151634330831</v>
      </c>
      <c r="EW100">
        <v>-7.8445624330649e-06</v>
      </c>
      <c r="EX100">
        <v>-4</v>
      </c>
      <c r="EY100">
        <v>2067</v>
      </c>
      <c r="EZ100">
        <v>1</v>
      </c>
      <c r="FA100">
        <v>22</v>
      </c>
      <c r="FB100">
        <v>3.3</v>
      </c>
      <c r="FC100">
        <v>3.2</v>
      </c>
      <c r="FD100">
        <v>18</v>
      </c>
      <c r="FE100">
        <v>991.907</v>
      </c>
      <c r="FF100">
        <v>452.344</v>
      </c>
      <c r="FG100">
        <v>33.0023</v>
      </c>
      <c r="FH100">
        <v>34.1755</v>
      </c>
      <c r="FI100">
        <v>30.002</v>
      </c>
      <c r="FJ100">
        <v>33.7519</v>
      </c>
      <c r="FK100">
        <v>33.7909</v>
      </c>
      <c r="FL100">
        <v>19.8426</v>
      </c>
      <c r="FM100">
        <v>43.7429</v>
      </c>
      <c r="FN100">
        <v>0</v>
      </c>
      <c r="FO100">
        <v>33</v>
      </c>
      <c r="FP100">
        <v>292.53</v>
      </c>
      <c r="FQ100">
        <v>19.3345</v>
      </c>
      <c r="FR100">
        <v>98.9466</v>
      </c>
      <c r="FS100">
        <v>97.7735</v>
      </c>
    </row>
    <row r="101" spans="1:175">
      <c r="A101">
        <v>85</v>
      </c>
      <c r="B101">
        <v>1627940681.6</v>
      </c>
      <c r="C101">
        <v>168</v>
      </c>
      <c r="D101" t="s">
        <v>464</v>
      </c>
      <c r="E101" t="s">
        <v>465</v>
      </c>
      <c r="F101">
        <v>0</v>
      </c>
      <c r="H101">
        <v>1627940681.6</v>
      </c>
      <c r="I101">
        <f>(J101)/1000</f>
        <v>0</v>
      </c>
      <c r="J101">
        <f>1000*CB101*AH101*(BX101-BY101)/(100*BQ101*(1000-AH101*BX101))</f>
        <v>0</v>
      </c>
      <c r="K101">
        <f>CB101*AH101*(BW101-BV101*(1000-AH101*BY101)/(1000-AH101*BX101))/(100*BQ101)</f>
        <v>0</v>
      </c>
      <c r="L101">
        <f>BV101 - IF(AH101&gt;1, K101*BQ101*100.0/(AJ101*CJ101), 0)</f>
        <v>0</v>
      </c>
      <c r="M101">
        <f>((S101-I101/2)*L101-K101)/(S101+I101/2)</f>
        <v>0</v>
      </c>
      <c r="N101">
        <f>M101*(CC101+CD101)/1000.0</f>
        <v>0</v>
      </c>
      <c r="O101">
        <f>(BV101 - IF(AH101&gt;1, K101*BQ101*100.0/(AJ101*CJ101), 0))*(CC101+CD101)/1000.0</f>
        <v>0</v>
      </c>
      <c r="P101">
        <f>2.0/((1/R101-1/Q101)+SIGN(R101)*SQRT((1/R101-1/Q101)*(1/R101-1/Q101) + 4*BR101/((BR101+1)*(BR101+1))*(2*1/R101*1/Q101-1/Q101*1/Q101)))</f>
        <v>0</v>
      </c>
      <c r="Q101">
        <f>IF(LEFT(BS101,1)&lt;&gt;"0",IF(LEFT(BS101,1)="1",3.0,BT101),$D$5+$E$5*(CJ101*CC101/($K$5*1000))+$F$5*(CJ101*CC101/($K$5*1000))*MAX(MIN(BQ101,$J$5),$I$5)*MAX(MIN(BQ101,$J$5),$I$5)+$G$5*MAX(MIN(BQ101,$J$5),$I$5)*(CJ101*CC101/($K$5*1000))+$H$5*(CJ101*CC101/($K$5*1000))*(CJ101*CC101/($K$5*1000)))</f>
        <v>0</v>
      </c>
      <c r="R101">
        <f>I101*(1000-(1000*0.61365*exp(17.502*V101/(240.97+V101))/(CC101+CD101)+BX101)/2)/(1000*0.61365*exp(17.502*V101/(240.97+V101))/(CC101+CD101)-BX101)</f>
        <v>0</v>
      </c>
      <c r="S101">
        <f>1/((BR101+1)/(P101/1.6)+1/(Q101/1.37)) + BR101/((BR101+1)/(P101/1.6) + BR101/(Q101/1.37))</f>
        <v>0</v>
      </c>
      <c r="T101">
        <f>(BM101*BP101)</f>
        <v>0</v>
      </c>
      <c r="U101">
        <f>(CE101+(T101+2*0.95*5.67E-8*(((CE101+$B$7)+273)^4-(CE101+273)^4)-44100*I101)/(1.84*29.3*Q101+8*0.95*5.67E-8*(CE101+273)^3))</f>
        <v>0</v>
      </c>
      <c r="V101">
        <f>($C$7*CF101+$D$7*CG101+$E$7*U101)</f>
        <v>0</v>
      </c>
      <c r="W101">
        <f>0.61365*exp(17.502*V101/(240.97+V101))</f>
        <v>0</v>
      </c>
      <c r="X101">
        <f>(Y101/Z101*100)</f>
        <v>0</v>
      </c>
      <c r="Y101">
        <f>BX101*(CC101+CD101)/1000</f>
        <v>0</v>
      </c>
      <c r="Z101">
        <f>0.61365*exp(17.502*CE101/(240.97+CE101))</f>
        <v>0</v>
      </c>
      <c r="AA101">
        <f>(W101-BX101*(CC101+CD101)/1000)</f>
        <v>0</v>
      </c>
      <c r="AB101">
        <f>(-I101*44100)</f>
        <v>0</v>
      </c>
      <c r="AC101">
        <f>2*29.3*Q101*0.92*(CE101-V101)</f>
        <v>0</v>
      </c>
      <c r="AD101">
        <f>2*0.95*5.67E-8*(((CE101+$B$7)+273)^4-(V101+273)^4)</f>
        <v>0</v>
      </c>
      <c r="AE101">
        <f>T101+AD101+AB101+AC101</f>
        <v>0</v>
      </c>
      <c r="AF101">
        <v>0</v>
      </c>
      <c r="AG101">
        <v>0</v>
      </c>
      <c r="AH101">
        <f>IF(AF101*$H$13&gt;=AJ101,1.0,(AJ101/(AJ101-AF101*$H$13)))</f>
        <v>0</v>
      </c>
      <c r="AI101">
        <f>(AH101-1)*100</f>
        <v>0</v>
      </c>
      <c r="AJ101">
        <f>MAX(0,($B$13+$C$13*CJ101)/(1+$D$13*CJ101)*CC101/(CE101+273)*$E$13)</f>
        <v>0</v>
      </c>
      <c r="AK101" t="s">
        <v>292</v>
      </c>
      <c r="AL101" t="s">
        <v>292</v>
      </c>
      <c r="AM101">
        <v>0</v>
      </c>
      <c r="AN101">
        <v>0</v>
      </c>
      <c r="AO101">
        <f>1-AM101/AN101</f>
        <v>0</v>
      </c>
      <c r="AP101">
        <v>0</v>
      </c>
      <c r="AQ101" t="s">
        <v>292</v>
      </c>
      <c r="AR101" t="s">
        <v>292</v>
      </c>
      <c r="AS101">
        <v>0</v>
      </c>
      <c r="AT101">
        <v>0</v>
      </c>
      <c r="AU101">
        <f>1-AS101/AT101</f>
        <v>0</v>
      </c>
      <c r="AV101">
        <v>0.5</v>
      </c>
      <c r="AW101">
        <f>BN101</f>
        <v>0</v>
      </c>
      <c r="AX101">
        <f>K101</f>
        <v>0</v>
      </c>
      <c r="AY101">
        <f>AU101*AV101*AW101</f>
        <v>0</v>
      </c>
      <c r="AZ101">
        <f>(AX101-AP101)/AW101</f>
        <v>0</v>
      </c>
      <c r="BA101">
        <f>(AN101-AT101)/AT101</f>
        <v>0</v>
      </c>
      <c r="BB101">
        <f>AM101/(AO101+AM101/AT101)</f>
        <v>0</v>
      </c>
      <c r="BC101" t="s">
        <v>292</v>
      </c>
      <c r="BD101">
        <v>0</v>
      </c>
      <c r="BE101">
        <f>IF(BD101&lt;&gt;0, BD101, BB101)</f>
        <v>0</v>
      </c>
      <c r="BF101">
        <f>1-BE101/AT101</f>
        <v>0</v>
      </c>
      <c r="BG101">
        <f>(AT101-AS101)/(AT101-BE101)</f>
        <v>0</v>
      </c>
      <c r="BH101">
        <f>(AN101-AT101)/(AN101-BE101)</f>
        <v>0</v>
      </c>
      <c r="BI101">
        <f>(AT101-AS101)/(AT101-AM101)</f>
        <v>0</v>
      </c>
      <c r="BJ101">
        <f>(AN101-AT101)/(AN101-AM101)</f>
        <v>0</v>
      </c>
      <c r="BK101">
        <f>(BG101*BE101/AS101)</f>
        <v>0</v>
      </c>
      <c r="BL101">
        <f>(1-BK101)</f>
        <v>0</v>
      </c>
      <c r="BM101">
        <f>$B$11*CK101+$C$11*CL101+$F$11*CM101*(1-CP101)</f>
        <v>0</v>
      </c>
      <c r="BN101">
        <f>BM101*BO101</f>
        <v>0</v>
      </c>
      <c r="BO101">
        <f>($B$11*$D$9+$C$11*$D$9+$F$11*((CZ101+CR101)/MAX(CZ101+CR101+DA101, 0.1)*$I$9+DA101/MAX(CZ101+CR101+DA101, 0.1)*$J$9))/($B$11+$C$11+$F$11)</f>
        <v>0</v>
      </c>
      <c r="BP101">
        <f>($B$11*$K$9+$C$11*$K$9+$F$11*((CZ101+CR101)/MAX(CZ101+CR101+DA101, 0.1)*$P$9+DA101/MAX(CZ101+CR101+DA101, 0.1)*$Q$9))/($B$11+$C$11+$F$11)</f>
        <v>0</v>
      </c>
      <c r="BQ101">
        <v>6</v>
      </c>
      <c r="BR101">
        <v>0.5</v>
      </c>
      <c r="BS101" t="s">
        <v>293</v>
      </c>
      <c r="BT101">
        <v>2</v>
      </c>
      <c r="BU101">
        <v>1627940681.6</v>
      </c>
      <c r="BV101">
        <v>272.772</v>
      </c>
      <c r="BW101">
        <v>279.686</v>
      </c>
      <c r="BX101">
        <v>19.4298</v>
      </c>
      <c r="BY101">
        <v>19.3177</v>
      </c>
      <c r="BZ101">
        <v>272.812</v>
      </c>
      <c r="CA101">
        <v>19.5654</v>
      </c>
      <c r="CB101">
        <v>900.041</v>
      </c>
      <c r="CC101">
        <v>101.158</v>
      </c>
      <c r="CD101">
        <v>0.100215</v>
      </c>
      <c r="CE101">
        <v>35.0009</v>
      </c>
      <c r="CF101">
        <v>35.2554</v>
      </c>
      <c r="CG101">
        <v>999.9</v>
      </c>
      <c r="CH101">
        <v>0</v>
      </c>
      <c r="CI101">
        <v>0</v>
      </c>
      <c r="CJ101">
        <v>9995</v>
      </c>
      <c r="CK101">
        <v>0</v>
      </c>
      <c r="CL101">
        <v>66.4346</v>
      </c>
      <c r="CM101">
        <v>1460.13</v>
      </c>
      <c r="CN101">
        <v>0.972993</v>
      </c>
      <c r="CO101">
        <v>0.027007</v>
      </c>
      <c r="CP101">
        <v>0</v>
      </c>
      <c r="CQ101">
        <v>3.4164</v>
      </c>
      <c r="CR101">
        <v>4.99951</v>
      </c>
      <c r="CS101">
        <v>195.196</v>
      </c>
      <c r="CT101">
        <v>11913</v>
      </c>
      <c r="CU101">
        <v>48.687</v>
      </c>
      <c r="CV101">
        <v>51.062</v>
      </c>
      <c r="CW101">
        <v>50.312</v>
      </c>
      <c r="CX101">
        <v>50.5</v>
      </c>
      <c r="CY101">
        <v>50.75</v>
      </c>
      <c r="CZ101">
        <v>1415.83</v>
      </c>
      <c r="DA101">
        <v>39.3</v>
      </c>
      <c r="DB101">
        <v>0</v>
      </c>
      <c r="DC101">
        <v>1627940682.1</v>
      </c>
      <c r="DD101">
        <v>0</v>
      </c>
      <c r="DE101">
        <v>3.29831153846154</v>
      </c>
      <c r="DF101">
        <v>-0.00677948980292573</v>
      </c>
      <c r="DG101">
        <v>3.48827349855679</v>
      </c>
      <c r="DH101">
        <v>194.695</v>
      </c>
      <c r="DI101">
        <v>15</v>
      </c>
      <c r="DJ101">
        <v>1627940486.6</v>
      </c>
      <c r="DK101" t="s">
        <v>294</v>
      </c>
      <c r="DL101">
        <v>1627940484.1</v>
      </c>
      <c r="DM101">
        <v>1627940486.6</v>
      </c>
      <c r="DN101">
        <v>1</v>
      </c>
      <c r="DO101">
        <v>-0.66</v>
      </c>
      <c r="DP101">
        <v>-0.126</v>
      </c>
      <c r="DQ101">
        <v>0.617</v>
      </c>
      <c r="DR101">
        <v>-0.144</v>
      </c>
      <c r="DS101">
        <v>420</v>
      </c>
      <c r="DT101">
        <v>19</v>
      </c>
      <c r="DU101">
        <v>0.69</v>
      </c>
      <c r="DV101">
        <v>0.21</v>
      </c>
      <c r="DW101">
        <v>-6.89941195121951</v>
      </c>
      <c r="DX101">
        <v>-0.0707213937282268</v>
      </c>
      <c r="DY101">
        <v>0.045724071646126</v>
      </c>
      <c r="DZ101">
        <v>1</v>
      </c>
      <c r="EA101">
        <v>3.29040588235294</v>
      </c>
      <c r="EB101">
        <v>-0.0281886728740424</v>
      </c>
      <c r="EC101">
        <v>0.169589686390723</v>
      </c>
      <c r="ED101">
        <v>1</v>
      </c>
      <c r="EE101">
        <v>0.0663509926829268</v>
      </c>
      <c r="EF101">
        <v>0.180319653658536</v>
      </c>
      <c r="EG101">
        <v>0.0232788050632308</v>
      </c>
      <c r="EH101">
        <v>0</v>
      </c>
      <c r="EI101">
        <v>2</v>
      </c>
      <c r="EJ101">
        <v>3</v>
      </c>
      <c r="EK101" t="s">
        <v>298</v>
      </c>
      <c r="EL101">
        <v>100</v>
      </c>
      <c r="EM101">
        <v>100</v>
      </c>
      <c r="EN101">
        <v>-0.04</v>
      </c>
      <c r="EO101">
        <v>-0.1356</v>
      </c>
      <c r="EP101">
        <v>-1.5265217558934</v>
      </c>
      <c r="EQ101">
        <v>0.00616335315543056</v>
      </c>
      <c r="ER101">
        <v>-2.81551833566181e-06</v>
      </c>
      <c r="ES101">
        <v>7.20361701182458e-10</v>
      </c>
      <c r="ET101">
        <v>-0.335119031910718</v>
      </c>
      <c r="EU101">
        <v>0.000949733804135094</v>
      </c>
      <c r="EV101">
        <v>0.000626151634330831</v>
      </c>
      <c r="EW101">
        <v>-7.8445624330649e-06</v>
      </c>
      <c r="EX101">
        <v>-4</v>
      </c>
      <c r="EY101">
        <v>2067</v>
      </c>
      <c r="EZ101">
        <v>1</v>
      </c>
      <c r="FA101">
        <v>22</v>
      </c>
      <c r="FB101">
        <v>3.3</v>
      </c>
      <c r="FC101">
        <v>3.2</v>
      </c>
      <c r="FD101">
        <v>18</v>
      </c>
      <c r="FE101">
        <v>992.226</v>
      </c>
      <c r="FF101">
        <v>452.266</v>
      </c>
      <c r="FG101">
        <v>33.0024</v>
      </c>
      <c r="FH101">
        <v>34.184</v>
      </c>
      <c r="FI101">
        <v>30.0019</v>
      </c>
      <c r="FJ101">
        <v>33.7616</v>
      </c>
      <c r="FK101">
        <v>33.8007</v>
      </c>
      <c r="FL101">
        <v>20.0026</v>
      </c>
      <c r="FM101">
        <v>43.7429</v>
      </c>
      <c r="FN101">
        <v>0</v>
      </c>
      <c r="FO101">
        <v>33</v>
      </c>
      <c r="FP101">
        <v>292.53</v>
      </c>
      <c r="FQ101">
        <v>19.3377</v>
      </c>
      <c r="FR101">
        <v>98.9462</v>
      </c>
      <c r="FS101">
        <v>97.7719</v>
      </c>
    </row>
    <row r="102" spans="1:175">
      <c r="A102">
        <v>86</v>
      </c>
      <c r="B102">
        <v>1627940683.6</v>
      </c>
      <c r="C102">
        <v>170</v>
      </c>
      <c r="D102" t="s">
        <v>466</v>
      </c>
      <c r="E102" t="s">
        <v>467</v>
      </c>
      <c r="F102">
        <v>0</v>
      </c>
      <c r="H102">
        <v>1627940683.6</v>
      </c>
      <c r="I102">
        <f>(J102)/1000</f>
        <v>0</v>
      </c>
      <c r="J102">
        <f>1000*CB102*AH102*(BX102-BY102)/(100*BQ102*(1000-AH102*BX102))</f>
        <v>0</v>
      </c>
      <c r="K102">
        <f>CB102*AH102*(BW102-BV102*(1000-AH102*BY102)/(1000-AH102*BX102))/(100*BQ102)</f>
        <v>0</v>
      </c>
      <c r="L102">
        <f>BV102 - IF(AH102&gt;1, K102*BQ102*100.0/(AJ102*CJ102), 0)</f>
        <v>0</v>
      </c>
      <c r="M102">
        <f>((S102-I102/2)*L102-K102)/(S102+I102/2)</f>
        <v>0</v>
      </c>
      <c r="N102">
        <f>M102*(CC102+CD102)/1000.0</f>
        <v>0</v>
      </c>
      <c r="O102">
        <f>(BV102 - IF(AH102&gt;1, K102*BQ102*100.0/(AJ102*CJ102), 0))*(CC102+CD102)/1000.0</f>
        <v>0</v>
      </c>
      <c r="P102">
        <f>2.0/((1/R102-1/Q102)+SIGN(R102)*SQRT((1/R102-1/Q102)*(1/R102-1/Q102) + 4*BR102/((BR102+1)*(BR102+1))*(2*1/R102*1/Q102-1/Q102*1/Q102)))</f>
        <v>0</v>
      </c>
      <c r="Q102">
        <f>IF(LEFT(BS102,1)&lt;&gt;"0",IF(LEFT(BS102,1)="1",3.0,BT102),$D$5+$E$5*(CJ102*CC102/($K$5*1000))+$F$5*(CJ102*CC102/($K$5*1000))*MAX(MIN(BQ102,$J$5),$I$5)*MAX(MIN(BQ102,$J$5),$I$5)+$G$5*MAX(MIN(BQ102,$J$5),$I$5)*(CJ102*CC102/($K$5*1000))+$H$5*(CJ102*CC102/($K$5*1000))*(CJ102*CC102/($K$5*1000)))</f>
        <v>0</v>
      </c>
      <c r="R102">
        <f>I102*(1000-(1000*0.61365*exp(17.502*V102/(240.97+V102))/(CC102+CD102)+BX102)/2)/(1000*0.61365*exp(17.502*V102/(240.97+V102))/(CC102+CD102)-BX102)</f>
        <v>0</v>
      </c>
      <c r="S102">
        <f>1/((BR102+1)/(P102/1.6)+1/(Q102/1.37)) + BR102/((BR102+1)/(P102/1.6) + BR102/(Q102/1.37))</f>
        <v>0</v>
      </c>
      <c r="T102">
        <f>(BM102*BP102)</f>
        <v>0</v>
      </c>
      <c r="U102">
        <f>(CE102+(T102+2*0.95*5.67E-8*(((CE102+$B$7)+273)^4-(CE102+273)^4)-44100*I102)/(1.84*29.3*Q102+8*0.95*5.67E-8*(CE102+273)^3))</f>
        <v>0</v>
      </c>
      <c r="V102">
        <f>($C$7*CF102+$D$7*CG102+$E$7*U102)</f>
        <v>0</v>
      </c>
      <c r="W102">
        <f>0.61365*exp(17.502*V102/(240.97+V102))</f>
        <v>0</v>
      </c>
      <c r="X102">
        <f>(Y102/Z102*100)</f>
        <v>0</v>
      </c>
      <c r="Y102">
        <f>BX102*(CC102+CD102)/1000</f>
        <v>0</v>
      </c>
      <c r="Z102">
        <f>0.61365*exp(17.502*CE102/(240.97+CE102))</f>
        <v>0</v>
      </c>
      <c r="AA102">
        <f>(W102-BX102*(CC102+CD102)/1000)</f>
        <v>0</v>
      </c>
      <c r="AB102">
        <f>(-I102*44100)</f>
        <v>0</v>
      </c>
      <c r="AC102">
        <f>2*29.3*Q102*0.92*(CE102-V102)</f>
        <v>0</v>
      </c>
      <c r="AD102">
        <f>2*0.95*5.67E-8*(((CE102+$B$7)+273)^4-(V102+273)^4)</f>
        <v>0</v>
      </c>
      <c r="AE102">
        <f>T102+AD102+AB102+AC102</f>
        <v>0</v>
      </c>
      <c r="AF102">
        <v>0</v>
      </c>
      <c r="AG102">
        <v>0</v>
      </c>
      <c r="AH102">
        <f>IF(AF102*$H$13&gt;=AJ102,1.0,(AJ102/(AJ102-AF102*$H$13)))</f>
        <v>0</v>
      </c>
      <c r="AI102">
        <f>(AH102-1)*100</f>
        <v>0</v>
      </c>
      <c r="AJ102">
        <f>MAX(0,($B$13+$C$13*CJ102)/(1+$D$13*CJ102)*CC102/(CE102+273)*$E$13)</f>
        <v>0</v>
      </c>
      <c r="AK102" t="s">
        <v>292</v>
      </c>
      <c r="AL102" t="s">
        <v>292</v>
      </c>
      <c r="AM102">
        <v>0</v>
      </c>
      <c r="AN102">
        <v>0</v>
      </c>
      <c r="AO102">
        <f>1-AM102/AN102</f>
        <v>0</v>
      </c>
      <c r="AP102">
        <v>0</v>
      </c>
      <c r="AQ102" t="s">
        <v>292</v>
      </c>
      <c r="AR102" t="s">
        <v>292</v>
      </c>
      <c r="AS102">
        <v>0</v>
      </c>
      <c r="AT102">
        <v>0</v>
      </c>
      <c r="AU102">
        <f>1-AS102/AT102</f>
        <v>0</v>
      </c>
      <c r="AV102">
        <v>0.5</v>
      </c>
      <c r="AW102">
        <f>BN102</f>
        <v>0</v>
      </c>
      <c r="AX102">
        <f>K102</f>
        <v>0</v>
      </c>
      <c r="AY102">
        <f>AU102*AV102*AW102</f>
        <v>0</v>
      </c>
      <c r="AZ102">
        <f>(AX102-AP102)/AW102</f>
        <v>0</v>
      </c>
      <c r="BA102">
        <f>(AN102-AT102)/AT102</f>
        <v>0</v>
      </c>
      <c r="BB102">
        <f>AM102/(AO102+AM102/AT102)</f>
        <v>0</v>
      </c>
      <c r="BC102" t="s">
        <v>292</v>
      </c>
      <c r="BD102">
        <v>0</v>
      </c>
      <c r="BE102">
        <f>IF(BD102&lt;&gt;0, BD102, BB102)</f>
        <v>0</v>
      </c>
      <c r="BF102">
        <f>1-BE102/AT102</f>
        <v>0</v>
      </c>
      <c r="BG102">
        <f>(AT102-AS102)/(AT102-BE102)</f>
        <v>0</v>
      </c>
      <c r="BH102">
        <f>(AN102-AT102)/(AN102-BE102)</f>
        <v>0</v>
      </c>
      <c r="BI102">
        <f>(AT102-AS102)/(AT102-AM102)</f>
        <v>0</v>
      </c>
      <c r="BJ102">
        <f>(AN102-AT102)/(AN102-AM102)</f>
        <v>0</v>
      </c>
      <c r="BK102">
        <f>(BG102*BE102/AS102)</f>
        <v>0</v>
      </c>
      <c r="BL102">
        <f>(1-BK102)</f>
        <v>0</v>
      </c>
      <c r="BM102">
        <f>$B$11*CK102+$C$11*CL102+$F$11*CM102*(1-CP102)</f>
        <v>0</v>
      </c>
      <c r="BN102">
        <f>BM102*BO102</f>
        <v>0</v>
      </c>
      <c r="BO102">
        <f>($B$11*$D$9+$C$11*$D$9+$F$11*((CZ102+CR102)/MAX(CZ102+CR102+DA102, 0.1)*$I$9+DA102/MAX(CZ102+CR102+DA102, 0.1)*$J$9))/($B$11+$C$11+$F$11)</f>
        <v>0</v>
      </c>
      <c r="BP102">
        <f>($B$11*$K$9+$C$11*$K$9+$F$11*((CZ102+CR102)/MAX(CZ102+CR102+DA102, 0.1)*$P$9+DA102/MAX(CZ102+CR102+DA102, 0.1)*$Q$9))/($B$11+$C$11+$F$11)</f>
        <v>0</v>
      </c>
      <c r="BQ102">
        <v>6</v>
      </c>
      <c r="BR102">
        <v>0.5</v>
      </c>
      <c r="BS102" t="s">
        <v>293</v>
      </c>
      <c r="BT102">
        <v>2</v>
      </c>
      <c r="BU102">
        <v>1627940683.6</v>
      </c>
      <c r="BV102">
        <v>276.185</v>
      </c>
      <c r="BW102">
        <v>283.064</v>
      </c>
      <c r="BX102">
        <v>19.4094</v>
      </c>
      <c r="BY102">
        <v>19.3162</v>
      </c>
      <c r="BZ102">
        <v>276.208</v>
      </c>
      <c r="CA102">
        <v>19.5454</v>
      </c>
      <c r="CB102">
        <v>899.964</v>
      </c>
      <c r="CC102">
        <v>101.158</v>
      </c>
      <c r="CD102">
        <v>0.0998298</v>
      </c>
      <c r="CE102">
        <v>35.006</v>
      </c>
      <c r="CF102">
        <v>35.2578</v>
      </c>
      <c r="CG102">
        <v>999.9</v>
      </c>
      <c r="CH102">
        <v>0</v>
      </c>
      <c r="CI102">
        <v>0</v>
      </c>
      <c r="CJ102">
        <v>10010</v>
      </c>
      <c r="CK102">
        <v>0</v>
      </c>
      <c r="CL102">
        <v>66.4346</v>
      </c>
      <c r="CM102">
        <v>1460.14</v>
      </c>
      <c r="CN102">
        <v>0.972993</v>
      </c>
      <c r="CO102">
        <v>0.027007</v>
      </c>
      <c r="CP102">
        <v>0</v>
      </c>
      <c r="CQ102">
        <v>3.2021</v>
      </c>
      <c r="CR102">
        <v>4.99951</v>
      </c>
      <c r="CS102">
        <v>194.812</v>
      </c>
      <c r="CT102">
        <v>11913</v>
      </c>
      <c r="CU102">
        <v>48.687</v>
      </c>
      <c r="CV102">
        <v>51.062</v>
      </c>
      <c r="CW102">
        <v>50.312</v>
      </c>
      <c r="CX102">
        <v>50.5</v>
      </c>
      <c r="CY102">
        <v>50.75</v>
      </c>
      <c r="CZ102">
        <v>1415.84</v>
      </c>
      <c r="DA102">
        <v>39.3</v>
      </c>
      <c r="DB102">
        <v>0</v>
      </c>
      <c r="DC102">
        <v>1627940684.5</v>
      </c>
      <c r="DD102">
        <v>0</v>
      </c>
      <c r="DE102">
        <v>3.28148846153846</v>
      </c>
      <c r="DF102">
        <v>-0.307880341367143</v>
      </c>
      <c r="DG102">
        <v>2.7344615268047</v>
      </c>
      <c r="DH102">
        <v>194.797961538462</v>
      </c>
      <c r="DI102">
        <v>15</v>
      </c>
      <c r="DJ102">
        <v>1627940486.6</v>
      </c>
      <c r="DK102" t="s">
        <v>294</v>
      </c>
      <c r="DL102">
        <v>1627940484.1</v>
      </c>
      <c r="DM102">
        <v>1627940486.6</v>
      </c>
      <c r="DN102">
        <v>1</v>
      </c>
      <c r="DO102">
        <v>-0.66</v>
      </c>
      <c r="DP102">
        <v>-0.126</v>
      </c>
      <c r="DQ102">
        <v>0.617</v>
      </c>
      <c r="DR102">
        <v>-0.144</v>
      </c>
      <c r="DS102">
        <v>420</v>
      </c>
      <c r="DT102">
        <v>19</v>
      </c>
      <c r="DU102">
        <v>0.69</v>
      </c>
      <c r="DV102">
        <v>0.21</v>
      </c>
      <c r="DW102">
        <v>-6.90741073170732</v>
      </c>
      <c r="DX102">
        <v>0.023651498257855</v>
      </c>
      <c r="DY102">
        <v>0.0412299808267819</v>
      </c>
      <c r="DZ102">
        <v>1</v>
      </c>
      <c r="EA102">
        <v>3.29035588235294</v>
      </c>
      <c r="EB102">
        <v>0.0327801376009557</v>
      </c>
      <c r="EC102">
        <v>0.159263538885519</v>
      </c>
      <c r="ED102">
        <v>1</v>
      </c>
      <c r="EE102">
        <v>0.073213243902439</v>
      </c>
      <c r="EF102">
        <v>0.196372034843206</v>
      </c>
      <c r="EG102">
        <v>0.0247184302002555</v>
      </c>
      <c r="EH102">
        <v>0</v>
      </c>
      <c r="EI102">
        <v>2</v>
      </c>
      <c r="EJ102">
        <v>3</v>
      </c>
      <c r="EK102" t="s">
        <v>298</v>
      </c>
      <c r="EL102">
        <v>100</v>
      </c>
      <c r="EM102">
        <v>100</v>
      </c>
      <c r="EN102">
        <v>-0.023</v>
      </c>
      <c r="EO102">
        <v>-0.136</v>
      </c>
      <c r="EP102">
        <v>-1.5265217558934</v>
      </c>
      <c r="EQ102">
        <v>0.00616335315543056</v>
      </c>
      <c r="ER102">
        <v>-2.81551833566181e-06</v>
      </c>
      <c r="ES102">
        <v>7.20361701182458e-10</v>
      </c>
      <c r="ET102">
        <v>-0.335119031910718</v>
      </c>
      <c r="EU102">
        <v>0.000949733804135094</v>
      </c>
      <c r="EV102">
        <v>0.000626151634330831</v>
      </c>
      <c r="EW102">
        <v>-7.8445624330649e-06</v>
      </c>
      <c r="EX102">
        <v>-4</v>
      </c>
      <c r="EY102">
        <v>2067</v>
      </c>
      <c r="EZ102">
        <v>1</v>
      </c>
      <c r="FA102">
        <v>22</v>
      </c>
      <c r="FB102">
        <v>3.3</v>
      </c>
      <c r="FC102">
        <v>3.3</v>
      </c>
      <c r="FD102">
        <v>18</v>
      </c>
      <c r="FE102">
        <v>991.908</v>
      </c>
      <c r="FF102">
        <v>452.321</v>
      </c>
      <c r="FG102">
        <v>33.0024</v>
      </c>
      <c r="FH102">
        <v>34.1925</v>
      </c>
      <c r="FI102">
        <v>30.0019</v>
      </c>
      <c r="FJ102">
        <v>33.7706</v>
      </c>
      <c r="FK102">
        <v>33.8105</v>
      </c>
      <c r="FL102">
        <v>20.2092</v>
      </c>
      <c r="FM102">
        <v>43.7429</v>
      </c>
      <c r="FN102">
        <v>0</v>
      </c>
      <c r="FO102">
        <v>33</v>
      </c>
      <c r="FP102">
        <v>297.57</v>
      </c>
      <c r="FQ102">
        <v>19.3455</v>
      </c>
      <c r="FR102">
        <v>98.9443</v>
      </c>
      <c r="FS102">
        <v>97.77</v>
      </c>
    </row>
    <row r="103" spans="1:175">
      <c r="A103">
        <v>87</v>
      </c>
      <c r="B103">
        <v>1627940685.6</v>
      </c>
      <c r="C103">
        <v>172</v>
      </c>
      <c r="D103" t="s">
        <v>468</v>
      </c>
      <c r="E103" t="s">
        <v>469</v>
      </c>
      <c r="F103">
        <v>0</v>
      </c>
      <c r="H103">
        <v>1627940685.6</v>
      </c>
      <c r="I103">
        <f>(J103)/1000</f>
        <v>0</v>
      </c>
      <c r="J103">
        <f>1000*CB103*AH103*(BX103-BY103)/(100*BQ103*(1000-AH103*BX103))</f>
        <v>0</v>
      </c>
      <c r="K103">
        <f>CB103*AH103*(BW103-BV103*(1000-AH103*BY103)/(1000-AH103*BX103))/(100*BQ103)</f>
        <v>0</v>
      </c>
      <c r="L103">
        <f>BV103 - IF(AH103&gt;1, K103*BQ103*100.0/(AJ103*CJ103), 0)</f>
        <v>0</v>
      </c>
      <c r="M103">
        <f>((S103-I103/2)*L103-K103)/(S103+I103/2)</f>
        <v>0</v>
      </c>
      <c r="N103">
        <f>M103*(CC103+CD103)/1000.0</f>
        <v>0</v>
      </c>
      <c r="O103">
        <f>(BV103 - IF(AH103&gt;1, K103*BQ103*100.0/(AJ103*CJ103), 0))*(CC103+CD103)/1000.0</f>
        <v>0</v>
      </c>
      <c r="P103">
        <f>2.0/((1/R103-1/Q103)+SIGN(R103)*SQRT((1/R103-1/Q103)*(1/R103-1/Q103) + 4*BR103/((BR103+1)*(BR103+1))*(2*1/R103*1/Q103-1/Q103*1/Q103)))</f>
        <v>0</v>
      </c>
      <c r="Q103">
        <f>IF(LEFT(BS103,1)&lt;&gt;"0",IF(LEFT(BS103,1)="1",3.0,BT103),$D$5+$E$5*(CJ103*CC103/($K$5*1000))+$F$5*(CJ103*CC103/($K$5*1000))*MAX(MIN(BQ103,$J$5),$I$5)*MAX(MIN(BQ103,$J$5),$I$5)+$G$5*MAX(MIN(BQ103,$J$5),$I$5)*(CJ103*CC103/($K$5*1000))+$H$5*(CJ103*CC103/($K$5*1000))*(CJ103*CC103/($K$5*1000)))</f>
        <v>0</v>
      </c>
      <c r="R103">
        <f>I103*(1000-(1000*0.61365*exp(17.502*V103/(240.97+V103))/(CC103+CD103)+BX103)/2)/(1000*0.61365*exp(17.502*V103/(240.97+V103))/(CC103+CD103)-BX103)</f>
        <v>0</v>
      </c>
      <c r="S103">
        <f>1/((BR103+1)/(P103/1.6)+1/(Q103/1.37)) + BR103/((BR103+1)/(P103/1.6) + BR103/(Q103/1.37))</f>
        <v>0</v>
      </c>
      <c r="T103">
        <f>(BM103*BP103)</f>
        <v>0</v>
      </c>
      <c r="U103">
        <f>(CE103+(T103+2*0.95*5.67E-8*(((CE103+$B$7)+273)^4-(CE103+273)^4)-44100*I103)/(1.84*29.3*Q103+8*0.95*5.67E-8*(CE103+273)^3))</f>
        <v>0</v>
      </c>
      <c r="V103">
        <f>($C$7*CF103+$D$7*CG103+$E$7*U103)</f>
        <v>0</v>
      </c>
      <c r="W103">
        <f>0.61365*exp(17.502*V103/(240.97+V103))</f>
        <v>0</v>
      </c>
      <c r="X103">
        <f>(Y103/Z103*100)</f>
        <v>0</v>
      </c>
      <c r="Y103">
        <f>BX103*(CC103+CD103)/1000</f>
        <v>0</v>
      </c>
      <c r="Z103">
        <f>0.61365*exp(17.502*CE103/(240.97+CE103))</f>
        <v>0</v>
      </c>
      <c r="AA103">
        <f>(W103-BX103*(CC103+CD103)/1000)</f>
        <v>0</v>
      </c>
      <c r="AB103">
        <f>(-I103*44100)</f>
        <v>0</v>
      </c>
      <c r="AC103">
        <f>2*29.3*Q103*0.92*(CE103-V103)</f>
        <v>0</v>
      </c>
      <c r="AD103">
        <f>2*0.95*5.67E-8*(((CE103+$B$7)+273)^4-(V103+273)^4)</f>
        <v>0</v>
      </c>
      <c r="AE103">
        <f>T103+AD103+AB103+AC103</f>
        <v>0</v>
      </c>
      <c r="AF103">
        <v>0</v>
      </c>
      <c r="AG103">
        <v>0</v>
      </c>
      <c r="AH103">
        <f>IF(AF103*$H$13&gt;=AJ103,1.0,(AJ103/(AJ103-AF103*$H$13)))</f>
        <v>0</v>
      </c>
      <c r="AI103">
        <f>(AH103-1)*100</f>
        <v>0</v>
      </c>
      <c r="AJ103">
        <f>MAX(0,($B$13+$C$13*CJ103)/(1+$D$13*CJ103)*CC103/(CE103+273)*$E$13)</f>
        <v>0</v>
      </c>
      <c r="AK103" t="s">
        <v>292</v>
      </c>
      <c r="AL103" t="s">
        <v>292</v>
      </c>
      <c r="AM103">
        <v>0</v>
      </c>
      <c r="AN103">
        <v>0</v>
      </c>
      <c r="AO103">
        <f>1-AM103/AN103</f>
        <v>0</v>
      </c>
      <c r="AP103">
        <v>0</v>
      </c>
      <c r="AQ103" t="s">
        <v>292</v>
      </c>
      <c r="AR103" t="s">
        <v>292</v>
      </c>
      <c r="AS103">
        <v>0</v>
      </c>
      <c r="AT103">
        <v>0</v>
      </c>
      <c r="AU103">
        <f>1-AS103/AT103</f>
        <v>0</v>
      </c>
      <c r="AV103">
        <v>0.5</v>
      </c>
      <c r="AW103">
        <f>BN103</f>
        <v>0</v>
      </c>
      <c r="AX103">
        <f>K103</f>
        <v>0</v>
      </c>
      <c r="AY103">
        <f>AU103*AV103*AW103</f>
        <v>0</v>
      </c>
      <c r="AZ103">
        <f>(AX103-AP103)/AW103</f>
        <v>0</v>
      </c>
      <c r="BA103">
        <f>(AN103-AT103)/AT103</f>
        <v>0</v>
      </c>
      <c r="BB103">
        <f>AM103/(AO103+AM103/AT103)</f>
        <v>0</v>
      </c>
      <c r="BC103" t="s">
        <v>292</v>
      </c>
      <c r="BD103">
        <v>0</v>
      </c>
      <c r="BE103">
        <f>IF(BD103&lt;&gt;0, BD103, BB103)</f>
        <v>0</v>
      </c>
      <c r="BF103">
        <f>1-BE103/AT103</f>
        <v>0</v>
      </c>
      <c r="BG103">
        <f>(AT103-AS103)/(AT103-BE103)</f>
        <v>0</v>
      </c>
      <c r="BH103">
        <f>(AN103-AT103)/(AN103-BE103)</f>
        <v>0</v>
      </c>
      <c r="BI103">
        <f>(AT103-AS103)/(AT103-AM103)</f>
        <v>0</v>
      </c>
      <c r="BJ103">
        <f>(AN103-AT103)/(AN103-AM103)</f>
        <v>0</v>
      </c>
      <c r="BK103">
        <f>(BG103*BE103/AS103)</f>
        <v>0</v>
      </c>
      <c r="BL103">
        <f>(1-BK103)</f>
        <v>0</v>
      </c>
      <c r="BM103">
        <f>$B$11*CK103+$C$11*CL103+$F$11*CM103*(1-CP103)</f>
        <v>0</v>
      </c>
      <c r="BN103">
        <f>BM103*BO103</f>
        <v>0</v>
      </c>
      <c r="BO103">
        <f>($B$11*$D$9+$C$11*$D$9+$F$11*((CZ103+CR103)/MAX(CZ103+CR103+DA103, 0.1)*$I$9+DA103/MAX(CZ103+CR103+DA103, 0.1)*$J$9))/($B$11+$C$11+$F$11)</f>
        <v>0</v>
      </c>
      <c r="BP103">
        <f>($B$11*$K$9+$C$11*$K$9+$F$11*((CZ103+CR103)/MAX(CZ103+CR103+DA103, 0.1)*$P$9+DA103/MAX(CZ103+CR103+DA103, 0.1)*$Q$9))/($B$11+$C$11+$F$11)</f>
        <v>0</v>
      </c>
      <c r="BQ103">
        <v>6</v>
      </c>
      <c r="BR103">
        <v>0.5</v>
      </c>
      <c r="BS103" t="s">
        <v>293</v>
      </c>
      <c r="BT103">
        <v>2</v>
      </c>
      <c r="BU103">
        <v>1627940685.6</v>
      </c>
      <c r="BV103">
        <v>279.562</v>
      </c>
      <c r="BW103">
        <v>286.4</v>
      </c>
      <c r="BX103">
        <v>19.3993</v>
      </c>
      <c r="BY103">
        <v>19.3203</v>
      </c>
      <c r="BZ103">
        <v>279.57</v>
      </c>
      <c r="CA103">
        <v>19.5354</v>
      </c>
      <c r="CB103">
        <v>899.988</v>
      </c>
      <c r="CC103">
        <v>101.16</v>
      </c>
      <c r="CD103">
        <v>0.0997754</v>
      </c>
      <c r="CE103">
        <v>35.0121</v>
      </c>
      <c r="CF103">
        <v>35.2665</v>
      </c>
      <c r="CG103">
        <v>999.9</v>
      </c>
      <c r="CH103">
        <v>0</v>
      </c>
      <c r="CI103">
        <v>0</v>
      </c>
      <c r="CJ103">
        <v>10003.8</v>
      </c>
      <c r="CK103">
        <v>0</v>
      </c>
      <c r="CL103">
        <v>66.4346</v>
      </c>
      <c r="CM103">
        <v>1460.11</v>
      </c>
      <c r="CN103">
        <v>0.972993</v>
      </c>
      <c r="CO103">
        <v>0.027007</v>
      </c>
      <c r="CP103">
        <v>0</v>
      </c>
      <c r="CQ103">
        <v>3.0091</v>
      </c>
      <c r="CR103">
        <v>4.99951</v>
      </c>
      <c r="CS103">
        <v>195.305</v>
      </c>
      <c r="CT103">
        <v>11912.8</v>
      </c>
      <c r="CU103">
        <v>48.687</v>
      </c>
      <c r="CV103">
        <v>51.062</v>
      </c>
      <c r="CW103">
        <v>50.312</v>
      </c>
      <c r="CX103">
        <v>50.5</v>
      </c>
      <c r="CY103">
        <v>50.75</v>
      </c>
      <c r="CZ103">
        <v>1415.81</v>
      </c>
      <c r="DA103">
        <v>39.3</v>
      </c>
      <c r="DB103">
        <v>0</v>
      </c>
      <c r="DC103">
        <v>1627940686.3</v>
      </c>
      <c r="DD103">
        <v>0</v>
      </c>
      <c r="DE103">
        <v>3.258968</v>
      </c>
      <c r="DF103">
        <v>-0.41185384881391</v>
      </c>
      <c r="DG103">
        <v>2.85284615240683</v>
      </c>
      <c r="DH103">
        <v>194.89936</v>
      </c>
      <c r="DI103">
        <v>15</v>
      </c>
      <c r="DJ103">
        <v>1627940486.6</v>
      </c>
      <c r="DK103" t="s">
        <v>294</v>
      </c>
      <c r="DL103">
        <v>1627940484.1</v>
      </c>
      <c r="DM103">
        <v>1627940486.6</v>
      </c>
      <c r="DN103">
        <v>1</v>
      </c>
      <c r="DO103">
        <v>-0.66</v>
      </c>
      <c r="DP103">
        <v>-0.126</v>
      </c>
      <c r="DQ103">
        <v>0.617</v>
      </c>
      <c r="DR103">
        <v>-0.144</v>
      </c>
      <c r="DS103">
        <v>420</v>
      </c>
      <c r="DT103">
        <v>19</v>
      </c>
      <c r="DU103">
        <v>0.69</v>
      </c>
      <c r="DV103">
        <v>0.21</v>
      </c>
      <c r="DW103">
        <v>-6.90643951219512</v>
      </c>
      <c r="DX103">
        <v>0.162388222996492</v>
      </c>
      <c r="DY103">
        <v>0.041070020396535</v>
      </c>
      <c r="DZ103">
        <v>1</v>
      </c>
      <c r="EA103">
        <v>3.28447428571429</v>
      </c>
      <c r="EB103">
        <v>-0.141318419672635</v>
      </c>
      <c r="EC103">
        <v>0.161708940194337</v>
      </c>
      <c r="ED103">
        <v>1</v>
      </c>
      <c r="EE103">
        <v>0.0783727146341463</v>
      </c>
      <c r="EF103">
        <v>0.158219456445993</v>
      </c>
      <c r="EG103">
        <v>0.022347060853489</v>
      </c>
      <c r="EH103">
        <v>0</v>
      </c>
      <c r="EI103">
        <v>2</v>
      </c>
      <c r="EJ103">
        <v>3</v>
      </c>
      <c r="EK103" t="s">
        <v>298</v>
      </c>
      <c r="EL103">
        <v>100</v>
      </c>
      <c r="EM103">
        <v>100</v>
      </c>
      <c r="EN103">
        <v>-0.008</v>
      </c>
      <c r="EO103">
        <v>-0.1361</v>
      </c>
      <c r="EP103">
        <v>-1.5265217558934</v>
      </c>
      <c r="EQ103">
        <v>0.00616335315543056</v>
      </c>
      <c r="ER103">
        <v>-2.81551833566181e-06</v>
      </c>
      <c r="ES103">
        <v>7.20361701182458e-10</v>
      </c>
      <c r="ET103">
        <v>-0.335119031910718</v>
      </c>
      <c r="EU103">
        <v>0.000949733804135094</v>
      </c>
      <c r="EV103">
        <v>0.000626151634330831</v>
      </c>
      <c r="EW103">
        <v>-7.8445624330649e-06</v>
      </c>
      <c r="EX103">
        <v>-4</v>
      </c>
      <c r="EY103">
        <v>2067</v>
      </c>
      <c r="EZ103">
        <v>1</v>
      </c>
      <c r="FA103">
        <v>22</v>
      </c>
      <c r="FB103">
        <v>3.4</v>
      </c>
      <c r="FC103">
        <v>3.3</v>
      </c>
      <c r="FD103">
        <v>18</v>
      </c>
      <c r="FE103">
        <v>991.847</v>
      </c>
      <c r="FF103">
        <v>452.256</v>
      </c>
      <c r="FG103">
        <v>33.0024</v>
      </c>
      <c r="FH103">
        <v>34.2018</v>
      </c>
      <c r="FI103">
        <v>30.0019</v>
      </c>
      <c r="FJ103">
        <v>33.7804</v>
      </c>
      <c r="FK103">
        <v>33.8195</v>
      </c>
      <c r="FL103">
        <v>20.4022</v>
      </c>
      <c r="FM103">
        <v>43.7429</v>
      </c>
      <c r="FN103">
        <v>0</v>
      </c>
      <c r="FO103">
        <v>33</v>
      </c>
      <c r="FP103">
        <v>302.59</v>
      </c>
      <c r="FQ103">
        <v>19.3539</v>
      </c>
      <c r="FR103">
        <v>98.9413</v>
      </c>
      <c r="FS103">
        <v>97.769</v>
      </c>
    </row>
    <row r="104" spans="1:175">
      <c r="A104">
        <v>88</v>
      </c>
      <c r="B104">
        <v>1627940687.6</v>
      </c>
      <c r="C104">
        <v>174</v>
      </c>
      <c r="D104" t="s">
        <v>470</v>
      </c>
      <c r="E104" t="s">
        <v>471</v>
      </c>
      <c r="F104">
        <v>0</v>
      </c>
      <c r="H104">
        <v>1627940687.6</v>
      </c>
      <c r="I104">
        <f>(J104)/1000</f>
        <v>0</v>
      </c>
      <c r="J104">
        <f>1000*CB104*AH104*(BX104-BY104)/(100*BQ104*(1000-AH104*BX104))</f>
        <v>0</v>
      </c>
      <c r="K104">
        <f>CB104*AH104*(BW104-BV104*(1000-AH104*BY104)/(1000-AH104*BX104))/(100*BQ104)</f>
        <v>0</v>
      </c>
      <c r="L104">
        <f>BV104 - IF(AH104&gt;1, K104*BQ104*100.0/(AJ104*CJ104), 0)</f>
        <v>0</v>
      </c>
      <c r="M104">
        <f>((S104-I104/2)*L104-K104)/(S104+I104/2)</f>
        <v>0</v>
      </c>
      <c r="N104">
        <f>M104*(CC104+CD104)/1000.0</f>
        <v>0</v>
      </c>
      <c r="O104">
        <f>(BV104 - IF(AH104&gt;1, K104*BQ104*100.0/(AJ104*CJ104), 0))*(CC104+CD104)/1000.0</f>
        <v>0</v>
      </c>
      <c r="P104">
        <f>2.0/((1/R104-1/Q104)+SIGN(R104)*SQRT((1/R104-1/Q104)*(1/R104-1/Q104) + 4*BR104/((BR104+1)*(BR104+1))*(2*1/R104*1/Q104-1/Q104*1/Q104)))</f>
        <v>0</v>
      </c>
      <c r="Q104">
        <f>IF(LEFT(BS104,1)&lt;&gt;"0",IF(LEFT(BS104,1)="1",3.0,BT104),$D$5+$E$5*(CJ104*CC104/($K$5*1000))+$F$5*(CJ104*CC104/($K$5*1000))*MAX(MIN(BQ104,$J$5),$I$5)*MAX(MIN(BQ104,$J$5),$I$5)+$G$5*MAX(MIN(BQ104,$J$5),$I$5)*(CJ104*CC104/($K$5*1000))+$H$5*(CJ104*CC104/($K$5*1000))*(CJ104*CC104/($K$5*1000)))</f>
        <v>0</v>
      </c>
      <c r="R104">
        <f>I104*(1000-(1000*0.61365*exp(17.502*V104/(240.97+V104))/(CC104+CD104)+BX104)/2)/(1000*0.61365*exp(17.502*V104/(240.97+V104))/(CC104+CD104)-BX104)</f>
        <v>0</v>
      </c>
      <c r="S104">
        <f>1/((BR104+1)/(P104/1.6)+1/(Q104/1.37)) + BR104/((BR104+1)/(P104/1.6) + BR104/(Q104/1.37))</f>
        <v>0</v>
      </c>
      <c r="T104">
        <f>(BM104*BP104)</f>
        <v>0</v>
      </c>
      <c r="U104">
        <f>(CE104+(T104+2*0.95*5.67E-8*(((CE104+$B$7)+273)^4-(CE104+273)^4)-44100*I104)/(1.84*29.3*Q104+8*0.95*5.67E-8*(CE104+273)^3))</f>
        <v>0</v>
      </c>
      <c r="V104">
        <f>($C$7*CF104+$D$7*CG104+$E$7*U104)</f>
        <v>0</v>
      </c>
      <c r="W104">
        <f>0.61365*exp(17.502*V104/(240.97+V104))</f>
        <v>0</v>
      </c>
      <c r="X104">
        <f>(Y104/Z104*100)</f>
        <v>0</v>
      </c>
      <c r="Y104">
        <f>BX104*(CC104+CD104)/1000</f>
        <v>0</v>
      </c>
      <c r="Z104">
        <f>0.61365*exp(17.502*CE104/(240.97+CE104))</f>
        <v>0</v>
      </c>
      <c r="AA104">
        <f>(W104-BX104*(CC104+CD104)/1000)</f>
        <v>0</v>
      </c>
      <c r="AB104">
        <f>(-I104*44100)</f>
        <v>0</v>
      </c>
      <c r="AC104">
        <f>2*29.3*Q104*0.92*(CE104-V104)</f>
        <v>0</v>
      </c>
      <c r="AD104">
        <f>2*0.95*5.67E-8*(((CE104+$B$7)+273)^4-(V104+273)^4)</f>
        <v>0</v>
      </c>
      <c r="AE104">
        <f>T104+AD104+AB104+AC104</f>
        <v>0</v>
      </c>
      <c r="AF104">
        <v>0</v>
      </c>
      <c r="AG104">
        <v>0</v>
      </c>
      <c r="AH104">
        <f>IF(AF104*$H$13&gt;=AJ104,1.0,(AJ104/(AJ104-AF104*$H$13)))</f>
        <v>0</v>
      </c>
      <c r="AI104">
        <f>(AH104-1)*100</f>
        <v>0</v>
      </c>
      <c r="AJ104">
        <f>MAX(0,($B$13+$C$13*CJ104)/(1+$D$13*CJ104)*CC104/(CE104+273)*$E$13)</f>
        <v>0</v>
      </c>
      <c r="AK104" t="s">
        <v>292</v>
      </c>
      <c r="AL104" t="s">
        <v>292</v>
      </c>
      <c r="AM104">
        <v>0</v>
      </c>
      <c r="AN104">
        <v>0</v>
      </c>
      <c r="AO104">
        <f>1-AM104/AN104</f>
        <v>0</v>
      </c>
      <c r="AP104">
        <v>0</v>
      </c>
      <c r="AQ104" t="s">
        <v>292</v>
      </c>
      <c r="AR104" t="s">
        <v>292</v>
      </c>
      <c r="AS104">
        <v>0</v>
      </c>
      <c r="AT104">
        <v>0</v>
      </c>
      <c r="AU104">
        <f>1-AS104/AT104</f>
        <v>0</v>
      </c>
      <c r="AV104">
        <v>0.5</v>
      </c>
      <c r="AW104">
        <f>BN104</f>
        <v>0</v>
      </c>
      <c r="AX104">
        <f>K104</f>
        <v>0</v>
      </c>
      <c r="AY104">
        <f>AU104*AV104*AW104</f>
        <v>0</v>
      </c>
      <c r="AZ104">
        <f>(AX104-AP104)/AW104</f>
        <v>0</v>
      </c>
      <c r="BA104">
        <f>(AN104-AT104)/AT104</f>
        <v>0</v>
      </c>
      <c r="BB104">
        <f>AM104/(AO104+AM104/AT104)</f>
        <v>0</v>
      </c>
      <c r="BC104" t="s">
        <v>292</v>
      </c>
      <c r="BD104">
        <v>0</v>
      </c>
      <c r="BE104">
        <f>IF(BD104&lt;&gt;0, BD104, BB104)</f>
        <v>0</v>
      </c>
      <c r="BF104">
        <f>1-BE104/AT104</f>
        <v>0</v>
      </c>
      <c r="BG104">
        <f>(AT104-AS104)/(AT104-BE104)</f>
        <v>0</v>
      </c>
      <c r="BH104">
        <f>(AN104-AT104)/(AN104-BE104)</f>
        <v>0</v>
      </c>
      <c r="BI104">
        <f>(AT104-AS104)/(AT104-AM104)</f>
        <v>0</v>
      </c>
      <c r="BJ104">
        <f>(AN104-AT104)/(AN104-AM104)</f>
        <v>0</v>
      </c>
      <c r="BK104">
        <f>(BG104*BE104/AS104)</f>
        <v>0</v>
      </c>
      <c r="BL104">
        <f>(1-BK104)</f>
        <v>0</v>
      </c>
      <c r="BM104">
        <f>$B$11*CK104+$C$11*CL104+$F$11*CM104*(1-CP104)</f>
        <v>0</v>
      </c>
      <c r="BN104">
        <f>BM104*BO104</f>
        <v>0</v>
      </c>
      <c r="BO104">
        <f>($B$11*$D$9+$C$11*$D$9+$F$11*((CZ104+CR104)/MAX(CZ104+CR104+DA104, 0.1)*$I$9+DA104/MAX(CZ104+CR104+DA104, 0.1)*$J$9))/($B$11+$C$11+$F$11)</f>
        <v>0</v>
      </c>
      <c r="BP104">
        <f>($B$11*$K$9+$C$11*$K$9+$F$11*((CZ104+CR104)/MAX(CZ104+CR104+DA104, 0.1)*$P$9+DA104/MAX(CZ104+CR104+DA104, 0.1)*$Q$9))/($B$11+$C$11+$F$11)</f>
        <v>0</v>
      </c>
      <c r="BQ104">
        <v>6</v>
      </c>
      <c r="BR104">
        <v>0.5</v>
      </c>
      <c r="BS104" t="s">
        <v>293</v>
      </c>
      <c r="BT104">
        <v>2</v>
      </c>
      <c r="BU104">
        <v>1627940687.6</v>
      </c>
      <c r="BV104">
        <v>282.928</v>
      </c>
      <c r="BW104">
        <v>289.738</v>
      </c>
      <c r="BX104">
        <v>19.393</v>
      </c>
      <c r="BY104">
        <v>19.325</v>
      </c>
      <c r="BZ104">
        <v>282.92</v>
      </c>
      <c r="CA104">
        <v>19.5292</v>
      </c>
      <c r="CB104">
        <v>900.103</v>
      </c>
      <c r="CC104">
        <v>101.159</v>
      </c>
      <c r="CD104">
        <v>0.100305</v>
      </c>
      <c r="CE104">
        <v>35.0145</v>
      </c>
      <c r="CF104">
        <v>35.2747</v>
      </c>
      <c r="CG104">
        <v>999.9</v>
      </c>
      <c r="CH104">
        <v>0</v>
      </c>
      <c r="CI104">
        <v>0</v>
      </c>
      <c r="CJ104">
        <v>9993.75</v>
      </c>
      <c r="CK104">
        <v>0</v>
      </c>
      <c r="CL104">
        <v>66.4205</v>
      </c>
      <c r="CM104">
        <v>1460.11</v>
      </c>
      <c r="CN104">
        <v>0.972993</v>
      </c>
      <c r="CO104">
        <v>0.027007</v>
      </c>
      <c r="CP104">
        <v>0</v>
      </c>
      <c r="CQ104">
        <v>3.3508</v>
      </c>
      <c r="CR104">
        <v>4.99951</v>
      </c>
      <c r="CS104">
        <v>195.222</v>
      </c>
      <c r="CT104">
        <v>11912.8</v>
      </c>
      <c r="CU104">
        <v>48.75</v>
      </c>
      <c r="CV104">
        <v>51.125</v>
      </c>
      <c r="CW104">
        <v>50.312</v>
      </c>
      <c r="CX104">
        <v>50.5</v>
      </c>
      <c r="CY104">
        <v>50.75</v>
      </c>
      <c r="CZ104">
        <v>1415.81</v>
      </c>
      <c r="DA104">
        <v>39.3</v>
      </c>
      <c r="DB104">
        <v>0</v>
      </c>
      <c r="DC104">
        <v>1627940688.1</v>
      </c>
      <c r="DD104">
        <v>0</v>
      </c>
      <c r="DE104">
        <v>3.25519230769231</v>
      </c>
      <c r="DF104">
        <v>-0.386249576381762</v>
      </c>
      <c r="DG104">
        <v>2.85104273281494</v>
      </c>
      <c r="DH104">
        <v>194.979038461538</v>
      </c>
      <c r="DI104">
        <v>15</v>
      </c>
      <c r="DJ104">
        <v>1627940486.6</v>
      </c>
      <c r="DK104" t="s">
        <v>294</v>
      </c>
      <c r="DL104">
        <v>1627940484.1</v>
      </c>
      <c r="DM104">
        <v>1627940486.6</v>
      </c>
      <c r="DN104">
        <v>1</v>
      </c>
      <c r="DO104">
        <v>-0.66</v>
      </c>
      <c r="DP104">
        <v>-0.126</v>
      </c>
      <c r="DQ104">
        <v>0.617</v>
      </c>
      <c r="DR104">
        <v>-0.144</v>
      </c>
      <c r="DS104">
        <v>420</v>
      </c>
      <c r="DT104">
        <v>19</v>
      </c>
      <c r="DU104">
        <v>0.69</v>
      </c>
      <c r="DV104">
        <v>0.21</v>
      </c>
      <c r="DW104">
        <v>-6.89689536585366</v>
      </c>
      <c r="DX104">
        <v>0.254004668989541</v>
      </c>
      <c r="DY104">
        <v>0.0470324926654921</v>
      </c>
      <c r="DZ104">
        <v>1</v>
      </c>
      <c r="EA104">
        <v>3.26184117647059</v>
      </c>
      <c r="EB104">
        <v>-0.328229193438654</v>
      </c>
      <c r="EC104">
        <v>0.16224621108174</v>
      </c>
      <c r="ED104">
        <v>1</v>
      </c>
      <c r="EE104">
        <v>0.0810470487804878</v>
      </c>
      <c r="EF104">
        <v>0.10172571010453</v>
      </c>
      <c r="EG104">
        <v>0.0202334357098575</v>
      </c>
      <c r="EH104">
        <v>0</v>
      </c>
      <c r="EI104">
        <v>2</v>
      </c>
      <c r="EJ104">
        <v>3</v>
      </c>
      <c r="EK104" t="s">
        <v>298</v>
      </c>
      <c r="EL104">
        <v>100</v>
      </c>
      <c r="EM104">
        <v>100</v>
      </c>
      <c r="EN104">
        <v>0.008</v>
      </c>
      <c r="EO104">
        <v>-0.1362</v>
      </c>
      <c r="EP104">
        <v>-1.5265217558934</v>
      </c>
      <c r="EQ104">
        <v>0.00616335315543056</v>
      </c>
      <c r="ER104">
        <v>-2.81551833566181e-06</v>
      </c>
      <c r="ES104">
        <v>7.20361701182458e-10</v>
      </c>
      <c r="ET104">
        <v>-0.335119031910718</v>
      </c>
      <c r="EU104">
        <v>0.000949733804135094</v>
      </c>
      <c r="EV104">
        <v>0.000626151634330831</v>
      </c>
      <c r="EW104">
        <v>-7.8445624330649e-06</v>
      </c>
      <c r="EX104">
        <v>-4</v>
      </c>
      <c r="EY104">
        <v>2067</v>
      </c>
      <c r="EZ104">
        <v>1</v>
      </c>
      <c r="FA104">
        <v>22</v>
      </c>
      <c r="FB104">
        <v>3.4</v>
      </c>
      <c r="FC104">
        <v>3.4</v>
      </c>
      <c r="FD104">
        <v>18</v>
      </c>
      <c r="FE104">
        <v>992.139</v>
      </c>
      <c r="FF104">
        <v>452.156</v>
      </c>
      <c r="FG104">
        <v>33.0024</v>
      </c>
      <c r="FH104">
        <v>34.2111</v>
      </c>
      <c r="FI104">
        <v>30.0018</v>
      </c>
      <c r="FJ104">
        <v>33.7903</v>
      </c>
      <c r="FK104">
        <v>33.8286</v>
      </c>
      <c r="FL104">
        <v>20.564</v>
      </c>
      <c r="FM104">
        <v>43.7429</v>
      </c>
      <c r="FN104">
        <v>0</v>
      </c>
      <c r="FO104">
        <v>33</v>
      </c>
      <c r="FP104">
        <v>302.59</v>
      </c>
      <c r="FQ104">
        <v>19.3607</v>
      </c>
      <c r="FR104">
        <v>98.9389</v>
      </c>
      <c r="FS104">
        <v>97.7679</v>
      </c>
    </row>
    <row r="105" spans="1:175">
      <c r="A105">
        <v>89</v>
      </c>
      <c r="B105">
        <v>1627940689.6</v>
      </c>
      <c r="C105">
        <v>176</v>
      </c>
      <c r="D105" t="s">
        <v>472</v>
      </c>
      <c r="E105" t="s">
        <v>473</v>
      </c>
      <c r="F105">
        <v>0</v>
      </c>
      <c r="H105">
        <v>1627940689.6</v>
      </c>
      <c r="I105">
        <f>(J105)/1000</f>
        <v>0</v>
      </c>
      <c r="J105">
        <f>1000*CB105*AH105*(BX105-BY105)/(100*BQ105*(1000-AH105*BX105))</f>
        <v>0</v>
      </c>
      <c r="K105">
        <f>CB105*AH105*(BW105-BV105*(1000-AH105*BY105)/(1000-AH105*BX105))/(100*BQ105)</f>
        <v>0</v>
      </c>
      <c r="L105">
        <f>BV105 - IF(AH105&gt;1, K105*BQ105*100.0/(AJ105*CJ105), 0)</f>
        <v>0</v>
      </c>
      <c r="M105">
        <f>((S105-I105/2)*L105-K105)/(S105+I105/2)</f>
        <v>0</v>
      </c>
      <c r="N105">
        <f>M105*(CC105+CD105)/1000.0</f>
        <v>0</v>
      </c>
      <c r="O105">
        <f>(BV105 - IF(AH105&gt;1, K105*BQ105*100.0/(AJ105*CJ105), 0))*(CC105+CD105)/1000.0</f>
        <v>0</v>
      </c>
      <c r="P105">
        <f>2.0/((1/R105-1/Q105)+SIGN(R105)*SQRT((1/R105-1/Q105)*(1/R105-1/Q105) + 4*BR105/((BR105+1)*(BR105+1))*(2*1/R105*1/Q105-1/Q105*1/Q105)))</f>
        <v>0</v>
      </c>
      <c r="Q105">
        <f>IF(LEFT(BS105,1)&lt;&gt;"0",IF(LEFT(BS105,1)="1",3.0,BT105),$D$5+$E$5*(CJ105*CC105/($K$5*1000))+$F$5*(CJ105*CC105/($K$5*1000))*MAX(MIN(BQ105,$J$5),$I$5)*MAX(MIN(BQ105,$J$5),$I$5)+$G$5*MAX(MIN(BQ105,$J$5),$I$5)*(CJ105*CC105/($K$5*1000))+$H$5*(CJ105*CC105/($K$5*1000))*(CJ105*CC105/($K$5*1000)))</f>
        <v>0</v>
      </c>
      <c r="R105">
        <f>I105*(1000-(1000*0.61365*exp(17.502*V105/(240.97+V105))/(CC105+CD105)+BX105)/2)/(1000*0.61365*exp(17.502*V105/(240.97+V105))/(CC105+CD105)-BX105)</f>
        <v>0</v>
      </c>
      <c r="S105">
        <f>1/((BR105+1)/(P105/1.6)+1/(Q105/1.37)) + BR105/((BR105+1)/(P105/1.6) + BR105/(Q105/1.37))</f>
        <v>0</v>
      </c>
      <c r="T105">
        <f>(BM105*BP105)</f>
        <v>0</v>
      </c>
      <c r="U105">
        <f>(CE105+(T105+2*0.95*5.67E-8*(((CE105+$B$7)+273)^4-(CE105+273)^4)-44100*I105)/(1.84*29.3*Q105+8*0.95*5.67E-8*(CE105+273)^3))</f>
        <v>0</v>
      </c>
      <c r="V105">
        <f>($C$7*CF105+$D$7*CG105+$E$7*U105)</f>
        <v>0</v>
      </c>
      <c r="W105">
        <f>0.61365*exp(17.502*V105/(240.97+V105))</f>
        <v>0</v>
      </c>
      <c r="X105">
        <f>(Y105/Z105*100)</f>
        <v>0</v>
      </c>
      <c r="Y105">
        <f>BX105*(CC105+CD105)/1000</f>
        <v>0</v>
      </c>
      <c r="Z105">
        <f>0.61365*exp(17.502*CE105/(240.97+CE105))</f>
        <v>0</v>
      </c>
      <c r="AA105">
        <f>(W105-BX105*(CC105+CD105)/1000)</f>
        <v>0</v>
      </c>
      <c r="AB105">
        <f>(-I105*44100)</f>
        <v>0</v>
      </c>
      <c r="AC105">
        <f>2*29.3*Q105*0.92*(CE105-V105)</f>
        <v>0</v>
      </c>
      <c r="AD105">
        <f>2*0.95*5.67E-8*(((CE105+$B$7)+273)^4-(V105+273)^4)</f>
        <v>0</v>
      </c>
      <c r="AE105">
        <f>T105+AD105+AB105+AC105</f>
        <v>0</v>
      </c>
      <c r="AF105">
        <v>0</v>
      </c>
      <c r="AG105">
        <v>0</v>
      </c>
      <c r="AH105">
        <f>IF(AF105*$H$13&gt;=AJ105,1.0,(AJ105/(AJ105-AF105*$H$13)))</f>
        <v>0</v>
      </c>
      <c r="AI105">
        <f>(AH105-1)*100</f>
        <v>0</v>
      </c>
      <c r="AJ105">
        <f>MAX(0,($B$13+$C$13*CJ105)/(1+$D$13*CJ105)*CC105/(CE105+273)*$E$13)</f>
        <v>0</v>
      </c>
      <c r="AK105" t="s">
        <v>292</v>
      </c>
      <c r="AL105" t="s">
        <v>292</v>
      </c>
      <c r="AM105">
        <v>0</v>
      </c>
      <c r="AN105">
        <v>0</v>
      </c>
      <c r="AO105">
        <f>1-AM105/AN105</f>
        <v>0</v>
      </c>
      <c r="AP105">
        <v>0</v>
      </c>
      <c r="AQ105" t="s">
        <v>292</v>
      </c>
      <c r="AR105" t="s">
        <v>292</v>
      </c>
      <c r="AS105">
        <v>0</v>
      </c>
      <c r="AT105">
        <v>0</v>
      </c>
      <c r="AU105">
        <f>1-AS105/AT105</f>
        <v>0</v>
      </c>
      <c r="AV105">
        <v>0.5</v>
      </c>
      <c r="AW105">
        <f>BN105</f>
        <v>0</v>
      </c>
      <c r="AX105">
        <f>K105</f>
        <v>0</v>
      </c>
      <c r="AY105">
        <f>AU105*AV105*AW105</f>
        <v>0</v>
      </c>
      <c r="AZ105">
        <f>(AX105-AP105)/AW105</f>
        <v>0</v>
      </c>
      <c r="BA105">
        <f>(AN105-AT105)/AT105</f>
        <v>0</v>
      </c>
      <c r="BB105">
        <f>AM105/(AO105+AM105/AT105)</f>
        <v>0</v>
      </c>
      <c r="BC105" t="s">
        <v>292</v>
      </c>
      <c r="BD105">
        <v>0</v>
      </c>
      <c r="BE105">
        <f>IF(BD105&lt;&gt;0, BD105, BB105)</f>
        <v>0</v>
      </c>
      <c r="BF105">
        <f>1-BE105/AT105</f>
        <v>0</v>
      </c>
      <c r="BG105">
        <f>(AT105-AS105)/(AT105-BE105)</f>
        <v>0</v>
      </c>
      <c r="BH105">
        <f>(AN105-AT105)/(AN105-BE105)</f>
        <v>0</v>
      </c>
      <c r="BI105">
        <f>(AT105-AS105)/(AT105-AM105)</f>
        <v>0</v>
      </c>
      <c r="BJ105">
        <f>(AN105-AT105)/(AN105-AM105)</f>
        <v>0</v>
      </c>
      <c r="BK105">
        <f>(BG105*BE105/AS105)</f>
        <v>0</v>
      </c>
      <c r="BL105">
        <f>(1-BK105)</f>
        <v>0</v>
      </c>
      <c r="BM105">
        <f>$B$11*CK105+$C$11*CL105+$F$11*CM105*(1-CP105)</f>
        <v>0</v>
      </c>
      <c r="BN105">
        <f>BM105*BO105</f>
        <v>0</v>
      </c>
      <c r="BO105">
        <f>($B$11*$D$9+$C$11*$D$9+$F$11*((CZ105+CR105)/MAX(CZ105+CR105+DA105, 0.1)*$I$9+DA105/MAX(CZ105+CR105+DA105, 0.1)*$J$9))/($B$11+$C$11+$F$11)</f>
        <v>0</v>
      </c>
      <c r="BP105">
        <f>($B$11*$K$9+$C$11*$K$9+$F$11*((CZ105+CR105)/MAX(CZ105+CR105+DA105, 0.1)*$P$9+DA105/MAX(CZ105+CR105+DA105, 0.1)*$Q$9))/($B$11+$C$11+$F$11)</f>
        <v>0</v>
      </c>
      <c r="BQ105">
        <v>6</v>
      </c>
      <c r="BR105">
        <v>0.5</v>
      </c>
      <c r="BS105" t="s">
        <v>293</v>
      </c>
      <c r="BT105">
        <v>2</v>
      </c>
      <c r="BU105">
        <v>1627940689.6</v>
      </c>
      <c r="BV105">
        <v>286.312</v>
      </c>
      <c r="BW105">
        <v>293.159</v>
      </c>
      <c r="BX105">
        <v>19.3923</v>
      </c>
      <c r="BY105">
        <v>19.3295</v>
      </c>
      <c r="BZ105">
        <v>286.288</v>
      </c>
      <c r="CA105">
        <v>19.5285</v>
      </c>
      <c r="CB105">
        <v>900.023</v>
      </c>
      <c r="CC105">
        <v>101.157</v>
      </c>
      <c r="CD105">
        <v>0.100056</v>
      </c>
      <c r="CE105">
        <v>35.0172</v>
      </c>
      <c r="CF105">
        <v>35.2795</v>
      </c>
      <c r="CG105">
        <v>999.9</v>
      </c>
      <c r="CH105">
        <v>0</v>
      </c>
      <c r="CI105">
        <v>0</v>
      </c>
      <c r="CJ105">
        <v>10005</v>
      </c>
      <c r="CK105">
        <v>0</v>
      </c>
      <c r="CL105">
        <v>66.4063</v>
      </c>
      <c r="CM105">
        <v>1460.1</v>
      </c>
      <c r="CN105">
        <v>0.972993</v>
      </c>
      <c r="CO105">
        <v>0.027007</v>
      </c>
      <c r="CP105">
        <v>0</v>
      </c>
      <c r="CQ105">
        <v>2.733</v>
      </c>
      <c r="CR105">
        <v>4.99951</v>
      </c>
      <c r="CS105">
        <v>195.48</v>
      </c>
      <c r="CT105">
        <v>11912.7</v>
      </c>
      <c r="CU105">
        <v>48.75</v>
      </c>
      <c r="CV105">
        <v>51.062</v>
      </c>
      <c r="CW105">
        <v>50.312</v>
      </c>
      <c r="CX105">
        <v>50.5</v>
      </c>
      <c r="CY105">
        <v>50.75</v>
      </c>
      <c r="CZ105">
        <v>1415.8</v>
      </c>
      <c r="DA105">
        <v>39.3</v>
      </c>
      <c r="DB105">
        <v>0</v>
      </c>
      <c r="DC105">
        <v>1627940690.5</v>
      </c>
      <c r="DD105">
        <v>0</v>
      </c>
      <c r="DE105">
        <v>3.25895384615385</v>
      </c>
      <c r="DF105">
        <v>-0.739350429224212</v>
      </c>
      <c r="DG105">
        <v>2.07825640366486</v>
      </c>
      <c r="DH105">
        <v>195.063961538462</v>
      </c>
      <c r="DI105">
        <v>15</v>
      </c>
      <c r="DJ105">
        <v>1627940486.6</v>
      </c>
      <c r="DK105" t="s">
        <v>294</v>
      </c>
      <c r="DL105">
        <v>1627940484.1</v>
      </c>
      <c r="DM105">
        <v>1627940486.6</v>
      </c>
      <c r="DN105">
        <v>1</v>
      </c>
      <c r="DO105">
        <v>-0.66</v>
      </c>
      <c r="DP105">
        <v>-0.126</v>
      </c>
      <c r="DQ105">
        <v>0.617</v>
      </c>
      <c r="DR105">
        <v>-0.144</v>
      </c>
      <c r="DS105">
        <v>420</v>
      </c>
      <c r="DT105">
        <v>19</v>
      </c>
      <c r="DU105">
        <v>0.69</v>
      </c>
      <c r="DV105">
        <v>0.21</v>
      </c>
      <c r="DW105">
        <v>-6.88943878048781</v>
      </c>
      <c r="DX105">
        <v>0.299832125435554</v>
      </c>
      <c r="DY105">
        <v>0.0515104339510925</v>
      </c>
      <c r="DZ105">
        <v>1</v>
      </c>
      <c r="EA105">
        <v>3.27531764705882</v>
      </c>
      <c r="EB105">
        <v>-0.175780665300215</v>
      </c>
      <c r="EC105">
        <v>0.142030530004247</v>
      </c>
      <c r="ED105">
        <v>1</v>
      </c>
      <c r="EE105">
        <v>0.0806596219512195</v>
      </c>
      <c r="EF105">
        <v>0.0623806620209059</v>
      </c>
      <c r="EG105">
        <v>0.0203979141852431</v>
      </c>
      <c r="EH105">
        <v>1</v>
      </c>
      <c r="EI105">
        <v>3</v>
      </c>
      <c r="EJ105">
        <v>3</v>
      </c>
      <c r="EK105" t="s">
        <v>295</v>
      </c>
      <c r="EL105">
        <v>100</v>
      </c>
      <c r="EM105">
        <v>100</v>
      </c>
      <c r="EN105">
        <v>0.024</v>
      </c>
      <c r="EO105">
        <v>-0.1362</v>
      </c>
      <c r="EP105">
        <v>-1.5265217558934</v>
      </c>
      <c r="EQ105">
        <v>0.00616335315543056</v>
      </c>
      <c r="ER105">
        <v>-2.81551833566181e-06</v>
      </c>
      <c r="ES105">
        <v>7.20361701182458e-10</v>
      </c>
      <c r="ET105">
        <v>-0.335119031910718</v>
      </c>
      <c r="EU105">
        <v>0.000949733804135094</v>
      </c>
      <c r="EV105">
        <v>0.000626151634330831</v>
      </c>
      <c r="EW105">
        <v>-7.8445624330649e-06</v>
      </c>
      <c r="EX105">
        <v>-4</v>
      </c>
      <c r="EY105">
        <v>2067</v>
      </c>
      <c r="EZ105">
        <v>1</v>
      </c>
      <c r="FA105">
        <v>22</v>
      </c>
      <c r="FB105">
        <v>3.4</v>
      </c>
      <c r="FC105">
        <v>3.4</v>
      </c>
      <c r="FD105">
        <v>18</v>
      </c>
      <c r="FE105">
        <v>992.174</v>
      </c>
      <c r="FF105">
        <v>452.221</v>
      </c>
      <c r="FG105">
        <v>33.0024</v>
      </c>
      <c r="FH105">
        <v>34.2204</v>
      </c>
      <c r="FI105">
        <v>30.002</v>
      </c>
      <c r="FJ105">
        <v>33.7993</v>
      </c>
      <c r="FK105">
        <v>33.8376</v>
      </c>
      <c r="FL105">
        <v>20.768</v>
      </c>
      <c r="FM105">
        <v>43.7429</v>
      </c>
      <c r="FN105">
        <v>0</v>
      </c>
      <c r="FO105">
        <v>33</v>
      </c>
      <c r="FP105">
        <v>307.66</v>
      </c>
      <c r="FQ105">
        <v>19.3621</v>
      </c>
      <c r="FR105">
        <v>98.9374</v>
      </c>
      <c r="FS105">
        <v>97.7666</v>
      </c>
    </row>
    <row r="106" spans="1:175">
      <c r="A106">
        <v>90</v>
      </c>
      <c r="B106">
        <v>1627940691.6</v>
      </c>
      <c r="C106">
        <v>178</v>
      </c>
      <c r="D106" t="s">
        <v>474</v>
      </c>
      <c r="E106" t="s">
        <v>475</v>
      </c>
      <c r="F106">
        <v>0</v>
      </c>
      <c r="H106">
        <v>1627940691.6</v>
      </c>
      <c r="I106">
        <f>(J106)/1000</f>
        <v>0</v>
      </c>
      <c r="J106">
        <f>1000*CB106*AH106*(BX106-BY106)/(100*BQ106*(1000-AH106*BX106))</f>
        <v>0</v>
      </c>
      <c r="K106">
        <f>CB106*AH106*(BW106-BV106*(1000-AH106*BY106)/(1000-AH106*BX106))/(100*BQ106)</f>
        <v>0</v>
      </c>
      <c r="L106">
        <f>BV106 - IF(AH106&gt;1, K106*BQ106*100.0/(AJ106*CJ106), 0)</f>
        <v>0</v>
      </c>
      <c r="M106">
        <f>((S106-I106/2)*L106-K106)/(S106+I106/2)</f>
        <v>0</v>
      </c>
      <c r="N106">
        <f>M106*(CC106+CD106)/1000.0</f>
        <v>0</v>
      </c>
      <c r="O106">
        <f>(BV106 - IF(AH106&gt;1, K106*BQ106*100.0/(AJ106*CJ106), 0))*(CC106+CD106)/1000.0</f>
        <v>0</v>
      </c>
      <c r="P106">
        <f>2.0/((1/R106-1/Q106)+SIGN(R106)*SQRT((1/R106-1/Q106)*(1/R106-1/Q106) + 4*BR106/((BR106+1)*(BR106+1))*(2*1/R106*1/Q106-1/Q106*1/Q106)))</f>
        <v>0</v>
      </c>
      <c r="Q106">
        <f>IF(LEFT(BS106,1)&lt;&gt;"0",IF(LEFT(BS106,1)="1",3.0,BT106),$D$5+$E$5*(CJ106*CC106/($K$5*1000))+$F$5*(CJ106*CC106/($K$5*1000))*MAX(MIN(BQ106,$J$5),$I$5)*MAX(MIN(BQ106,$J$5),$I$5)+$G$5*MAX(MIN(BQ106,$J$5),$I$5)*(CJ106*CC106/($K$5*1000))+$H$5*(CJ106*CC106/($K$5*1000))*(CJ106*CC106/($K$5*1000)))</f>
        <v>0</v>
      </c>
      <c r="R106">
        <f>I106*(1000-(1000*0.61365*exp(17.502*V106/(240.97+V106))/(CC106+CD106)+BX106)/2)/(1000*0.61365*exp(17.502*V106/(240.97+V106))/(CC106+CD106)-BX106)</f>
        <v>0</v>
      </c>
      <c r="S106">
        <f>1/((BR106+1)/(P106/1.6)+1/(Q106/1.37)) + BR106/((BR106+1)/(P106/1.6) + BR106/(Q106/1.37))</f>
        <v>0</v>
      </c>
      <c r="T106">
        <f>(BM106*BP106)</f>
        <v>0</v>
      </c>
      <c r="U106">
        <f>(CE106+(T106+2*0.95*5.67E-8*(((CE106+$B$7)+273)^4-(CE106+273)^4)-44100*I106)/(1.84*29.3*Q106+8*0.95*5.67E-8*(CE106+273)^3))</f>
        <v>0</v>
      </c>
      <c r="V106">
        <f>($C$7*CF106+$D$7*CG106+$E$7*U106)</f>
        <v>0</v>
      </c>
      <c r="W106">
        <f>0.61365*exp(17.502*V106/(240.97+V106))</f>
        <v>0</v>
      </c>
      <c r="X106">
        <f>(Y106/Z106*100)</f>
        <v>0</v>
      </c>
      <c r="Y106">
        <f>BX106*(CC106+CD106)/1000</f>
        <v>0</v>
      </c>
      <c r="Z106">
        <f>0.61365*exp(17.502*CE106/(240.97+CE106))</f>
        <v>0</v>
      </c>
      <c r="AA106">
        <f>(W106-BX106*(CC106+CD106)/1000)</f>
        <v>0</v>
      </c>
      <c r="AB106">
        <f>(-I106*44100)</f>
        <v>0</v>
      </c>
      <c r="AC106">
        <f>2*29.3*Q106*0.92*(CE106-V106)</f>
        <v>0</v>
      </c>
      <c r="AD106">
        <f>2*0.95*5.67E-8*(((CE106+$B$7)+273)^4-(V106+273)^4)</f>
        <v>0</v>
      </c>
      <c r="AE106">
        <f>T106+AD106+AB106+AC106</f>
        <v>0</v>
      </c>
      <c r="AF106">
        <v>0</v>
      </c>
      <c r="AG106">
        <v>0</v>
      </c>
      <c r="AH106">
        <f>IF(AF106*$H$13&gt;=AJ106,1.0,(AJ106/(AJ106-AF106*$H$13)))</f>
        <v>0</v>
      </c>
      <c r="AI106">
        <f>(AH106-1)*100</f>
        <v>0</v>
      </c>
      <c r="AJ106">
        <f>MAX(0,($B$13+$C$13*CJ106)/(1+$D$13*CJ106)*CC106/(CE106+273)*$E$13)</f>
        <v>0</v>
      </c>
      <c r="AK106" t="s">
        <v>292</v>
      </c>
      <c r="AL106" t="s">
        <v>292</v>
      </c>
      <c r="AM106">
        <v>0</v>
      </c>
      <c r="AN106">
        <v>0</v>
      </c>
      <c r="AO106">
        <f>1-AM106/AN106</f>
        <v>0</v>
      </c>
      <c r="AP106">
        <v>0</v>
      </c>
      <c r="AQ106" t="s">
        <v>292</v>
      </c>
      <c r="AR106" t="s">
        <v>292</v>
      </c>
      <c r="AS106">
        <v>0</v>
      </c>
      <c r="AT106">
        <v>0</v>
      </c>
      <c r="AU106">
        <f>1-AS106/AT106</f>
        <v>0</v>
      </c>
      <c r="AV106">
        <v>0.5</v>
      </c>
      <c r="AW106">
        <f>BN106</f>
        <v>0</v>
      </c>
      <c r="AX106">
        <f>K106</f>
        <v>0</v>
      </c>
      <c r="AY106">
        <f>AU106*AV106*AW106</f>
        <v>0</v>
      </c>
      <c r="AZ106">
        <f>(AX106-AP106)/AW106</f>
        <v>0</v>
      </c>
      <c r="BA106">
        <f>(AN106-AT106)/AT106</f>
        <v>0</v>
      </c>
      <c r="BB106">
        <f>AM106/(AO106+AM106/AT106)</f>
        <v>0</v>
      </c>
      <c r="BC106" t="s">
        <v>292</v>
      </c>
      <c r="BD106">
        <v>0</v>
      </c>
      <c r="BE106">
        <f>IF(BD106&lt;&gt;0, BD106, BB106)</f>
        <v>0</v>
      </c>
      <c r="BF106">
        <f>1-BE106/AT106</f>
        <v>0</v>
      </c>
      <c r="BG106">
        <f>(AT106-AS106)/(AT106-BE106)</f>
        <v>0</v>
      </c>
      <c r="BH106">
        <f>(AN106-AT106)/(AN106-BE106)</f>
        <v>0</v>
      </c>
      <c r="BI106">
        <f>(AT106-AS106)/(AT106-AM106)</f>
        <v>0</v>
      </c>
      <c r="BJ106">
        <f>(AN106-AT106)/(AN106-AM106)</f>
        <v>0</v>
      </c>
      <c r="BK106">
        <f>(BG106*BE106/AS106)</f>
        <v>0</v>
      </c>
      <c r="BL106">
        <f>(1-BK106)</f>
        <v>0</v>
      </c>
      <c r="BM106">
        <f>$B$11*CK106+$C$11*CL106+$F$11*CM106*(1-CP106)</f>
        <v>0</v>
      </c>
      <c r="BN106">
        <f>BM106*BO106</f>
        <v>0</v>
      </c>
      <c r="BO106">
        <f>($B$11*$D$9+$C$11*$D$9+$F$11*((CZ106+CR106)/MAX(CZ106+CR106+DA106, 0.1)*$I$9+DA106/MAX(CZ106+CR106+DA106, 0.1)*$J$9))/($B$11+$C$11+$F$11)</f>
        <v>0</v>
      </c>
      <c r="BP106">
        <f>($B$11*$K$9+$C$11*$K$9+$F$11*((CZ106+CR106)/MAX(CZ106+CR106+DA106, 0.1)*$P$9+DA106/MAX(CZ106+CR106+DA106, 0.1)*$Q$9))/($B$11+$C$11+$F$11)</f>
        <v>0</v>
      </c>
      <c r="BQ106">
        <v>6</v>
      </c>
      <c r="BR106">
        <v>0.5</v>
      </c>
      <c r="BS106" t="s">
        <v>293</v>
      </c>
      <c r="BT106">
        <v>2</v>
      </c>
      <c r="BU106">
        <v>1627940691.6</v>
      </c>
      <c r="BV106">
        <v>289.693</v>
      </c>
      <c r="BW106">
        <v>296.55</v>
      </c>
      <c r="BX106">
        <v>19.3944</v>
      </c>
      <c r="BY106">
        <v>19.3348</v>
      </c>
      <c r="BZ106">
        <v>289.653</v>
      </c>
      <c r="CA106">
        <v>19.5306</v>
      </c>
      <c r="CB106">
        <v>899.966</v>
      </c>
      <c r="CC106">
        <v>101.157</v>
      </c>
      <c r="CD106">
        <v>0.0997381</v>
      </c>
      <c r="CE106">
        <v>35.0225</v>
      </c>
      <c r="CF106">
        <v>35.2835</v>
      </c>
      <c r="CG106">
        <v>999.9</v>
      </c>
      <c r="CH106">
        <v>0</v>
      </c>
      <c r="CI106">
        <v>0</v>
      </c>
      <c r="CJ106">
        <v>10003.8</v>
      </c>
      <c r="CK106">
        <v>0</v>
      </c>
      <c r="CL106">
        <v>66.4063</v>
      </c>
      <c r="CM106">
        <v>1459.79</v>
      </c>
      <c r="CN106">
        <v>0.972987</v>
      </c>
      <c r="CO106">
        <v>0.0270127</v>
      </c>
      <c r="CP106">
        <v>0</v>
      </c>
      <c r="CQ106">
        <v>3.3858</v>
      </c>
      <c r="CR106">
        <v>4.99951</v>
      </c>
      <c r="CS106">
        <v>195.471</v>
      </c>
      <c r="CT106">
        <v>11910.1</v>
      </c>
      <c r="CU106">
        <v>48.75</v>
      </c>
      <c r="CV106">
        <v>51.125</v>
      </c>
      <c r="CW106">
        <v>50.312</v>
      </c>
      <c r="CX106">
        <v>50.5</v>
      </c>
      <c r="CY106">
        <v>50.75</v>
      </c>
      <c r="CZ106">
        <v>1415.49</v>
      </c>
      <c r="DA106">
        <v>39.3</v>
      </c>
      <c r="DB106">
        <v>0</v>
      </c>
      <c r="DC106">
        <v>1627940692.3</v>
      </c>
      <c r="DD106">
        <v>0</v>
      </c>
      <c r="DE106">
        <v>3.230992</v>
      </c>
      <c r="DF106">
        <v>-0.0398923124658494</v>
      </c>
      <c r="DG106">
        <v>2.06361538138019</v>
      </c>
      <c r="DH106">
        <v>195.17224</v>
      </c>
      <c r="DI106">
        <v>15</v>
      </c>
      <c r="DJ106">
        <v>1627940486.6</v>
      </c>
      <c r="DK106" t="s">
        <v>294</v>
      </c>
      <c r="DL106">
        <v>1627940484.1</v>
      </c>
      <c r="DM106">
        <v>1627940486.6</v>
      </c>
      <c r="DN106">
        <v>1</v>
      </c>
      <c r="DO106">
        <v>-0.66</v>
      </c>
      <c r="DP106">
        <v>-0.126</v>
      </c>
      <c r="DQ106">
        <v>0.617</v>
      </c>
      <c r="DR106">
        <v>-0.144</v>
      </c>
      <c r="DS106">
        <v>420</v>
      </c>
      <c r="DT106">
        <v>19</v>
      </c>
      <c r="DU106">
        <v>0.69</v>
      </c>
      <c r="DV106">
        <v>0.21</v>
      </c>
      <c r="DW106">
        <v>-6.88422658536586</v>
      </c>
      <c r="DX106">
        <v>0.34934216027873</v>
      </c>
      <c r="DY106">
        <v>0.0525313349279826</v>
      </c>
      <c r="DZ106">
        <v>1</v>
      </c>
      <c r="EA106">
        <v>3.25738</v>
      </c>
      <c r="EB106">
        <v>-0.360450394935859</v>
      </c>
      <c r="EC106">
        <v>0.164336368985774</v>
      </c>
      <c r="ED106">
        <v>1</v>
      </c>
      <c r="EE106">
        <v>0.0792070609756098</v>
      </c>
      <c r="EF106">
        <v>0.0286756662020906</v>
      </c>
      <c r="EG106">
        <v>0.0210790736326267</v>
      </c>
      <c r="EH106">
        <v>1</v>
      </c>
      <c r="EI106">
        <v>3</v>
      </c>
      <c r="EJ106">
        <v>3</v>
      </c>
      <c r="EK106" t="s">
        <v>295</v>
      </c>
      <c r="EL106">
        <v>100</v>
      </c>
      <c r="EM106">
        <v>100</v>
      </c>
      <c r="EN106">
        <v>0.04</v>
      </c>
      <c r="EO106">
        <v>-0.1362</v>
      </c>
      <c r="EP106">
        <v>-1.5265217558934</v>
      </c>
      <c r="EQ106">
        <v>0.00616335315543056</v>
      </c>
      <c r="ER106">
        <v>-2.81551833566181e-06</v>
      </c>
      <c r="ES106">
        <v>7.20361701182458e-10</v>
      </c>
      <c r="ET106">
        <v>-0.335119031910718</v>
      </c>
      <c r="EU106">
        <v>0.000949733804135094</v>
      </c>
      <c r="EV106">
        <v>0.000626151634330831</v>
      </c>
      <c r="EW106">
        <v>-7.8445624330649e-06</v>
      </c>
      <c r="EX106">
        <v>-4</v>
      </c>
      <c r="EY106">
        <v>2067</v>
      </c>
      <c r="EZ106">
        <v>1</v>
      </c>
      <c r="FA106">
        <v>22</v>
      </c>
      <c r="FB106">
        <v>3.5</v>
      </c>
      <c r="FC106">
        <v>3.4</v>
      </c>
      <c r="FD106">
        <v>18</v>
      </c>
      <c r="FE106">
        <v>992.1</v>
      </c>
      <c r="FF106">
        <v>452.194</v>
      </c>
      <c r="FG106">
        <v>33.0024</v>
      </c>
      <c r="FH106">
        <v>34.2297</v>
      </c>
      <c r="FI106">
        <v>30.002</v>
      </c>
      <c r="FJ106">
        <v>33.8084</v>
      </c>
      <c r="FK106">
        <v>33.8474</v>
      </c>
      <c r="FL106">
        <v>20.9596</v>
      </c>
      <c r="FM106">
        <v>43.7429</v>
      </c>
      <c r="FN106">
        <v>0</v>
      </c>
      <c r="FO106">
        <v>33</v>
      </c>
      <c r="FP106">
        <v>312.67</v>
      </c>
      <c r="FQ106">
        <v>19.4544</v>
      </c>
      <c r="FR106">
        <v>98.9359</v>
      </c>
      <c r="FS106">
        <v>97.7641</v>
      </c>
    </row>
    <row r="107" spans="1:175">
      <c r="A107">
        <v>91</v>
      </c>
      <c r="B107">
        <v>1627940693.6</v>
      </c>
      <c r="C107">
        <v>180</v>
      </c>
      <c r="D107" t="s">
        <v>476</v>
      </c>
      <c r="E107" t="s">
        <v>477</v>
      </c>
      <c r="F107">
        <v>0</v>
      </c>
      <c r="H107">
        <v>1627940693.6</v>
      </c>
      <c r="I107">
        <f>(J107)/1000</f>
        <v>0</v>
      </c>
      <c r="J107">
        <f>1000*CB107*AH107*(BX107-BY107)/(100*BQ107*(1000-AH107*BX107))</f>
        <v>0</v>
      </c>
      <c r="K107">
        <f>CB107*AH107*(BW107-BV107*(1000-AH107*BY107)/(1000-AH107*BX107))/(100*BQ107)</f>
        <v>0</v>
      </c>
      <c r="L107">
        <f>BV107 - IF(AH107&gt;1, K107*BQ107*100.0/(AJ107*CJ107), 0)</f>
        <v>0</v>
      </c>
      <c r="M107">
        <f>((S107-I107/2)*L107-K107)/(S107+I107/2)</f>
        <v>0</v>
      </c>
      <c r="N107">
        <f>M107*(CC107+CD107)/1000.0</f>
        <v>0</v>
      </c>
      <c r="O107">
        <f>(BV107 - IF(AH107&gt;1, K107*BQ107*100.0/(AJ107*CJ107), 0))*(CC107+CD107)/1000.0</f>
        <v>0</v>
      </c>
      <c r="P107">
        <f>2.0/((1/R107-1/Q107)+SIGN(R107)*SQRT((1/R107-1/Q107)*(1/R107-1/Q107) + 4*BR107/((BR107+1)*(BR107+1))*(2*1/R107*1/Q107-1/Q107*1/Q107)))</f>
        <v>0</v>
      </c>
      <c r="Q107">
        <f>IF(LEFT(BS107,1)&lt;&gt;"0",IF(LEFT(BS107,1)="1",3.0,BT107),$D$5+$E$5*(CJ107*CC107/($K$5*1000))+$F$5*(CJ107*CC107/($K$5*1000))*MAX(MIN(BQ107,$J$5),$I$5)*MAX(MIN(BQ107,$J$5),$I$5)+$G$5*MAX(MIN(BQ107,$J$5),$I$5)*(CJ107*CC107/($K$5*1000))+$H$5*(CJ107*CC107/($K$5*1000))*(CJ107*CC107/($K$5*1000)))</f>
        <v>0</v>
      </c>
      <c r="R107">
        <f>I107*(1000-(1000*0.61365*exp(17.502*V107/(240.97+V107))/(CC107+CD107)+BX107)/2)/(1000*0.61365*exp(17.502*V107/(240.97+V107))/(CC107+CD107)-BX107)</f>
        <v>0</v>
      </c>
      <c r="S107">
        <f>1/((BR107+1)/(P107/1.6)+1/(Q107/1.37)) + BR107/((BR107+1)/(P107/1.6) + BR107/(Q107/1.37))</f>
        <v>0</v>
      </c>
      <c r="T107">
        <f>(BM107*BP107)</f>
        <v>0</v>
      </c>
      <c r="U107">
        <f>(CE107+(T107+2*0.95*5.67E-8*(((CE107+$B$7)+273)^4-(CE107+273)^4)-44100*I107)/(1.84*29.3*Q107+8*0.95*5.67E-8*(CE107+273)^3))</f>
        <v>0</v>
      </c>
      <c r="V107">
        <f>($C$7*CF107+$D$7*CG107+$E$7*U107)</f>
        <v>0</v>
      </c>
      <c r="W107">
        <f>0.61365*exp(17.502*V107/(240.97+V107))</f>
        <v>0</v>
      </c>
      <c r="X107">
        <f>(Y107/Z107*100)</f>
        <v>0</v>
      </c>
      <c r="Y107">
        <f>BX107*(CC107+CD107)/1000</f>
        <v>0</v>
      </c>
      <c r="Z107">
        <f>0.61365*exp(17.502*CE107/(240.97+CE107))</f>
        <v>0</v>
      </c>
      <c r="AA107">
        <f>(W107-BX107*(CC107+CD107)/1000)</f>
        <v>0</v>
      </c>
      <c r="AB107">
        <f>(-I107*44100)</f>
        <v>0</v>
      </c>
      <c r="AC107">
        <f>2*29.3*Q107*0.92*(CE107-V107)</f>
        <v>0</v>
      </c>
      <c r="AD107">
        <f>2*0.95*5.67E-8*(((CE107+$B$7)+273)^4-(V107+273)^4)</f>
        <v>0</v>
      </c>
      <c r="AE107">
        <f>T107+AD107+AB107+AC107</f>
        <v>0</v>
      </c>
      <c r="AF107">
        <v>0</v>
      </c>
      <c r="AG107">
        <v>0</v>
      </c>
      <c r="AH107">
        <f>IF(AF107*$H$13&gt;=AJ107,1.0,(AJ107/(AJ107-AF107*$H$13)))</f>
        <v>0</v>
      </c>
      <c r="AI107">
        <f>(AH107-1)*100</f>
        <v>0</v>
      </c>
      <c r="AJ107">
        <f>MAX(0,($B$13+$C$13*CJ107)/(1+$D$13*CJ107)*CC107/(CE107+273)*$E$13)</f>
        <v>0</v>
      </c>
      <c r="AK107" t="s">
        <v>292</v>
      </c>
      <c r="AL107" t="s">
        <v>292</v>
      </c>
      <c r="AM107">
        <v>0</v>
      </c>
      <c r="AN107">
        <v>0</v>
      </c>
      <c r="AO107">
        <f>1-AM107/AN107</f>
        <v>0</v>
      </c>
      <c r="AP107">
        <v>0</v>
      </c>
      <c r="AQ107" t="s">
        <v>292</v>
      </c>
      <c r="AR107" t="s">
        <v>292</v>
      </c>
      <c r="AS107">
        <v>0</v>
      </c>
      <c r="AT107">
        <v>0</v>
      </c>
      <c r="AU107">
        <f>1-AS107/AT107</f>
        <v>0</v>
      </c>
      <c r="AV107">
        <v>0.5</v>
      </c>
      <c r="AW107">
        <f>BN107</f>
        <v>0</v>
      </c>
      <c r="AX107">
        <f>K107</f>
        <v>0</v>
      </c>
      <c r="AY107">
        <f>AU107*AV107*AW107</f>
        <v>0</v>
      </c>
      <c r="AZ107">
        <f>(AX107-AP107)/AW107</f>
        <v>0</v>
      </c>
      <c r="BA107">
        <f>(AN107-AT107)/AT107</f>
        <v>0</v>
      </c>
      <c r="BB107">
        <f>AM107/(AO107+AM107/AT107)</f>
        <v>0</v>
      </c>
      <c r="BC107" t="s">
        <v>292</v>
      </c>
      <c r="BD107">
        <v>0</v>
      </c>
      <c r="BE107">
        <f>IF(BD107&lt;&gt;0, BD107, BB107)</f>
        <v>0</v>
      </c>
      <c r="BF107">
        <f>1-BE107/AT107</f>
        <v>0</v>
      </c>
      <c r="BG107">
        <f>(AT107-AS107)/(AT107-BE107)</f>
        <v>0</v>
      </c>
      <c r="BH107">
        <f>(AN107-AT107)/(AN107-BE107)</f>
        <v>0</v>
      </c>
      <c r="BI107">
        <f>(AT107-AS107)/(AT107-AM107)</f>
        <v>0</v>
      </c>
      <c r="BJ107">
        <f>(AN107-AT107)/(AN107-AM107)</f>
        <v>0</v>
      </c>
      <c r="BK107">
        <f>(BG107*BE107/AS107)</f>
        <v>0</v>
      </c>
      <c r="BL107">
        <f>(1-BK107)</f>
        <v>0</v>
      </c>
      <c r="BM107">
        <f>$B$11*CK107+$C$11*CL107+$F$11*CM107*(1-CP107)</f>
        <v>0</v>
      </c>
      <c r="BN107">
        <f>BM107*BO107</f>
        <v>0</v>
      </c>
      <c r="BO107">
        <f>($B$11*$D$9+$C$11*$D$9+$F$11*((CZ107+CR107)/MAX(CZ107+CR107+DA107, 0.1)*$I$9+DA107/MAX(CZ107+CR107+DA107, 0.1)*$J$9))/($B$11+$C$11+$F$11)</f>
        <v>0</v>
      </c>
      <c r="BP107">
        <f>($B$11*$K$9+$C$11*$K$9+$F$11*((CZ107+CR107)/MAX(CZ107+CR107+DA107, 0.1)*$P$9+DA107/MAX(CZ107+CR107+DA107, 0.1)*$Q$9))/($B$11+$C$11+$F$11)</f>
        <v>0</v>
      </c>
      <c r="BQ107">
        <v>6</v>
      </c>
      <c r="BR107">
        <v>0.5</v>
      </c>
      <c r="BS107" t="s">
        <v>293</v>
      </c>
      <c r="BT107">
        <v>2</v>
      </c>
      <c r="BU107">
        <v>1627940693.6</v>
      </c>
      <c r="BV107">
        <v>293.074</v>
      </c>
      <c r="BW107">
        <v>299.838</v>
      </c>
      <c r="BX107">
        <v>19.3964</v>
      </c>
      <c r="BY107">
        <v>19.3393</v>
      </c>
      <c r="BZ107">
        <v>293.018</v>
      </c>
      <c r="CA107">
        <v>19.5325</v>
      </c>
      <c r="CB107">
        <v>900.009</v>
      </c>
      <c r="CC107">
        <v>101.159</v>
      </c>
      <c r="CD107">
        <v>0.100268</v>
      </c>
      <c r="CE107">
        <v>35.0263</v>
      </c>
      <c r="CF107">
        <v>35.2906</v>
      </c>
      <c r="CG107">
        <v>999.9</v>
      </c>
      <c r="CH107">
        <v>0</v>
      </c>
      <c r="CI107">
        <v>0</v>
      </c>
      <c r="CJ107">
        <v>9998.12</v>
      </c>
      <c r="CK107">
        <v>0</v>
      </c>
      <c r="CL107">
        <v>66.4063</v>
      </c>
      <c r="CM107">
        <v>1460.1</v>
      </c>
      <c r="CN107">
        <v>0.972993</v>
      </c>
      <c r="CO107">
        <v>0.027007</v>
      </c>
      <c r="CP107">
        <v>0</v>
      </c>
      <c r="CQ107">
        <v>3.2752</v>
      </c>
      <c r="CR107">
        <v>4.99951</v>
      </c>
      <c r="CS107">
        <v>195.562</v>
      </c>
      <c r="CT107">
        <v>11912.7</v>
      </c>
      <c r="CU107">
        <v>48.75</v>
      </c>
      <c r="CV107">
        <v>51.125</v>
      </c>
      <c r="CW107">
        <v>50.375</v>
      </c>
      <c r="CX107">
        <v>50.5</v>
      </c>
      <c r="CY107">
        <v>50.812</v>
      </c>
      <c r="CZ107">
        <v>1415.8</v>
      </c>
      <c r="DA107">
        <v>39.3</v>
      </c>
      <c r="DB107">
        <v>0</v>
      </c>
      <c r="DC107">
        <v>1627940694.1</v>
      </c>
      <c r="DD107">
        <v>0</v>
      </c>
      <c r="DE107">
        <v>3.22613076923077</v>
      </c>
      <c r="DF107">
        <v>-0.00365128401970963</v>
      </c>
      <c r="DG107">
        <v>2.52061537949909</v>
      </c>
      <c r="DH107">
        <v>195.238769230769</v>
      </c>
      <c r="DI107">
        <v>15</v>
      </c>
      <c r="DJ107">
        <v>1627940486.6</v>
      </c>
      <c r="DK107" t="s">
        <v>294</v>
      </c>
      <c r="DL107">
        <v>1627940484.1</v>
      </c>
      <c r="DM107">
        <v>1627940486.6</v>
      </c>
      <c r="DN107">
        <v>1</v>
      </c>
      <c r="DO107">
        <v>-0.66</v>
      </c>
      <c r="DP107">
        <v>-0.126</v>
      </c>
      <c r="DQ107">
        <v>0.617</v>
      </c>
      <c r="DR107">
        <v>-0.144</v>
      </c>
      <c r="DS107">
        <v>420</v>
      </c>
      <c r="DT107">
        <v>19</v>
      </c>
      <c r="DU107">
        <v>0.69</v>
      </c>
      <c r="DV107">
        <v>0.21</v>
      </c>
      <c r="DW107">
        <v>-6.87467317073171</v>
      </c>
      <c r="DX107">
        <v>0.377787804878057</v>
      </c>
      <c r="DY107">
        <v>0.0557429132951391</v>
      </c>
      <c r="DZ107">
        <v>1</v>
      </c>
      <c r="EA107">
        <v>3.25345294117647</v>
      </c>
      <c r="EB107">
        <v>-0.370806386645891</v>
      </c>
      <c r="EC107">
        <v>0.168665058334897</v>
      </c>
      <c r="ED107">
        <v>1</v>
      </c>
      <c r="EE107">
        <v>0.0783489390243902</v>
      </c>
      <c r="EF107">
        <v>-0.0239372822299652</v>
      </c>
      <c r="EG107">
        <v>0.0216793474428148</v>
      </c>
      <c r="EH107">
        <v>1</v>
      </c>
      <c r="EI107">
        <v>3</v>
      </c>
      <c r="EJ107">
        <v>3</v>
      </c>
      <c r="EK107" t="s">
        <v>295</v>
      </c>
      <c r="EL107">
        <v>100</v>
      </c>
      <c r="EM107">
        <v>100</v>
      </c>
      <c r="EN107">
        <v>0.056</v>
      </c>
      <c r="EO107">
        <v>-0.1361</v>
      </c>
      <c r="EP107">
        <v>-1.5265217558934</v>
      </c>
      <c r="EQ107">
        <v>0.00616335315543056</v>
      </c>
      <c r="ER107">
        <v>-2.81551833566181e-06</v>
      </c>
      <c r="ES107">
        <v>7.20361701182458e-10</v>
      </c>
      <c r="ET107">
        <v>-0.335119031910718</v>
      </c>
      <c r="EU107">
        <v>0.000949733804135094</v>
      </c>
      <c r="EV107">
        <v>0.000626151634330831</v>
      </c>
      <c r="EW107">
        <v>-7.8445624330649e-06</v>
      </c>
      <c r="EX107">
        <v>-4</v>
      </c>
      <c r="EY107">
        <v>2067</v>
      </c>
      <c r="EZ107">
        <v>1</v>
      </c>
      <c r="FA107">
        <v>22</v>
      </c>
      <c r="FB107">
        <v>3.5</v>
      </c>
      <c r="FC107">
        <v>3.5</v>
      </c>
      <c r="FD107">
        <v>18</v>
      </c>
      <c r="FE107">
        <v>992.136</v>
      </c>
      <c r="FF107">
        <v>452.083</v>
      </c>
      <c r="FG107">
        <v>33.0023</v>
      </c>
      <c r="FH107">
        <v>34.2389</v>
      </c>
      <c r="FI107">
        <v>30.0019</v>
      </c>
      <c r="FJ107">
        <v>33.8175</v>
      </c>
      <c r="FK107">
        <v>33.8572</v>
      </c>
      <c r="FL107">
        <v>21.1227</v>
      </c>
      <c r="FM107">
        <v>43.7429</v>
      </c>
      <c r="FN107">
        <v>0</v>
      </c>
      <c r="FO107">
        <v>33</v>
      </c>
      <c r="FP107">
        <v>312.67</v>
      </c>
      <c r="FQ107">
        <v>19.4801</v>
      </c>
      <c r="FR107">
        <v>98.9345</v>
      </c>
      <c r="FS107">
        <v>97.7608</v>
      </c>
    </row>
    <row r="108" spans="1:175">
      <c r="A108">
        <v>92</v>
      </c>
      <c r="B108">
        <v>1627940695.6</v>
      </c>
      <c r="C108">
        <v>182</v>
      </c>
      <c r="D108" t="s">
        <v>478</v>
      </c>
      <c r="E108" t="s">
        <v>479</v>
      </c>
      <c r="F108">
        <v>0</v>
      </c>
      <c r="H108">
        <v>1627940695.6</v>
      </c>
      <c r="I108">
        <f>(J108)/1000</f>
        <v>0</v>
      </c>
      <c r="J108">
        <f>1000*CB108*AH108*(BX108-BY108)/(100*BQ108*(1000-AH108*BX108))</f>
        <v>0</v>
      </c>
      <c r="K108">
        <f>CB108*AH108*(BW108-BV108*(1000-AH108*BY108)/(1000-AH108*BX108))/(100*BQ108)</f>
        <v>0</v>
      </c>
      <c r="L108">
        <f>BV108 - IF(AH108&gt;1, K108*BQ108*100.0/(AJ108*CJ108), 0)</f>
        <v>0</v>
      </c>
      <c r="M108">
        <f>((S108-I108/2)*L108-K108)/(S108+I108/2)</f>
        <v>0</v>
      </c>
      <c r="N108">
        <f>M108*(CC108+CD108)/1000.0</f>
        <v>0</v>
      </c>
      <c r="O108">
        <f>(BV108 - IF(AH108&gt;1, K108*BQ108*100.0/(AJ108*CJ108), 0))*(CC108+CD108)/1000.0</f>
        <v>0</v>
      </c>
      <c r="P108">
        <f>2.0/((1/R108-1/Q108)+SIGN(R108)*SQRT((1/R108-1/Q108)*(1/R108-1/Q108) + 4*BR108/((BR108+1)*(BR108+1))*(2*1/R108*1/Q108-1/Q108*1/Q108)))</f>
        <v>0</v>
      </c>
      <c r="Q108">
        <f>IF(LEFT(BS108,1)&lt;&gt;"0",IF(LEFT(BS108,1)="1",3.0,BT108),$D$5+$E$5*(CJ108*CC108/($K$5*1000))+$F$5*(CJ108*CC108/($K$5*1000))*MAX(MIN(BQ108,$J$5),$I$5)*MAX(MIN(BQ108,$J$5),$I$5)+$G$5*MAX(MIN(BQ108,$J$5),$I$5)*(CJ108*CC108/($K$5*1000))+$H$5*(CJ108*CC108/($K$5*1000))*(CJ108*CC108/($K$5*1000)))</f>
        <v>0</v>
      </c>
      <c r="R108">
        <f>I108*(1000-(1000*0.61365*exp(17.502*V108/(240.97+V108))/(CC108+CD108)+BX108)/2)/(1000*0.61365*exp(17.502*V108/(240.97+V108))/(CC108+CD108)-BX108)</f>
        <v>0</v>
      </c>
      <c r="S108">
        <f>1/((BR108+1)/(P108/1.6)+1/(Q108/1.37)) + BR108/((BR108+1)/(P108/1.6) + BR108/(Q108/1.37))</f>
        <v>0</v>
      </c>
      <c r="T108">
        <f>(BM108*BP108)</f>
        <v>0</v>
      </c>
      <c r="U108">
        <f>(CE108+(T108+2*0.95*5.67E-8*(((CE108+$B$7)+273)^4-(CE108+273)^4)-44100*I108)/(1.84*29.3*Q108+8*0.95*5.67E-8*(CE108+273)^3))</f>
        <v>0</v>
      </c>
      <c r="V108">
        <f>($C$7*CF108+$D$7*CG108+$E$7*U108)</f>
        <v>0</v>
      </c>
      <c r="W108">
        <f>0.61365*exp(17.502*V108/(240.97+V108))</f>
        <v>0</v>
      </c>
      <c r="X108">
        <f>(Y108/Z108*100)</f>
        <v>0</v>
      </c>
      <c r="Y108">
        <f>BX108*(CC108+CD108)/1000</f>
        <v>0</v>
      </c>
      <c r="Z108">
        <f>0.61365*exp(17.502*CE108/(240.97+CE108))</f>
        <v>0</v>
      </c>
      <c r="AA108">
        <f>(W108-BX108*(CC108+CD108)/1000)</f>
        <v>0</v>
      </c>
      <c r="AB108">
        <f>(-I108*44100)</f>
        <v>0</v>
      </c>
      <c r="AC108">
        <f>2*29.3*Q108*0.92*(CE108-V108)</f>
        <v>0</v>
      </c>
      <c r="AD108">
        <f>2*0.95*5.67E-8*(((CE108+$B$7)+273)^4-(V108+273)^4)</f>
        <v>0</v>
      </c>
      <c r="AE108">
        <f>T108+AD108+AB108+AC108</f>
        <v>0</v>
      </c>
      <c r="AF108">
        <v>0</v>
      </c>
      <c r="AG108">
        <v>0</v>
      </c>
      <c r="AH108">
        <f>IF(AF108*$H$13&gt;=AJ108,1.0,(AJ108/(AJ108-AF108*$H$13)))</f>
        <v>0</v>
      </c>
      <c r="AI108">
        <f>(AH108-1)*100</f>
        <v>0</v>
      </c>
      <c r="AJ108">
        <f>MAX(0,($B$13+$C$13*CJ108)/(1+$D$13*CJ108)*CC108/(CE108+273)*$E$13)</f>
        <v>0</v>
      </c>
      <c r="AK108" t="s">
        <v>292</v>
      </c>
      <c r="AL108" t="s">
        <v>292</v>
      </c>
      <c r="AM108">
        <v>0</v>
      </c>
      <c r="AN108">
        <v>0</v>
      </c>
      <c r="AO108">
        <f>1-AM108/AN108</f>
        <v>0</v>
      </c>
      <c r="AP108">
        <v>0</v>
      </c>
      <c r="AQ108" t="s">
        <v>292</v>
      </c>
      <c r="AR108" t="s">
        <v>292</v>
      </c>
      <c r="AS108">
        <v>0</v>
      </c>
      <c r="AT108">
        <v>0</v>
      </c>
      <c r="AU108">
        <f>1-AS108/AT108</f>
        <v>0</v>
      </c>
      <c r="AV108">
        <v>0.5</v>
      </c>
      <c r="AW108">
        <f>BN108</f>
        <v>0</v>
      </c>
      <c r="AX108">
        <f>K108</f>
        <v>0</v>
      </c>
      <c r="AY108">
        <f>AU108*AV108*AW108</f>
        <v>0</v>
      </c>
      <c r="AZ108">
        <f>(AX108-AP108)/AW108</f>
        <v>0</v>
      </c>
      <c r="BA108">
        <f>(AN108-AT108)/AT108</f>
        <v>0</v>
      </c>
      <c r="BB108">
        <f>AM108/(AO108+AM108/AT108)</f>
        <v>0</v>
      </c>
      <c r="BC108" t="s">
        <v>292</v>
      </c>
      <c r="BD108">
        <v>0</v>
      </c>
      <c r="BE108">
        <f>IF(BD108&lt;&gt;0, BD108, BB108)</f>
        <v>0</v>
      </c>
      <c r="BF108">
        <f>1-BE108/AT108</f>
        <v>0</v>
      </c>
      <c r="BG108">
        <f>(AT108-AS108)/(AT108-BE108)</f>
        <v>0</v>
      </c>
      <c r="BH108">
        <f>(AN108-AT108)/(AN108-BE108)</f>
        <v>0</v>
      </c>
      <c r="BI108">
        <f>(AT108-AS108)/(AT108-AM108)</f>
        <v>0</v>
      </c>
      <c r="BJ108">
        <f>(AN108-AT108)/(AN108-AM108)</f>
        <v>0</v>
      </c>
      <c r="BK108">
        <f>(BG108*BE108/AS108)</f>
        <v>0</v>
      </c>
      <c r="BL108">
        <f>(1-BK108)</f>
        <v>0</v>
      </c>
      <c r="BM108">
        <f>$B$11*CK108+$C$11*CL108+$F$11*CM108*(1-CP108)</f>
        <v>0</v>
      </c>
      <c r="BN108">
        <f>BM108*BO108</f>
        <v>0</v>
      </c>
      <c r="BO108">
        <f>($B$11*$D$9+$C$11*$D$9+$F$11*((CZ108+CR108)/MAX(CZ108+CR108+DA108, 0.1)*$I$9+DA108/MAX(CZ108+CR108+DA108, 0.1)*$J$9))/($B$11+$C$11+$F$11)</f>
        <v>0</v>
      </c>
      <c r="BP108">
        <f>($B$11*$K$9+$C$11*$K$9+$F$11*((CZ108+CR108)/MAX(CZ108+CR108+DA108, 0.1)*$P$9+DA108/MAX(CZ108+CR108+DA108, 0.1)*$Q$9))/($B$11+$C$11+$F$11)</f>
        <v>0</v>
      </c>
      <c r="BQ108">
        <v>6</v>
      </c>
      <c r="BR108">
        <v>0.5</v>
      </c>
      <c r="BS108" t="s">
        <v>293</v>
      </c>
      <c r="BT108">
        <v>2</v>
      </c>
      <c r="BU108">
        <v>1627940695.6</v>
      </c>
      <c r="BV108">
        <v>296.461</v>
      </c>
      <c r="BW108">
        <v>303.274</v>
      </c>
      <c r="BX108">
        <v>19.3986</v>
      </c>
      <c r="BY108">
        <v>19.3457</v>
      </c>
      <c r="BZ108">
        <v>296.39</v>
      </c>
      <c r="CA108">
        <v>19.5347</v>
      </c>
      <c r="CB108">
        <v>899.999</v>
      </c>
      <c r="CC108">
        <v>101.16</v>
      </c>
      <c r="CD108">
        <v>0.100394</v>
      </c>
      <c r="CE108">
        <v>35.0279</v>
      </c>
      <c r="CF108">
        <v>35.2869</v>
      </c>
      <c r="CG108">
        <v>999.9</v>
      </c>
      <c r="CH108">
        <v>0</v>
      </c>
      <c r="CI108">
        <v>0</v>
      </c>
      <c r="CJ108">
        <v>9993.12</v>
      </c>
      <c r="CK108">
        <v>0</v>
      </c>
      <c r="CL108">
        <v>66.4063</v>
      </c>
      <c r="CM108">
        <v>1460.09</v>
      </c>
      <c r="CN108">
        <v>0.972993</v>
      </c>
      <c r="CO108">
        <v>0.027007</v>
      </c>
      <c r="CP108">
        <v>0</v>
      </c>
      <c r="CQ108">
        <v>3.2951</v>
      </c>
      <c r="CR108">
        <v>4.99951</v>
      </c>
      <c r="CS108">
        <v>195.702</v>
      </c>
      <c r="CT108">
        <v>11912.6</v>
      </c>
      <c r="CU108">
        <v>48.75</v>
      </c>
      <c r="CV108">
        <v>51.125</v>
      </c>
      <c r="CW108">
        <v>50.375</v>
      </c>
      <c r="CX108">
        <v>50.5</v>
      </c>
      <c r="CY108">
        <v>50.75</v>
      </c>
      <c r="CZ108">
        <v>1415.79</v>
      </c>
      <c r="DA108">
        <v>39.3</v>
      </c>
      <c r="DB108">
        <v>0</v>
      </c>
      <c r="DC108">
        <v>1627940696.5</v>
      </c>
      <c r="DD108">
        <v>0</v>
      </c>
      <c r="DE108">
        <v>3.25922307692308</v>
      </c>
      <c r="DF108">
        <v>0.336355554362376</v>
      </c>
      <c r="DG108">
        <v>2.73052990630749</v>
      </c>
      <c r="DH108">
        <v>195.342461538462</v>
      </c>
      <c r="DI108">
        <v>15</v>
      </c>
      <c r="DJ108">
        <v>1627940486.6</v>
      </c>
      <c r="DK108" t="s">
        <v>294</v>
      </c>
      <c r="DL108">
        <v>1627940484.1</v>
      </c>
      <c r="DM108">
        <v>1627940486.6</v>
      </c>
      <c r="DN108">
        <v>1</v>
      </c>
      <c r="DO108">
        <v>-0.66</v>
      </c>
      <c r="DP108">
        <v>-0.126</v>
      </c>
      <c r="DQ108">
        <v>0.617</v>
      </c>
      <c r="DR108">
        <v>-0.144</v>
      </c>
      <c r="DS108">
        <v>420</v>
      </c>
      <c r="DT108">
        <v>19</v>
      </c>
      <c r="DU108">
        <v>0.69</v>
      </c>
      <c r="DV108">
        <v>0.21</v>
      </c>
      <c r="DW108">
        <v>-6.85948804878049</v>
      </c>
      <c r="DX108">
        <v>0.394955540069676</v>
      </c>
      <c r="DY108">
        <v>0.0581370670650357</v>
      </c>
      <c r="DZ108">
        <v>1</v>
      </c>
      <c r="EA108">
        <v>3.26735294117647</v>
      </c>
      <c r="EB108">
        <v>-0.178437606135817</v>
      </c>
      <c r="EC108">
        <v>0.17813788815755</v>
      </c>
      <c r="ED108">
        <v>1</v>
      </c>
      <c r="EE108">
        <v>0.0781421097560976</v>
      </c>
      <c r="EF108">
        <v>-0.0946500919860628</v>
      </c>
      <c r="EG108">
        <v>0.0218706065562424</v>
      </c>
      <c r="EH108">
        <v>1</v>
      </c>
      <c r="EI108">
        <v>3</v>
      </c>
      <c r="EJ108">
        <v>3</v>
      </c>
      <c r="EK108" t="s">
        <v>295</v>
      </c>
      <c r="EL108">
        <v>100</v>
      </c>
      <c r="EM108">
        <v>100</v>
      </c>
      <c r="EN108">
        <v>0.071</v>
      </c>
      <c r="EO108">
        <v>-0.1361</v>
      </c>
      <c r="EP108">
        <v>-1.5265217558934</v>
      </c>
      <c r="EQ108">
        <v>0.00616335315543056</v>
      </c>
      <c r="ER108">
        <v>-2.81551833566181e-06</v>
      </c>
      <c r="ES108">
        <v>7.20361701182458e-10</v>
      </c>
      <c r="ET108">
        <v>-0.335119031910718</v>
      </c>
      <c r="EU108">
        <v>0.000949733804135094</v>
      </c>
      <c r="EV108">
        <v>0.000626151634330831</v>
      </c>
      <c r="EW108">
        <v>-7.8445624330649e-06</v>
      </c>
      <c r="EX108">
        <v>-4</v>
      </c>
      <c r="EY108">
        <v>2067</v>
      </c>
      <c r="EZ108">
        <v>1</v>
      </c>
      <c r="FA108">
        <v>22</v>
      </c>
      <c r="FB108">
        <v>3.5</v>
      </c>
      <c r="FC108">
        <v>3.5</v>
      </c>
      <c r="FD108">
        <v>18</v>
      </c>
      <c r="FE108">
        <v>992.09</v>
      </c>
      <c r="FF108">
        <v>452.149</v>
      </c>
      <c r="FG108">
        <v>33.0022</v>
      </c>
      <c r="FH108">
        <v>34.2482</v>
      </c>
      <c r="FI108">
        <v>30.0019</v>
      </c>
      <c r="FJ108">
        <v>33.8265</v>
      </c>
      <c r="FK108">
        <v>33.8663</v>
      </c>
      <c r="FL108">
        <v>21.3035</v>
      </c>
      <c r="FM108">
        <v>43.4539</v>
      </c>
      <c r="FN108">
        <v>0</v>
      </c>
      <c r="FO108">
        <v>33</v>
      </c>
      <c r="FP108">
        <v>317.69</v>
      </c>
      <c r="FQ108">
        <v>19.5062</v>
      </c>
      <c r="FR108">
        <v>98.9322</v>
      </c>
      <c r="FS108">
        <v>97.7584</v>
      </c>
    </row>
    <row r="109" spans="1:175">
      <c r="A109">
        <v>93</v>
      </c>
      <c r="B109">
        <v>1627940697.6</v>
      </c>
      <c r="C109">
        <v>184</v>
      </c>
      <c r="D109" t="s">
        <v>480</v>
      </c>
      <c r="E109" t="s">
        <v>481</v>
      </c>
      <c r="F109">
        <v>0</v>
      </c>
      <c r="H109">
        <v>1627940697.6</v>
      </c>
      <c r="I109">
        <f>(J109)/1000</f>
        <v>0</v>
      </c>
      <c r="J109">
        <f>1000*CB109*AH109*(BX109-BY109)/(100*BQ109*(1000-AH109*BX109))</f>
        <v>0</v>
      </c>
      <c r="K109">
        <f>CB109*AH109*(BW109-BV109*(1000-AH109*BY109)/(1000-AH109*BX109))/(100*BQ109)</f>
        <v>0</v>
      </c>
      <c r="L109">
        <f>BV109 - IF(AH109&gt;1, K109*BQ109*100.0/(AJ109*CJ109), 0)</f>
        <v>0</v>
      </c>
      <c r="M109">
        <f>((S109-I109/2)*L109-K109)/(S109+I109/2)</f>
        <v>0</v>
      </c>
      <c r="N109">
        <f>M109*(CC109+CD109)/1000.0</f>
        <v>0</v>
      </c>
      <c r="O109">
        <f>(BV109 - IF(AH109&gt;1, K109*BQ109*100.0/(AJ109*CJ109), 0))*(CC109+CD109)/1000.0</f>
        <v>0</v>
      </c>
      <c r="P109">
        <f>2.0/((1/R109-1/Q109)+SIGN(R109)*SQRT((1/R109-1/Q109)*(1/R109-1/Q109) + 4*BR109/((BR109+1)*(BR109+1))*(2*1/R109*1/Q109-1/Q109*1/Q109)))</f>
        <v>0</v>
      </c>
      <c r="Q109">
        <f>IF(LEFT(BS109,1)&lt;&gt;"0",IF(LEFT(BS109,1)="1",3.0,BT109),$D$5+$E$5*(CJ109*CC109/($K$5*1000))+$F$5*(CJ109*CC109/($K$5*1000))*MAX(MIN(BQ109,$J$5),$I$5)*MAX(MIN(BQ109,$J$5),$I$5)+$G$5*MAX(MIN(BQ109,$J$5),$I$5)*(CJ109*CC109/($K$5*1000))+$H$5*(CJ109*CC109/($K$5*1000))*(CJ109*CC109/($K$5*1000)))</f>
        <v>0</v>
      </c>
      <c r="R109">
        <f>I109*(1000-(1000*0.61365*exp(17.502*V109/(240.97+V109))/(CC109+CD109)+BX109)/2)/(1000*0.61365*exp(17.502*V109/(240.97+V109))/(CC109+CD109)-BX109)</f>
        <v>0</v>
      </c>
      <c r="S109">
        <f>1/((BR109+1)/(P109/1.6)+1/(Q109/1.37)) + BR109/((BR109+1)/(P109/1.6) + BR109/(Q109/1.37))</f>
        <v>0</v>
      </c>
      <c r="T109">
        <f>(BM109*BP109)</f>
        <v>0</v>
      </c>
      <c r="U109">
        <f>(CE109+(T109+2*0.95*5.67E-8*(((CE109+$B$7)+273)^4-(CE109+273)^4)-44100*I109)/(1.84*29.3*Q109+8*0.95*5.67E-8*(CE109+273)^3))</f>
        <v>0</v>
      </c>
      <c r="V109">
        <f>($C$7*CF109+$D$7*CG109+$E$7*U109)</f>
        <v>0</v>
      </c>
      <c r="W109">
        <f>0.61365*exp(17.502*V109/(240.97+V109))</f>
        <v>0</v>
      </c>
      <c r="X109">
        <f>(Y109/Z109*100)</f>
        <v>0</v>
      </c>
      <c r="Y109">
        <f>BX109*(CC109+CD109)/1000</f>
        <v>0</v>
      </c>
      <c r="Z109">
        <f>0.61365*exp(17.502*CE109/(240.97+CE109))</f>
        <v>0</v>
      </c>
      <c r="AA109">
        <f>(W109-BX109*(CC109+CD109)/1000)</f>
        <v>0</v>
      </c>
      <c r="AB109">
        <f>(-I109*44100)</f>
        <v>0</v>
      </c>
      <c r="AC109">
        <f>2*29.3*Q109*0.92*(CE109-V109)</f>
        <v>0</v>
      </c>
      <c r="AD109">
        <f>2*0.95*5.67E-8*(((CE109+$B$7)+273)^4-(V109+273)^4)</f>
        <v>0</v>
      </c>
      <c r="AE109">
        <f>T109+AD109+AB109+AC109</f>
        <v>0</v>
      </c>
      <c r="AF109">
        <v>0</v>
      </c>
      <c r="AG109">
        <v>0</v>
      </c>
      <c r="AH109">
        <f>IF(AF109*$H$13&gt;=AJ109,1.0,(AJ109/(AJ109-AF109*$H$13)))</f>
        <v>0</v>
      </c>
      <c r="AI109">
        <f>(AH109-1)*100</f>
        <v>0</v>
      </c>
      <c r="AJ109">
        <f>MAX(0,($B$13+$C$13*CJ109)/(1+$D$13*CJ109)*CC109/(CE109+273)*$E$13)</f>
        <v>0</v>
      </c>
      <c r="AK109" t="s">
        <v>292</v>
      </c>
      <c r="AL109" t="s">
        <v>292</v>
      </c>
      <c r="AM109">
        <v>0</v>
      </c>
      <c r="AN109">
        <v>0</v>
      </c>
      <c r="AO109">
        <f>1-AM109/AN109</f>
        <v>0</v>
      </c>
      <c r="AP109">
        <v>0</v>
      </c>
      <c r="AQ109" t="s">
        <v>292</v>
      </c>
      <c r="AR109" t="s">
        <v>292</v>
      </c>
      <c r="AS109">
        <v>0</v>
      </c>
      <c r="AT109">
        <v>0</v>
      </c>
      <c r="AU109">
        <f>1-AS109/AT109</f>
        <v>0</v>
      </c>
      <c r="AV109">
        <v>0.5</v>
      </c>
      <c r="AW109">
        <f>BN109</f>
        <v>0</v>
      </c>
      <c r="AX109">
        <f>K109</f>
        <v>0</v>
      </c>
      <c r="AY109">
        <f>AU109*AV109*AW109</f>
        <v>0</v>
      </c>
      <c r="AZ109">
        <f>(AX109-AP109)/AW109</f>
        <v>0</v>
      </c>
      <c r="BA109">
        <f>(AN109-AT109)/AT109</f>
        <v>0</v>
      </c>
      <c r="BB109">
        <f>AM109/(AO109+AM109/AT109)</f>
        <v>0</v>
      </c>
      <c r="BC109" t="s">
        <v>292</v>
      </c>
      <c r="BD109">
        <v>0</v>
      </c>
      <c r="BE109">
        <f>IF(BD109&lt;&gt;0, BD109, BB109)</f>
        <v>0</v>
      </c>
      <c r="BF109">
        <f>1-BE109/AT109</f>
        <v>0</v>
      </c>
      <c r="BG109">
        <f>(AT109-AS109)/(AT109-BE109)</f>
        <v>0</v>
      </c>
      <c r="BH109">
        <f>(AN109-AT109)/(AN109-BE109)</f>
        <v>0</v>
      </c>
      <c r="BI109">
        <f>(AT109-AS109)/(AT109-AM109)</f>
        <v>0</v>
      </c>
      <c r="BJ109">
        <f>(AN109-AT109)/(AN109-AM109)</f>
        <v>0</v>
      </c>
      <c r="BK109">
        <f>(BG109*BE109/AS109)</f>
        <v>0</v>
      </c>
      <c r="BL109">
        <f>(1-BK109)</f>
        <v>0</v>
      </c>
      <c r="BM109">
        <f>$B$11*CK109+$C$11*CL109+$F$11*CM109*(1-CP109)</f>
        <v>0</v>
      </c>
      <c r="BN109">
        <f>BM109*BO109</f>
        <v>0</v>
      </c>
      <c r="BO109">
        <f>($B$11*$D$9+$C$11*$D$9+$F$11*((CZ109+CR109)/MAX(CZ109+CR109+DA109, 0.1)*$I$9+DA109/MAX(CZ109+CR109+DA109, 0.1)*$J$9))/($B$11+$C$11+$F$11)</f>
        <v>0</v>
      </c>
      <c r="BP109">
        <f>($B$11*$K$9+$C$11*$K$9+$F$11*((CZ109+CR109)/MAX(CZ109+CR109+DA109, 0.1)*$P$9+DA109/MAX(CZ109+CR109+DA109, 0.1)*$Q$9))/($B$11+$C$11+$F$11)</f>
        <v>0</v>
      </c>
      <c r="BQ109">
        <v>6</v>
      </c>
      <c r="BR109">
        <v>0.5</v>
      </c>
      <c r="BS109" t="s">
        <v>293</v>
      </c>
      <c r="BT109">
        <v>2</v>
      </c>
      <c r="BU109">
        <v>1627940697.6</v>
      </c>
      <c r="BV109">
        <v>299.85</v>
      </c>
      <c r="BW109">
        <v>306.576</v>
      </c>
      <c r="BX109">
        <v>19.4064</v>
      </c>
      <c r="BY109">
        <v>19.3737</v>
      </c>
      <c r="BZ109">
        <v>299.763</v>
      </c>
      <c r="CA109">
        <v>19.5424</v>
      </c>
      <c r="CB109">
        <v>900.037</v>
      </c>
      <c r="CC109">
        <v>101.158</v>
      </c>
      <c r="CD109">
        <v>0.100332</v>
      </c>
      <c r="CE109">
        <v>35.0295</v>
      </c>
      <c r="CF109">
        <v>35.282</v>
      </c>
      <c r="CG109">
        <v>999.9</v>
      </c>
      <c r="CH109">
        <v>0</v>
      </c>
      <c r="CI109">
        <v>0</v>
      </c>
      <c r="CJ109">
        <v>9988.75</v>
      </c>
      <c r="CK109">
        <v>0</v>
      </c>
      <c r="CL109">
        <v>66.3922</v>
      </c>
      <c r="CM109">
        <v>1460.09</v>
      </c>
      <c r="CN109">
        <v>0.972993</v>
      </c>
      <c r="CO109">
        <v>0.027007</v>
      </c>
      <c r="CP109">
        <v>0</v>
      </c>
      <c r="CQ109">
        <v>3.5801</v>
      </c>
      <c r="CR109">
        <v>4.99951</v>
      </c>
      <c r="CS109">
        <v>195.536</v>
      </c>
      <c r="CT109">
        <v>11912.6</v>
      </c>
      <c r="CU109">
        <v>48.75</v>
      </c>
      <c r="CV109">
        <v>51.125</v>
      </c>
      <c r="CW109">
        <v>50.375</v>
      </c>
      <c r="CX109">
        <v>50.5</v>
      </c>
      <c r="CY109">
        <v>50.812</v>
      </c>
      <c r="CZ109">
        <v>1415.79</v>
      </c>
      <c r="DA109">
        <v>39.3</v>
      </c>
      <c r="DB109">
        <v>0</v>
      </c>
      <c r="DC109">
        <v>1627940698.3</v>
      </c>
      <c r="DD109">
        <v>0</v>
      </c>
      <c r="DE109">
        <v>3.247684</v>
      </c>
      <c r="DF109">
        <v>0.6620461593611</v>
      </c>
      <c r="DG109">
        <v>3.12823076965966</v>
      </c>
      <c r="DH109">
        <v>195.4384</v>
      </c>
      <c r="DI109">
        <v>15</v>
      </c>
      <c r="DJ109">
        <v>1627940486.6</v>
      </c>
      <c r="DK109" t="s">
        <v>294</v>
      </c>
      <c r="DL109">
        <v>1627940484.1</v>
      </c>
      <c r="DM109">
        <v>1627940486.6</v>
      </c>
      <c r="DN109">
        <v>1</v>
      </c>
      <c r="DO109">
        <v>-0.66</v>
      </c>
      <c r="DP109">
        <v>-0.126</v>
      </c>
      <c r="DQ109">
        <v>0.617</v>
      </c>
      <c r="DR109">
        <v>-0.144</v>
      </c>
      <c r="DS109">
        <v>420</v>
      </c>
      <c r="DT109">
        <v>19</v>
      </c>
      <c r="DU109">
        <v>0.69</v>
      </c>
      <c r="DV109">
        <v>0.21</v>
      </c>
      <c r="DW109">
        <v>-6.84538975609756</v>
      </c>
      <c r="DX109">
        <v>0.325925644599302</v>
      </c>
      <c r="DY109">
        <v>0.0519067239165158</v>
      </c>
      <c r="DZ109">
        <v>1</v>
      </c>
      <c r="EA109">
        <v>3.25699714285714</v>
      </c>
      <c r="EB109">
        <v>-0.152300272570507</v>
      </c>
      <c r="EC109">
        <v>0.184347831922954</v>
      </c>
      <c r="ED109">
        <v>1</v>
      </c>
      <c r="EE109">
        <v>0.0777254243902439</v>
      </c>
      <c r="EF109">
        <v>-0.182000935191638</v>
      </c>
      <c r="EG109">
        <v>0.0223839497517892</v>
      </c>
      <c r="EH109">
        <v>0</v>
      </c>
      <c r="EI109">
        <v>2</v>
      </c>
      <c r="EJ109">
        <v>3</v>
      </c>
      <c r="EK109" t="s">
        <v>298</v>
      </c>
      <c r="EL109">
        <v>100</v>
      </c>
      <c r="EM109">
        <v>100</v>
      </c>
      <c r="EN109">
        <v>0.087</v>
      </c>
      <c r="EO109">
        <v>-0.136</v>
      </c>
      <c r="EP109">
        <v>-1.5265217558934</v>
      </c>
      <c r="EQ109">
        <v>0.00616335315543056</v>
      </c>
      <c r="ER109">
        <v>-2.81551833566181e-06</v>
      </c>
      <c r="ES109">
        <v>7.20361701182458e-10</v>
      </c>
      <c r="ET109">
        <v>-0.335119031910718</v>
      </c>
      <c r="EU109">
        <v>0.000949733804135094</v>
      </c>
      <c r="EV109">
        <v>0.000626151634330831</v>
      </c>
      <c r="EW109">
        <v>-7.8445624330649e-06</v>
      </c>
      <c r="EX109">
        <v>-4</v>
      </c>
      <c r="EY109">
        <v>2067</v>
      </c>
      <c r="EZ109">
        <v>1</v>
      </c>
      <c r="FA109">
        <v>22</v>
      </c>
      <c r="FB109">
        <v>3.6</v>
      </c>
      <c r="FC109">
        <v>3.5</v>
      </c>
      <c r="FD109">
        <v>18</v>
      </c>
      <c r="FE109">
        <v>991.691</v>
      </c>
      <c r="FF109">
        <v>452.017</v>
      </c>
      <c r="FG109">
        <v>33.002</v>
      </c>
      <c r="FH109">
        <v>34.2575</v>
      </c>
      <c r="FI109">
        <v>30.0019</v>
      </c>
      <c r="FJ109">
        <v>33.8358</v>
      </c>
      <c r="FK109">
        <v>33.8753</v>
      </c>
      <c r="FL109">
        <v>21.4999</v>
      </c>
      <c r="FM109">
        <v>43.4539</v>
      </c>
      <c r="FN109">
        <v>0</v>
      </c>
      <c r="FO109">
        <v>33</v>
      </c>
      <c r="FP109">
        <v>322.71</v>
      </c>
      <c r="FQ109">
        <v>19.5211</v>
      </c>
      <c r="FR109">
        <v>98.9303</v>
      </c>
      <c r="FS109">
        <v>97.7576</v>
      </c>
    </row>
    <row r="110" spans="1:175">
      <c r="A110">
        <v>94</v>
      </c>
      <c r="B110">
        <v>1627940699.6</v>
      </c>
      <c r="C110">
        <v>186</v>
      </c>
      <c r="D110" t="s">
        <v>482</v>
      </c>
      <c r="E110" t="s">
        <v>483</v>
      </c>
      <c r="F110">
        <v>0</v>
      </c>
      <c r="H110">
        <v>1627940699.6</v>
      </c>
      <c r="I110">
        <f>(J110)/1000</f>
        <v>0</v>
      </c>
      <c r="J110">
        <f>1000*CB110*AH110*(BX110-BY110)/(100*BQ110*(1000-AH110*BX110))</f>
        <v>0</v>
      </c>
      <c r="K110">
        <f>CB110*AH110*(BW110-BV110*(1000-AH110*BY110)/(1000-AH110*BX110))/(100*BQ110)</f>
        <v>0</v>
      </c>
      <c r="L110">
        <f>BV110 - IF(AH110&gt;1, K110*BQ110*100.0/(AJ110*CJ110), 0)</f>
        <v>0</v>
      </c>
      <c r="M110">
        <f>((S110-I110/2)*L110-K110)/(S110+I110/2)</f>
        <v>0</v>
      </c>
      <c r="N110">
        <f>M110*(CC110+CD110)/1000.0</f>
        <v>0</v>
      </c>
      <c r="O110">
        <f>(BV110 - IF(AH110&gt;1, K110*BQ110*100.0/(AJ110*CJ110), 0))*(CC110+CD110)/1000.0</f>
        <v>0</v>
      </c>
      <c r="P110">
        <f>2.0/((1/R110-1/Q110)+SIGN(R110)*SQRT((1/R110-1/Q110)*(1/R110-1/Q110) + 4*BR110/((BR110+1)*(BR110+1))*(2*1/R110*1/Q110-1/Q110*1/Q110)))</f>
        <v>0</v>
      </c>
      <c r="Q110">
        <f>IF(LEFT(BS110,1)&lt;&gt;"0",IF(LEFT(BS110,1)="1",3.0,BT110),$D$5+$E$5*(CJ110*CC110/($K$5*1000))+$F$5*(CJ110*CC110/($K$5*1000))*MAX(MIN(BQ110,$J$5),$I$5)*MAX(MIN(BQ110,$J$5),$I$5)+$G$5*MAX(MIN(BQ110,$J$5),$I$5)*(CJ110*CC110/($K$5*1000))+$H$5*(CJ110*CC110/($K$5*1000))*(CJ110*CC110/($K$5*1000)))</f>
        <v>0</v>
      </c>
      <c r="R110">
        <f>I110*(1000-(1000*0.61365*exp(17.502*V110/(240.97+V110))/(CC110+CD110)+BX110)/2)/(1000*0.61365*exp(17.502*V110/(240.97+V110))/(CC110+CD110)-BX110)</f>
        <v>0</v>
      </c>
      <c r="S110">
        <f>1/((BR110+1)/(P110/1.6)+1/(Q110/1.37)) + BR110/((BR110+1)/(P110/1.6) + BR110/(Q110/1.37))</f>
        <v>0</v>
      </c>
      <c r="T110">
        <f>(BM110*BP110)</f>
        <v>0</v>
      </c>
      <c r="U110">
        <f>(CE110+(T110+2*0.95*5.67E-8*(((CE110+$B$7)+273)^4-(CE110+273)^4)-44100*I110)/(1.84*29.3*Q110+8*0.95*5.67E-8*(CE110+273)^3))</f>
        <v>0</v>
      </c>
      <c r="V110">
        <f>($C$7*CF110+$D$7*CG110+$E$7*U110)</f>
        <v>0</v>
      </c>
      <c r="W110">
        <f>0.61365*exp(17.502*V110/(240.97+V110))</f>
        <v>0</v>
      </c>
      <c r="X110">
        <f>(Y110/Z110*100)</f>
        <v>0</v>
      </c>
      <c r="Y110">
        <f>BX110*(CC110+CD110)/1000</f>
        <v>0</v>
      </c>
      <c r="Z110">
        <f>0.61365*exp(17.502*CE110/(240.97+CE110))</f>
        <v>0</v>
      </c>
      <c r="AA110">
        <f>(W110-BX110*(CC110+CD110)/1000)</f>
        <v>0</v>
      </c>
      <c r="AB110">
        <f>(-I110*44100)</f>
        <v>0</v>
      </c>
      <c r="AC110">
        <f>2*29.3*Q110*0.92*(CE110-V110)</f>
        <v>0</v>
      </c>
      <c r="AD110">
        <f>2*0.95*5.67E-8*(((CE110+$B$7)+273)^4-(V110+273)^4)</f>
        <v>0</v>
      </c>
      <c r="AE110">
        <f>T110+AD110+AB110+AC110</f>
        <v>0</v>
      </c>
      <c r="AF110">
        <v>0</v>
      </c>
      <c r="AG110">
        <v>0</v>
      </c>
      <c r="AH110">
        <f>IF(AF110*$H$13&gt;=AJ110,1.0,(AJ110/(AJ110-AF110*$H$13)))</f>
        <v>0</v>
      </c>
      <c r="AI110">
        <f>(AH110-1)*100</f>
        <v>0</v>
      </c>
      <c r="AJ110">
        <f>MAX(0,($B$13+$C$13*CJ110)/(1+$D$13*CJ110)*CC110/(CE110+273)*$E$13)</f>
        <v>0</v>
      </c>
      <c r="AK110" t="s">
        <v>292</v>
      </c>
      <c r="AL110" t="s">
        <v>292</v>
      </c>
      <c r="AM110">
        <v>0</v>
      </c>
      <c r="AN110">
        <v>0</v>
      </c>
      <c r="AO110">
        <f>1-AM110/AN110</f>
        <v>0</v>
      </c>
      <c r="AP110">
        <v>0</v>
      </c>
      <c r="AQ110" t="s">
        <v>292</v>
      </c>
      <c r="AR110" t="s">
        <v>292</v>
      </c>
      <c r="AS110">
        <v>0</v>
      </c>
      <c r="AT110">
        <v>0</v>
      </c>
      <c r="AU110">
        <f>1-AS110/AT110</f>
        <v>0</v>
      </c>
      <c r="AV110">
        <v>0.5</v>
      </c>
      <c r="AW110">
        <f>BN110</f>
        <v>0</v>
      </c>
      <c r="AX110">
        <f>K110</f>
        <v>0</v>
      </c>
      <c r="AY110">
        <f>AU110*AV110*AW110</f>
        <v>0</v>
      </c>
      <c r="AZ110">
        <f>(AX110-AP110)/AW110</f>
        <v>0</v>
      </c>
      <c r="BA110">
        <f>(AN110-AT110)/AT110</f>
        <v>0</v>
      </c>
      <c r="BB110">
        <f>AM110/(AO110+AM110/AT110)</f>
        <v>0</v>
      </c>
      <c r="BC110" t="s">
        <v>292</v>
      </c>
      <c r="BD110">
        <v>0</v>
      </c>
      <c r="BE110">
        <f>IF(BD110&lt;&gt;0, BD110, BB110)</f>
        <v>0</v>
      </c>
      <c r="BF110">
        <f>1-BE110/AT110</f>
        <v>0</v>
      </c>
      <c r="BG110">
        <f>(AT110-AS110)/(AT110-BE110)</f>
        <v>0</v>
      </c>
      <c r="BH110">
        <f>(AN110-AT110)/(AN110-BE110)</f>
        <v>0</v>
      </c>
      <c r="BI110">
        <f>(AT110-AS110)/(AT110-AM110)</f>
        <v>0</v>
      </c>
      <c r="BJ110">
        <f>(AN110-AT110)/(AN110-AM110)</f>
        <v>0</v>
      </c>
      <c r="BK110">
        <f>(BG110*BE110/AS110)</f>
        <v>0</v>
      </c>
      <c r="BL110">
        <f>(1-BK110)</f>
        <v>0</v>
      </c>
      <c r="BM110">
        <f>$B$11*CK110+$C$11*CL110+$F$11*CM110*(1-CP110)</f>
        <v>0</v>
      </c>
      <c r="BN110">
        <f>BM110*BO110</f>
        <v>0</v>
      </c>
      <c r="BO110">
        <f>($B$11*$D$9+$C$11*$D$9+$F$11*((CZ110+CR110)/MAX(CZ110+CR110+DA110, 0.1)*$I$9+DA110/MAX(CZ110+CR110+DA110, 0.1)*$J$9))/($B$11+$C$11+$F$11)</f>
        <v>0</v>
      </c>
      <c r="BP110">
        <f>($B$11*$K$9+$C$11*$K$9+$F$11*((CZ110+CR110)/MAX(CZ110+CR110+DA110, 0.1)*$P$9+DA110/MAX(CZ110+CR110+DA110, 0.1)*$Q$9))/($B$11+$C$11+$F$11)</f>
        <v>0</v>
      </c>
      <c r="BQ110">
        <v>6</v>
      </c>
      <c r="BR110">
        <v>0.5</v>
      </c>
      <c r="BS110" t="s">
        <v>293</v>
      </c>
      <c r="BT110">
        <v>2</v>
      </c>
      <c r="BU110">
        <v>1627940699.6</v>
      </c>
      <c r="BV110">
        <v>303.187</v>
      </c>
      <c r="BW110">
        <v>309.715</v>
      </c>
      <c r="BX110">
        <v>19.425</v>
      </c>
      <c r="BY110">
        <v>19.4081</v>
      </c>
      <c r="BZ110">
        <v>303.084</v>
      </c>
      <c r="CA110">
        <v>19.5607</v>
      </c>
      <c r="CB110">
        <v>900.085</v>
      </c>
      <c r="CC110">
        <v>101.156</v>
      </c>
      <c r="CD110">
        <v>0.100163</v>
      </c>
      <c r="CE110">
        <v>35.0322</v>
      </c>
      <c r="CF110">
        <v>35.2858</v>
      </c>
      <c r="CG110">
        <v>999.9</v>
      </c>
      <c r="CH110">
        <v>0</v>
      </c>
      <c r="CI110">
        <v>0</v>
      </c>
      <c r="CJ110">
        <v>10013.8</v>
      </c>
      <c r="CK110">
        <v>0</v>
      </c>
      <c r="CL110">
        <v>66.4063</v>
      </c>
      <c r="CM110">
        <v>1460.08</v>
      </c>
      <c r="CN110">
        <v>0.972993</v>
      </c>
      <c r="CO110">
        <v>0.027007</v>
      </c>
      <c r="CP110">
        <v>0</v>
      </c>
      <c r="CQ110">
        <v>3.2217</v>
      </c>
      <c r="CR110">
        <v>4.99951</v>
      </c>
      <c r="CS110">
        <v>196.007</v>
      </c>
      <c r="CT110">
        <v>11912.6</v>
      </c>
      <c r="CU110">
        <v>48.812</v>
      </c>
      <c r="CV110">
        <v>51.125</v>
      </c>
      <c r="CW110">
        <v>50.375</v>
      </c>
      <c r="CX110">
        <v>50.562</v>
      </c>
      <c r="CY110">
        <v>50.812</v>
      </c>
      <c r="CZ110">
        <v>1415.78</v>
      </c>
      <c r="DA110">
        <v>39.3</v>
      </c>
      <c r="DB110">
        <v>0</v>
      </c>
      <c r="DC110">
        <v>1627940700.1</v>
      </c>
      <c r="DD110">
        <v>0</v>
      </c>
      <c r="DE110">
        <v>3.26052692307692</v>
      </c>
      <c r="DF110">
        <v>0.454417098907473</v>
      </c>
      <c r="DG110">
        <v>3.27801708888113</v>
      </c>
      <c r="DH110">
        <v>195.539461538461</v>
      </c>
      <c r="DI110">
        <v>15</v>
      </c>
      <c r="DJ110">
        <v>1627940486.6</v>
      </c>
      <c r="DK110" t="s">
        <v>294</v>
      </c>
      <c r="DL110">
        <v>1627940484.1</v>
      </c>
      <c r="DM110">
        <v>1627940486.6</v>
      </c>
      <c r="DN110">
        <v>1</v>
      </c>
      <c r="DO110">
        <v>-0.66</v>
      </c>
      <c r="DP110">
        <v>-0.126</v>
      </c>
      <c r="DQ110">
        <v>0.617</v>
      </c>
      <c r="DR110">
        <v>-0.144</v>
      </c>
      <c r="DS110">
        <v>420</v>
      </c>
      <c r="DT110">
        <v>19</v>
      </c>
      <c r="DU110">
        <v>0.69</v>
      </c>
      <c r="DV110">
        <v>0.21</v>
      </c>
      <c r="DW110">
        <v>-6.82479585365854</v>
      </c>
      <c r="DX110">
        <v>0.47307909407666</v>
      </c>
      <c r="DY110">
        <v>0.0676207464908409</v>
      </c>
      <c r="DZ110">
        <v>1</v>
      </c>
      <c r="EA110">
        <v>3.25504117647059</v>
      </c>
      <c r="EB110">
        <v>0.317540264198817</v>
      </c>
      <c r="EC110">
        <v>0.180211118214242</v>
      </c>
      <c r="ED110">
        <v>1</v>
      </c>
      <c r="EE110">
        <v>0.0730608829268293</v>
      </c>
      <c r="EF110">
        <v>-0.256087070383275</v>
      </c>
      <c r="EG110">
        <v>0.0262654224051402</v>
      </c>
      <c r="EH110">
        <v>0</v>
      </c>
      <c r="EI110">
        <v>2</v>
      </c>
      <c r="EJ110">
        <v>3</v>
      </c>
      <c r="EK110" t="s">
        <v>298</v>
      </c>
      <c r="EL110">
        <v>100</v>
      </c>
      <c r="EM110">
        <v>100</v>
      </c>
      <c r="EN110">
        <v>0.103</v>
      </c>
      <c r="EO110">
        <v>-0.1357</v>
      </c>
      <c r="EP110">
        <v>-1.5265217558934</v>
      </c>
      <c r="EQ110">
        <v>0.00616335315543056</v>
      </c>
      <c r="ER110">
        <v>-2.81551833566181e-06</v>
      </c>
      <c r="ES110">
        <v>7.20361701182458e-10</v>
      </c>
      <c r="ET110">
        <v>-0.335119031910718</v>
      </c>
      <c r="EU110">
        <v>0.000949733804135094</v>
      </c>
      <c r="EV110">
        <v>0.000626151634330831</v>
      </c>
      <c r="EW110">
        <v>-7.8445624330649e-06</v>
      </c>
      <c r="EX110">
        <v>-4</v>
      </c>
      <c r="EY110">
        <v>2067</v>
      </c>
      <c r="EZ110">
        <v>1</v>
      </c>
      <c r="FA110">
        <v>22</v>
      </c>
      <c r="FB110">
        <v>3.6</v>
      </c>
      <c r="FC110">
        <v>3.5</v>
      </c>
      <c r="FD110">
        <v>18</v>
      </c>
      <c r="FE110">
        <v>991.575</v>
      </c>
      <c r="FF110">
        <v>452.017</v>
      </c>
      <c r="FG110">
        <v>33.0017</v>
      </c>
      <c r="FH110">
        <v>34.2667</v>
      </c>
      <c r="FI110">
        <v>30.0019</v>
      </c>
      <c r="FJ110">
        <v>33.8456</v>
      </c>
      <c r="FK110">
        <v>33.8844</v>
      </c>
      <c r="FL110">
        <v>21.6645</v>
      </c>
      <c r="FM110">
        <v>43.4539</v>
      </c>
      <c r="FN110">
        <v>0</v>
      </c>
      <c r="FO110">
        <v>33</v>
      </c>
      <c r="FP110">
        <v>322.71</v>
      </c>
      <c r="FQ110">
        <v>19.5248</v>
      </c>
      <c r="FR110">
        <v>98.9299</v>
      </c>
      <c r="FS110">
        <v>97.7568</v>
      </c>
    </row>
    <row r="111" spans="1:175">
      <c r="A111">
        <v>95</v>
      </c>
      <c r="B111">
        <v>1627940701.6</v>
      </c>
      <c r="C111">
        <v>188</v>
      </c>
      <c r="D111" t="s">
        <v>484</v>
      </c>
      <c r="E111" t="s">
        <v>485</v>
      </c>
      <c r="F111">
        <v>0</v>
      </c>
      <c r="H111">
        <v>1627940701.6</v>
      </c>
      <c r="I111">
        <f>(J111)/1000</f>
        <v>0</v>
      </c>
      <c r="J111">
        <f>1000*CB111*AH111*(BX111-BY111)/(100*BQ111*(1000-AH111*BX111))</f>
        <v>0</v>
      </c>
      <c r="K111">
        <f>CB111*AH111*(BW111-BV111*(1000-AH111*BY111)/(1000-AH111*BX111))/(100*BQ111)</f>
        <v>0</v>
      </c>
      <c r="L111">
        <f>BV111 - IF(AH111&gt;1, K111*BQ111*100.0/(AJ111*CJ111), 0)</f>
        <v>0</v>
      </c>
      <c r="M111">
        <f>((S111-I111/2)*L111-K111)/(S111+I111/2)</f>
        <v>0</v>
      </c>
      <c r="N111">
        <f>M111*(CC111+CD111)/1000.0</f>
        <v>0</v>
      </c>
      <c r="O111">
        <f>(BV111 - IF(AH111&gt;1, K111*BQ111*100.0/(AJ111*CJ111), 0))*(CC111+CD111)/1000.0</f>
        <v>0</v>
      </c>
      <c r="P111">
        <f>2.0/((1/R111-1/Q111)+SIGN(R111)*SQRT((1/R111-1/Q111)*(1/R111-1/Q111) + 4*BR111/((BR111+1)*(BR111+1))*(2*1/R111*1/Q111-1/Q111*1/Q111)))</f>
        <v>0</v>
      </c>
      <c r="Q111">
        <f>IF(LEFT(BS111,1)&lt;&gt;"0",IF(LEFT(BS111,1)="1",3.0,BT111),$D$5+$E$5*(CJ111*CC111/($K$5*1000))+$F$5*(CJ111*CC111/($K$5*1000))*MAX(MIN(BQ111,$J$5),$I$5)*MAX(MIN(BQ111,$J$5),$I$5)+$G$5*MAX(MIN(BQ111,$J$5),$I$5)*(CJ111*CC111/($K$5*1000))+$H$5*(CJ111*CC111/($K$5*1000))*(CJ111*CC111/($K$5*1000)))</f>
        <v>0</v>
      </c>
      <c r="R111">
        <f>I111*(1000-(1000*0.61365*exp(17.502*V111/(240.97+V111))/(CC111+CD111)+BX111)/2)/(1000*0.61365*exp(17.502*V111/(240.97+V111))/(CC111+CD111)-BX111)</f>
        <v>0</v>
      </c>
      <c r="S111">
        <f>1/((BR111+1)/(P111/1.6)+1/(Q111/1.37)) + BR111/((BR111+1)/(P111/1.6) + BR111/(Q111/1.37))</f>
        <v>0</v>
      </c>
      <c r="T111">
        <f>(BM111*BP111)</f>
        <v>0</v>
      </c>
      <c r="U111">
        <f>(CE111+(T111+2*0.95*5.67E-8*(((CE111+$B$7)+273)^4-(CE111+273)^4)-44100*I111)/(1.84*29.3*Q111+8*0.95*5.67E-8*(CE111+273)^3))</f>
        <v>0</v>
      </c>
      <c r="V111">
        <f>($C$7*CF111+$D$7*CG111+$E$7*U111)</f>
        <v>0</v>
      </c>
      <c r="W111">
        <f>0.61365*exp(17.502*V111/(240.97+V111))</f>
        <v>0</v>
      </c>
      <c r="X111">
        <f>(Y111/Z111*100)</f>
        <v>0</v>
      </c>
      <c r="Y111">
        <f>BX111*(CC111+CD111)/1000</f>
        <v>0</v>
      </c>
      <c r="Z111">
        <f>0.61365*exp(17.502*CE111/(240.97+CE111))</f>
        <v>0</v>
      </c>
      <c r="AA111">
        <f>(W111-BX111*(CC111+CD111)/1000)</f>
        <v>0</v>
      </c>
      <c r="AB111">
        <f>(-I111*44100)</f>
        <v>0</v>
      </c>
      <c r="AC111">
        <f>2*29.3*Q111*0.92*(CE111-V111)</f>
        <v>0</v>
      </c>
      <c r="AD111">
        <f>2*0.95*5.67E-8*(((CE111+$B$7)+273)^4-(V111+273)^4)</f>
        <v>0</v>
      </c>
      <c r="AE111">
        <f>T111+AD111+AB111+AC111</f>
        <v>0</v>
      </c>
      <c r="AF111">
        <v>0</v>
      </c>
      <c r="AG111">
        <v>0</v>
      </c>
      <c r="AH111">
        <f>IF(AF111*$H$13&gt;=AJ111,1.0,(AJ111/(AJ111-AF111*$H$13)))</f>
        <v>0</v>
      </c>
      <c r="AI111">
        <f>(AH111-1)*100</f>
        <v>0</v>
      </c>
      <c r="AJ111">
        <f>MAX(0,($B$13+$C$13*CJ111)/(1+$D$13*CJ111)*CC111/(CE111+273)*$E$13)</f>
        <v>0</v>
      </c>
      <c r="AK111" t="s">
        <v>292</v>
      </c>
      <c r="AL111" t="s">
        <v>292</v>
      </c>
      <c r="AM111">
        <v>0</v>
      </c>
      <c r="AN111">
        <v>0</v>
      </c>
      <c r="AO111">
        <f>1-AM111/AN111</f>
        <v>0</v>
      </c>
      <c r="AP111">
        <v>0</v>
      </c>
      <c r="AQ111" t="s">
        <v>292</v>
      </c>
      <c r="AR111" t="s">
        <v>292</v>
      </c>
      <c r="AS111">
        <v>0</v>
      </c>
      <c r="AT111">
        <v>0</v>
      </c>
      <c r="AU111">
        <f>1-AS111/AT111</f>
        <v>0</v>
      </c>
      <c r="AV111">
        <v>0.5</v>
      </c>
      <c r="AW111">
        <f>BN111</f>
        <v>0</v>
      </c>
      <c r="AX111">
        <f>K111</f>
        <v>0</v>
      </c>
      <c r="AY111">
        <f>AU111*AV111*AW111</f>
        <v>0</v>
      </c>
      <c r="AZ111">
        <f>(AX111-AP111)/AW111</f>
        <v>0</v>
      </c>
      <c r="BA111">
        <f>(AN111-AT111)/AT111</f>
        <v>0</v>
      </c>
      <c r="BB111">
        <f>AM111/(AO111+AM111/AT111)</f>
        <v>0</v>
      </c>
      <c r="BC111" t="s">
        <v>292</v>
      </c>
      <c r="BD111">
        <v>0</v>
      </c>
      <c r="BE111">
        <f>IF(BD111&lt;&gt;0, BD111, BB111)</f>
        <v>0</v>
      </c>
      <c r="BF111">
        <f>1-BE111/AT111</f>
        <v>0</v>
      </c>
      <c r="BG111">
        <f>(AT111-AS111)/(AT111-BE111)</f>
        <v>0</v>
      </c>
      <c r="BH111">
        <f>(AN111-AT111)/(AN111-BE111)</f>
        <v>0</v>
      </c>
      <c r="BI111">
        <f>(AT111-AS111)/(AT111-AM111)</f>
        <v>0</v>
      </c>
      <c r="BJ111">
        <f>(AN111-AT111)/(AN111-AM111)</f>
        <v>0</v>
      </c>
      <c r="BK111">
        <f>(BG111*BE111/AS111)</f>
        <v>0</v>
      </c>
      <c r="BL111">
        <f>(1-BK111)</f>
        <v>0</v>
      </c>
      <c r="BM111">
        <f>$B$11*CK111+$C$11*CL111+$F$11*CM111*(1-CP111)</f>
        <v>0</v>
      </c>
      <c r="BN111">
        <f>BM111*BO111</f>
        <v>0</v>
      </c>
      <c r="BO111">
        <f>($B$11*$D$9+$C$11*$D$9+$F$11*((CZ111+CR111)/MAX(CZ111+CR111+DA111, 0.1)*$I$9+DA111/MAX(CZ111+CR111+DA111, 0.1)*$J$9))/($B$11+$C$11+$F$11)</f>
        <v>0</v>
      </c>
      <c r="BP111">
        <f>($B$11*$K$9+$C$11*$K$9+$F$11*((CZ111+CR111)/MAX(CZ111+CR111+DA111, 0.1)*$P$9+DA111/MAX(CZ111+CR111+DA111, 0.1)*$Q$9))/($B$11+$C$11+$F$11)</f>
        <v>0</v>
      </c>
      <c r="BQ111">
        <v>6</v>
      </c>
      <c r="BR111">
        <v>0.5</v>
      </c>
      <c r="BS111" t="s">
        <v>293</v>
      </c>
      <c r="BT111">
        <v>2</v>
      </c>
      <c r="BU111">
        <v>1627940701.6</v>
      </c>
      <c r="BV111">
        <v>306.493</v>
      </c>
      <c r="BW111">
        <v>313.143</v>
      </c>
      <c r="BX111">
        <v>19.4449</v>
      </c>
      <c r="BY111">
        <v>19.4225</v>
      </c>
      <c r="BZ111">
        <v>306.375</v>
      </c>
      <c r="CA111">
        <v>19.5802</v>
      </c>
      <c r="CB111">
        <v>900.008</v>
      </c>
      <c r="CC111">
        <v>101.156</v>
      </c>
      <c r="CD111">
        <v>0.0997602</v>
      </c>
      <c r="CE111">
        <v>35.0351</v>
      </c>
      <c r="CF111">
        <v>35.2941</v>
      </c>
      <c r="CG111">
        <v>999.9</v>
      </c>
      <c r="CH111">
        <v>0</v>
      </c>
      <c r="CI111">
        <v>0</v>
      </c>
      <c r="CJ111">
        <v>10008.8</v>
      </c>
      <c r="CK111">
        <v>0</v>
      </c>
      <c r="CL111">
        <v>66.4346</v>
      </c>
      <c r="CM111">
        <v>1459.77</v>
      </c>
      <c r="CN111">
        <v>0.972987</v>
      </c>
      <c r="CO111">
        <v>0.0270127</v>
      </c>
      <c r="CP111">
        <v>0</v>
      </c>
      <c r="CQ111">
        <v>3.1447</v>
      </c>
      <c r="CR111">
        <v>4.99951</v>
      </c>
      <c r="CS111">
        <v>195.933</v>
      </c>
      <c r="CT111">
        <v>11910</v>
      </c>
      <c r="CU111">
        <v>48.812</v>
      </c>
      <c r="CV111">
        <v>51.125</v>
      </c>
      <c r="CW111">
        <v>50.375</v>
      </c>
      <c r="CX111">
        <v>50.562</v>
      </c>
      <c r="CY111">
        <v>50.812</v>
      </c>
      <c r="CZ111">
        <v>1415.47</v>
      </c>
      <c r="DA111">
        <v>39.3</v>
      </c>
      <c r="DB111">
        <v>0</v>
      </c>
      <c r="DC111">
        <v>1627940702.5</v>
      </c>
      <c r="DD111">
        <v>0</v>
      </c>
      <c r="DE111">
        <v>3.25493076923077</v>
      </c>
      <c r="DF111">
        <v>-0.43029059079354</v>
      </c>
      <c r="DG111">
        <v>3.59958972838654</v>
      </c>
      <c r="DH111">
        <v>195.652</v>
      </c>
      <c r="DI111">
        <v>15</v>
      </c>
      <c r="DJ111">
        <v>1627940486.6</v>
      </c>
      <c r="DK111" t="s">
        <v>294</v>
      </c>
      <c r="DL111">
        <v>1627940484.1</v>
      </c>
      <c r="DM111">
        <v>1627940486.6</v>
      </c>
      <c r="DN111">
        <v>1</v>
      </c>
      <c r="DO111">
        <v>-0.66</v>
      </c>
      <c r="DP111">
        <v>-0.126</v>
      </c>
      <c r="DQ111">
        <v>0.617</v>
      </c>
      <c r="DR111">
        <v>-0.144</v>
      </c>
      <c r="DS111">
        <v>420</v>
      </c>
      <c r="DT111">
        <v>19</v>
      </c>
      <c r="DU111">
        <v>0.69</v>
      </c>
      <c r="DV111">
        <v>0.21</v>
      </c>
      <c r="DW111">
        <v>-6.79520512195122</v>
      </c>
      <c r="DX111">
        <v>0.832371637630662</v>
      </c>
      <c r="DY111">
        <v>0.104224242489673</v>
      </c>
      <c r="DZ111">
        <v>0</v>
      </c>
      <c r="EA111">
        <v>3.24966470588235</v>
      </c>
      <c r="EB111">
        <v>0.0187295226870888</v>
      </c>
      <c r="EC111">
        <v>0.181491838873969</v>
      </c>
      <c r="ED111">
        <v>1</v>
      </c>
      <c r="EE111">
        <v>0.0636841682926829</v>
      </c>
      <c r="EF111">
        <v>-0.26616520348432</v>
      </c>
      <c r="EG111">
        <v>0.0271086239102078</v>
      </c>
      <c r="EH111">
        <v>0</v>
      </c>
      <c r="EI111">
        <v>1</v>
      </c>
      <c r="EJ111">
        <v>3</v>
      </c>
      <c r="EK111" t="s">
        <v>349</v>
      </c>
      <c r="EL111">
        <v>100</v>
      </c>
      <c r="EM111">
        <v>100</v>
      </c>
      <c r="EN111">
        <v>0.118</v>
      </c>
      <c r="EO111">
        <v>-0.1353</v>
      </c>
      <c r="EP111">
        <v>-1.5265217558934</v>
      </c>
      <c r="EQ111">
        <v>0.00616335315543056</v>
      </c>
      <c r="ER111">
        <v>-2.81551833566181e-06</v>
      </c>
      <c r="ES111">
        <v>7.20361701182458e-10</v>
      </c>
      <c r="ET111">
        <v>-0.335119031910718</v>
      </c>
      <c r="EU111">
        <v>0.000949733804135094</v>
      </c>
      <c r="EV111">
        <v>0.000626151634330831</v>
      </c>
      <c r="EW111">
        <v>-7.8445624330649e-06</v>
      </c>
      <c r="EX111">
        <v>-4</v>
      </c>
      <c r="EY111">
        <v>2067</v>
      </c>
      <c r="EZ111">
        <v>1</v>
      </c>
      <c r="FA111">
        <v>22</v>
      </c>
      <c r="FB111">
        <v>3.6</v>
      </c>
      <c r="FC111">
        <v>3.6</v>
      </c>
      <c r="FD111">
        <v>18</v>
      </c>
      <c r="FE111">
        <v>991.84</v>
      </c>
      <c r="FF111">
        <v>452.116</v>
      </c>
      <c r="FG111">
        <v>33.0014</v>
      </c>
      <c r="FH111">
        <v>34.2752</v>
      </c>
      <c r="FI111">
        <v>30.0019</v>
      </c>
      <c r="FJ111">
        <v>33.8553</v>
      </c>
      <c r="FK111">
        <v>33.8935</v>
      </c>
      <c r="FL111">
        <v>21.8678</v>
      </c>
      <c r="FM111">
        <v>43.4539</v>
      </c>
      <c r="FN111">
        <v>0</v>
      </c>
      <c r="FO111">
        <v>33</v>
      </c>
      <c r="FP111">
        <v>327.72</v>
      </c>
      <c r="FQ111">
        <v>19.5289</v>
      </c>
      <c r="FR111">
        <v>98.9299</v>
      </c>
      <c r="FS111">
        <v>97.7551</v>
      </c>
    </row>
    <row r="112" spans="1:175">
      <c r="A112">
        <v>96</v>
      </c>
      <c r="B112">
        <v>1627940703.6</v>
      </c>
      <c r="C112">
        <v>190</v>
      </c>
      <c r="D112" t="s">
        <v>486</v>
      </c>
      <c r="E112" t="s">
        <v>487</v>
      </c>
      <c r="F112">
        <v>0</v>
      </c>
      <c r="H112">
        <v>1627940703.6</v>
      </c>
      <c r="I112">
        <f>(J112)/1000</f>
        <v>0</v>
      </c>
      <c r="J112">
        <f>1000*CB112*AH112*(BX112-BY112)/(100*BQ112*(1000-AH112*BX112))</f>
        <v>0</v>
      </c>
      <c r="K112">
        <f>CB112*AH112*(BW112-BV112*(1000-AH112*BY112)/(1000-AH112*BX112))/(100*BQ112)</f>
        <v>0</v>
      </c>
      <c r="L112">
        <f>BV112 - IF(AH112&gt;1, K112*BQ112*100.0/(AJ112*CJ112), 0)</f>
        <v>0</v>
      </c>
      <c r="M112">
        <f>((S112-I112/2)*L112-K112)/(S112+I112/2)</f>
        <v>0</v>
      </c>
      <c r="N112">
        <f>M112*(CC112+CD112)/1000.0</f>
        <v>0</v>
      </c>
      <c r="O112">
        <f>(BV112 - IF(AH112&gt;1, K112*BQ112*100.0/(AJ112*CJ112), 0))*(CC112+CD112)/1000.0</f>
        <v>0</v>
      </c>
      <c r="P112">
        <f>2.0/((1/R112-1/Q112)+SIGN(R112)*SQRT((1/R112-1/Q112)*(1/R112-1/Q112) + 4*BR112/((BR112+1)*(BR112+1))*(2*1/R112*1/Q112-1/Q112*1/Q112)))</f>
        <v>0</v>
      </c>
      <c r="Q112">
        <f>IF(LEFT(BS112,1)&lt;&gt;"0",IF(LEFT(BS112,1)="1",3.0,BT112),$D$5+$E$5*(CJ112*CC112/($K$5*1000))+$F$5*(CJ112*CC112/($K$5*1000))*MAX(MIN(BQ112,$J$5),$I$5)*MAX(MIN(BQ112,$J$5),$I$5)+$G$5*MAX(MIN(BQ112,$J$5),$I$5)*(CJ112*CC112/($K$5*1000))+$H$5*(CJ112*CC112/($K$5*1000))*(CJ112*CC112/($K$5*1000)))</f>
        <v>0</v>
      </c>
      <c r="R112">
        <f>I112*(1000-(1000*0.61365*exp(17.502*V112/(240.97+V112))/(CC112+CD112)+BX112)/2)/(1000*0.61365*exp(17.502*V112/(240.97+V112))/(CC112+CD112)-BX112)</f>
        <v>0</v>
      </c>
      <c r="S112">
        <f>1/((BR112+1)/(P112/1.6)+1/(Q112/1.37)) + BR112/((BR112+1)/(P112/1.6) + BR112/(Q112/1.37))</f>
        <v>0</v>
      </c>
      <c r="T112">
        <f>(BM112*BP112)</f>
        <v>0</v>
      </c>
      <c r="U112">
        <f>(CE112+(T112+2*0.95*5.67E-8*(((CE112+$B$7)+273)^4-(CE112+273)^4)-44100*I112)/(1.84*29.3*Q112+8*0.95*5.67E-8*(CE112+273)^3))</f>
        <v>0</v>
      </c>
      <c r="V112">
        <f>($C$7*CF112+$D$7*CG112+$E$7*U112)</f>
        <v>0</v>
      </c>
      <c r="W112">
        <f>0.61365*exp(17.502*V112/(240.97+V112))</f>
        <v>0</v>
      </c>
      <c r="X112">
        <f>(Y112/Z112*100)</f>
        <v>0</v>
      </c>
      <c r="Y112">
        <f>BX112*(CC112+CD112)/1000</f>
        <v>0</v>
      </c>
      <c r="Z112">
        <f>0.61365*exp(17.502*CE112/(240.97+CE112))</f>
        <v>0</v>
      </c>
      <c r="AA112">
        <f>(W112-BX112*(CC112+CD112)/1000)</f>
        <v>0</v>
      </c>
      <c r="AB112">
        <f>(-I112*44100)</f>
        <v>0</v>
      </c>
      <c r="AC112">
        <f>2*29.3*Q112*0.92*(CE112-V112)</f>
        <v>0</v>
      </c>
      <c r="AD112">
        <f>2*0.95*5.67E-8*(((CE112+$B$7)+273)^4-(V112+273)^4)</f>
        <v>0</v>
      </c>
      <c r="AE112">
        <f>T112+AD112+AB112+AC112</f>
        <v>0</v>
      </c>
      <c r="AF112">
        <v>0</v>
      </c>
      <c r="AG112">
        <v>0</v>
      </c>
      <c r="AH112">
        <f>IF(AF112*$H$13&gt;=AJ112,1.0,(AJ112/(AJ112-AF112*$H$13)))</f>
        <v>0</v>
      </c>
      <c r="AI112">
        <f>(AH112-1)*100</f>
        <v>0</v>
      </c>
      <c r="AJ112">
        <f>MAX(0,($B$13+$C$13*CJ112)/(1+$D$13*CJ112)*CC112/(CE112+273)*$E$13)</f>
        <v>0</v>
      </c>
      <c r="AK112" t="s">
        <v>292</v>
      </c>
      <c r="AL112" t="s">
        <v>292</v>
      </c>
      <c r="AM112">
        <v>0</v>
      </c>
      <c r="AN112">
        <v>0</v>
      </c>
      <c r="AO112">
        <f>1-AM112/AN112</f>
        <v>0</v>
      </c>
      <c r="AP112">
        <v>0</v>
      </c>
      <c r="AQ112" t="s">
        <v>292</v>
      </c>
      <c r="AR112" t="s">
        <v>292</v>
      </c>
      <c r="AS112">
        <v>0</v>
      </c>
      <c r="AT112">
        <v>0</v>
      </c>
      <c r="AU112">
        <f>1-AS112/AT112</f>
        <v>0</v>
      </c>
      <c r="AV112">
        <v>0.5</v>
      </c>
      <c r="AW112">
        <f>BN112</f>
        <v>0</v>
      </c>
      <c r="AX112">
        <f>K112</f>
        <v>0</v>
      </c>
      <c r="AY112">
        <f>AU112*AV112*AW112</f>
        <v>0</v>
      </c>
      <c r="AZ112">
        <f>(AX112-AP112)/AW112</f>
        <v>0</v>
      </c>
      <c r="BA112">
        <f>(AN112-AT112)/AT112</f>
        <v>0</v>
      </c>
      <c r="BB112">
        <f>AM112/(AO112+AM112/AT112)</f>
        <v>0</v>
      </c>
      <c r="BC112" t="s">
        <v>292</v>
      </c>
      <c r="BD112">
        <v>0</v>
      </c>
      <c r="BE112">
        <f>IF(BD112&lt;&gt;0, BD112, BB112)</f>
        <v>0</v>
      </c>
      <c r="BF112">
        <f>1-BE112/AT112</f>
        <v>0</v>
      </c>
      <c r="BG112">
        <f>(AT112-AS112)/(AT112-BE112)</f>
        <v>0</v>
      </c>
      <c r="BH112">
        <f>(AN112-AT112)/(AN112-BE112)</f>
        <v>0</v>
      </c>
      <c r="BI112">
        <f>(AT112-AS112)/(AT112-AM112)</f>
        <v>0</v>
      </c>
      <c r="BJ112">
        <f>(AN112-AT112)/(AN112-AM112)</f>
        <v>0</v>
      </c>
      <c r="BK112">
        <f>(BG112*BE112/AS112)</f>
        <v>0</v>
      </c>
      <c r="BL112">
        <f>(1-BK112)</f>
        <v>0</v>
      </c>
      <c r="BM112">
        <f>$B$11*CK112+$C$11*CL112+$F$11*CM112*(1-CP112)</f>
        <v>0</v>
      </c>
      <c r="BN112">
        <f>BM112*BO112</f>
        <v>0</v>
      </c>
      <c r="BO112">
        <f>($B$11*$D$9+$C$11*$D$9+$F$11*((CZ112+CR112)/MAX(CZ112+CR112+DA112, 0.1)*$I$9+DA112/MAX(CZ112+CR112+DA112, 0.1)*$J$9))/($B$11+$C$11+$F$11)</f>
        <v>0</v>
      </c>
      <c r="BP112">
        <f>($B$11*$K$9+$C$11*$K$9+$F$11*((CZ112+CR112)/MAX(CZ112+CR112+DA112, 0.1)*$P$9+DA112/MAX(CZ112+CR112+DA112, 0.1)*$Q$9))/($B$11+$C$11+$F$11)</f>
        <v>0</v>
      </c>
      <c r="BQ112">
        <v>6</v>
      </c>
      <c r="BR112">
        <v>0.5</v>
      </c>
      <c r="BS112" t="s">
        <v>293</v>
      </c>
      <c r="BT112">
        <v>2</v>
      </c>
      <c r="BU112">
        <v>1627940703.6</v>
      </c>
      <c r="BV112">
        <v>309.838</v>
      </c>
      <c r="BW112">
        <v>316.609</v>
      </c>
      <c r="BX112">
        <v>19.4606</v>
      </c>
      <c r="BY112">
        <v>19.4313</v>
      </c>
      <c r="BZ112">
        <v>309.704</v>
      </c>
      <c r="CA112">
        <v>19.5957</v>
      </c>
      <c r="CB112">
        <v>899.92</v>
      </c>
      <c r="CC112">
        <v>101.157</v>
      </c>
      <c r="CD112">
        <v>0.0999532</v>
      </c>
      <c r="CE112">
        <v>35.0364</v>
      </c>
      <c r="CF112">
        <v>35.2949</v>
      </c>
      <c r="CG112">
        <v>999.9</v>
      </c>
      <c r="CH112">
        <v>0</v>
      </c>
      <c r="CI112">
        <v>0</v>
      </c>
      <c r="CJ112">
        <v>9985</v>
      </c>
      <c r="CK112">
        <v>0</v>
      </c>
      <c r="CL112">
        <v>66.4346</v>
      </c>
      <c r="CM112">
        <v>1460.08</v>
      </c>
      <c r="CN112">
        <v>0.972993</v>
      </c>
      <c r="CO112">
        <v>0.027007</v>
      </c>
      <c r="CP112">
        <v>0</v>
      </c>
      <c r="CQ112">
        <v>3.2608</v>
      </c>
      <c r="CR112">
        <v>4.99951</v>
      </c>
      <c r="CS112">
        <v>195.964</v>
      </c>
      <c r="CT112">
        <v>11912.5</v>
      </c>
      <c r="CU112">
        <v>48.812</v>
      </c>
      <c r="CV112">
        <v>51.125</v>
      </c>
      <c r="CW112">
        <v>50.375</v>
      </c>
      <c r="CX112">
        <v>50.562</v>
      </c>
      <c r="CY112">
        <v>50.812</v>
      </c>
      <c r="CZ112">
        <v>1415.78</v>
      </c>
      <c r="DA112">
        <v>39.3</v>
      </c>
      <c r="DB112">
        <v>0</v>
      </c>
      <c r="DC112">
        <v>1627940704.3</v>
      </c>
      <c r="DD112">
        <v>0</v>
      </c>
      <c r="DE112">
        <v>3.226212</v>
      </c>
      <c r="DF112">
        <v>-0.262584611115648</v>
      </c>
      <c r="DG112">
        <v>3.22938461132364</v>
      </c>
      <c r="DH112">
        <v>195.7694</v>
      </c>
      <c r="DI112">
        <v>15</v>
      </c>
      <c r="DJ112">
        <v>1627940486.6</v>
      </c>
      <c r="DK112" t="s">
        <v>294</v>
      </c>
      <c r="DL112">
        <v>1627940484.1</v>
      </c>
      <c r="DM112">
        <v>1627940486.6</v>
      </c>
      <c r="DN112">
        <v>1</v>
      </c>
      <c r="DO112">
        <v>-0.66</v>
      </c>
      <c r="DP112">
        <v>-0.126</v>
      </c>
      <c r="DQ112">
        <v>0.617</v>
      </c>
      <c r="DR112">
        <v>-0.144</v>
      </c>
      <c r="DS112">
        <v>420</v>
      </c>
      <c r="DT112">
        <v>19</v>
      </c>
      <c r="DU112">
        <v>0.69</v>
      </c>
      <c r="DV112">
        <v>0.21</v>
      </c>
      <c r="DW112">
        <v>-6.77173024390244</v>
      </c>
      <c r="DX112">
        <v>0.864322996515681</v>
      </c>
      <c r="DY112">
        <v>0.106062614398813</v>
      </c>
      <c r="DZ112">
        <v>0</v>
      </c>
      <c r="EA112">
        <v>3.23666857142857</v>
      </c>
      <c r="EB112">
        <v>0.0658596498949163</v>
      </c>
      <c r="EC112">
        <v>0.177644503387168</v>
      </c>
      <c r="ED112">
        <v>1</v>
      </c>
      <c r="EE112">
        <v>0.0548848512195122</v>
      </c>
      <c r="EF112">
        <v>-0.230183055052265</v>
      </c>
      <c r="EG112">
        <v>0.0235031658075073</v>
      </c>
      <c r="EH112">
        <v>0</v>
      </c>
      <c r="EI112">
        <v>1</v>
      </c>
      <c r="EJ112">
        <v>3</v>
      </c>
      <c r="EK112" t="s">
        <v>349</v>
      </c>
      <c r="EL112">
        <v>100</v>
      </c>
      <c r="EM112">
        <v>100</v>
      </c>
      <c r="EN112">
        <v>0.134</v>
      </c>
      <c r="EO112">
        <v>-0.1351</v>
      </c>
      <c r="EP112">
        <v>-1.5265217558934</v>
      </c>
      <c r="EQ112">
        <v>0.00616335315543056</v>
      </c>
      <c r="ER112">
        <v>-2.81551833566181e-06</v>
      </c>
      <c r="ES112">
        <v>7.20361701182458e-10</v>
      </c>
      <c r="ET112">
        <v>-0.335119031910718</v>
      </c>
      <c r="EU112">
        <v>0.000949733804135094</v>
      </c>
      <c r="EV112">
        <v>0.000626151634330831</v>
      </c>
      <c r="EW112">
        <v>-7.8445624330649e-06</v>
      </c>
      <c r="EX112">
        <v>-4</v>
      </c>
      <c r="EY112">
        <v>2067</v>
      </c>
      <c r="EZ112">
        <v>1</v>
      </c>
      <c r="FA112">
        <v>22</v>
      </c>
      <c r="FB112">
        <v>3.7</v>
      </c>
      <c r="FC112">
        <v>3.6</v>
      </c>
      <c r="FD112">
        <v>18</v>
      </c>
      <c r="FE112">
        <v>991.766</v>
      </c>
      <c r="FF112">
        <v>452.017</v>
      </c>
      <c r="FG112">
        <v>33.0014</v>
      </c>
      <c r="FH112">
        <v>34.2839</v>
      </c>
      <c r="FI112">
        <v>30.0019</v>
      </c>
      <c r="FJ112">
        <v>33.8644</v>
      </c>
      <c r="FK112">
        <v>33.9025</v>
      </c>
      <c r="FL112">
        <v>22.0598</v>
      </c>
      <c r="FM112">
        <v>43.1709</v>
      </c>
      <c r="FN112">
        <v>0</v>
      </c>
      <c r="FO112">
        <v>33</v>
      </c>
      <c r="FP112">
        <v>332.74</v>
      </c>
      <c r="FQ112">
        <v>19.5287</v>
      </c>
      <c r="FR112">
        <v>98.9285</v>
      </c>
      <c r="FS112">
        <v>97.7534</v>
      </c>
    </row>
    <row r="113" spans="1:175">
      <c r="A113">
        <v>97</v>
      </c>
      <c r="B113">
        <v>1627940705.6</v>
      </c>
      <c r="C113">
        <v>192</v>
      </c>
      <c r="D113" t="s">
        <v>488</v>
      </c>
      <c r="E113" t="s">
        <v>489</v>
      </c>
      <c r="F113">
        <v>0</v>
      </c>
      <c r="H113">
        <v>1627940705.6</v>
      </c>
      <c r="I113">
        <f>(J113)/1000</f>
        <v>0</v>
      </c>
      <c r="J113">
        <f>1000*CB113*AH113*(BX113-BY113)/(100*BQ113*(1000-AH113*BX113))</f>
        <v>0</v>
      </c>
      <c r="K113">
        <f>CB113*AH113*(BW113-BV113*(1000-AH113*BY113)/(1000-AH113*BX113))/(100*BQ113)</f>
        <v>0</v>
      </c>
      <c r="L113">
        <f>BV113 - IF(AH113&gt;1, K113*BQ113*100.0/(AJ113*CJ113), 0)</f>
        <v>0</v>
      </c>
      <c r="M113">
        <f>((S113-I113/2)*L113-K113)/(S113+I113/2)</f>
        <v>0</v>
      </c>
      <c r="N113">
        <f>M113*(CC113+CD113)/1000.0</f>
        <v>0</v>
      </c>
      <c r="O113">
        <f>(BV113 - IF(AH113&gt;1, K113*BQ113*100.0/(AJ113*CJ113), 0))*(CC113+CD113)/1000.0</f>
        <v>0</v>
      </c>
      <c r="P113">
        <f>2.0/((1/R113-1/Q113)+SIGN(R113)*SQRT((1/R113-1/Q113)*(1/R113-1/Q113) + 4*BR113/((BR113+1)*(BR113+1))*(2*1/R113*1/Q113-1/Q113*1/Q113)))</f>
        <v>0</v>
      </c>
      <c r="Q113">
        <f>IF(LEFT(BS113,1)&lt;&gt;"0",IF(LEFT(BS113,1)="1",3.0,BT113),$D$5+$E$5*(CJ113*CC113/($K$5*1000))+$F$5*(CJ113*CC113/($K$5*1000))*MAX(MIN(BQ113,$J$5),$I$5)*MAX(MIN(BQ113,$J$5),$I$5)+$G$5*MAX(MIN(BQ113,$J$5),$I$5)*(CJ113*CC113/($K$5*1000))+$H$5*(CJ113*CC113/($K$5*1000))*(CJ113*CC113/($K$5*1000)))</f>
        <v>0</v>
      </c>
      <c r="R113">
        <f>I113*(1000-(1000*0.61365*exp(17.502*V113/(240.97+V113))/(CC113+CD113)+BX113)/2)/(1000*0.61365*exp(17.502*V113/(240.97+V113))/(CC113+CD113)-BX113)</f>
        <v>0</v>
      </c>
      <c r="S113">
        <f>1/((BR113+1)/(P113/1.6)+1/(Q113/1.37)) + BR113/((BR113+1)/(P113/1.6) + BR113/(Q113/1.37))</f>
        <v>0</v>
      </c>
      <c r="T113">
        <f>(BM113*BP113)</f>
        <v>0</v>
      </c>
      <c r="U113">
        <f>(CE113+(T113+2*0.95*5.67E-8*(((CE113+$B$7)+273)^4-(CE113+273)^4)-44100*I113)/(1.84*29.3*Q113+8*0.95*5.67E-8*(CE113+273)^3))</f>
        <v>0</v>
      </c>
      <c r="V113">
        <f>($C$7*CF113+$D$7*CG113+$E$7*U113)</f>
        <v>0</v>
      </c>
      <c r="W113">
        <f>0.61365*exp(17.502*V113/(240.97+V113))</f>
        <v>0</v>
      </c>
      <c r="X113">
        <f>(Y113/Z113*100)</f>
        <v>0</v>
      </c>
      <c r="Y113">
        <f>BX113*(CC113+CD113)/1000</f>
        <v>0</v>
      </c>
      <c r="Z113">
        <f>0.61365*exp(17.502*CE113/(240.97+CE113))</f>
        <v>0</v>
      </c>
      <c r="AA113">
        <f>(W113-BX113*(CC113+CD113)/1000)</f>
        <v>0</v>
      </c>
      <c r="AB113">
        <f>(-I113*44100)</f>
        <v>0</v>
      </c>
      <c r="AC113">
        <f>2*29.3*Q113*0.92*(CE113-V113)</f>
        <v>0</v>
      </c>
      <c r="AD113">
        <f>2*0.95*5.67E-8*(((CE113+$B$7)+273)^4-(V113+273)^4)</f>
        <v>0</v>
      </c>
      <c r="AE113">
        <f>T113+AD113+AB113+AC113</f>
        <v>0</v>
      </c>
      <c r="AF113">
        <v>0</v>
      </c>
      <c r="AG113">
        <v>0</v>
      </c>
      <c r="AH113">
        <f>IF(AF113*$H$13&gt;=AJ113,1.0,(AJ113/(AJ113-AF113*$H$13)))</f>
        <v>0</v>
      </c>
      <c r="AI113">
        <f>(AH113-1)*100</f>
        <v>0</v>
      </c>
      <c r="AJ113">
        <f>MAX(0,($B$13+$C$13*CJ113)/(1+$D$13*CJ113)*CC113/(CE113+273)*$E$13)</f>
        <v>0</v>
      </c>
      <c r="AK113" t="s">
        <v>292</v>
      </c>
      <c r="AL113" t="s">
        <v>292</v>
      </c>
      <c r="AM113">
        <v>0</v>
      </c>
      <c r="AN113">
        <v>0</v>
      </c>
      <c r="AO113">
        <f>1-AM113/AN113</f>
        <v>0</v>
      </c>
      <c r="AP113">
        <v>0</v>
      </c>
      <c r="AQ113" t="s">
        <v>292</v>
      </c>
      <c r="AR113" t="s">
        <v>292</v>
      </c>
      <c r="AS113">
        <v>0</v>
      </c>
      <c r="AT113">
        <v>0</v>
      </c>
      <c r="AU113">
        <f>1-AS113/AT113</f>
        <v>0</v>
      </c>
      <c r="AV113">
        <v>0.5</v>
      </c>
      <c r="AW113">
        <f>BN113</f>
        <v>0</v>
      </c>
      <c r="AX113">
        <f>K113</f>
        <v>0</v>
      </c>
      <c r="AY113">
        <f>AU113*AV113*AW113</f>
        <v>0</v>
      </c>
      <c r="AZ113">
        <f>(AX113-AP113)/AW113</f>
        <v>0</v>
      </c>
      <c r="BA113">
        <f>(AN113-AT113)/AT113</f>
        <v>0</v>
      </c>
      <c r="BB113">
        <f>AM113/(AO113+AM113/AT113)</f>
        <v>0</v>
      </c>
      <c r="BC113" t="s">
        <v>292</v>
      </c>
      <c r="BD113">
        <v>0</v>
      </c>
      <c r="BE113">
        <f>IF(BD113&lt;&gt;0, BD113, BB113)</f>
        <v>0</v>
      </c>
      <c r="BF113">
        <f>1-BE113/AT113</f>
        <v>0</v>
      </c>
      <c r="BG113">
        <f>(AT113-AS113)/(AT113-BE113)</f>
        <v>0</v>
      </c>
      <c r="BH113">
        <f>(AN113-AT113)/(AN113-BE113)</f>
        <v>0</v>
      </c>
      <c r="BI113">
        <f>(AT113-AS113)/(AT113-AM113)</f>
        <v>0</v>
      </c>
      <c r="BJ113">
        <f>(AN113-AT113)/(AN113-AM113)</f>
        <v>0</v>
      </c>
      <c r="BK113">
        <f>(BG113*BE113/AS113)</f>
        <v>0</v>
      </c>
      <c r="BL113">
        <f>(1-BK113)</f>
        <v>0</v>
      </c>
      <c r="BM113">
        <f>$B$11*CK113+$C$11*CL113+$F$11*CM113*(1-CP113)</f>
        <v>0</v>
      </c>
      <c r="BN113">
        <f>BM113*BO113</f>
        <v>0</v>
      </c>
      <c r="BO113">
        <f>($B$11*$D$9+$C$11*$D$9+$F$11*((CZ113+CR113)/MAX(CZ113+CR113+DA113, 0.1)*$I$9+DA113/MAX(CZ113+CR113+DA113, 0.1)*$J$9))/($B$11+$C$11+$F$11)</f>
        <v>0</v>
      </c>
      <c r="BP113">
        <f>($B$11*$K$9+$C$11*$K$9+$F$11*((CZ113+CR113)/MAX(CZ113+CR113+DA113, 0.1)*$P$9+DA113/MAX(CZ113+CR113+DA113, 0.1)*$Q$9))/($B$11+$C$11+$F$11)</f>
        <v>0</v>
      </c>
      <c r="BQ113">
        <v>6</v>
      </c>
      <c r="BR113">
        <v>0.5</v>
      </c>
      <c r="BS113" t="s">
        <v>293</v>
      </c>
      <c r="BT113">
        <v>2</v>
      </c>
      <c r="BU113">
        <v>1627940705.6</v>
      </c>
      <c r="BV113">
        <v>313.252</v>
      </c>
      <c r="BW113">
        <v>319.928</v>
      </c>
      <c r="BX113">
        <v>19.479</v>
      </c>
      <c r="BY113">
        <v>19.4851</v>
      </c>
      <c r="BZ113">
        <v>313.102</v>
      </c>
      <c r="CA113">
        <v>19.6138</v>
      </c>
      <c r="CB113">
        <v>900.009</v>
      </c>
      <c r="CC113">
        <v>101.157</v>
      </c>
      <c r="CD113">
        <v>0.0999923</v>
      </c>
      <c r="CE113">
        <v>35.0358</v>
      </c>
      <c r="CF113">
        <v>35.2918</v>
      </c>
      <c r="CG113">
        <v>999.9</v>
      </c>
      <c r="CH113">
        <v>0</v>
      </c>
      <c r="CI113">
        <v>0</v>
      </c>
      <c r="CJ113">
        <v>10002.5</v>
      </c>
      <c r="CK113">
        <v>0</v>
      </c>
      <c r="CL113">
        <v>66.4346</v>
      </c>
      <c r="CM113">
        <v>1459.76</v>
      </c>
      <c r="CN113">
        <v>0.972987</v>
      </c>
      <c r="CO113">
        <v>0.0270127</v>
      </c>
      <c r="CP113">
        <v>0</v>
      </c>
      <c r="CQ113">
        <v>3.4951</v>
      </c>
      <c r="CR113">
        <v>4.99951</v>
      </c>
      <c r="CS113">
        <v>195.879</v>
      </c>
      <c r="CT113">
        <v>11909.9</v>
      </c>
      <c r="CU113">
        <v>48.812</v>
      </c>
      <c r="CV113">
        <v>51.187</v>
      </c>
      <c r="CW113">
        <v>50.375</v>
      </c>
      <c r="CX113">
        <v>50.562</v>
      </c>
      <c r="CY113">
        <v>50.812</v>
      </c>
      <c r="CZ113">
        <v>1415.46</v>
      </c>
      <c r="DA113">
        <v>39.3</v>
      </c>
      <c r="DB113">
        <v>0</v>
      </c>
      <c r="DC113">
        <v>1627940706.1</v>
      </c>
      <c r="DD113">
        <v>0</v>
      </c>
      <c r="DE113">
        <v>3.24905384615385</v>
      </c>
      <c r="DF113">
        <v>-0.331623933084025</v>
      </c>
      <c r="DG113">
        <v>2.44588034226393</v>
      </c>
      <c r="DH113">
        <v>195.844846153846</v>
      </c>
      <c r="DI113">
        <v>15</v>
      </c>
      <c r="DJ113">
        <v>1627940486.6</v>
      </c>
      <c r="DK113" t="s">
        <v>294</v>
      </c>
      <c r="DL113">
        <v>1627940484.1</v>
      </c>
      <c r="DM113">
        <v>1627940486.6</v>
      </c>
      <c r="DN113">
        <v>1</v>
      </c>
      <c r="DO113">
        <v>-0.66</v>
      </c>
      <c r="DP113">
        <v>-0.126</v>
      </c>
      <c r="DQ113">
        <v>0.617</v>
      </c>
      <c r="DR113">
        <v>-0.144</v>
      </c>
      <c r="DS113">
        <v>420</v>
      </c>
      <c r="DT113">
        <v>19</v>
      </c>
      <c r="DU113">
        <v>0.69</v>
      </c>
      <c r="DV113">
        <v>0.21</v>
      </c>
      <c r="DW113">
        <v>-6.75855024390244</v>
      </c>
      <c r="DX113">
        <v>0.68074578397212</v>
      </c>
      <c r="DY113">
        <v>0.098917225471919</v>
      </c>
      <c r="DZ113">
        <v>0</v>
      </c>
      <c r="EA113">
        <v>3.22979117647059</v>
      </c>
      <c r="EB113">
        <v>-0.115604052597543</v>
      </c>
      <c r="EC113">
        <v>0.18801438988678</v>
      </c>
      <c r="ED113">
        <v>1</v>
      </c>
      <c r="EE113">
        <v>0.0479343243902439</v>
      </c>
      <c r="EF113">
        <v>-0.201170782578397</v>
      </c>
      <c r="EG113">
        <v>0.0208919236293834</v>
      </c>
      <c r="EH113">
        <v>0</v>
      </c>
      <c r="EI113">
        <v>1</v>
      </c>
      <c r="EJ113">
        <v>3</v>
      </c>
      <c r="EK113" t="s">
        <v>349</v>
      </c>
      <c r="EL113">
        <v>100</v>
      </c>
      <c r="EM113">
        <v>100</v>
      </c>
      <c r="EN113">
        <v>0.15</v>
      </c>
      <c r="EO113">
        <v>-0.1348</v>
      </c>
      <c r="EP113">
        <v>-1.5265217558934</v>
      </c>
      <c r="EQ113">
        <v>0.00616335315543056</v>
      </c>
      <c r="ER113">
        <v>-2.81551833566181e-06</v>
      </c>
      <c r="ES113">
        <v>7.20361701182458e-10</v>
      </c>
      <c r="ET113">
        <v>-0.335119031910718</v>
      </c>
      <c r="EU113">
        <v>0.000949733804135094</v>
      </c>
      <c r="EV113">
        <v>0.000626151634330831</v>
      </c>
      <c r="EW113">
        <v>-7.8445624330649e-06</v>
      </c>
      <c r="EX113">
        <v>-4</v>
      </c>
      <c r="EY113">
        <v>2067</v>
      </c>
      <c r="EZ113">
        <v>1</v>
      </c>
      <c r="FA113">
        <v>22</v>
      </c>
      <c r="FB113">
        <v>3.7</v>
      </c>
      <c r="FC113">
        <v>3.6</v>
      </c>
      <c r="FD113">
        <v>18</v>
      </c>
      <c r="FE113">
        <v>991.857</v>
      </c>
      <c r="FF113">
        <v>452.067</v>
      </c>
      <c r="FG113">
        <v>33.0012</v>
      </c>
      <c r="FH113">
        <v>34.2932</v>
      </c>
      <c r="FI113">
        <v>30.0019</v>
      </c>
      <c r="FJ113">
        <v>33.8735</v>
      </c>
      <c r="FK113">
        <v>33.9116</v>
      </c>
      <c r="FL113">
        <v>22.222</v>
      </c>
      <c r="FM113">
        <v>43.1709</v>
      </c>
      <c r="FN113">
        <v>0</v>
      </c>
      <c r="FO113">
        <v>33</v>
      </c>
      <c r="FP113">
        <v>332.74</v>
      </c>
      <c r="FQ113">
        <v>19.5167</v>
      </c>
      <c r="FR113">
        <v>98.9258</v>
      </c>
      <c r="FS113">
        <v>97.752</v>
      </c>
    </row>
    <row r="114" spans="1:175">
      <c r="A114">
        <v>98</v>
      </c>
      <c r="B114">
        <v>1627940707.6</v>
      </c>
      <c r="C114">
        <v>194</v>
      </c>
      <c r="D114" t="s">
        <v>490</v>
      </c>
      <c r="E114" t="s">
        <v>491</v>
      </c>
      <c r="F114">
        <v>0</v>
      </c>
      <c r="H114">
        <v>1627940707.6</v>
      </c>
      <c r="I114">
        <f>(J114)/1000</f>
        <v>0</v>
      </c>
      <c r="J114">
        <f>1000*CB114*AH114*(BX114-BY114)/(100*BQ114*(1000-AH114*BX114))</f>
        <v>0</v>
      </c>
      <c r="K114">
        <f>CB114*AH114*(BW114-BV114*(1000-AH114*BY114)/(1000-AH114*BX114))/(100*BQ114)</f>
        <v>0</v>
      </c>
      <c r="L114">
        <f>BV114 - IF(AH114&gt;1, K114*BQ114*100.0/(AJ114*CJ114), 0)</f>
        <v>0</v>
      </c>
      <c r="M114">
        <f>((S114-I114/2)*L114-K114)/(S114+I114/2)</f>
        <v>0</v>
      </c>
      <c r="N114">
        <f>M114*(CC114+CD114)/1000.0</f>
        <v>0</v>
      </c>
      <c r="O114">
        <f>(BV114 - IF(AH114&gt;1, K114*BQ114*100.0/(AJ114*CJ114), 0))*(CC114+CD114)/1000.0</f>
        <v>0</v>
      </c>
      <c r="P114">
        <f>2.0/((1/R114-1/Q114)+SIGN(R114)*SQRT((1/R114-1/Q114)*(1/R114-1/Q114) + 4*BR114/((BR114+1)*(BR114+1))*(2*1/R114*1/Q114-1/Q114*1/Q114)))</f>
        <v>0</v>
      </c>
      <c r="Q114">
        <f>IF(LEFT(BS114,1)&lt;&gt;"0",IF(LEFT(BS114,1)="1",3.0,BT114),$D$5+$E$5*(CJ114*CC114/($K$5*1000))+$F$5*(CJ114*CC114/($K$5*1000))*MAX(MIN(BQ114,$J$5),$I$5)*MAX(MIN(BQ114,$J$5),$I$5)+$G$5*MAX(MIN(BQ114,$J$5),$I$5)*(CJ114*CC114/($K$5*1000))+$H$5*(CJ114*CC114/($K$5*1000))*(CJ114*CC114/($K$5*1000)))</f>
        <v>0</v>
      </c>
      <c r="R114">
        <f>I114*(1000-(1000*0.61365*exp(17.502*V114/(240.97+V114))/(CC114+CD114)+BX114)/2)/(1000*0.61365*exp(17.502*V114/(240.97+V114))/(CC114+CD114)-BX114)</f>
        <v>0</v>
      </c>
      <c r="S114">
        <f>1/((BR114+1)/(P114/1.6)+1/(Q114/1.37)) + BR114/((BR114+1)/(P114/1.6) + BR114/(Q114/1.37))</f>
        <v>0</v>
      </c>
      <c r="T114">
        <f>(BM114*BP114)</f>
        <v>0</v>
      </c>
      <c r="U114">
        <f>(CE114+(T114+2*0.95*5.67E-8*(((CE114+$B$7)+273)^4-(CE114+273)^4)-44100*I114)/(1.84*29.3*Q114+8*0.95*5.67E-8*(CE114+273)^3))</f>
        <v>0</v>
      </c>
      <c r="V114">
        <f>($C$7*CF114+$D$7*CG114+$E$7*U114)</f>
        <v>0</v>
      </c>
      <c r="W114">
        <f>0.61365*exp(17.502*V114/(240.97+V114))</f>
        <v>0</v>
      </c>
      <c r="X114">
        <f>(Y114/Z114*100)</f>
        <v>0</v>
      </c>
      <c r="Y114">
        <f>BX114*(CC114+CD114)/1000</f>
        <v>0</v>
      </c>
      <c r="Z114">
        <f>0.61365*exp(17.502*CE114/(240.97+CE114))</f>
        <v>0</v>
      </c>
      <c r="AA114">
        <f>(W114-BX114*(CC114+CD114)/1000)</f>
        <v>0</v>
      </c>
      <c r="AB114">
        <f>(-I114*44100)</f>
        <v>0</v>
      </c>
      <c r="AC114">
        <f>2*29.3*Q114*0.92*(CE114-V114)</f>
        <v>0</v>
      </c>
      <c r="AD114">
        <f>2*0.95*5.67E-8*(((CE114+$B$7)+273)^4-(V114+273)^4)</f>
        <v>0</v>
      </c>
      <c r="AE114">
        <f>T114+AD114+AB114+AC114</f>
        <v>0</v>
      </c>
      <c r="AF114">
        <v>0</v>
      </c>
      <c r="AG114">
        <v>0</v>
      </c>
      <c r="AH114">
        <f>IF(AF114*$H$13&gt;=AJ114,1.0,(AJ114/(AJ114-AF114*$H$13)))</f>
        <v>0</v>
      </c>
      <c r="AI114">
        <f>(AH114-1)*100</f>
        <v>0</v>
      </c>
      <c r="AJ114">
        <f>MAX(0,($B$13+$C$13*CJ114)/(1+$D$13*CJ114)*CC114/(CE114+273)*$E$13)</f>
        <v>0</v>
      </c>
      <c r="AK114" t="s">
        <v>292</v>
      </c>
      <c r="AL114" t="s">
        <v>292</v>
      </c>
      <c r="AM114">
        <v>0</v>
      </c>
      <c r="AN114">
        <v>0</v>
      </c>
      <c r="AO114">
        <f>1-AM114/AN114</f>
        <v>0</v>
      </c>
      <c r="AP114">
        <v>0</v>
      </c>
      <c r="AQ114" t="s">
        <v>292</v>
      </c>
      <c r="AR114" t="s">
        <v>292</v>
      </c>
      <c r="AS114">
        <v>0</v>
      </c>
      <c r="AT114">
        <v>0</v>
      </c>
      <c r="AU114">
        <f>1-AS114/AT114</f>
        <v>0</v>
      </c>
      <c r="AV114">
        <v>0.5</v>
      </c>
      <c r="AW114">
        <f>BN114</f>
        <v>0</v>
      </c>
      <c r="AX114">
        <f>K114</f>
        <v>0</v>
      </c>
      <c r="AY114">
        <f>AU114*AV114*AW114</f>
        <v>0</v>
      </c>
      <c r="AZ114">
        <f>(AX114-AP114)/AW114</f>
        <v>0</v>
      </c>
      <c r="BA114">
        <f>(AN114-AT114)/AT114</f>
        <v>0</v>
      </c>
      <c r="BB114">
        <f>AM114/(AO114+AM114/AT114)</f>
        <v>0</v>
      </c>
      <c r="BC114" t="s">
        <v>292</v>
      </c>
      <c r="BD114">
        <v>0</v>
      </c>
      <c r="BE114">
        <f>IF(BD114&lt;&gt;0, BD114, BB114)</f>
        <v>0</v>
      </c>
      <c r="BF114">
        <f>1-BE114/AT114</f>
        <v>0</v>
      </c>
      <c r="BG114">
        <f>(AT114-AS114)/(AT114-BE114)</f>
        <v>0</v>
      </c>
      <c r="BH114">
        <f>(AN114-AT114)/(AN114-BE114)</f>
        <v>0</v>
      </c>
      <c r="BI114">
        <f>(AT114-AS114)/(AT114-AM114)</f>
        <v>0</v>
      </c>
      <c r="BJ114">
        <f>(AN114-AT114)/(AN114-AM114)</f>
        <v>0</v>
      </c>
      <c r="BK114">
        <f>(BG114*BE114/AS114)</f>
        <v>0</v>
      </c>
      <c r="BL114">
        <f>(1-BK114)</f>
        <v>0</v>
      </c>
      <c r="BM114">
        <f>$B$11*CK114+$C$11*CL114+$F$11*CM114*(1-CP114)</f>
        <v>0</v>
      </c>
      <c r="BN114">
        <f>BM114*BO114</f>
        <v>0</v>
      </c>
      <c r="BO114">
        <f>($B$11*$D$9+$C$11*$D$9+$F$11*((CZ114+CR114)/MAX(CZ114+CR114+DA114, 0.1)*$I$9+DA114/MAX(CZ114+CR114+DA114, 0.1)*$J$9))/($B$11+$C$11+$F$11)</f>
        <v>0</v>
      </c>
      <c r="BP114">
        <f>($B$11*$K$9+$C$11*$K$9+$F$11*((CZ114+CR114)/MAX(CZ114+CR114+DA114, 0.1)*$P$9+DA114/MAX(CZ114+CR114+DA114, 0.1)*$Q$9))/($B$11+$C$11+$F$11)</f>
        <v>0</v>
      </c>
      <c r="BQ114">
        <v>6</v>
      </c>
      <c r="BR114">
        <v>0.5</v>
      </c>
      <c r="BS114" t="s">
        <v>293</v>
      </c>
      <c r="BT114">
        <v>2</v>
      </c>
      <c r="BU114">
        <v>1627940707.6</v>
      </c>
      <c r="BV114">
        <v>316.686</v>
      </c>
      <c r="BW114">
        <v>323.309</v>
      </c>
      <c r="BX114">
        <v>19.5146</v>
      </c>
      <c r="BY114">
        <v>19.5516</v>
      </c>
      <c r="BZ114">
        <v>316.521</v>
      </c>
      <c r="CA114">
        <v>19.6489</v>
      </c>
      <c r="CB114">
        <v>900.048</v>
      </c>
      <c r="CC114">
        <v>101.157</v>
      </c>
      <c r="CD114">
        <v>0.0994286</v>
      </c>
      <c r="CE114">
        <v>35.0369</v>
      </c>
      <c r="CF114">
        <v>35.2906</v>
      </c>
      <c r="CG114">
        <v>999.9</v>
      </c>
      <c r="CH114">
        <v>0</v>
      </c>
      <c r="CI114">
        <v>0</v>
      </c>
      <c r="CJ114">
        <v>10035</v>
      </c>
      <c r="CK114">
        <v>0</v>
      </c>
      <c r="CL114">
        <v>66.4346</v>
      </c>
      <c r="CM114">
        <v>1460.07</v>
      </c>
      <c r="CN114">
        <v>0.972993</v>
      </c>
      <c r="CO114">
        <v>0.027007</v>
      </c>
      <c r="CP114">
        <v>0</v>
      </c>
      <c r="CQ114">
        <v>3.1557</v>
      </c>
      <c r="CR114">
        <v>4.99951</v>
      </c>
      <c r="CS114">
        <v>196.555</v>
      </c>
      <c r="CT114">
        <v>11912.4</v>
      </c>
      <c r="CU114">
        <v>48.812</v>
      </c>
      <c r="CV114">
        <v>51.187</v>
      </c>
      <c r="CW114">
        <v>50.437</v>
      </c>
      <c r="CX114">
        <v>50.562</v>
      </c>
      <c r="CY114">
        <v>50.812</v>
      </c>
      <c r="CZ114">
        <v>1415.77</v>
      </c>
      <c r="DA114">
        <v>39.3</v>
      </c>
      <c r="DB114">
        <v>0</v>
      </c>
      <c r="DC114">
        <v>1627940708.5</v>
      </c>
      <c r="DD114">
        <v>0</v>
      </c>
      <c r="DE114">
        <v>3.22484615384615</v>
      </c>
      <c r="DF114">
        <v>-0.604157267814587</v>
      </c>
      <c r="DG114">
        <v>2.91637606434403</v>
      </c>
      <c r="DH114">
        <v>195.959307692308</v>
      </c>
      <c r="DI114">
        <v>15</v>
      </c>
      <c r="DJ114">
        <v>1627940486.6</v>
      </c>
      <c r="DK114" t="s">
        <v>294</v>
      </c>
      <c r="DL114">
        <v>1627940484.1</v>
      </c>
      <c r="DM114">
        <v>1627940486.6</v>
      </c>
      <c r="DN114">
        <v>1</v>
      </c>
      <c r="DO114">
        <v>-0.66</v>
      </c>
      <c r="DP114">
        <v>-0.126</v>
      </c>
      <c r="DQ114">
        <v>0.617</v>
      </c>
      <c r="DR114">
        <v>-0.144</v>
      </c>
      <c r="DS114">
        <v>420</v>
      </c>
      <c r="DT114">
        <v>19</v>
      </c>
      <c r="DU114">
        <v>0.69</v>
      </c>
      <c r="DV114">
        <v>0.21</v>
      </c>
      <c r="DW114">
        <v>-6.74455756097561</v>
      </c>
      <c r="DX114">
        <v>0.632780278745631</v>
      </c>
      <c r="DY114">
        <v>0.0969739988229303</v>
      </c>
      <c r="DZ114">
        <v>0</v>
      </c>
      <c r="EA114">
        <v>3.24210588235294</v>
      </c>
      <c r="EB114">
        <v>-0.350550737463137</v>
      </c>
      <c r="EC114">
        <v>0.191554039282386</v>
      </c>
      <c r="ED114">
        <v>1</v>
      </c>
      <c r="EE114">
        <v>0.0389963931707317</v>
      </c>
      <c r="EF114">
        <v>-0.232467585574913</v>
      </c>
      <c r="EG114">
        <v>0.0246239696669419</v>
      </c>
      <c r="EH114">
        <v>0</v>
      </c>
      <c r="EI114">
        <v>1</v>
      </c>
      <c r="EJ114">
        <v>3</v>
      </c>
      <c r="EK114" t="s">
        <v>349</v>
      </c>
      <c r="EL114">
        <v>100</v>
      </c>
      <c r="EM114">
        <v>100</v>
      </c>
      <c r="EN114">
        <v>0.165</v>
      </c>
      <c r="EO114">
        <v>-0.1343</v>
      </c>
      <c r="EP114">
        <v>-1.5265217558934</v>
      </c>
      <c r="EQ114">
        <v>0.00616335315543056</v>
      </c>
      <c r="ER114">
        <v>-2.81551833566181e-06</v>
      </c>
      <c r="ES114">
        <v>7.20361701182458e-10</v>
      </c>
      <c r="ET114">
        <v>-0.335119031910718</v>
      </c>
      <c r="EU114">
        <v>0.000949733804135094</v>
      </c>
      <c r="EV114">
        <v>0.000626151634330831</v>
      </c>
      <c r="EW114">
        <v>-7.8445624330649e-06</v>
      </c>
      <c r="EX114">
        <v>-4</v>
      </c>
      <c r="EY114">
        <v>2067</v>
      </c>
      <c r="EZ114">
        <v>1</v>
      </c>
      <c r="FA114">
        <v>22</v>
      </c>
      <c r="FB114">
        <v>3.7</v>
      </c>
      <c r="FC114">
        <v>3.7</v>
      </c>
      <c r="FD114">
        <v>18</v>
      </c>
      <c r="FE114">
        <v>991.974</v>
      </c>
      <c r="FF114">
        <v>452.199</v>
      </c>
      <c r="FG114">
        <v>33.0011</v>
      </c>
      <c r="FH114">
        <v>34.3025</v>
      </c>
      <c r="FI114">
        <v>30.002</v>
      </c>
      <c r="FJ114">
        <v>33.8826</v>
      </c>
      <c r="FK114">
        <v>33.9207</v>
      </c>
      <c r="FL114">
        <v>22.426</v>
      </c>
      <c r="FM114">
        <v>43.1709</v>
      </c>
      <c r="FN114">
        <v>0</v>
      </c>
      <c r="FO114">
        <v>33</v>
      </c>
      <c r="FP114">
        <v>337.78</v>
      </c>
      <c r="FQ114">
        <v>19.5064</v>
      </c>
      <c r="FR114">
        <v>98.9241</v>
      </c>
      <c r="FS114">
        <v>97.7498</v>
      </c>
    </row>
    <row r="115" spans="1:175">
      <c r="A115">
        <v>99</v>
      </c>
      <c r="B115">
        <v>1627940709.6</v>
      </c>
      <c r="C115">
        <v>196</v>
      </c>
      <c r="D115" t="s">
        <v>492</v>
      </c>
      <c r="E115" t="s">
        <v>493</v>
      </c>
      <c r="F115">
        <v>0</v>
      </c>
      <c r="H115">
        <v>1627940709.6</v>
      </c>
      <c r="I115">
        <f>(J115)/1000</f>
        <v>0</v>
      </c>
      <c r="J115">
        <f>1000*CB115*AH115*(BX115-BY115)/(100*BQ115*(1000-AH115*BX115))</f>
        <v>0</v>
      </c>
      <c r="K115">
        <f>CB115*AH115*(BW115-BV115*(1000-AH115*BY115)/(1000-AH115*BX115))/(100*BQ115)</f>
        <v>0</v>
      </c>
      <c r="L115">
        <f>BV115 - IF(AH115&gt;1, K115*BQ115*100.0/(AJ115*CJ115), 0)</f>
        <v>0</v>
      </c>
      <c r="M115">
        <f>((S115-I115/2)*L115-K115)/(S115+I115/2)</f>
        <v>0</v>
      </c>
      <c r="N115">
        <f>M115*(CC115+CD115)/1000.0</f>
        <v>0</v>
      </c>
      <c r="O115">
        <f>(BV115 - IF(AH115&gt;1, K115*BQ115*100.0/(AJ115*CJ115), 0))*(CC115+CD115)/1000.0</f>
        <v>0</v>
      </c>
      <c r="P115">
        <f>2.0/((1/R115-1/Q115)+SIGN(R115)*SQRT((1/R115-1/Q115)*(1/R115-1/Q115) + 4*BR115/((BR115+1)*(BR115+1))*(2*1/R115*1/Q115-1/Q115*1/Q115)))</f>
        <v>0</v>
      </c>
      <c r="Q115">
        <f>IF(LEFT(BS115,1)&lt;&gt;"0",IF(LEFT(BS115,1)="1",3.0,BT115),$D$5+$E$5*(CJ115*CC115/($K$5*1000))+$F$5*(CJ115*CC115/($K$5*1000))*MAX(MIN(BQ115,$J$5),$I$5)*MAX(MIN(BQ115,$J$5),$I$5)+$G$5*MAX(MIN(BQ115,$J$5),$I$5)*(CJ115*CC115/($K$5*1000))+$H$5*(CJ115*CC115/($K$5*1000))*(CJ115*CC115/($K$5*1000)))</f>
        <v>0</v>
      </c>
      <c r="R115">
        <f>I115*(1000-(1000*0.61365*exp(17.502*V115/(240.97+V115))/(CC115+CD115)+BX115)/2)/(1000*0.61365*exp(17.502*V115/(240.97+V115))/(CC115+CD115)-BX115)</f>
        <v>0</v>
      </c>
      <c r="S115">
        <f>1/((BR115+1)/(P115/1.6)+1/(Q115/1.37)) + BR115/((BR115+1)/(P115/1.6) + BR115/(Q115/1.37))</f>
        <v>0</v>
      </c>
      <c r="T115">
        <f>(BM115*BP115)</f>
        <v>0</v>
      </c>
      <c r="U115">
        <f>(CE115+(T115+2*0.95*5.67E-8*(((CE115+$B$7)+273)^4-(CE115+273)^4)-44100*I115)/(1.84*29.3*Q115+8*0.95*5.67E-8*(CE115+273)^3))</f>
        <v>0</v>
      </c>
      <c r="V115">
        <f>($C$7*CF115+$D$7*CG115+$E$7*U115)</f>
        <v>0</v>
      </c>
      <c r="W115">
        <f>0.61365*exp(17.502*V115/(240.97+V115))</f>
        <v>0</v>
      </c>
      <c r="X115">
        <f>(Y115/Z115*100)</f>
        <v>0</v>
      </c>
      <c r="Y115">
        <f>BX115*(CC115+CD115)/1000</f>
        <v>0</v>
      </c>
      <c r="Z115">
        <f>0.61365*exp(17.502*CE115/(240.97+CE115))</f>
        <v>0</v>
      </c>
      <c r="AA115">
        <f>(W115-BX115*(CC115+CD115)/1000)</f>
        <v>0</v>
      </c>
      <c r="AB115">
        <f>(-I115*44100)</f>
        <v>0</v>
      </c>
      <c r="AC115">
        <f>2*29.3*Q115*0.92*(CE115-V115)</f>
        <v>0</v>
      </c>
      <c r="AD115">
        <f>2*0.95*5.67E-8*(((CE115+$B$7)+273)^4-(V115+273)^4)</f>
        <v>0</v>
      </c>
      <c r="AE115">
        <f>T115+AD115+AB115+AC115</f>
        <v>0</v>
      </c>
      <c r="AF115">
        <v>0</v>
      </c>
      <c r="AG115">
        <v>0</v>
      </c>
      <c r="AH115">
        <f>IF(AF115*$H$13&gt;=AJ115,1.0,(AJ115/(AJ115-AF115*$H$13)))</f>
        <v>0</v>
      </c>
      <c r="AI115">
        <f>(AH115-1)*100</f>
        <v>0</v>
      </c>
      <c r="AJ115">
        <f>MAX(0,($B$13+$C$13*CJ115)/(1+$D$13*CJ115)*CC115/(CE115+273)*$E$13)</f>
        <v>0</v>
      </c>
      <c r="AK115" t="s">
        <v>292</v>
      </c>
      <c r="AL115" t="s">
        <v>292</v>
      </c>
      <c r="AM115">
        <v>0</v>
      </c>
      <c r="AN115">
        <v>0</v>
      </c>
      <c r="AO115">
        <f>1-AM115/AN115</f>
        <v>0</v>
      </c>
      <c r="AP115">
        <v>0</v>
      </c>
      <c r="AQ115" t="s">
        <v>292</v>
      </c>
      <c r="AR115" t="s">
        <v>292</v>
      </c>
      <c r="AS115">
        <v>0</v>
      </c>
      <c r="AT115">
        <v>0</v>
      </c>
      <c r="AU115">
        <f>1-AS115/AT115</f>
        <v>0</v>
      </c>
      <c r="AV115">
        <v>0.5</v>
      </c>
      <c r="AW115">
        <f>BN115</f>
        <v>0</v>
      </c>
      <c r="AX115">
        <f>K115</f>
        <v>0</v>
      </c>
      <c r="AY115">
        <f>AU115*AV115*AW115</f>
        <v>0</v>
      </c>
      <c r="AZ115">
        <f>(AX115-AP115)/AW115</f>
        <v>0</v>
      </c>
      <c r="BA115">
        <f>(AN115-AT115)/AT115</f>
        <v>0</v>
      </c>
      <c r="BB115">
        <f>AM115/(AO115+AM115/AT115)</f>
        <v>0</v>
      </c>
      <c r="BC115" t="s">
        <v>292</v>
      </c>
      <c r="BD115">
        <v>0</v>
      </c>
      <c r="BE115">
        <f>IF(BD115&lt;&gt;0, BD115, BB115)</f>
        <v>0</v>
      </c>
      <c r="BF115">
        <f>1-BE115/AT115</f>
        <v>0</v>
      </c>
      <c r="BG115">
        <f>(AT115-AS115)/(AT115-BE115)</f>
        <v>0</v>
      </c>
      <c r="BH115">
        <f>(AN115-AT115)/(AN115-BE115)</f>
        <v>0</v>
      </c>
      <c r="BI115">
        <f>(AT115-AS115)/(AT115-AM115)</f>
        <v>0</v>
      </c>
      <c r="BJ115">
        <f>(AN115-AT115)/(AN115-AM115)</f>
        <v>0</v>
      </c>
      <c r="BK115">
        <f>(BG115*BE115/AS115)</f>
        <v>0</v>
      </c>
      <c r="BL115">
        <f>(1-BK115)</f>
        <v>0</v>
      </c>
      <c r="BM115">
        <f>$B$11*CK115+$C$11*CL115+$F$11*CM115*(1-CP115)</f>
        <v>0</v>
      </c>
      <c r="BN115">
        <f>BM115*BO115</f>
        <v>0</v>
      </c>
      <c r="BO115">
        <f>($B$11*$D$9+$C$11*$D$9+$F$11*((CZ115+CR115)/MAX(CZ115+CR115+DA115, 0.1)*$I$9+DA115/MAX(CZ115+CR115+DA115, 0.1)*$J$9))/($B$11+$C$11+$F$11)</f>
        <v>0</v>
      </c>
      <c r="BP115">
        <f>($B$11*$K$9+$C$11*$K$9+$F$11*((CZ115+CR115)/MAX(CZ115+CR115+DA115, 0.1)*$P$9+DA115/MAX(CZ115+CR115+DA115, 0.1)*$Q$9))/($B$11+$C$11+$F$11)</f>
        <v>0</v>
      </c>
      <c r="BQ115">
        <v>6</v>
      </c>
      <c r="BR115">
        <v>0.5</v>
      </c>
      <c r="BS115" t="s">
        <v>293</v>
      </c>
      <c r="BT115">
        <v>2</v>
      </c>
      <c r="BU115">
        <v>1627940709.6</v>
      </c>
      <c r="BV115">
        <v>320.076</v>
      </c>
      <c r="BW115">
        <v>326.757</v>
      </c>
      <c r="BX115">
        <v>19.557</v>
      </c>
      <c r="BY115">
        <v>19.5754</v>
      </c>
      <c r="BZ115">
        <v>319.895</v>
      </c>
      <c r="CA115">
        <v>19.6905</v>
      </c>
      <c r="CB115">
        <v>899.993</v>
      </c>
      <c r="CC115">
        <v>101.155</v>
      </c>
      <c r="CD115">
        <v>0.099246</v>
      </c>
      <c r="CE115">
        <v>35.0401</v>
      </c>
      <c r="CF115">
        <v>35.2981</v>
      </c>
      <c r="CG115">
        <v>999.9</v>
      </c>
      <c r="CH115">
        <v>0</v>
      </c>
      <c r="CI115">
        <v>0</v>
      </c>
      <c r="CJ115">
        <v>10031.9</v>
      </c>
      <c r="CK115">
        <v>0</v>
      </c>
      <c r="CL115">
        <v>66.4346</v>
      </c>
      <c r="CM115">
        <v>1460.07</v>
      </c>
      <c r="CN115">
        <v>0.972987</v>
      </c>
      <c r="CO115">
        <v>0.0270127</v>
      </c>
      <c r="CP115">
        <v>0</v>
      </c>
      <c r="CQ115">
        <v>3.6274</v>
      </c>
      <c r="CR115">
        <v>4.99951</v>
      </c>
      <c r="CS115">
        <v>196.039</v>
      </c>
      <c r="CT115">
        <v>11912.4</v>
      </c>
      <c r="CU115">
        <v>48.812</v>
      </c>
      <c r="CV115">
        <v>51.187</v>
      </c>
      <c r="CW115">
        <v>50.437</v>
      </c>
      <c r="CX115">
        <v>50.562</v>
      </c>
      <c r="CY115">
        <v>50.812</v>
      </c>
      <c r="CZ115">
        <v>1415.76</v>
      </c>
      <c r="DA115">
        <v>39.31</v>
      </c>
      <c r="DB115">
        <v>0</v>
      </c>
      <c r="DC115">
        <v>1627940710.3</v>
      </c>
      <c r="DD115">
        <v>0</v>
      </c>
      <c r="DE115">
        <v>3.236628</v>
      </c>
      <c r="DF115">
        <v>0.230076915206909</v>
      </c>
      <c r="DG115">
        <v>2.16323077253517</v>
      </c>
      <c r="DH115">
        <v>196.02904</v>
      </c>
      <c r="DI115">
        <v>15</v>
      </c>
      <c r="DJ115">
        <v>1627940486.6</v>
      </c>
      <c r="DK115" t="s">
        <v>294</v>
      </c>
      <c r="DL115">
        <v>1627940484.1</v>
      </c>
      <c r="DM115">
        <v>1627940486.6</v>
      </c>
      <c r="DN115">
        <v>1</v>
      </c>
      <c r="DO115">
        <v>-0.66</v>
      </c>
      <c r="DP115">
        <v>-0.126</v>
      </c>
      <c r="DQ115">
        <v>0.617</v>
      </c>
      <c r="DR115">
        <v>-0.144</v>
      </c>
      <c r="DS115">
        <v>420</v>
      </c>
      <c r="DT115">
        <v>19</v>
      </c>
      <c r="DU115">
        <v>0.69</v>
      </c>
      <c r="DV115">
        <v>0.21</v>
      </c>
      <c r="DW115">
        <v>-6.72562219512195</v>
      </c>
      <c r="DX115">
        <v>0.696525783972138</v>
      </c>
      <c r="DY115">
        <v>0.0999010850916971</v>
      </c>
      <c r="DZ115">
        <v>0</v>
      </c>
      <c r="EA115">
        <v>3.23350857142857</v>
      </c>
      <c r="EB115">
        <v>-0.333621342930971</v>
      </c>
      <c r="EC115">
        <v>0.189409078635074</v>
      </c>
      <c r="ED115">
        <v>1</v>
      </c>
      <c r="EE115">
        <v>0.028884932195122</v>
      </c>
      <c r="EF115">
        <v>-0.288111687595819</v>
      </c>
      <c r="EG115">
        <v>0.0306025784115975</v>
      </c>
      <c r="EH115">
        <v>0</v>
      </c>
      <c r="EI115">
        <v>1</v>
      </c>
      <c r="EJ115">
        <v>3</v>
      </c>
      <c r="EK115" t="s">
        <v>349</v>
      </c>
      <c r="EL115">
        <v>100</v>
      </c>
      <c r="EM115">
        <v>100</v>
      </c>
      <c r="EN115">
        <v>0.181</v>
      </c>
      <c r="EO115">
        <v>-0.1335</v>
      </c>
      <c r="EP115">
        <v>-1.5265217558934</v>
      </c>
      <c r="EQ115">
        <v>0.00616335315543056</v>
      </c>
      <c r="ER115">
        <v>-2.81551833566181e-06</v>
      </c>
      <c r="ES115">
        <v>7.20361701182458e-10</v>
      </c>
      <c r="ET115">
        <v>-0.335119031910718</v>
      </c>
      <c r="EU115">
        <v>0.000949733804135094</v>
      </c>
      <c r="EV115">
        <v>0.000626151634330831</v>
      </c>
      <c r="EW115">
        <v>-7.8445624330649e-06</v>
      </c>
      <c r="EX115">
        <v>-4</v>
      </c>
      <c r="EY115">
        <v>2067</v>
      </c>
      <c r="EZ115">
        <v>1</v>
      </c>
      <c r="FA115">
        <v>22</v>
      </c>
      <c r="FB115">
        <v>3.8</v>
      </c>
      <c r="FC115">
        <v>3.7</v>
      </c>
      <c r="FD115">
        <v>18</v>
      </c>
      <c r="FE115">
        <v>991.682</v>
      </c>
      <c r="FF115">
        <v>452.116</v>
      </c>
      <c r="FG115">
        <v>33.001</v>
      </c>
      <c r="FH115">
        <v>34.3111</v>
      </c>
      <c r="FI115">
        <v>30.002</v>
      </c>
      <c r="FJ115">
        <v>33.8917</v>
      </c>
      <c r="FK115">
        <v>33.9298</v>
      </c>
      <c r="FL115">
        <v>22.6143</v>
      </c>
      <c r="FM115">
        <v>43.1709</v>
      </c>
      <c r="FN115">
        <v>0</v>
      </c>
      <c r="FO115">
        <v>33</v>
      </c>
      <c r="FP115">
        <v>342.81</v>
      </c>
      <c r="FQ115">
        <v>19.5013</v>
      </c>
      <c r="FR115">
        <v>98.9227</v>
      </c>
      <c r="FS115">
        <v>97.7482</v>
      </c>
    </row>
    <row r="116" spans="1:175">
      <c r="A116">
        <v>100</v>
      </c>
      <c r="B116">
        <v>1627940711.6</v>
      </c>
      <c r="C116">
        <v>198</v>
      </c>
      <c r="D116" t="s">
        <v>494</v>
      </c>
      <c r="E116" t="s">
        <v>495</v>
      </c>
      <c r="F116">
        <v>0</v>
      </c>
      <c r="H116">
        <v>1627940711.6</v>
      </c>
      <c r="I116">
        <f>(J116)/1000</f>
        <v>0</v>
      </c>
      <c r="J116">
        <f>1000*CB116*AH116*(BX116-BY116)/(100*BQ116*(1000-AH116*BX116))</f>
        <v>0</v>
      </c>
      <c r="K116">
        <f>CB116*AH116*(BW116-BV116*(1000-AH116*BY116)/(1000-AH116*BX116))/(100*BQ116)</f>
        <v>0</v>
      </c>
      <c r="L116">
        <f>BV116 - IF(AH116&gt;1, K116*BQ116*100.0/(AJ116*CJ116), 0)</f>
        <v>0</v>
      </c>
      <c r="M116">
        <f>((S116-I116/2)*L116-K116)/(S116+I116/2)</f>
        <v>0</v>
      </c>
      <c r="N116">
        <f>M116*(CC116+CD116)/1000.0</f>
        <v>0</v>
      </c>
      <c r="O116">
        <f>(BV116 - IF(AH116&gt;1, K116*BQ116*100.0/(AJ116*CJ116), 0))*(CC116+CD116)/1000.0</f>
        <v>0</v>
      </c>
      <c r="P116">
        <f>2.0/((1/R116-1/Q116)+SIGN(R116)*SQRT((1/R116-1/Q116)*(1/R116-1/Q116) + 4*BR116/((BR116+1)*(BR116+1))*(2*1/R116*1/Q116-1/Q116*1/Q116)))</f>
        <v>0</v>
      </c>
      <c r="Q116">
        <f>IF(LEFT(BS116,1)&lt;&gt;"0",IF(LEFT(BS116,1)="1",3.0,BT116),$D$5+$E$5*(CJ116*CC116/($K$5*1000))+$F$5*(CJ116*CC116/($K$5*1000))*MAX(MIN(BQ116,$J$5),$I$5)*MAX(MIN(BQ116,$J$5),$I$5)+$G$5*MAX(MIN(BQ116,$J$5),$I$5)*(CJ116*CC116/($K$5*1000))+$H$5*(CJ116*CC116/($K$5*1000))*(CJ116*CC116/($K$5*1000)))</f>
        <v>0</v>
      </c>
      <c r="R116">
        <f>I116*(1000-(1000*0.61365*exp(17.502*V116/(240.97+V116))/(CC116+CD116)+BX116)/2)/(1000*0.61365*exp(17.502*V116/(240.97+V116))/(CC116+CD116)-BX116)</f>
        <v>0</v>
      </c>
      <c r="S116">
        <f>1/((BR116+1)/(P116/1.6)+1/(Q116/1.37)) + BR116/((BR116+1)/(P116/1.6) + BR116/(Q116/1.37))</f>
        <v>0</v>
      </c>
      <c r="T116">
        <f>(BM116*BP116)</f>
        <v>0</v>
      </c>
      <c r="U116">
        <f>(CE116+(T116+2*0.95*5.67E-8*(((CE116+$B$7)+273)^4-(CE116+273)^4)-44100*I116)/(1.84*29.3*Q116+8*0.95*5.67E-8*(CE116+273)^3))</f>
        <v>0</v>
      </c>
      <c r="V116">
        <f>($C$7*CF116+$D$7*CG116+$E$7*U116)</f>
        <v>0</v>
      </c>
      <c r="W116">
        <f>0.61365*exp(17.502*V116/(240.97+V116))</f>
        <v>0</v>
      </c>
      <c r="X116">
        <f>(Y116/Z116*100)</f>
        <v>0</v>
      </c>
      <c r="Y116">
        <f>BX116*(CC116+CD116)/1000</f>
        <v>0</v>
      </c>
      <c r="Z116">
        <f>0.61365*exp(17.502*CE116/(240.97+CE116))</f>
        <v>0</v>
      </c>
      <c r="AA116">
        <f>(W116-BX116*(CC116+CD116)/1000)</f>
        <v>0</v>
      </c>
      <c r="AB116">
        <f>(-I116*44100)</f>
        <v>0</v>
      </c>
      <c r="AC116">
        <f>2*29.3*Q116*0.92*(CE116-V116)</f>
        <v>0</v>
      </c>
      <c r="AD116">
        <f>2*0.95*5.67E-8*(((CE116+$B$7)+273)^4-(V116+273)^4)</f>
        <v>0</v>
      </c>
      <c r="AE116">
        <f>T116+AD116+AB116+AC116</f>
        <v>0</v>
      </c>
      <c r="AF116">
        <v>0</v>
      </c>
      <c r="AG116">
        <v>0</v>
      </c>
      <c r="AH116">
        <f>IF(AF116*$H$13&gt;=AJ116,1.0,(AJ116/(AJ116-AF116*$H$13)))</f>
        <v>0</v>
      </c>
      <c r="AI116">
        <f>(AH116-1)*100</f>
        <v>0</v>
      </c>
      <c r="AJ116">
        <f>MAX(0,($B$13+$C$13*CJ116)/(1+$D$13*CJ116)*CC116/(CE116+273)*$E$13)</f>
        <v>0</v>
      </c>
      <c r="AK116" t="s">
        <v>292</v>
      </c>
      <c r="AL116" t="s">
        <v>292</v>
      </c>
      <c r="AM116">
        <v>0</v>
      </c>
      <c r="AN116">
        <v>0</v>
      </c>
      <c r="AO116">
        <f>1-AM116/AN116</f>
        <v>0</v>
      </c>
      <c r="AP116">
        <v>0</v>
      </c>
      <c r="AQ116" t="s">
        <v>292</v>
      </c>
      <c r="AR116" t="s">
        <v>292</v>
      </c>
      <c r="AS116">
        <v>0</v>
      </c>
      <c r="AT116">
        <v>0</v>
      </c>
      <c r="AU116">
        <f>1-AS116/AT116</f>
        <v>0</v>
      </c>
      <c r="AV116">
        <v>0.5</v>
      </c>
      <c r="AW116">
        <f>BN116</f>
        <v>0</v>
      </c>
      <c r="AX116">
        <f>K116</f>
        <v>0</v>
      </c>
      <c r="AY116">
        <f>AU116*AV116*AW116</f>
        <v>0</v>
      </c>
      <c r="AZ116">
        <f>(AX116-AP116)/AW116</f>
        <v>0</v>
      </c>
      <c r="BA116">
        <f>(AN116-AT116)/AT116</f>
        <v>0</v>
      </c>
      <c r="BB116">
        <f>AM116/(AO116+AM116/AT116)</f>
        <v>0</v>
      </c>
      <c r="BC116" t="s">
        <v>292</v>
      </c>
      <c r="BD116">
        <v>0</v>
      </c>
      <c r="BE116">
        <f>IF(BD116&lt;&gt;0, BD116, BB116)</f>
        <v>0</v>
      </c>
      <c r="BF116">
        <f>1-BE116/AT116</f>
        <v>0</v>
      </c>
      <c r="BG116">
        <f>(AT116-AS116)/(AT116-BE116)</f>
        <v>0</v>
      </c>
      <c r="BH116">
        <f>(AN116-AT116)/(AN116-BE116)</f>
        <v>0</v>
      </c>
      <c r="BI116">
        <f>(AT116-AS116)/(AT116-AM116)</f>
        <v>0</v>
      </c>
      <c r="BJ116">
        <f>(AN116-AT116)/(AN116-AM116)</f>
        <v>0</v>
      </c>
      <c r="BK116">
        <f>(BG116*BE116/AS116)</f>
        <v>0</v>
      </c>
      <c r="BL116">
        <f>(1-BK116)</f>
        <v>0</v>
      </c>
      <c r="BM116">
        <f>$B$11*CK116+$C$11*CL116+$F$11*CM116*(1-CP116)</f>
        <v>0</v>
      </c>
      <c r="BN116">
        <f>BM116*BO116</f>
        <v>0</v>
      </c>
      <c r="BO116">
        <f>($B$11*$D$9+$C$11*$D$9+$F$11*((CZ116+CR116)/MAX(CZ116+CR116+DA116, 0.1)*$I$9+DA116/MAX(CZ116+CR116+DA116, 0.1)*$J$9))/($B$11+$C$11+$F$11)</f>
        <v>0</v>
      </c>
      <c r="BP116">
        <f>($B$11*$K$9+$C$11*$K$9+$F$11*((CZ116+CR116)/MAX(CZ116+CR116+DA116, 0.1)*$P$9+DA116/MAX(CZ116+CR116+DA116, 0.1)*$Q$9))/($B$11+$C$11+$F$11)</f>
        <v>0</v>
      </c>
      <c r="BQ116">
        <v>6</v>
      </c>
      <c r="BR116">
        <v>0.5</v>
      </c>
      <c r="BS116" t="s">
        <v>293</v>
      </c>
      <c r="BT116">
        <v>2</v>
      </c>
      <c r="BU116">
        <v>1627940711.6</v>
      </c>
      <c r="BV116">
        <v>323.484</v>
      </c>
      <c r="BW116">
        <v>330.137</v>
      </c>
      <c r="BX116">
        <v>19.5868</v>
      </c>
      <c r="BY116">
        <v>19.5855</v>
      </c>
      <c r="BZ116">
        <v>323.288</v>
      </c>
      <c r="CA116">
        <v>19.7198</v>
      </c>
      <c r="CB116">
        <v>899.992</v>
      </c>
      <c r="CC116">
        <v>101.156</v>
      </c>
      <c r="CD116">
        <v>0.0998762</v>
      </c>
      <c r="CE116">
        <v>35.0415</v>
      </c>
      <c r="CF116">
        <v>35.3056</v>
      </c>
      <c r="CG116">
        <v>999.9</v>
      </c>
      <c r="CH116">
        <v>0</v>
      </c>
      <c r="CI116">
        <v>0</v>
      </c>
      <c r="CJ116">
        <v>9989.38</v>
      </c>
      <c r="CK116">
        <v>0</v>
      </c>
      <c r="CL116">
        <v>66.4346</v>
      </c>
      <c r="CM116">
        <v>1460.06</v>
      </c>
      <c r="CN116">
        <v>0.972993</v>
      </c>
      <c r="CO116">
        <v>0.027007</v>
      </c>
      <c r="CP116">
        <v>0</v>
      </c>
      <c r="CQ116">
        <v>3.0407</v>
      </c>
      <c r="CR116">
        <v>4.99951</v>
      </c>
      <c r="CS116">
        <v>196.293</v>
      </c>
      <c r="CT116">
        <v>11912.3</v>
      </c>
      <c r="CU116">
        <v>48.812</v>
      </c>
      <c r="CV116">
        <v>51.187</v>
      </c>
      <c r="CW116">
        <v>50.437</v>
      </c>
      <c r="CX116">
        <v>50.562</v>
      </c>
      <c r="CY116">
        <v>50.875</v>
      </c>
      <c r="CZ116">
        <v>1415.76</v>
      </c>
      <c r="DA116">
        <v>39.3</v>
      </c>
      <c r="DB116">
        <v>0</v>
      </c>
      <c r="DC116">
        <v>1627940712.1</v>
      </c>
      <c r="DD116">
        <v>0</v>
      </c>
      <c r="DE116">
        <v>3.23742692307692</v>
      </c>
      <c r="DF116">
        <v>0.583442731214198</v>
      </c>
      <c r="DG116">
        <v>1.40762393175997</v>
      </c>
      <c r="DH116">
        <v>196.078038461538</v>
      </c>
      <c r="DI116">
        <v>15</v>
      </c>
      <c r="DJ116">
        <v>1627940486.6</v>
      </c>
      <c r="DK116" t="s">
        <v>294</v>
      </c>
      <c r="DL116">
        <v>1627940484.1</v>
      </c>
      <c r="DM116">
        <v>1627940486.6</v>
      </c>
      <c r="DN116">
        <v>1</v>
      </c>
      <c r="DO116">
        <v>-0.66</v>
      </c>
      <c r="DP116">
        <v>-0.126</v>
      </c>
      <c r="DQ116">
        <v>0.617</v>
      </c>
      <c r="DR116">
        <v>-0.144</v>
      </c>
      <c r="DS116">
        <v>420</v>
      </c>
      <c r="DT116">
        <v>19</v>
      </c>
      <c r="DU116">
        <v>0.69</v>
      </c>
      <c r="DV116">
        <v>0.21</v>
      </c>
      <c r="DW116">
        <v>-6.70686073170732</v>
      </c>
      <c r="DX116">
        <v>0.536893588850168</v>
      </c>
      <c r="DY116">
        <v>0.0905154468259354</v>
      </c>
      <c r="DZ116">
        <v>0</v>
      </c>
      <c r="EA116">
        <v>3.26477941176471</v>
      </c>
      <c r="EB116">
        <v>0.110995957149517</v>
      </c>
      <c r="EC116">
        <v>0.186072790594579</v>
      </c>
      <c r="ED116">
        <v>1</v>
      </c>
      <c r="EE116">
        <v>0.0211488631707317</v>
      </c>
      <c r="EF116">
        <v>-0.290670860696864</v>
      </c>
      <c r="EG116">
        <v>0.0309078659327531</v>
      </c>
      <c r="EH116">
        <v>0</v>
      </c>
      <c r="EI116">
        <v>1</v>
      </c>
      <c r="EJ116">
        <v>3</v>
      </c>
      <c r="EK116" t="s">
        <v>349</v>
      </c>
      <c r="EL116">
        <v>100</v>
      </c>
      <c r="EM116">
        <v>100</v>
      </c>
      <c r="EN116">
        <v>0.196</v>
      </c>
      <c r="EO116">
        <v>-0.133</v>
      </c>
      <c r="EP116">
        <v>-1.5265217558934</v>
      </c>
      <c r="EQ116">
        <v>0.00616335315543056</v>
      </c>
      <c r="ER116">
        <v>-2.81551833566181e-06</v>
      </c>
      <c r="ES116">
        <v>7.20361701182458e-10</v>
      </c>
      <c r="ET116">
        <v>-0.335119031910718</v>
      </c>
      <c r="EU116">
        <v>0.000949733804135094</v>
      </c>
      <c r="EV116">
        <v>0.000626151634330831</v>
      </c>
      <c r="EW116">
        <v>-7.8445624330649e-06</v>
      </c>
      <c r="EX116">
        <v>-4</v>
      </c>
      <c r="EY116">
        <v>2067</v>
      </c>
      <c r="EZ116">
        <v>1</v>
      </c>
      <c r="FA116">
        <v>22</v>
      </c>
      <c r="FB116">
        <v>3.8</v>
      </c>
      <c r="FC116">
        <v>3.8</v>
      </c>
      <c r="FD116">
        <v>18</v>
      </c>
      <c r="FE116">
        <v>991.609</v>
      </c>
      <c r="FF116">
        <v>452.165</v>
      </c>
      <c r="FG116">
        <v>33.001</v>
      </c>
      <c r="FH116">
        <v>34.3196</v>
      </c>
      <c r="FI116">
        <v>30.0019</v>
      </c>
      <c r="FJ116">
        <v>33.9008</v>
      </c>
      <c r="FK116">
        <v>33.9389</v>
      </c>
      <c r="FL116">
        <v>22.7736</v>
      </c>
      <c r="FM116">
        <v>43.1709</v>
      </c>
      <c r="FN116">
        <v>0</v>
      </c>
      <c r="FO116">
        <v>33</v>
      </c>
      <c r="FP116">
        <v>342.81</v>
      </c>
      <c r="FQ116">
        <v>19.4803</v>
      </c>
      <c r="FR116">
        <v>98.9218</v>
      </c>
      <c r="FS116">
        <v>97.7475</v>
      </c>
    </row>
    <row r="117" spans="1:175">
      <c r="A117">
        <v>101</v>
      </c>
      <c r="B117">
        <v>1627940713.6</v>
      </c>
      <c r="C117">
        <v>200</v>
      </c>
      <c r="D117" t="s">
        <v>496</v>
      </c>
      <c r="E117" t="s">
        <v>497</v>
      </c>
      <c r="F117">
        <v>0</v>
      </c>
      <c r="H117">
        <v>1627940713.6</v>
      </c>
      <c r="I117">
        <f>(J117)/1000</f>
        <v>0</v>
      </c>
      <c r="J117">
        <f>1000*CB117*AH117*(BX117-BY117)/(100*BQ117*(1000-AH117*BX117))</f>
        <v>0</v>
      </c>
      <c r="K117">
        <f>CB117*AH117*(BW117-BV117*(1000-AH117*BY117)/(1000-AH117*BX117))/(100*BQ117)</f>
        <v>0</v>
      </c>
      <c r="L117">
        <f>BV117 - IF(AH117&gt;1, K117*BQ117*100.0/(AJ117*CJ117), 0)</f>
        <v>0</v>
      </c>
      <c r="M117">
        <f>((S117-I117/2)*L117-K117)/(S117+I117/2)</f>
        <v>0</v>
      </c>
      <c r="N117">
        <f>M117*(CC117+CD117)/1000.0</f>
        <v>0</v>
      </c>
      <c r="O117">
        <f>(BV117 - IF(AH117&gt;1, K117*BQ117*100.0/(AJ117*CJ117), 0))*(CC117+CD117)/1000.0</f>
        <v>0</v>
      </c>
      <c r="P117">
        <f>2.0/((1/R117-1/Q117)+SIGN(R117)*SQRT((1/R117-1/Q117)*(1/R117-1/Q117) + 4*BR117/((BR117+1)*(BR117+1))*(2*1/R117*1/Q117-1/Q117*1/Q117)))</f>
        <v>0</v>
      </c>
      <c r="Q117">
        <f>IF(LEFT(BS117,1)&lt;&gt;"0",IF(LEFT(BS117,1)="1",3.0,BT117),$D$5+$E$5*(CJ117*CC117/($K$5*1000))+$F$5*(CJ117*CC117/($K$5*1000))*MAX(MIN(BQ117,$J$5),$I$5)*MAX(MIN(BQ117,$J$5),$I$5)+$G$5*MAX(MIN(BQ117,$J$5),$I$5)*(CJ117*CC117/($K$5*1000))+$H$5*(CJ117*CC117/($K$5*1000))*(CJ117*CC117/($K$5*1000)))</f>
        <v>0</v>
      </c>
      <c r="R117">
        <f>I117*(1000-(1000*0.61365*exp(17.502*V117/(240.97+V117))/(CC117+CD117)+BX117)/2)/(1000*0.61365*exp(17.502*V117/(240.97+V117))/(CC117+CD117)-BX117)</f>
        <v>0</v>
      </c>
      <c r="S117">
        <f>1/((BR117+1)/(P117/1.6)+1/(Q117/1.37)) + BR117/((BR117+1)/(P117/1.6) + BR117/(Q117/1.37))</f>
        <v>0</v>
      </c>
      <c r="T117">
        <f>(BM117*BP117)</f>
        <v>0</v>
      </c>
      <c r="U117">
        <f>(CE117+(T117+2*0.95*5.67E-8*(((CE117+$B$7)+273)^4-(CE117+273)^4)-44100*I117)/(1.84*29.3*Q117+8*0.95*5.67E-8*(CE117+273)^3))</f>
        <v>0</v>
      </c>
      <c r="V117">
        <f>($C$7*CF117+$D$7*CG117+$E$7*U117)</f>
        <v>0</v>
      </c>
      <c r="W117">
        <f>0.61365*exp(17.502*V117/(240.97+V117))</f>
        <v>0</v>
      </c>
      <c r="X117">
        <f>(Y117/Z117*100)</f>
        <v>0</v>
      </c>
      <c r="Y117">
        <f>BX117*(CC117+CD117)/1000</f>
        <v>0</v>
      </c>
      <c r="Z117">
        <f>0.61365*exp(17.502*CE117/(240.97+CE117))</f>
        <v>0</v>
      </c>
      <c r="AA117">
        <f>(W117-BX117*(CC117+CD117)/1000)</f>
        <v>0</v>
      </c>
      <c r="AB117">
        <f>(-I117*44100)</f>
        <v>0</v>
      </c>
      <c r="AC117">
        <f>2*29.3*Q117*0.92*(CE117-V117)</f>
        <v>0</v>
      </c>
      <c r="AD117">
        <f>2*0.95*5.67E-8*(((CE117+$B$7)+273)^4-(V117+273)^4)</f>
        <v>0</v>
      </c>
      <c r="AE117">
        <f>T117+AD117+AB117+AC117</f>
        <v>0</v>
      </c>
      <c r="AF117">
        <v>0</v>
      </c>
      <c r="AG117">
        <v>0</v>
      </c>
      <c r="AH117">
        <f>IF(AF117*$H$13&gt;=AJ117,1.0,(AJ117/(AJ117-AF117*$H$13)))</f>
        <v>0</v>
      </c>
      <c r="AI117">
        <f>(AH117-1)*100</f>
        <v>0</v>
      </c>
      <c r="AJ117">
        <f>MAX(0,($B$13+$C$13*CJ117)/(1+$D$13*CJ117)*CC117/(CE117+273)*$E$13)</f>
        <v>0</v>
      </c>
      <c r="AK117" t="s">
        <v>292</v>
      </c>
      <c r="AL117" t="s">
        <v>292</v>
      </c>
      <c r="AM117">
        <v>0</v>
      </c>
      <c r="AN117">
        <v>0</v>
      </c>
      <c r="AO117">
        <f>1-AM117/AN117</f>
        <v>0</v>
      </c>
      <c r="AP117">
        <v>0</v>
      </c>
      <c r="AQ117" t="s">
        <v>292</v>
      </c>
      <c r="AR117" t="s">
        <v>292</v>
      </c>
      <c r="AS117">
        <v>0</v>
      </c>
      <c r="AT117">
        <v>0</v>
      </c>
      <c r="AU117">
        <f>1-AS117/AT117</f>
        <v>0</v>
      </c>
      <c r="AV117">
        <v>0.5</v>
      </c>
      <c r="AW117">
        <f>BN117</f>
        <v>0</v>
      </c>
      <c r="AX117">
        <f>K117</f>
        <v>0</v>
      </c>
      <c r="AY117">
        <f>AU117*AV117*AW117</f>
        <v>0</v>
      </c>
      <c r="AZ117">
        <f>(AX117-AP117)/AW117</f>
        <v>0</v>
      </c>
      <c r="BA117">
        <f>(AN117-AT117)/AT117</f>
        <v>0</v>
      </c>
      <c r="BB117">
        <f>AM117/(AO117+AM117/AT117)</f>
        <v>0</v>
      </c>
      <c r="BC117" t="s">
        <v>292</v>
      </c>
      <c r="BD117">
        <v>0</v>
      </c>
      <c r="BE117">
        <f>IF(BD117&lt;&gt;0, BD117, BB117)</f>
        <v>0</v>
      </c>
      <c r="BF117">
        <f>1-BE117/AT117</f>
        <v>0</v>
      </c>
      <c r="BG117">
        <f>(AT117-AS117)/(AT117-BE117)</f>
        <v>0</v>
      </c>
      <c r="BH117">
        <f>(AN117-AT117)/(AN117-BE117)</f>
        <v>0</v>
      </c>
      <c r="BI117">
        <f>(AT117-AS117)/(AT117-AM117)</f>
        <v>0</v>
      </c>
      <c r="BJ117">
        <f>(AN117-AT117)/(AN117-AM117)</f>
        <v>0</v>
      </c>
      <c r="BK117">
        <f>(BG117*BE117/AS117)</f>
        <v>0</v>
      </c>
      <c r="BL117">
        <f>(1-BK117)</f>
        <v>0</v>
      </c>
      <c r="BM117">
        <f>$B$11*CK117+$C$11*CL117+$F$11*CM117*(1-CP117)</f>
        <v>0</v>
      </c>
      <c r="BN117">
        <f>BM117*BO117</f>
        <v>0</v>
      </c>
      <c r="BO117">
        <f>($B$11*$D$9+$C$11*$D$9+$F$11*((CZ117+CR117)/MAX(CZ117+CR117+DA117, 0.1)*$I$9+DA117/MAX(CZ117+CR117+DA117, 0.1)*$J$9))/($B$11+$C$11+$F$11)</f>
        <v>0</v>
      </c>
      <c r="BP117">
        <f>($B$11*$K$9+$C$11*$K$9+$F$11*((CZ117+CR117)/MAX(CZ117+CR117+DA117, 0.1)*$P$9+DA117/MAX(CZ117+CR117+DA117, 0.1)*$Q$9))/($B$11+$C$11+$F$11)</f>
        <v>0</v>
      </c>
      <c r="BQ117">
        <v>6</v>
      </c>
      <c r="BR117">
        <v>0.5</v>
      </c>
      <c r="BS117" t="s">
        <v>293</v>
      </c>
      <c r="BT117">
        <v>2</v>
      </c>
      <c r="BU117">
        <v>1627940713.6</v>
      </c>
      <c r="BV117">
        <v>326.918</v>
      </c>
      <c r="BW117">
        <v>333.551</v>
      </c>
      <c r="BX117">
        <v>19.6087</v>
      </c>
      <c r="BY117">
        <v>19.5934</v>
      </c>
      <c r="BZ117">
        <v>326.706</v>
      </c>
      <c r="CA117">
        <v>19.7414</v>
      </c>
      <c r="CB117">
        <v>900.028</v>
      </c>
      <c r="CC117">
        <v>101.156</v>
      </c>
      <c r="CD117">
        <v>0.0997252</v>
      </c>
      <c r="CE117">
        <v>35.0441</v>
      </c>
      <c r="CF117">
        <v>35.3019</v>
      </c>
      <c r="CG117">
        <v>999.9</v>
      </c>
      <c r="CH117">
        <v>0</v>
      </c>
      <c r="CI117">
        <v>0</v>
      </c>
      <c r="CJ117">
        <v>9987.5</v>
      </c>
      <c r="CK117">
        <v>0</v>
      </c>
      <c r="CL117">
        <v>66.4346</v>
      </c>
      <c r="CM117">
        <v>1460.05</v>
      </c>
      <c r="CN117">
        <v>0.972993</v>
      </c>
      <c r="CO117">
        <v>0.027007</v>
      </c>
      <c r="CP117">
        <v>0</v>
      </c>
      <c r="CQ117">
        <v>3.3573</v>
      </c>
      <c r="CR117">
        <v>4.99951</v>
      </c>
      <c r="CS117">
        <v>196.627</v>
      </c>
      <c r="CT117">
        <v>11912.3</v>
      </c>
      <c r="CU117">
        <v>48.812</v>
      </c>
      <c r="CV117">
        <v>51.187</v>
      </c>
      <c r="CW117">
        <v>50.437</v>
      </c>
      <c r="CX117">
        <v>50.562</v>
      </c>
      <c r="CY117">
        <v>50.875</v>
      </c>
      <c r="CZ117">
        <v>1415.75</v>
      </c>
      <c r="DA117">
        <v>39.3</v>
      </c>
      <c r="DB117">
        <v>0</v>
      </c>
      <c r="DC117">
        <v>1627940714.5</v>
      </c>
      <c r="DD117">
        <v>0</v>
      </c>
      <c r="DE117">
        <v>3.26278076923077</v>
      </c>
      <c r="DF117">
        <v>0.962553838921272</v>
      </c>
      <c r="DG117">
        <v>1.49046153758557</v>
      </c>
      <c r="DH117">
        <v>196.166923076923</v>
      </c>
      <c r="DI117">
        <v>15</v>
      </c>
      <c r="DJ117">
        <v>1627940486.6</v>
      </c>
      <c r="DK117" t="s">
        <v>294</v>
      </c>
      <c r="DL117">
        <v>1627940484.1</v>
      </c>
      <c r="DM117">
        <v>1627940486.6</v>
      </c>
      <c r="DN117">
        <v>1</v>
      </c>
      <c r="DO117">
        <v>-0.66</v>
      </c>
      <c r="DP117">
        <v>-0.126</v>
      </c>
      <c r="DQ117">
        <v>0.617</v>
      </c>
      <c r="DR117">
        <v>-0.144</v>
      </c>
      <c r="DS117">
        <v>420</v>
      </c>
      <c r="DT117">
        <v>19</v>
      </c>
      <c r="DU117">
        <v>0.69</v>
      </c>
      <c r="DV117">
        <v>0.21</v>
      </c>
      <c r="DW117">
        <v>-6.69004682926829</v>
      </c>
      <c r="DX117">
        <v>0.318747177700341</v>
      </c>
      <c r="DY117">
        <v>0.0780740073369734</v>
      </c>
      <c r="DZ117">
        <v>1</v>
      </c>
      <c r="EA117">
        <v>3.26730588235294</v>
      </c>
      <c r="EB117">
        <v>0.307995773457316</v>
      </c>
      <c r="EC117">
        <v>0.195784317014738</v>
      </c>
      <c r="ED117">
        <v>1</v>
      </c>
      <c r="EE117">
        <v>0.0156587268292683</v>
      </c>
      <c r="EF117">
        <v>-0.244809259651568</v>
      </c>
      <c r="EG117">
        <v>0.028495184796411</v>
      </c>
      <c r="EH117">
        <v>0</v>
      </c>
      <c r="EI117">
        <v>2</v>
      </c>
      <c r="EJ117">
        <v>3</v>
      </c>
      <c r="EK117" t="s">
        <v>298</v>
      </c>
      <c r="EL117">
        <v>100</v>
      </c>
      <c r="EM117">
        <v>100</v>
      </c>
      <c r="EN117">
        <v>0.212</v>
      </c>
      <c r="EO117">
        <v>-0.1327</v>
      </c>
      <c r="EP117">
        <v>-1.5265217558934</v>
      </c>
      <c r="EQ117">
        <v>0.00616335315543056</v>
      </c>
      <c r="ER117">
        <v>-2.81551833566181e-06</v>
      </c>
      <c r="ES117">
        <v>7.20361701182458e-10</v>
      </c>
      <c r="ET117">
        <v>-0.335119031910718</v>
      </c>
      <c r="EU117">
        <v>0.000949733804135094</v>
      </c>
      <c r="EV117">
        <v>0.000626151634330831</v>
      </c>
      <c r="EW117">
        <v>-7.8445624330649e-06</v>
      </c>
      <c r="EX117">
        <v>-4</v>
      </c>
      <c r="EY117">
        <v>2067</v>
      </c>
      <c r="EZ117">
        <v>1</v>
      </c>
      <c r="FA117">
        <v>22</v>
      </c>
      <c r="FB117">
        <v>3.8</v>
      </c>
      <c r="FC117">
        <v>3.8</v>
      </c>
      <c r="FD117">
        <v>18</v>
      </c>
      <c r="FE117">
        <v>991.864</v>
      </c>
      <c r="FF117">
        <v>452.099</v>
      </c>
      <c r="FG117">
        <v>33.001</v>
      </c>
      <c r="FH117">
        <v>34.3288</v>
      </c>
      <c r="FI117">
        <v>30.0018</v>
      </c>
      <c r="FJ117">
        <v>33.9099</v>
      </c>
      <c r="FK117">
        <v>33.948</v>
      </c>
      <c r="FL117">
        <v>22.9745</v>
      </c>
      <c r="FM117">
        <v>43.4591</v>
      </c>
      <c r="FN117">
        <v>0</v>
      </c>
      <c r="FO117">
        <v>33</v>
      </c>
      <c r="FP117">
        <v>347.87</v>
      </c>
      <c r="FQ117">
        <v>19.4589</v>
      </c>
      <c r="FR117">
        <v>98.9214</v>
      </c>
      <c r="FS117">
        <v>97.7466</v>
      </c>
    </row>
    <row r="118" spans="1:175">
      <c r="A118">
        <v>102</v>
      </c>
      <c r="B118">
        <v>1627940715.6</v>
      </c>
      <c r="C118">
        <v>202</v>
      </c>
      <c r="D118" t="s">
        <v>498</v>
      </c>
      <c r="E118" t="s">
        <v>499</v>
      </c>
      <c r="F118">
        <v>0</v>
      </c>
      <c r="H118">
        <v>1627940715.6</v>
      </c>
      <c r="I118">
        <f>(J118)/1000</f>
        <v>0</v>
      </c>
      <c r="J118">
        <f>1000*CB118*AH118*(BX118-BY118)/(100*BQ118*(1000-AH118*BX118))</f>
        <v>0</v>
      </c>
      <c r="K118">
        <f>CB118*AH118*(BW118-BV118*(1000-AH118*BY118)/(1000-AH118*BX118))/(100*BQ118)</f>
        <v>0</v>
      </c>
      <c r="L118">
        <f>BV118 - IF(AH118&gt;1, K118*BQ118*100.0/(AJ118*CJ118), 0)</f>
        <v>0</v>
      </c>
      <c r="M118">
        <f>((S118-I118/2)*L118-K118)/(S118+I118/2)</f>
        <v>0</v>
      </c>
      <c r="N118">
        <f>M118*(CC118+CD118)/1000.0</f>
        <v>0</v>
      </c>
      <c r="O118">
        <f>(BV118 - IF(AH118&gt;1, K118*BQ118*100.0/(AJ118*CJ118), 0))*(CC118+CD118)/1000.0</f>
        <v>0</v>
      </c>
      <c r="P118">
        <f>2.0/((1/R118-1/Q118)+SIGN(R118)*SQRT((1/R118-1/Q118)*(1/R118-1/Q118) + 4*BR118/((BR118+1)*(BR118+1))*(2*1/R118*1/Q118-1/Q118*1/Q118)))</f>
        <v>0</v>
      </c>
      <c r="Q118">
        <f>IF(LEFT(BS118,1)&lt;&gt;"0",IF(LEFT(BS118,1)="1",3.0,BT118),$D$5+$E$5*(CJ118*CC118/($K$5*1000))+$F$5*(CJ118*CC118/($K$5*1000))*MAX(MIN(BQ118,$J$5),$I$5)*MAX(MIN(BQ118,$J$5),$I$5)+$G$5*MAX(MIN(BQ118,$J$5),$I$5)*(CJ118*CC118/($K$5*1000))+$H$5*(CJ118*CC118/($K$5*1000))*(CJ118*CC118/($K$5*1000)))</f>
        <v>0</v>
      </c>
      <c r="R118">
        <f>I118*(1000-(1000*0.61365*exp(17.502*V118/(240.97+V118))/(CC118+CD118)+BX118)/2)/(1000*0.61365*exp(17.502*V118/(240.97+V118))/(CC118+CD118)-BX118)</f>
        <v>0</v>
      </c>
      <c r="S118">
        <f>1/((BR118+1)/(P118/1.6)+1/(Q118/1.37)) + BR118/((BR118+1)/(P118/1.6) + BR118/(Q118/1.37))</f>
        <v>0</v>
      </c>
      <c r="T118">
        <f>(BM118*BP118)</f>
        <v>0</v>
      </c>
      <c r="U118">
        <f>(CE118+(T118+2*0.95*5.67E-8*(((CE118+$B$7)+273)^4-(CE118+273)^4)-44100*I118)/(1.84*29.3*Q118+8*0.95*5.67E-8*(CE118+273)^3))</f>
        <v>0</v>
      </c>
      <c r="V118">
        <f>($C$7*CF118+$D$7*CG118+$E$7*U118)</f>
        <v>0</v>
      </c>
      <c r="W118">
        <f>0.61365*exp(17.502*V118/(240.97+V118))</f>
        <v>0</v>
      </c>
      <c r="X118">
        <f>(Y118/Z118*100)</f>
        <v>0</v>
      </c>
      <c r="Y118">
        <f>BX118*(CC118+CD118)/1000</f>
        <v>0</v>
      </c>
      <c r="Z118">
        <f>0.61365*exp(17.502*CE118/(240.97+CE118))</f>
        <v>0</v>
      </c>
      <c r="AA118">
        <f>(W118-BX118*(CC118+CD118)/1000)</f>
        <v>0</v>
      </c>
      <c r="AB118">
        <f>(-I118*44100)</f>
        <v>0</v>
      </c>
      <c r="AC118">
        <f>2*29.3*Q118*0.92*(CE118-V118)</f>
        <v>0</v>
      </c>
      <c r="AD118">
        <f>2*0.95*5.67E-8*(((CE118+$B$7)+273)^4-(V118+273)^4)</f>
        <v>0</v>
      </c>
      <c r="AE118">
        <f>T118+AD118+AB118+AC118</f>
        <v>0</v>
      </c>
      <c r="AF118">
        <v>0</v>
      </c>
      <c r="AG118">
        <v>0</v>
      </c>
      <c r="AH118">
        <f>IF(AF118*$H$13&gt;=AJ118,1.0,(AJ118/(AJ118-AF118*$H$13)))</f>
        <v>0</v>
      </c>
      <c r="AI118">
        <f>(AH118-1)*100</f>
        <v>0</v>
      </c>
      <c r="AJ118">
        <f>MAX(0,($B$13+$C$13*CJ118)/(1+$D$13*CJ118)*CC118/(CE118+273)*$E$13)</f>
        <v>0</v>
      </c>
      <c r="AK118" t="s">
        <v>292</v>
      </c>
      <c r="AL118" t="s">
        <v>292</v>
      </c>
      <c r="AM118">
        <v>0</v>
      </c>
      <c r="AN118">
        <v>0</v>
      </c>
      <c r="AO118">
        <f>1-AM118/AN118</f>
        <v>0</v>
      </c>
      <c r="AP118">
        <v>0</v>
      </c>
      <c r="AQ118" t="s">
        <v>292</v>
      </c>
      <c r="AR118" t="s">
        <v>292</v>
      </c>
      <c r="AS118">
        <v>0</v>
      </c>
      <c r="AT118">
        <v>0</v>
      </c>
      <c r="AU118">
        <f>1-AS118/AT118</f>
        <v>0</v>
      </c>
      <c r="AV118">
        <v>0.5</v>
      </c>
      <c r="AW118">
        <f>BN118</f>
        <v>0</v>
      </c>
      <c r="AX118">
        <f>K118</f>
        <v>0</v>
      </c>
      <c r="AY118">
        <f>AU118*AV118*AW118</f>
        <v>0</v>
      </c>
      <c r="AZ118">
        <f>(AX118-AP118)/AW118</f>
        <v>0</v>
      </c>
      <c r="BA118">
        <f>(AN118-AT118)/AT118</f>
        <v>0</v>
      </c>
      <c r="BB118">
        <f>AM118/(AO118+AM118/AT118)</f>
        <v>0</v>
      </c>
      <c r="BC118" t="s">
        <v>292</v>
      </c>
      <c r="BD118">
        <v>0</v>
      </c>
      <c r="BE118">
        <f>IF(BD118&lt;&gt;0, BD118, BB118)</f>
        <v>0</v>
      </c>
      <c r="BF118">
        <f>1-BE118/AT118</f>
        <v>0</v>
      </c>
      <c r="BG118">
        <f>(AT118-AS118)/(AT118-BE118)</f>
        <v>0</v>
      </c>
      <c r="BH118">
        <f>(AN118-AT118)/(AN118-BE118)</f>
        <v>0</v>
      </c>
      <c r="BI118">
        <f>(AT118-AS118)/(AT118-AM118)</f>
        <v>0</v>
      </c>
      <c r="BJ118">
        <f>(AN118-AT118)/(AN118-AM118)</f>
        <v>0</v>
      </c>
      <c r="BK118">
        <f>(BG118*BE118/AS118)</f>
        <v>0</v>
      </c>
      <c r="BL118">
        <f>(1-BK118)</f>
        <v>0</v>
      </c>
      <c r="BM118">
        <f>$B$11*CK118+$C$11*CL118+$F$11*CM118*(1-CP118)</f>
        <v>0</v>
      </c>
      <c r="BN118">
        <f>BM118*BO118</f>
        <v>0</v>
      </c>
      <c r="BO118">
        <f>($B$11*$D$9+$C$11*$D$9+$F$11*((CZ118+CR118)/MAX(CZ118+CR118+DA118, 0.1)*$I$9+DA118/MAX(CZ118+CR118+DA118, 0.1)*$J$9))/($B$11+$C$11+$F$11)</f>
        <v>0</v>
      </c>
      <c r="BP118">
        <f>($B$11*$K$9+$C$11*$K$9+$F$11*((CZ118+CR118)/MAX(CZ118+CR118+DA118, 0.1)*$P$9+DA118/MAX(CZ118+CR118+DA118, 0.1)*$Q$9))/($B$11+$C$11+$F$11)</f>
        <v>0</v>
      </c>
      <c r="BQ118">
        <v>6</v>
      </c>
      <c r="BR118">
        <v>0.5</v>
      </c>
      <c r="BS118" t="s">
        <v>293</v>
      </c>
      <c r="BT118">
        <v>2</v>
      </c>
      <c r="BU118">
        <v>1627940715.6</v>
      </c>
      <c r="BV118">
        <v>330.32</v>
      </c>
      <c r="BW118">
        <v>336.963</v>
      </c>
      <c r="BX118">
        <v>19.6226</v>
      </c>
      <c r="BY118">
        <v>19.5881</v>
      </c>
      <c r="BZ118">
        <v>330.093</v>
      </c>
      <c r="CA118">
        <v>19.7551</v>
      </c>
      <c r="CB118">
        <v>900.081</v>
      </c>
      <c r="CC118">
        <v>101.155</v>
      </c>
      <c r="CD118">
        <v>0.09956</v>
      </c>
      <c r="CE118">
        <v>35.0473</v>
      </c>
      <c r="CF118">
        <v>35.3024</v>
      </c>
      <c r="CG118">
        <v>999.9</v>
      </c>
      <c r="CH118">
        <v>0</v>
      </c>
      <c r="CI118">
        <v>0</v>
      </c>
      <c r="CJ118">
        <v>10008.8</v>
      </c>
      <c r="CK118">
        <v>0</v>
      </c>
      <c r="CL118">
        <v>66.4346</v>
      </c>
      <c r="CM118">
        <v>1460.05</v>
      </c>
      <c r="CN118">
        <v>0.972993</v>
      </c>
      <c r="CO118">
        <v>0.027007</v>
      </c>
      <c r="CP118">
        <v>0</v>
      </c>
      <c r="CQ118">
        <v>3.0345</v>
      </c>
      <c r="CR118">
        <v>4.99951</v>
      </c>
      <c r="CS118">
        <v>196.715</v>
      </c>
      <c r="CT118">
        <v>11912.3</v>
      </c>
      <c r="CU118">
        <v>48.812</v>
      </c>
      <c r="CV118">
        <v>51.187</v>
      </c>
      <c r="CW118">
        <v>50.437</v>
      </c>
      <c r="CX118">
        <v>50.625</v>
      </c>
      <c r="CY118">
        <v>50.875</v>
      </c>
      <c r="CZ118">
        <v>1415.75</v>
      </c>
      <c r="DA118">
        <v>39.3</v>
      </c>
      <c r="DB118">
        <v>0</v>
      </c>
      <c r="DC118">
        <v>1627940716.3</v>
      </c>
      <c r="DD118">
        <v>0</v>
      </c>
      <c r="DE118">
        <v>3.255936</v>
      </c>
      <c r="DF118">
        <v>0.540738455436599</v>
      </c>
      <c r="DG118">
        <v>2.83584616134038</v>
      </c>
      <c r="DH118">
        <v>196.2564</v>
      </c>
      <c r="DI118">
        <v>15</v>
      </c>
      <c r="DJ118">
        <v>1627940486.6</v>
      </c>
      <c r="DK118" t="s">
        <v>294</v>
      </c>
      <c r="DL118">
        <v>1627940484.1</v>
      </c>
      <c r="DM118">
        <v>1627940486.6</v>
      </c>
      <c r="DN118">
        <v>1</v>
      </c>
      <c r="DO118">
        <v>-0.66</v>
      </c>
      <c r="DP118">
        <v>-0.126</v>
      </c>
      <c r="DQ118">
        <v>0.617</v>
      </c>
      <c r="DR118">
        <v>-0.144</v>
      </c>
      <c r="DS118">
        <v>420</v>
      </c>
      <c r="DT118">
        <v>19</v>
      </c>
      <c r="DU118">
        <v>0.69</v>
      </c>
      <c r="DV118">
        <v>0.21</v>
      </c>
      <c r="DW118">
        <v>-6.67588073170732</v>
      </c>
      <c r="DX118">
        <v>0.291703275261316</v>
      </c>
      <c r="DY118">
        <v>0.0769552183808867</v>
      </c>
      <c r="DZ118">
        <v>1</v>
      </c>
      <c r="EA118">
        <v>3.27657142857143</v>
      </c>
      <c r="EB118">
        <v>0.219250097847358</v>
      </c>
      <c r="EC118">
        <v>0.189786717240212</v>
      </c>
      <c r="ED118">
        <v>1</v>
      </c>
      <c r="EE118">
        <v>0.0117494951219512</v>
      </c>
      <c r="EF118">
        <v>-0.164265914006969</v>
      </c>
      <c r="EG118">
        <v>0.0251119038877759</v>
      </c>
      <c r="EH118">
        <v>0</v>
      </c>
      <c r="EI118">
        <v>2</v>
      </c>
      <c r="EJ118">
        <v>3</v>
      </c>
      <c r="EK118" t="s">
        <v>298</v>
      </c>
      <c r="EL118">
        <v>100</v>
      </c>
      <c r="EM118">
        <v>100</v>
      </c>
      <c r="EN118">
        <v>0.227</v>
      </c>
      <c r="EO118">
        <v>-0.1325</v>
      </c>
      <c r="EP118">
        <v>-1.5265217558934</v>
      </c>
      <c r="EQ118">
        <v>0.00616335315543056</v>
      </c>
      <c r="ER118">
        <v>-2.81551833566181e-06</v>
      </c>
      <c r="ES118">
        <v>7.20361701182458e-10</v>
      </c>
      <c r="ET118">
        <v>-0.335119031910718</v>
      </c>
      <c r="EU118">
        <v>0.000949733804135094</v>
      </c>
      <c r="EV118">
        <v>0.000626151634330831</v>
      </c>
      <c r="EW118">
        <v>-7.8445624330649e-06</v>
      </c>
      <c r="EX118">
        <v>-4</v>
      </c>
      <c r="EY118">
        <v>2067</v>
      </c>
      <c r="EZ118">
        <v>1</v>
      </c>
      <c r="FA118">
        <v>22</v>
      </c>
      <c r="FB118">
        <v>3.9</v>
      </c>
      <c r="FC118">
        <v>3.8</v>
      </c>
      <c r="FD118">
        <v>18</v>
      </c>
      <c r="FE118">
        <v>991.736</v>
      </c>
      <c r="FF118">
        <v>451.885</v>
      </c>
      <c r="FG118">
        <v>33.001</v>
      </c>
      <c r="FH118">
        <v>34.3373</v>
      </c>
      <c r="FI118">
        <v>30.0019</v>
      </c>
      <c r="FJ118">
        <v>33.919</v>
      </c>
      <c r="FK118">
        <v>33.9571</v>
      </c>
      <c r="FL118">
        <v>23.1641</v>
      </c>
      <c r="FM118">
        <v>43.4591</v>
      </c>
      <c r="FN118">
        <v>0</v>
      </c>
      <c r="FO118">
        <v>33</v>
      </c>
      <c r="FP118">
        <v>352.94</v>
      </c>
      <c r="FQ118">
        <v>19.4398</v>
      </c>
      <c r="FR118">
        <v>98.9196</v>
      </c>
      <c r="FS118">
        <v>97.7442</v>
      </c>
    </row>
    <row r="119" spans="1:175">
      <c r="A119">
        <v>103</v>
      </c>
      <c r="B119">
        <v>1627940717.6</v>
      </c>
      <c r="C119">
        <v>204</v>
      </c>
      <c r="D119" t="s">
        <v>500</v>
      </c>
      <c r="E119" t="s">
        <v>501</v>
      </c>
      <c r="F119">
        <v>0</v>
      </c>
      <c r="H119">
        <v>1627940717.6</v>
      </c>
      <c r="I119">
        <f>(J119)/1000</f>
        <v>0</v>
      </c>
      <c r="J119">
        <f>1000*CB119*AH119*(BX119-BY119)/(100*BQ119*(1000-AH119*BX119))</f>
        <v>0</v>
      </c>
      <c r="K119">
        <f>CB119*AH119*(BW119-BV119*(1000-AH119*BY119)/(1000-AH119*BX119))/(100*BQ119)</f>
        <v>0</v>
      </c>
      <c r="L119">
        <f>BV119 - IF(AH119&gt;1, K119*BQ119*100.0/(AJ119*CJ119), 0)</f>
        <v>0</v>
      </c>
      <c r="M119">
        <f>((S119-I119/2)*L119-K119)/(S119+I119/2)</f>
        <v>0</v>
      </c>
      <c r="N119">
        <f>M119*(CC119+CD119)/1000.0</f>
        <v>0</v>
      </c>
      <c r="O119">
        <f>(BV119 - IF(AH119&gt;1, K119*BQ119*100.0/(AJ119*CJ119), 0))*(CC119+CD119)/1000.0</f>
        <v>0</v>
      </c>
      <c r="P119">
        <f>2.0/((1/R119-1/Q119)+SIGN(R119)*SQRT((1/R119-1/Q119)*(1/R119-1/Q119) + 4*BR119/((BR119+1)*(BR119+1))*(2*1/R119*1/Q119-1/Q119*1/Q119)))</f>
        <v>0</v>
      </c>
      <c r="Q119">
        <f>IF(LEFT(BS119,1)&lt;&gt;"0",IF(LEFT(BS119,1)="1",3.0,BT119),$D$5+$E$5*(CJ119*CC119/($K$5*1000))+$F$5*(CJ119*CC119/($K$5*1000))*MAX(MIN(BQ119,$J$5),$I$5)*MAX(MIN(BQ119,$J$5),$I$5)+$G$5*MAX(MIN(BQ119,$J$5),$I$5)*(CJ119*CC119/($K$5*1000))+$H$5*(CJ119*CC119/($K$5*1000))*(CJ119*CC119/($K$5*1000)))</f>
        <v>0</v>
      </c>
      <c r="R119">
        <f>I119*(1000-(1000*0.61365*exp(17.502*V119/(240.97+V119))/(CC119+CD119)+BX119)/2)/(1000*0.61365*exp(17.502*V119/(240.97+V119))/(CC119+CD119)-BX119)</f>
        <v>0</v>
      </c>
      <c r="S119">
        <f>1/((BR119+1)/(P119/1.6)+1/(Q119/1.37)) + BR119/((BR119+1)/(P119/1.6) + BR119/(Q119/1.37))</f>
        <v>0</v>
      </c>
      <c r="T119">
        <f>(BM119*BP119)</f>
        <v>0</v>
      </c>
      <c r="U119">
        <f>(CE119+(T119+2*0.95*5.67E-8*(((CE119+$B$7)+273)^4-(CE119+273)^4)-44100*I119)/(1.84*29.3*Q119+8*0.95*5.67E-8*(CE119+273)^3))</f>
        <v>0</v>
      </c>
      <c r="V119">
        <f>($C$7*CF119+$D$7*CG119+$E$7*U119)</f>
        <v>0</v>
      </c>
      <c r="W119">
        <f>0.61365*exp(17.502*V119/(240.97+V119))</f>
        <v>0</v>
      </c>
      <c r="X119">
        <f>(Y119/Z119*100)</f>
        <v>0</v>
      </c>
      <c r="Y119">
        <f>BX119*(CC119+CD119)/1000</f>
        <v>0</v>
      </c>
      <c r="Z119">
        <f>0.61365*exp(17.502*CE119/(240.97+CE119))</f>
        <v>0</v>
      </c>
      <c r="AA119">
        <f>(W119-BX119*(CC119+CD119)/1000)</f>
        <v>0</v>
      </c>
      <c r="AB119">
        <f>(-I119*44100)</f>
        <v>0</v>
      </c>
      <c r="AC119">
        <f>2*29.3*Q119*0.92*(CE119-V119)</f>
        <v>0</v>
      </c>
      <c r="AD119">
        <f>2*0.95*5.67E-8*(((CE119+$B$7)+273)^4-(V119+273)^4)</f>
        <v>0</v>
      </c>
      <c r="AE119">
        <f>T119+AD119+AB119+AC119</f>
        <v>0</v>
      </c>
      <c r="AF119">
        <v>0</v>
      </c>
      <c r="AG119">
        <v>0</v>
      </c>
      <c r="AH119">
        <f>IF(AF119*$H$13&gt;=AJ119,1.0,(AJ119/(AJ119-AF119*$H$13)))</f>
        <v>0</v>
      </c>
      <c r="AI119">
        <f>(AH119-1)*100</f>
        <v>0</v>
      </c>
      <c r="AJ119">
        <f>MAX(0,($B$13+$C$13*CJ119)/(1+$D$13*CJ119)*CC119/(CE119+273)*$E$13)</f>
        <v>0</v>
      </c>
      <c r="AK119" t="s">
        <v>292</v>
      </c>
      <c r="AL119" t="s">
        <v>292</v>
      </c>
      <c r="AM119">
        <v>0</v>
      </c>
      <c r="AN119">
        <v>0</v>
      </c>
      <c r="AO119">
        <f>1-AM119/AN119</f>
        <v>0</v>
      </c>
      <c r="AP119">
        <v>0</v>
      </c>
      <c r="AQ119" t="s">
        <v>292</v>
      </c>
      <c r="AR119" t="s">
        <v>292</v>
      </c>
      <c r="AS119">
        <v>0</v>
      </c>
      <c r="AT119">
        <v>0</v>
      </c>
      <c r="AU119">
        <f>1-AS119/AT119</f>
        <v>0</v>
      </c>
      <c r="AV119">
        <v>0.5</v>
      </c>
      <c r="AW119">
        <f>BN119</f>
        <v>0</v>
      </c>
      <c r="AX119">
        <f>K119</f>
        <v>0</v>
      </c>
      <c r="AY119">
        <f>AU119*AV119*AW119</f>
        <v>0</v>
      </c>
      <c r="AZ119">
        <f>(AX119-AP119)/AW119</f>
        <v>0</v>
      </c>
      <c r="BA119">
        <f>(AN119-AT119)/AT119</f>
        <v>0</v>
      </c>
      <c r="BB119">
        <f>AM119/(AO119+AM119/AT119)</f>
        <v>0</v>
      </c>
      <c r="BC119" t="s">
        <v>292</v>
      </c>
      <c r="BD119">
        <v>0</v>
      </c>
      <c r="BE119">
        <f>IF(BD119&lt;&gt;0, BD119, BB119)</f>
        <v>0</v>
      </c>
      <c r="BF119">
        <f>1-BE119/AT119</f>
        <v>0</v>
      </c>
      <c r="BG119">
        <f>(AT119-AS119)/(AT119-BE119)</f>
        <v>0</v>
      </c>
      <c r="BH119">
        <f>(AN119-AT119)/(AN119-BE119)</f>
        <v>0</v>
      </c>
      <c r="BI119">
        <f>(AT119-AS119)/(AT119-AM119)</f>
        <v>0</v>
      </c>
      <c r="BJ119">
        <f>(AN119-AT119)/(AN119-AM119)</f>
        <v>0</v>
      </c>
      <c r="BK119">
        <f>(BG119*BE119/AS119)</f>
        <v>0</v>
      </c>
      <c r="BL119">
        <f>(1-BK119)</f>
        <v>0</v>
      </c>
      <c r="BM119">
        <f>$B$11*CK119+$C$11*CL119+$F$11*CM119*(1-CP119)</f>
        <v>0</v>
      </c>
      <c r="BN119">
        <f>BM119*BO119</f>
        <v>0</v>
      </c>
      <c r="BO119">
        <f>($B$11*$D$9+$C$11*$D$9+$F$11*((CZ119+CR119)/MAX(CZ119+CR119+DA119, 0.1)*$I$9+DA119/MAX(CZ119+CR119+DA119, 0.1)*$J$9))/($B$11+$C$11+$F$11)</f>
        <v>0</v>
      </c>
      <c r="BP119">
        <f>($B$11*$K$9+$C$11*$K$9+$F$11*((CZ119+CR119)/MAX(CZ119+CR119+DA119, 0.1)*$P$9+DA119/MAX(CZ119+CR119+DA119, 0.1)*$Q$9))/($B$11+$C$11+$F$11)</f>
        <v>0</v>
      </c>
      <c r="BQ119">
        <v>6</v>
      </c>
      <c r="BR119">
        <v>0.5</v>
      </c>
      <c r="BS119" t="s">
        <v>293</v>
      </c>
      <c r="BT119">
        <v>2</v>
      </c>
      <c r="BU119">
        <v>1627940717.6</v>
      </c>
      <c r="BV119">
        <v>333.758</v>
      </c>
      <c r="BW119">
        <v>340.325</v>
      </c>
      <c r="BX119">
        <v>19.6253</v>
      </c>
      <c r="BY119">
        <v>19.5644</v>
      </c>
      <c r="BZ119">
        <v>333.515</v>
      </c>
      <c r="CA119">
        <v>19.7578</v>
      </c>
      <c r="CB119">
        <v>900.023</v>
      </c>
      <c r="CC119">
        <v>101.156</v>
      </c>
      <c r="CD119">
        <v>0.100176</v>
      </c>
      <c r="CE119">
        <v>35.0497</v>
      </c>
      <c r="CF119">
        <v>35.3048</v>
      </c>
      <c r="CG119">
        <v>999.9</v>
      </c>
      <c r="CH119">
        <v>0</v>
      </c>
      <c r="CI119">
        <v>0</v>
      </c>
      <c r="CJ119">
        <v>9975</v>
      </c>
      <c r="CK119">
        <v>0</v>
      </c>
      <c r="CL119">
        <v>66.4346</v>
      </c>
      <c r="CM119">
        <v>1460.05</v>
      </c>
      <c r="CN119">
        <v>0.972993</v>
      </c>
      <c r="CO119">
        <v>0.027007</v>
      </c>
      <c r="CP119">
        <v>0</v>
      </c>
      <c r="CQ119">
        <v>3.1031</v>
      </c>
      <c r="CR119">
        <v>4.99951</v>
      </c>
      <c r="CS119">
        <v>197.217</v>
      </c>
      <c r="CT119">
        <v>11912.3</v>
      </c>
      <c r="CU119">
        <v>48.875</v>
      </c>
      <c r="CV119">
        <v>51.187</v>
      </c>
      <c r="CW119">
        <v>50.437</v>
      </c>
      <c r="CX119">
        <v>50.562</v>
      </c>
      <c r="CY119">
        <v>50.875</v>
      </c>
      <c r="CZ119">
        <v>1415.75</v>
      </c>
      <c r="DA119">
        <v>39.3</v>
      </c>
      <c r="DB119">
        <v>0</v>
      </c>
      <c r="DC119">
        <v>1627940718.1</v>
      </c>
      <c r="DD119">
        <v>0</v>
      </c>
      <c r="DE119">
        <v>3.26481538461538</v>
      </c>
      <c r="DF119">
        <v>0.227104271015098</v>
      </c>
      <c r="DG119">
        <v>3.95244444516059</v>
      </c>
      <c r="DH119">
        <v>196.377884615385</v>
      </c>
      <c r="DI119">
        <v>15</v>
      </c>
      <c r="DJ119">
        <v>1627940486.6</v>
      </c>
      <c r="DK119" t="s">
        <v>294</v>
      </c>
      <c r="DL119">
        <v>1627940484.1</v>
      </c>
      <c r="DM119">
        <v>1627940486.6</v>
      </c>
      <c r="DN119">
        <v>1</v>
      </c>
      <c r="DO119">
        <v>-0.66</v>
      </c>
      <c r="DP119">
        <v>-0.126</v>
      </c>
      <c r="DQ119">
        <v>0.617</v>
      </c>
      <c r="DR119">
        <v>-0.144</v>
      </c>
      <c r="DS119">
        <v>420</v>
      </c>
      <c r="DT119">
        <v>19</v>
      </c>
      <c r="DU119">
        <v>0.69</v>
      </c>
      <c r="DV119">
        <v>0.21</v>
      </c>
      <c r="DW119">
        <v>-6.65766463414634</v>
      </c>
      <c r="DX119">
        <v>0.100866689895466</v>
      </c>
      <c r="DY119">
        <v>0.062620660702498</v>
      </c>
      <c r="DZ119">
        <v>1</v>
      </c>
      <c r="EA119">
        <v>3.26096764705882</v>
      </c>
      <c r="EB119">
        <v>0.22386753474397</v>
      </c>
      <c r="EC119">
        <v>0.179744237771648</v>
      </c>
      <c r="ED119">
        <v>1</v>
      </c>
      <c r="EE119">
        <v>0.010280787804878</v>
      </c>
      <c r="EF119">
        <v>-0.0445505230662021</v>
      </c>
      <c r="EG119">
        <v>0.0230975141413105</v>
      </c>
      <c r="EH119">
        <v>1</v>
      </c>
      <c r="EI119">
        <v>3</v>
      </c>
      <c r="EJ119">
        <v>3</v>
      </c>
      <c r="EK119" t="s">
        <v>295</v>
      </c>
      <c r="EL119">
        <v>100</v>
      </c>
      <c r="EM119">
        <v>100</v>
      </c>
      <c r="EN119">
        <v>0.243</v>
      </c>
      <c r="EO119">
        <v>-0.1325</v>
      </c>
      <c r="EP119">
        <v>-1.5265217558934</v>
      </c>
      <c r="EQ119">
        <v>0.00616335315543056</v>
      </c>
      <c r="ER119">
        <v>-2.81551833566181e-06</v>
      </c>
      <c r="ES119">
        <v>7.20361701182458e-10</v>
      </c>
      <c r="ET119">
        <v>-0.335119031910718</v>
      </c>
      <c r="EU119">
        <v>0.000949733804135094</v>
      </c>
      <c r="EV119">
        <v>0.000626151634330831</v>
      </c>
      <c r="EW119">
        <v>-7.8445624330649e-06</v>
      </c>
      <c r="EX119">
        <v>-4</v>
      </c>
      <c r="EY119">
        <v>2067</v>
      </c>
      <c r="EZ119">
        <v>1</v>
      </c>
      <c r="FA119">
        <v>22</v>
      </c>
      <c r="FB119">
        <v>3.9</v>
      </c>
      <c r="FC119">
        <v>3.9</v>
      </c>
      <c r="FD119">
        <v>18</v>
      </c>
      <c r="FE119">
        <v>991.743</v>
      </c>
      <c r="FF119">
        <v>451.929</v>
      </c>
      <c r="FG119">
        <v>33.001</v>
      </c>
      <c r="FH119">
        <v>34.346</v>
      </c>
      <c r="FI119">
        <v>30.0017</v>
      </c>
      <c r="FJ119">
        <v>33.928</v>
      </c>
      <c r="FK119">
        <v>33.9654</v>
      </c>
      <c r="FL119">
        <v>23.3225</v>
      </c>
      <c r="FM119">
        <v>43.4591</v>
      </c>
      <c r="FN119">
        <v>0</v>
      </c>
      <c r="FO119">
        <v>33</v>
      </c>
      <c r="FP119">
        <v>352.94</v>
      </c>
      <c r="FQ119">
        <v>19.4335</v>
      </c>
      <c r="FR119">
        <v>98.9172</v>
      </c>
      <c r="FS119">
        <v>97.7421</v>
      </c>
    </row>
    <row r="120" spans="1:175">
      <c r="A120">
        <v>104</v>
      </c>
      <c r="B120">
        <v>1627940719.6</v>
      </c>
      <c r="C120">
        <v>206</v>
      </c>
      <c r="D120" t="s">
        <v>502</v>
      </c>
      <c r="E120" t="s">
        <v>503</v>
      </c>
      <c r="F120">
        <v>0</v>
      </c>
      <c r="H120">
        <v>1627940719.6</v>
      </c>
      <c r="I120">
        <f>(J120)/1000</f>
        <v>0</v>
      </c>
      <c r="J120">
        <f>1000*CB120*AH120*(BX120-BY120)/(100*BQ120*(1000-AH120*BX120))</f>
        <v>0</v>
      </c>
      <c r="K120">
        <f>CB120*AH120*(BW120-BV120*(1000-AH120*BY120)/(1000-AH120*BX120))/(100*BQ120)</f>
        <v>0</v>
      </c>
      <c r="L120">
        <f>BV120 - IF(AH120&gt;1, K120*BQ120*100.0/(AJ120*CJ120), 0)</f>
        <v>0</v>
      </c>
      <c r="M120">
        <f>((S120-I120/2)*L120-K120)/(S120+I120/2)</f>
        <v>0</v>
      </c>
      <c r="N120">
        <f>M120*(CC120+CD120)/1000.0</f>
        <v>0</v>
      </c>
      <c r="O120">
        <f>(BV120 - IF(AH120&gt;1, K120*BQ120*100.0/(AJ120*CJ120), 0))*(CC120+CD120)/1000.0</f>
        <v>0</v>
      </c>
      <c r="P120">
        <f>2.0/((1/R120-1/Q120)+SIGN(R120)*SQRT((1/R120-1/Q120)*(1/R120-1/Q120) + 4*BR120/((BR120+1)*(BR120+1))*(2*1/R120*1/Q120-1/Q120*1/Q120)))</f>
        <v>0</v>
      </c>
      <c r="Q120">
        <f>IF(LEFT(BS120,1)&lt;&gt;"0",IF(LEFT(BS120,1)="1",3.0,BT120),$D$5+$E$5*(CJ120*CC120/($K$5*1000))+$F$5*(CJ120*CC120/($K$5*1000))*MAX(MIN(BQ120,$J$5),$I$5)*MAX(MIN(BQ120,$J$5),$I$5)+$G$5*MAX(MIN(BQ120,$J$5),$I$5)*(CJ120*CC120/($K$5*1000))+$H$5*(CJ120*CC120/($K$5*1000))*(CJ120*CC120/($K$5*1000)))</f>
        <v>0</v>
      </c>
      <c r="R120">
        <f>I120*(1000-(1000*0.61365*exp(17.502*V120/(240.97+V120))/(CC120+CD120)+BX120)/2)/(1000*0.61365*exp(17.502*V120/(240.97+V120))/(CC120+CD120)-BX120)</f>
        <v>0</v>
      </c>
      <c r="S120">
        <f>1/((BR120+1)/(P120/1.6)+1/(Q120/1.37)) + BR120/((BR120+1)/(P120/1.6) + BR120/(Q120/1.37))</f>
        <v>0</v>
      </c>
      <c r="T120">
        <f>(BM120*BP120)</f>
        <v>0</v>
      </c>
      <c r="U120">
        <f>(CE120+(T120+2*0.95*5.67E-8*(((CE120+$B$7)+273)^4-(CE120+273)^4)-44100*I120)/(1.84*29.3*Q120+8*0.95*5.67E-8*(CE120+273)^3))</f>
        <v>0</v>
      </c>
      <c r="V120">
        <f>($C$7*CF120+$D$7*CG120+$E$7*U120)</f>
        <v>0</v>
      </c>
      <c r="W120">
        <f>0.61365*exp(17.502*V120/(240.97+V120))</f>
        <v>0</v>
      </c>
      <c r="X120">
        <f>(Y120/Z120*100)</f>
        <v>0</v>
      </c>
      <c r="Y120">
        <f>BX120*(CC120+CD120)/1000</f>
        <v>0</v>
      </c>
      <c r="Z120">
        <f>0.61365*exp(17.502*CE120/(240.97+CE120))</f>
        <v>0</v>
      </c>
      <c r="AA120">
        <f>(W120-BX120*(CC120+CD120)/1000)</f>
        <v>0</v>
      </c>
      <c r="AB120">
        <f>(-I120*44100)</f>
        <v>0</v>
      </c>
      <c r="AC120">
        <f>2*29.3*Q120*0.92*(CE120-V120)</f>
        <v>0</v>
      </c>
      <c r="AD120">
        <f>2*0.95*5.67E-8*(((CE120+$B$7)+273)^4-(V120+273)^4)</f>
        <v>0</v>
      </c>
      <c r="AE120">
        <f>T120+AD120+AB120+AC120</f>
        <v>0</v>
      </c>
      <c r="AF120">
        <v>0</v>
      </c>
      <c r="AG120">
        <v>0</v>
      </c>
      <c r="AH120">
        <f>IF(AF120*$H$13&gt;=AJ120,1.0,(AJ120/(AJ120-AF120*$H$13)))</f>
        <v>0</v>
      </c>
      <c r="AI120">
        <f>(AH120-1)*100</f>
        <v>0</v>
      </c>
      <c r="AJ120">
        <f>MAX(0,($B$13+$C$13*CJ120)/(1+$D$13*CJ120)*CC120/(CE120+273)*$E$13)</f>
        <v>0</v>
      </c>
      <c r="AK120" t="s">
        <v>292</v>
      </c>
      <c r="AL120" t="s">
        <v>292</v>
      </c>
      <c r="AM120">
        <v>0</v>
      </c>
      <c r="AN120">
        <v>0</v>
      </c>
      <c r="AO120">
        <f>1-AM120/AN120</f>
        <v>0</v>
      </c>
      <c r="AP120">
        <v>0</v>
      </c>
      <c r="AQ120" t="s">
        <v>292</v>
      </c>
      <c r="AR120" t="s">
        <v>292</v>
      </c>
      <c r="AS120">
        <v>0</v>
      </c>
      <c r="AT120">
        <v>0</v>
      </c>
      <c r="AU120">
        <f>1-AS120/AT120</f>
        <v>0</v>
      </c>
      <c r="AV120">
        <v>0.5</v>
      </c>
      <c r="AW120">
        <f>BN120</f>
        <v>0</v>
      </c>
      <c r="AX120">
        <f>K120</f>
        <v>0</v>
      </c>
      <c r="AY120">
        <f>AU120*AV120*AW120</f>
        <v>0</v>
      </c>
      <c r="AZ120">
        <f>(AX120-AP120)/AW120</f>
        <v>0</v>
      </c>
      <c r="BA120">
        <f>(AN120-AT120)/AT120</f>
        <v>0</v>
      </c>
      <c r="BB120">
        <f>AM120/(AO120+AM120/AT120)</f>
        <v>0</v>
      </c>
      <c r="BC120" t="s">
        <v>292</v>
      </c>
      <c r="BD120">
        <v>0</v>
      </c>
      <c r="BE120">
        <f>IF(BD120&lt;&gt;0, BD120, BB120)</f>
        <v>0</v>
      </c>
      <c r="BF120">
        <f>1-BE120/AT120</f>
        <v>0</v>
      </c>
      <c r="BG120">
        <f>(AT120-AS120)/(AT120-BE120)</f>
        <v>0</v>
      </c>
      <c r="BH120">
        <f>(AN120-AT120)/(AN120-BE120)</f>
        <v>0</v>
      </c>
      <c r="BI120">
        <f>(AT120-AS120)/(AT120-AM120)</f>
        <v>0</v>
      </c>
      <c r="BJ120">
        <f>(AN120-AT120)/(AN120-AM120)</f>
        <v>0</v>
      </c>
      <c r="BK120">
        <f>(BG120*BE120/AS120)</f>
        <v>0</v>
      </c>
      <c r="BL120">
        <f>(1-BK120)</f>
        <v>0</v>
      </c>
      <c r="BM120">
        <f>$B$11*CK120+$C$11*CL120+$F$11*CM120*(1-CP120)</f>
        <v>0</v>
      </c>
      <c r="BN120">
        <f>BM120*BO120</f>
        <v>0</v>
      </c>
      <c r="BO120">
        <f>($B$11*$D$9+$C$11*$D$9+$F$11*((CZ120+CR120)/MAX(CZ120+CR120+DA120, 0.1)*$I$9+DA120/MAX(CZ120+CR120+DA120, 0.1)*$J$9))/($B$11+$C$11+$F$11)</f>
        <v>0</v>
      </c>
      <c r="BP120">
        <f>($B$11*$K$9+$C$11*$K$9+$F$11*((CZ120+CR120)/MAX(CZ120+CR120+DA120, 0.1)*$P$9+DA120/MAX(CZ120+CR120+DA120, 0.1)*$Q$9))/($B$11+$C$11+$F$11)</f>
        <v>0</v>
      </c>
      <c r="BQ120">
        <v>6</v>
      </c>
      <c r="BR120">
        <v>0.5</v>
      </c>
      <c r="BS120" t="s">
        <v>293</v>
      </c>
      <c r="BT120">
        <v>2</v>
      </c>
      <c r="BU120">
        <v>1627940719.6</v>
      </c>
      <c r="BV120">
        <v>337.224</v>
      </c>
      <c r="BW120">
        <v>343.8</v>
      </c>
      <c r="BX120">
        <v>19.62</v>
      </c>
      <c r="BY120">
        <v>19.5506</v>
      </c>
      <c r="BZ120">
        <v>336.966</v>
      </c>
      <c r="CA120">
        <v>19.7525</v>
      </c>
      <c r="CB120">
        <v>899.941</v>
      </c>
      <c r="CC120">
        <v>101.155</v>
      </c>
      <c r="CD120">
        <v>0.100208</v>
      </c>
      <c r="CE120">
        <v>35.0527</v>
      </c>
      <c r="CF120">
        <v>35.3085</v>
      </c>
      <c r="CG120">
        <v>999.9</v>
      </c>
      <c r="CH120">
        <v>0</v>
      </c>
      <c r="CI120">
        <v>0</v>
      </c>
      <c r="CJ120">
        <v>9971.25</v>
      </c>
      <c r="CK120">
        <v>0</v>
      </c>
      <c r="CL120">
        <v>66.4346</v>
      </c>
      <c r="CM120">
        <v>1460.04</v>
      </c>
      <c r="CN120">
        <v>0.972993</v>
      </c>
      <c r="CO120">
        <v>0.027007</v>
      </c>
      <c r="CP120">
        <v>0</v>
      </c>
      <c r="CQ120">
        <v>3.0596</v>
      </c>
      <c r="CR120">
        <v>4.99951</v>
      </c>
      <c r="CS120">
        <v>197.051</v>
      </c>
      <c r="CT120">
        <v>11912.2</v>
      </c>
      <c r="CU120">
        <v>48.875</v>
      </c>
      <c r="CV120">
        <v>51.187</v>
      </c>
      <c r="CW120">
        <v>50.437</v>
      </c>
      <c r="CX120">
        <v>50.625</v>
      </c>
      <c r="CY120">
        <v>50.875</v>
      </c>
      <c r="CZ120">
        <v>1415.74</v>
      </c>
      <c r="DA120">
        <v>39.3</v>
      </c>
      <c r="DB120">
        <v>0</v>
      </c>
      <c r="DC120">
        <v>1627940720.5</v>
      </c>
      <c r="DD120">
        <v>0</v>
      </c>
      <c r="DE120">
        <v>3.26774230769231</v>
      </c>
      <c r="DF120">
        <v>-0.644010256289047</v>
      </c>
      <c r="DG120">
        <v>4.76899144746293</v>
      </c>
      <c r="DH120">
        <v>196.525346153846</v>
      </c>
      <c r="DI120">
        <v>15</v>
      </c>
      <c r="DJ120">
        <v>1627940486.6</v>
      </c>
      <c r="DK120" t="s">
        <v>294</v>
      </c>
      <c r="DL120">
        <v>1627940484.1</v>
      </c>
      <c r="DM120">
        <v>1627940486.6</v>
      </c>
      <c r="DN120">
        <v>1</v>
      </c>
      <c r="DO120">
        <v>-0.66</v>
      </c>
      <c r="DP120">
        <v>-0.126</v>
      </c>
      <c r="DQ120">
        <v>0.617</v>
      </c>
      <c r="DR120">
        <v>-0.144</v>
      </c>
      <c r="DS120">
        <v>420</v>
      </c>
      <c r="DT120">
        <v>19</v>
      </c>
      <c r="DU120">
        <v>0.69</v>
      </c>
      <c r="DV120">
        <v>0.21</v>
      </c>
      <c r="DW120">
        <v>-6.64529243902439</v>
      </c>
      <c r="DX120">
        <v>0.0315566550522405</v>
      </c>
      <c r="DY120">
        <v>0.0592608079585894</v>
      </c>
      <c r="DZ120">
        <v>1</v>
      </c>
      <c r="EA120">
        <v>3.24926470588235</v>
      </c>
      <c r="EB120">
        <v>0.253371935756547</v>
      </c>
      <c r="EC120">
        <v>0.174246591463587</v>
      </c>
      <c r="ED120">
        <v>1</v>
      </c>
      <c r="EE120">
        <v>0.0129187463414634</v>
      </c>
      <c r="EF120">
        <v>0.0854412769337979</v>
      </c>
      <c r="EG120">
        <v>0.0270280681727427</v>
      </c>
      <c r="EH120">
        <v>1</v>
      </c>
      <c r="EI120">
        <v>3</v>
      </c>
      <c r="EJ120">
        <v>3</v>
      </c>
      <c r="EK120" t="s">
        <v>295</v>
      </c>
      <c r="EL120">
        <v>100</v>
      </c>
      <c r="EM120">
        <v>100</v>
      </c>
      <c r="EN120">
        <v>0.258</v>
      </c>
      <c r="EO120">
        <v>-0.1325</v>
      </c>
      <c r="EP120">
        <v>-1.5265217558934</v>
      </c>
      <c r="EQ120">
        <v>0.00616335315543056</v>
      </c>
      <c r="ER120">
        <v>-2.81551833566181e-06</v>
      </c>
      <c r="ES120">
        <v>7.20361701182458e-10</v>
      </c>
      <c r="ET120">
        <v>-0.335119031910718</v>
      </c>
      <c r="EU120">
        <v>0.000949733804135094</v>
      </c>
      <c r="EV120">
        <v>0.000626151634330831</v>
      </c>
      <c r="EW120">
        <v>-7.8445624330649e-06</v>
      </c>
      <c r="EX120">
        <v>-4</v>
      </c>
      <c r="EY120">
        <v>2067</v>
      </c>
      <c r="EZ120">
        <v>1</v>
      </c>
      <c r="FA120">
        <v>22</v>
      </c>
      <c r="FB120">
        <v>3.9</v>
      </c>
      <c r="FC120">
        <v>3.9</v>
      </c>
      <c r="FD120">
        <v>18</v>
      </c>
      <c r="FE120">
        <v>991.931</v>
      </c>
      <c r="FF120">
        <v>451.907</v>
      </c>
      <c r="FG120">
        <v>33.001</v>
      </c>
      <c r="FH120">
        <v>34.3546</v>
      </c>
      <c r="FI120">
        <v>30.0017</v>
      </c>
      <c r="FJ120">
        <v>33.9363</v>
      </c>
      <c r="FK120">
        <v>33.9737</v>
      </c>
      <c r="FL120">
        <v>23.5196</v>
      </c>
      <c r="FM120">
        <v>43.7471</v>
      </c>
      <c r="FN120">
        <v>0</v>
      </c>
      <c r="FO120">
        <v>33</v>
      </c>
      <c r="FP120">
        <v>358.04</v>
      </c>
      <c r="FQ120">
        <v>19.4277</v>
      </c>
      <c r="FR120">
        <v>98.9163</v>
      </c>
      <c r="FS120">
        <v>97.7405</v>
      </c>
    </row>
    <row r="121" spans="1:175">
      <c r="A121">
        <v>105</v>
      </c>
      <c r="B121">
        <v>1627940721.6</v>
      </c>
      <c r="C121">
        <v>208</v>
      </c>
      <c r="D121" t="s">
        <v>504</v>
      </c>
      <c r="E121" t="s">
        <v>505</v>
      </c>
      <c r="F121">
        <v>0</v>
      </c>
      <c r="H121">
        <v>1627940721.6</v>
      </c>
      <c r="I121">
        <f>(J121)/1000</f>
        <v>0</v>
      </c>
      <c r="J121">
        <f>1000*CB121*AH121*(BX121-BY121)/(100*BQ121*(1000-AH121*BX121))</f>
        <v>0</v>
      </c>
      <c r="K121">
        <f>CB121*AH121*(BW121-BV121*(1000-AH121*BY121)/(1000-AH121*BX121))/(100*BQ121)</f>
        <v>0</v>
      </c>
      <c r="L121">
        <f>BV121 - IF(AH121&gt;1, K121*BQ121*100.0/(AJ121*CJ121), 0)</f>
        <v>0</v>
      </c>
      <c r="M121">
        <f>((S121-I121/2)*L121-K121)/(S121+I121/2)</f>
        <v>0</v>
      </c>
      <c r="N121">
        <f>M121*(CC121+CD121)/1000.0</f>
        <v>0</v>
      </c>
      <c r="O121">
        <f>(BV121 - IF(AH121&gt;1, K121*BQ121*100.0/(AJ121*CJ121), 0))*(CC121+CD121)/1000.0</f>
        <v>0</v>
      </c>
      <c r="P121">
        <f>2.0/((1/R121-1/Q121)+SIGN(R121)*SQRT((1/R121-1/Q121)*(1/R121-1/Q121) + 4*BR121/((BR121+1)*(BR121+1))*(2*1/R121*1/Q121-1/Q121*1/Q121)))</f>
        <v>0</v>
      </c>
      <c r="Q121">
        <f>IF(LEFT(BS121,1)&lt;&gt;"0",IF(LEFT(BS121,1)="1",3.0,BT121),$D$5+$E$5*(CJ121*CC121/($K$5*1000))+$F$5*(CJ121*CC121/($K$5*1000))*MAX(MIN(BQ121,$J$5),$I$5)*MAX(MIN(BQ121,$J$5),$I$5)+$G$5*MAX(MIN(BQ121,$J$5),$I$5)*(CJ121*CC121/($K$5*1000))+$H$5*(CJ121*CC121/($K$5*1000))*(CJ121*CC121/($K$5*1000)))</f>
        <v>0</v>
      </c>
      <c r="R121">
        <f>I121*(1000-(1000*0.61365*exp(17.502*V121/(240.97+V121))/(CC121+CD121)+BX121)/2)/(1000*0.61365*exp(17.502*V121/(240.97+V121))/(CC121+CD121)-BX121)</f>
        <v>0</v>
      </c>
      <c r="S121">
        <f>1/((BR121+1)/(P121/1.6)+1/(Q121/1.37)) + BR121/((BR121+1)/(P121/1.6) + BR121/(Q121/1.37))</f>
        <v>0</v>
      </c>
      <c r="T121">
        <f>(BM121*BP121)</f>
        <v>0</v>
      </c>
      <c r="U121">
        <f>(CE121+(T121+2*0.95*5.67E-8*(((CE121+$B$7)+273)^4-(CE121+273)^4)-44100*I121)/(1.84*29.3*Q121+8*0.95*5.67E-8*(CE121+273)^3))</f>
        <v>0</v>
      </c>
      <c r="V121">
        <f>($C$7*CF121+$D$7*CG121+$E$7*U121)</f>
        <v>0</v>
      </c>
      <c r="W121">
        <f>0.61365*exp(17.502*V121/(240.97+V121))</f>
        <v>0</v>
      </c>
      <c r="X121">
        <f>(Y121/Z121*100)</f>
        <v>0</v>
      </c>
      <c r="Y121">
        <f>BX121*(CC121+CD121)/1000</f>
        <v>0</v>
      </c>
      <c r="Z121">
        <f>0.61365*exp(17.502*CE121/(240.97+CE121))</f>
        <v>0</v>
      </c>
      <c r="AA121">
        <f>(W121-BX121*(CC121+CD121)/1000)</f>
        <v>0</v>
      </c>
      <c r="AB121">
        <f>(-I121*44100)</f>
        <v>0</v>
      </c>
      <c r="AC121">
        <f>2*29.3*Q121*0.92*(CE121-V121)</f>
        <v>0</v>
      </c>
      <c r="AD121">
        <f>2*0.95*5.67E-8*(((CE121+$B$7)+273)^4-(V121+273)^4)</f>
        <v>0</v>
      </c>
      <c r="AE121">
        <f>T121+AD121+AB121+AC121</f>
        <v>0</v>
      </c>
      <c r="AF121">
        <v>0</v>
      </c>
      <c r="AG121">
        <v>0</v>
      </c>
      <c r="AH121">
        <f>IF(AF121*$H$13&gt;=AJ121,1.0,(AJ121/(AJ121-AF121*$H$13)))</f>
        <v>0</v>
      </c>
      <c r="AI121">
        <f>(AH121-1)*100</f>
        <v>0</v>
      </c>
      <c r="AJ121">
        <f>MAX(0,($B$13+$C$13*CJ121)/(1+$D$13*CJ121)*CC121/(CE121+273)*$E$13)</f>
        <v>0</v>
      </c>
      <c r="AK121" t="s">
        <v>292</v>
      </c>
      <c r="AL121" t="s">
        <v>292</v>
      </c>
      <c r="AM121">
        <v>0</v>
      </c>
      <c r="AN121">
        <v>0</v>
      </c>
      <c r="AO121">
        <f>1-AM121/AN121</f>
        <v>0</v>
      </c>
      <c r="AP121">
        <v>0</v>
      </c>
      <c r="AQ121" t="s">
        <v>292</v>
      </c>
      <c r="AR121" t="s">
        <v>292</v>
      </c>
      <c r="AS121">
        <v>0</v>
      </c>
      <c r="AT121">
        <v>0</v>
      </c>
      <c r="AU121">
        <f>1-AS121/AT121</f>
        <v>0</v>
      </c>
      <c r="AV121">
        <v>0.5</v>
      </c>
      <c r="AW121">
        <f>BN121</f>
        <v>0</v>
      </c>
      <c r="AX121">
        <f>K121</f>
        <v>0</v>
      </c>
      <c r="AY121">
        <f>AU121*AV121*AW121</f>
        <v>0</v>
      </c>
      <c r="AZ121">
        <f>(AX121-AP121)/AW121</f>
        <v>0</v>
      </c>
      <c r="BA121">
        <f>(AN121-AT121)/AT121</f>
        <v>0</v>
      </c>
      <c r="BB121">
        <f>AM121/(AO121+AM121/AT121)</f>
        <v>0</v>
      </c>
      <c r="BC121" t="s">
        <v>292</v>
      </c>
      <c r="BD121">
        <v>0</v>
      </c>
      <c r="BE121">
        <f>IF(BD121&lt;&gt;0, BD121, BB121)</f>
        <v>0</v>
      </c>
      <c r="BF121">
        <f>1-BE121/AT121</f>
        <v>0</v>
      </c>
      <c r="BG121">
        <f>(AT121-AS121)/(AT121-BE121)</f>
        <v>0</v>
      </c>
      <c r="BH121">
        <f>(AN121-AT121)/(AN121-BE121)</f>
        <v>0</v>
      </c>
      <c r="BI121">
        <f>(AT121-AS121)/(AT121-AM121)</f>
        <v>0</v>
      </c>
      <c r="BJ121">
        <f>(AN121-AT121)/(AN121-AM121)</f>
        <v>0</v>
      </c>
      <c r="BK121">
        <f>(BG121*BE121/AS121)</f>
        <v>0</v>
      </c>
      <c r="BL121">
        <f>(1-BK121)</f>
        <v>0</v>
      </c>
      <c r="BM121">
        <f>$B$11*CK121+$C$11*CL121+$F$11*CM121*(1-CP121)</f>
        <v>0</v>
      </c>
      <c r="BN121">
        <f>BM121*BO121</f>
        <v>0</v>
      </c>
      <c r="BO121">
        <f>($B$11*$D$9+$C$11*$D$9+$F$11*((CZ121+CR121)/MAX(CZ121+CR121+DA121, 0.1)*$I$9+DA121/MAX(CZ121+CR121+DA121, 0.1)*$J$9))/($B$11+$C$11+$F$11)</f>
        <v>0</v>
      </c>
      <c r="BP121">
        <f>($B$11*$K$9+$C$11*$K$9+$F$11*((CZ121+CR121)/MAX(CZ121+CR121+DA121, 0.1)*$P$9+DA121/MAX(CZ121+CR121+DA121, 0.1)*$Q$9))/($B$11+$C$11+$F$11)</f>
        <v>0</v>
      </c>
      <c r="BQ121">
        <v>6</v>
      </c>
      <c r="BR121">
        <v>0.5</v>
      </c>
      <c r="BS121" t="s">
        <v>293</v>
      </c>
      <c r="BT121">
        <v>2</v>
      </c>
      <c r="BU121">
        <v>1627940721.6</v>
      </c>
      <c r="BV121">
        <v>340.634</v>
      </c>
      <c r="BW121">
        <v>347.228</v>
      </c>
      <c r="BX121">
        <v>19.6139</v>
      </c>
      <c r="BY121">
        <v>19.5422</v>
      </c>
      <c r="BZ121">
        <v>340.36</v>
      </c>
      <c r="CA121">
        <v>19.7466</v>
      </c>
      <c r="CB121">
        <v>899.996</v>
      </c>
      <c r="CC121">
        <v>101.154</v>
      </c>
      <c r="CD121">
        <v>0.100412</v>
      </c>
      <c r="CE121">
        <v>35.0542</v>
      </c>
      <c r="CF121">
        <v>35.3067</v>
      </c>
      <c r="CG121">
        <v>999.9</v>
      </c>
      <c r="CH121">
        <v>0</v>
      </c>
      <c r="CI121">
        <v>0</v>
      </c>
      <c r="CJ121">
        <v>9984.38</v>
      </c>
      <c r="CK121">
        <v>0</v>
      </c>
      <c r="CL121">
        <v>66.4346</v>
      </c>
      <c r="CM121">
        <v>1460.03</v>
      </c>
      <c r="CN121">
        <v>0.972993</v>
      </c>
      <c r="CO121">
        <v>0.027007</v>
      </c>
      <c r="CP121">
        <v>0</v>
      </c>
      <c r="CQ121">
        <v>3.0921</v>
      </c>
      <c r="CR121">
        <v>4.99951</v>
      </c>
      <c r="CS121">
        <v>197.131</v>
      </c>
      <c r="CT121">
        <v>11912.1</v>
      </c>
      <c r="CU121">
        <v>48.875</v>
      </c>
      <c r="CV121">
        <v>51.25</v>
      </c>
      <c r="CW121">
        <v>50.5</v>
      </c>
      <c r="CX121">
        <v>50.625</v>
      </c>
      <c r="CY121">
        <v>50.875</v>
      </c>
      <c r="CZ121">
        <v>1415.73</v>
      </c>
      <c r="DA121">
        <v>39.3</v>
      </c>
      <c r="DB121">
        <v>0</v>
      </c>
      <c r="DC121">
        <v>1627940722.3</v>
      </c>
      <c r="DD121">
        <v>0</v>
      </c>
      <c r="DE121">
        <v>3.244216</v>
      </c>
      <c r="DF121">
        <v>-1.19703076812435</v>
      </c>
      <c r="DG121">
        <v>5.08184616365759</v>
      </c>
      <c r="DH121">
        <v>196.65776</v>
      </c>
      <c r="DI121">
        <v>15</v>
      </c>
      <c r="DJ121">
        <v>1627940486.6</v>
      </c>
      <c r="DK121" t="s">
        <v>294</v>
      </c>
      <c r="DL121">
        <v>1627940484.1</v>
      </c>
      <c r="DM121">
        <v>1627940486.6</v>
      </c>
      <c r="DN121">
        <v>1</v>
      </c>
      <c r="DO121">
        <v>-0.66</v>
      </c>
      <c r="DP121">
        <v>-0.126</v>
      </c>
      <c r="DQ121">
        <v>0.617</v>
      </c>
      <c r="DR121">
        <v>-0.144</v>
      </c>
      <c r="DS121">
        <v>420</v>
      </c>
      <c r="DT121">
        <v>19</v>
      </c>
      <c r="DU121">
        <v>0.69</v>
      </c>
      <c r="DV121">
        <v>0.21</v>
      </c>
      <c r="DW121">
        <v>-6.64698902439024</v>
      </c>
      <c r="DX121">
        <v>0.329872891986054</v>
      </c>
      <c r="DY121">
        <v>0.0582757281945851</v>
      </c>
      <c r="DZ121">
        <v>1</v>
      </c>
      <c r="EA121">
        <v>3.22826571428571</v>
      </c>
      <c r="EB121">
        <v>0.0640320939334621</v>
      </c>
      <c r="EC121">
        <v>0.17662721832453</v>
      </c>
      <c r="ED121">
        <v>1</v>
      </c>
      <c r="EE121">
        <v>0.0177201463414634</v>
      </c>
      <c r="EF121">
        <v>0.181607913867596</v>
      </c>
      <c r="EG121">
        <v>0.0316142080863342</v>
      </c>
      <c r="EH121">
        <v>0</v>
      </c>
      <c r="EI121">
        <v>2</v>
      </c>
      <c r="EJ121">
        <v>3</v>
      </c>
      <c r="EK121" t="s">
        <v>298</v>
      </c>
      <c r="EL121">
        <v>100</v>
      </c>
      <c r="EM121">
        <v>100</v>
      </c>
      <c r="EN121">
        <v>0.274</v>
      </c>
      <c r="EO121">
        <v>-0.1327</v>
      </c>
      <c r="EP121">
        <v>-1.5265217558934</v>
      </c>
      <c r="EQ121">
        <v>0.00616335315543056</v>
      </c>
      <c r="ER121">
        <v>-2.81551833566181e-06</v>
      </c>
      <c r="ES121">
        <v>7.20361701182458e-10</v>
      </c>
      <c r="ET121">
        <v>-0.335119031910718</v>
      </c>
      <c r="EU121">
        <v>0.000949733804135094</v>
      </c>
      <c r="EV121">
        <v>0.000626151634330831</v>
      </c>
      <c r="EW121">
        <v>-7.8445624330649e-06</v>
      </c>
      <c r="EX121">
        <v>-4</v>
      </c>
      <c r="EY121">
        <v>2067</v>
      </c>
      <c r="EZ121">
        <v>1</v>
      </c>
      <c r="FA121">
        <v>22</v>
      </c>
      <c r="FB121">
        <v>4</v>
      </c>
      <c r="FC121">
        <v>3.9</v>
      </c>
      <c r="FD121">
        <v>18</v>
      </c>
      <c r="FE121">
        <v>991.847</v>
      </c>
      <c r="FF121">
        <v>451.675</v>
      </c>
      <c r="FG121">
        <v>33.0011</v>
      </c>
      <c r="FH121">
        <v>34.3632</v>
      </c>
      <c r="FI121">
        <v>30.0017</v>
      </c>
      <c r="FJ121">
        <v>33.9448</v>
      </c>
      <c r="FK121">
        <v>33.9828</v>
      </c>
      <c r="FL121">
        <v>23.6483</v>
      </c>
      <c r="FM121">
        <v>43.7471</v>
      </c>
      <c r="FN121">
        <v>0</v>
      </c>
      <c r="FO121">
        <v>33</v>
      </c>
      <c r="FP121">
        <v>363.09</v>
      </c>
      <c r="FQ121">
        <v>19.4214</v>
      </c>
      <c r="FR121">
        <v>98.9162</v>
      </c>
      <c r="FS121">
        <v>97.738</v>
      </c>
    </row>
    <row r="122" spans="1:175">
      <c r="A122">
        <v>106</v>
      </c>
      <c r="B122">
        <v>1627940723.6</v>
      </c>
      <c r="C122">
        <v>210</v>
      </c>
      <c r="D122" t="s">
        <v>506</v>
      </c>
      <c r="E122" t="s">
        <v>507</v>
      </c>
      <c r="F122">
        <v>0</v>
      </c>
      <c r="H122">
        <v>1627940723.6</v>
      </c>
      <c r="I122">
        <f>(J122)/1000</f>
        <v>0</v>
      </c>
      <c r="J122">
        <f>1000*CB122*AH122*(BX122-BY122)/(100*BQ122*(1000-AH122*BX122))</f>
        <v>0</v>
      </c>
      <c r="K122">
        <f>CB122*AH122*(BW122-BV122*(1000-AH122*BY122)/(1000-AH122*BX122))/(100*BQ122)</f>
        <v>0</v>
      </c>
      <c r="L122">
        <f>BV122 - IF(AH122&gt;1, K122*BQ122*100.0/(AJ122*CJ122), 0)</f>
        <v>0</v>
      </c>
      <c r="M122">
        <f>((S122-I122/2)*L122-K122)/(S122+I122/2)</f>
        <v>0</v>
      </c>
      <c r="N122">
        <f>M122*(CC122+CD122)/1000.0</f>
        <v>0</v>
      </c>
      <c r="O122">
        <f>(BV122 - IF(AH122&gt;1, K122*BQ122*100.0/(AJ122*CJ122), 0))*(CC122+CD122)/1000.0</f>
        <v>0</v>
      </c>
      <c r="P122">
        <f>2.0/((1/R122-1/Q122)+SIGN(R122)*SQRT((1/R122-1/Q122)*(1/R122-1/Q122) + 4*BR122/((BR122+1)*(BR122+1))*(2*1/R122*1/Q122-1/Q122*1/Q122)))</f>
        <v>0</v>
      </c>
      <c r="Q122">
        <f>IF(LEFT(BS122,1)&lt;&gt;"0",IF(LEFT(BS122,1)="1",3.0,BT122),$D$5+$E$5*(CJ122*CC122/($K$5*1000))+$F$5*(CJ122*CC122/($K$5*1000))*MAX(MIN(BQ122,$J$5),$I$5)*MAX(MIN(BQ122,$J$5),$I$5)+$G$5*MAX(MIN(BQ122,$J$5),$I$5)*(CJ122*CC122/($K$5*1000))+$H$5*(CJ122*CC122/($K$5*1000))*(CJ122*CC122/($K$5*1000)))</f>
        <v>0</v>
      </c>
      <c r="R122">
        <f>I122*(1000-(1000*0.61365*exp(17.502*V122/(240.97+V122))/(CC122+CD122)+BX122)/2)/(1000*0.61365*exp(17.502*V122/(240.97+V122))/(CC122+CD122)-BX122)</f>
        <v>0</v>
      </c>
      <c r="S122">
        <f>1/((BR122+1)/(P122/1.6)+1/(Q122/1.37)) + BR122/((BR122+1)/(P122/1.6) + BR122/(Q122/1.37))</f>
        <v>0</v>
      </c>
      <c r="T122">
        <f>(BM122*BP122)</f>
        <v>0</v>
      </c>
      <c r="U122">
        <f>(CE122+(T122+2*0.95*5.67E-8*(((CE122+$B$7)+273)^4-(CE122+273)^4)-44100*I122)/(1.84*29.3*Q122+8*0.95*5.67E-8*(CE122+273)^3))</f>
        <v>0</v>
      </c>
      <c r="V122">
        <f>($C$7*CF122+$D$7*CG122+$E$7*U122)</f>
        <v>0</v>
      </c>
      <c r="W122">
        <f>0.61365*exp(17.502*V122/(240.97+V122))</f>
        <v>0</v>
      </c>
      <c r="X122">
        <f>(Y122/Z122*100)</f>
        <v>0</v>
      </c>
      <c r="Y122">
        <f>BX122*(CC122+CD122)/1000</f>
        <v>0</v>
      </c>
      <c r="Z122">
        <f>0.61365*exp(17.502*CE122/(240.97+CE122))</f>
        <v>0</v>
      </c>
      <c r="AA122">
        <f>(W122-BX122*(CC122+CD122)/1000)</f>
        <v>0</v>
      </c>
      <c r="AB122">
        <f>(-I122*44100)</f>
        <v>0</v>
      </c>
      <c r="AC122">
        <f>2*29.3*Q122*0.92*(CE122-V122)</f>
        <v>0</v>
      </c>
      <c r="AD122">
        <f>2*0.95*5.67E-8*(((CE122+$B$7)+273)^4-(V122+273)^4)</f>
        <v>0</v>
      </c>
      <c r="AE122">
        <f>T122+AD122+AB122+AC122</f>
        <v>0</v>
      </c>
      <c r="AF122">
        <v>0</v>
      </c>
      <c r="AG122">
        <v>0</v>
      </c>
      <c r="AH122">
        <f>IF(AF122*$H$13&gt;=AJ122,1.0,(AJ122/(AJ122-AF122*$H$13)))</f>
        <v>0</v>
      </c>
      <c r="AI122">
        <f>(AH122-1)*100</f>
        <v>0</v>
      </c>
      <c r="AJ122">
        <f>MAX(0,($B$13+$C$13*CJ122)/(1+$D$13*CJ122)*CC122/(CE122+273)*$E$13)</f>
        <v>0</v>
      </c>
      <c r="AK122" t="s">
        <v>292</v>
      </c>
      <c r="AL122" t="s">
        <v>292</v>
      </c>
      <c r="AM122">
        <v>0</v>
      </c>
      <c r="AN122">
        <v>0</v>
      </c>
      <c r="AO122">
        <f>1-AM122/AN122</f>
        <v>0</v>
      </c>
      <c r="AP122">
        <v>0</v>
      </c>
      <c r="AQ122" t="s">
        <v>292</v>
      </c>
      <c r="AR122" t="s">
        <v>292</v>
      </c>
      <c r="AS122">
        <v>0</v>
      </c>
      <c r="AT122">
        <v>0</v>
      </c>
      <c r="AU122">
        <f>1-AS122/AT122</f>
        <v>0</v>
      </c>
      <c r="AV122">
        <v>0.5</v>
      </c>
      <c r="AW122">
        <f>BN122</f>
        <v>0</v>
      </c>
      <c r="AX122">
        <f>K122</f>
        <v>0</v>
      </c>
      <c r="AY122">
        <f>AU122*AV122*AW122</f>
        <v>0</v>
      </c>
      <c r="AZ122">
        <f>(AX122-AP122)/AW122</f>
        <v>0</v>
      </c>
      <c r="BA122">
        <f>(AN122-AT122)/AT122</f>
        <v>0</v>
      </c>
      <c r="BB122">
        <f>AM122/(AO122+AM122/AT122)</f>
        <v>0</v>
      </c>
      <c r="BC122" t="s">
        <v>292</v>
      </c>
      <c r="BD122">
        <v>0</v>
      </c>
      <c r="BE122">
        <f>IF(BD122&lt;&gt;0, BD122, BB122)</f>
        <v>0</v>
      </c>
      <c r="BF122">
        <f>1-BE122/AT122</f>
        <v>0</v>
      </c>
      <c r="BG122">
        <f>(AT122-AS122)/(AT122-BE122)</f>
        <v>0</v>
      </c>
      <c r="BH122">
        <f>(AN122-AT122)/(AN122-BE122)</f>
        <v>0</v>
      </c>
      <c r="BI122">
        <f>(AT122-AS122)/(AT122-AM122)</f>
        <v>0</v>
      </c>
      <c r="BJ122">
        <f>(AN122-AT122)/(AN122-AM122)</f>
        <v>0</v>
      </c>
      <c r="BK122">
        <f>(BG122*BE122/AS122)</f>
        <v>0</v>
      </c>
      <c r="BL122">
        <f>(1-BK122)</f>
        <v>0</v>
      </c>
      <c r="BM122">
        <f>$B$11*CK122+$C$11*CL122+$F$11*CM122*(1-CP122)</f>
        <v>0</v>
      </c>
      <c r="BN122">
        <f>BM122*BO122</f>
        <v>0</v>
      </c>
      <c r="BO122">
        <f>($B$11*$D$9+$C$11*$D$9+$F$11*((CZ122+CR122)/MAX(CZ122+CR122+DA122, 0.1)*$I$9+DA122/MAX(CZ122+CR122+DA122, 0.1)*$J$9))/($B$11+$C$11+$F$11)</f>
        <v>0</v>
      </c>
      <c r="BP122">
        <f>($B$11*$K$9+$C$11*$K$9+$F$11*((CZ122+CR122)/MAX(CZ122+CR122+DA122, 0.1)*$P$9+DA122/MAX(CZ122+CR122+DA122, 0.1)*$Q$9))/($B$11+$C$11+$F$11)</f>
        <v>0</v>
      </c>
      <c r="BQ122">
        <v>6</v>
      </c>
      <c r="BR122">
        <v>0.5</v>
      </c>
      <c r="BS122" t="s">
        <v>293</v>
      </c>
      <c r="BT122">
        <v>2</v>
      </c>
      <c r="BU122">
        <v>1627940723.6</v>
      </c>
      <c r="BV122">
        <v>344.065</v>
      </c>
      <c r="BW122">
        <v>350.511</v>
      </c>
      <c r="BX122">
        <v>19.5998</v>
      </c>
      <c r="BY122">
        <v>19.4931</v>
      </c>
      <c r="BZ122">
        <v>343.776</v>
      </c>
      <c r="CA122">
        <v>19.7327</v>
      </c>
      <c r="CB122">
        <v>900.021</v>
      </c>
      <c r="CC122">
        <v>101.154</v>
      </c>
      <c r="CD122">
        <v>0.100616</v>
      </c>
      <c r="CE122">
        <v>35.0543</v>
      </c>
      <c r="CF122">
        <v>35.3028</v>
      </c>
      <c r="CG122">
        <v>999.9</v>
      </c>
      <c r="CH122">
        <v>0</v>
      </c>
      <c r="CI122">
        <v>0</v>
      </c>
      <c r="CJ122">
        <v>9990</v>
      </c>
      <c r="CK122">
        <v>0</v>
      </c>
      <c r="CL122">
        <v>66.4487</v>
      </c>
      <c r="CM122">
        <v>1460.03</v>
      </c>
      <c r="CN122">
        <v>0.972993</v>
      </c>
      <c r="CO122">
        <v>0.027007</v>
      </c>
      <c r="CP122">
        <v>0</v>
      </c>
      <c r="CQ122">
        <v>3.5846</v>
      </c>
      <c r="CR122">
        <v>4.99951</v>
      </c>
      <c r="CS122">
        <v>196.939</v>
      </c>
      <c r="CT122">
        <v>11912.1</v>
      </c>
      <c r="CU122">
        <v>48.875</v>
      </c>
      <c r="CV122">
        <v>51.187</v>
      </c>
      <c r="CW122">
        <v>50.437</v>
      </c>
      <c r="CX122">
        <v>50.625</v>
      </c>
      <c r="CY122">
        <v>50.875</v>
      </c>
      <c r="CZ122">
        <v>1415.73</v>
      </c>
      <c r="DA122">
        <v>39.3</v>
      </c>
      <c r="DB122">
        <v>0</v>
      </c>
      <c r="DC122">
        <v>1627940724.1</v>
      </c>
      <c r="DD122">
        <v>0</v>
      </c>
      <c r="DE122">
        <v>3.25868076923077</v>
      </c>
      <c r="DF122">
        <v>-1.09382906086989</v>
      </c>
      <c r="DG122">
        <v>5.19251282307302</v>
      </c>
      <c r="DH122">
        <v>196.734653846154</v>
      </c>
      <c r="DI122">
        <v>15</v>
      </c>
      <c r="DJ122">
        <v>1627940486.6</v>
      </c>
      <c r="DK122" t="s">
        <v>294</v>
      </c>
      <c r="DL122">
        <v>1627940484.1</v>
      </c>
      <c r="DM122">
        <v>1627940486.6</v>
      </c>
      <c r="DN122">
        <v>1</v>
      </c>
      <c r="DO122">
        <v>-0.66</v>
      </c>
      <c r="DP122">
        <v>-0.126</v>
      </c>
      <c r="DQ122">
        <v>0.617</v>
      </c>
      <c r="DR122">
        <v>-0.144</v>
      </c>
      <c r="DS122">
        <v>420</v>
      </c>
      <c r="DT122">
        <v>19</v>
      </c>
      <c r="DU122">
        <v>0.69</v>
      </c>
      <c r="DV122">
        <v>0.21</v>
      </c>
      <c r="DW122">
        <v>-6.63992073170732</v>
      </c>
      <c r="DX122">
        <v>0.519726689895461</v>
      </c>
      <c r="DY122">
        <v>0.0651134306100213</v>
      </c>
      <c r="DZ122">
        <v>0</v>
      </c>
      <c r="EA122">
        <v>3.22776764705882</v>
      </c>
      <c r="EB122">
        <v>-0.379195492675599</v>
      </c>
      <c r="EC122">
        <v>0.181818228104154</v>
      </c>
      <c r="ED122">
        <v>1</v>
      </c>
      <c r="EE122">
        <v>0.0230937536585366</v>
      </c>
      <c r="EF122">
        <v>0.281377987735192</v>
      </c>
      <c r="EG122">
        <v>0.036301418773936</v>
      </c>
      <c r="EH122">
        <v>0</v>
      </c>
      <c r="EI122">
        <v>1</v>
      </c>
      <c r="EJ122">
        <v>3</v>
      </c>
      <c r="EK122" t="s">
        <v>349</v>
      </c>
      <c r="EL122">
        <v>100</v>
      </c>
      <c r="EM122">
        <v>100</v>
      </c>
      <c r="EN122">
        <v>0.289</v>
      </c>
      <c r="EO122">
        <v>-0.1329</v>
      </c>
      <c r="EP122">
        <v>-1.5265217558934</v>
      </c>
      <c r="EQ122">
        <v>0.00616335315543056</v>
      </c>
      <c r="ER122">
        <v>-2.81551833566181e-06</v>
      </c>
      <c r="ES122">
        <v>7.20361701182458e-10</v>
      </c>
      <c r="ET122">
        <v>-0.335119031910718</v>
      </c>
      <c r="EU122">
        <v>0.000949733804135094</v>
      </c>
      <c r="EV122">
        <v>0.000626151634330831</v>
      </c>
      <c r="EW122">
        <v>-7.8445624330649e-06</v>
      </c>
      <c r="EX122">
        <v>-4</v>
      </c>
      <c r="EY122">
        <v>2067</v>
      </c>
      <c r="EZ122">
        <v>1</v>
      </c>
      <c r="FA122">
        <v>22</v>
      </c>
      <c r="FB122">
        <v>4</v>
      </c>
      <c r="FC122">
        <v>4</v>
      </c>
      <c r="FD122">
        <v>18</v>
      </c>
      <c r="FE122">
        <v>991.719</v>
      </c>
      <c r="FF122">
        <v>451.604</v>
      </c>
      <c r="FG122">
        <v>33.0012</v>
      </c>
      <c r="FH122">
        <v>34.3723</v>
      </c>
      <c r="FI122">
        <v>30.0017</v>
      </c>
      <c r="FJ122">
        <v>33.954</v>
      </c>
      <c r="FK122">
        <v>33.9912</v>
      </c>
      <c r="FL122">
        <v>23.8468</v>
      </c>
      <c r="FM122">
        <v>43.7471</v>
      </c>
      <c r="FN122">
        <v>0</v>
      </c>
      <c r="FO122">
        <v>33</v>
      </c>
      <c r="FP122">
        <v>363.09</v>
      </c>
      <c r="FQ122">
        <v>19.4392</v>
      </c>
      <c r="FR122">
        <v>98.9158</v>
      </c>
      <c r="FS122">
        <v>97.7366</v>
      </c>
    </row>
    <row r="123" spans="1:175">
      <c r="A123">
        <v>107</v>
      </c>
      <c r="B123">
        <v>1627940725.6</v>
      </c>
      <c r="C123">
        <v>212</v>
      </c>
      <c r="D123" t="s">
        <v>508</v>
      </c>
      <c r="E123" t="s">
        <v>509</v>
      </c>
      <c r="F123">
        <v>0</v>
      </c>
      <c r="H123">
        <v>1627940725.6</v>
      </c>
      <c r="I123">
        <f>(J123)/1000</f>
        <v>0</v>
      </c>
      <c r="J123">
        <f>1000*CB123*AH123*(BX123-BY123)/(100*BQ123*(1000-AH123*BX123))</f>
        <v>0</v>
      </c>
      <c r="K123">
        <f>CB123*AH123*(BW123-BV123*(1000-AH123*BY123)/(1000-AH123*BX123))/(100*BQ123)</f>
        <v>0</v>
      </c>
      <c r="L123">
        <f>BV123 - IF(AH123&gt;1, K123*BQ123*100.0/(AJ123*CJ123), 0)</f>
        <v>0</v>
      </c>
      <c r="M123">
        <f>((S123-I123/2)*L123-K123)/(S123+I123/2)</f>
        <v>0</v>
      </c>
      <c r="N123">
        <f>M123*(CC123+CD123)/1000.0</f>
        <v>0</v>
      </c>
      <c r="O123">
        <f>(BV123 - IF(AH123&gt;1, K123*BQ123*100.0/(AJ123*CJ123), 0))*(CC123+CD123)/1000.0</f>
        <v>0</v>
      </c>
      <c r="P123">
        <f>2.0/((1/R123-1/Q123)+SIGN(R123)*SQRT((1/R123-1/Q123)*(1/R123-1/Q123) + 4*BR123/((BR123+1)*(BR123+1))*(2*1/R123*1/Q123-1/Q123*1/Q123)))</f>
        <v>0</v>
      </c>
      <c r="Q123">
        <f>IF(LEFT(BS123,1)&lt;&gt;"0",IF(LEFT(BS123,1)="1",3.0,BT123),$D$5+$E$5*(CJ123*CC123/($K$5*1000))+$F$5*(CJ123*CC123/($K$5*1000))*MAX(MIN(BQ123,$J$5),$I$5)*MAX(MIN(BQ123,$J$5),$I$5)+$G$5*MAX(MIN(BQ123,$J$5),$I$5)*(CJ123*CC123/($K$5*1000))+$H$5*(CJ123*CC123/($K$5*1000))*(CJ123*CC123/($K$5*1000)))</f>
        <v>0</v>
      </c>
      <c r="R123">
        <f>I123*(1000-(1000*0.61365*exp(17.502*V123/(240.97+V123))/(CC123+CD123)+BX123)/2)/(1000*0.61365*exp(17.502*V123/(240.97+V123))/(CC123+CD123)-BX123)</f>
        <v>0</v>
      </c>
      <c r="S123">
        <f>1/((BR123+1)/(P123/1.6)+1/(Q123/1.37)) + BR123/((BR123+1)/(P123/1.6) + BR123/(Q123/1.37))</f>
        <v>0</v>
      </c>
      <c r="T123">
        <f>(BM123*BP123)</f>
        <v>0</v>
      </c>
      <c r="U123">
        <f>(CE123+(T123+2*0.95*5.67E-8*(((CE123+$B$7)+273)^4-(CE123+273)^4)-44100*I123)/(1.84*29.3*Q123+8*0.95*5.67E-8*(CE123+273)^3))</f>
        <v>0</v>
      </c>
      <c r="V123">
        <f>($C$7*CF123+$D$7*CG123+$E$7*U123)</f>
        <v>0</v>
      </c>
      <c r="W123">
        <f>0.61365*exp(17.502*V123/(240.97+V123))</f>
        <v>0</v>
      </c>
      <c r="X123">
        <f>(Y123/Z123*100)</f>
        <v>0</v>
      </c>
      <c r="Y123">
        <f>BX123*(CC123+CD123)/1000</f>
        <v>0</v>
      </c>
      <c r="Z123">
        <f>0.61365*exp(17.502*CE123/(240.97+CE123))</f>
        <v>0</v>
      </c>
      <c r="AA123">
        <f>(W123-BX123*(CC123+CD123)/1000)</f>
        <v>0</v>
      </c>
      <c r="AB123">
        <f>(-I123*44100)</f>
        <v>0</v>
      </c>
      <c r="AC123">
        <f>2*29.3*Q123*0.92*(CE123-V123)</f>
        <v>0</v>
      </c>
      <c r="AD123">
        <f>2*0.95*5.67E-8*(((CE123+$B$7)+273)^4-(V123+273)^4)</f>
        <v>0</v>
      </c>
      <c r="AE123">
        <f>T123+AD123+AB123+AC123</f>
        <v>0</v>
      </c>
      <c r="AF123">
        <v>0</v>
      </c>
      <c r="AG123">
        <v>0</v>
      </c>
      <c r="AH123">
        <f>IF(AF123*$H$13&gt;=AJ123,1.0,(AJ123/(AJ123-AF123*$H$13)))</f>
        <v>0</v>
      </c>
      <c r="AI123">
        <f>(AH123-1)*100</f>
        <v>0</v>
      </c>
      <c r="AJ123">
        <f>MAX(0,($B$13+$C$13*CJ123)/(1+$D$13*CJ123)*CC123/(CE123+273)*$E$13)</f>
        <v>0</v>
      </c>
      <c r="AK123" t="s">
        <v>292</v>
      </c>
      <c r="AL123" t="s">
        <v>292</v>
      </c>
      <c r="AM123">
        <v>0</v>
      </c>
      <c r="AN123">
        <v>0</v>
      </c>
      <c r="AO123">
        <f>1-AM123/AN123</f>
        <v>0</v>
      </c>
      <c r="AP123">
        <v>0</v>
      </c>
      <c r="AQ123" t="s">
        <v>292</v>
      </c>
      <c r="AR123" t="s">
        <v>292</v>
      </c>
      <c r="AS123">
        <v>0</v>
      </c>
      <c r="AT123">
        <v>0</v>
      </c>
      <c r="AU123">
        <f>1-AS123/AT123</f>
        <v>0</v>
      </c>
      <c r="AV123">
        <v>0.5</v>
      </c>
      <c r="AW123">
        <f>BN123</f>
        <v>0</v>
      </c>
      <c r="AX123">
        <f>K123</f>
        <v>0</v>
      </c>
      <c r="AY123">
        <f>AU123*AV123*AW123</f>
        <v>0</v>
      </c>
      <c r="AZ123">
        <f>(AX123-AP123)/AW123</f>
        <v>0</v>
      </c>
      <c r="BA123">
        <f>(AN123-AT123)/AT123</f>
        <v>0</v>
      </c>
      <c r="BB123">
        <f>AM123/(AO123+AM123/AT123)</f>
        <v>0</v>
      </c>
      <c r="BC123" t="s">
        <v>292</v>
      </c>
      <c r="BD123">
        <v>0</v>
      </c>
      <c r="BE123">
        <f>IF(BD123&lt;&gt;0, BD123, BB123)</f>
        <v>0</v>
      </c>
      <c r="BF123">
        <f>1-BE123/AT123</f>
        <v>0</v>
      </c>
      <c r="BG123">
        <f>(AT123-AS123)/(AT123-BE123)</f>
        <v>0</v>
      </c>
      <c r="BH123">
        <f>(AN123-AT123)/(AN123-BE123)</f>
        <v>0</v>
      </c>
      <c r="BI123">
        <f>(AT123-AS123)/(AT123-AM123)</f>
        <v>0</v>
      </c>
      <c r="BJ123">
        <f>(AN123-AT123)/(AN123-AM123)</f>
        <v>0</v>
      </c>
      <c r="BK123">
        <f>(BG123*BE123/AS123)</f>
        <v>0</v>
      </c>
      <c r="BL123">
        <f>(1-BK123)</f>
        <v>0</v>
      </c>
      <c r="BM123">
        <f>$B$11*CK123+$C$11*CL123+$F$11*CM123*(1-CP123)</f>
        <v>0</v>
      </c>
      <c r="BN123">
        <f>BM123*BO123</f>
        <v>0</v>
      </c>
      <c r="BO123">
        <f>($B$11*$D$9+$C$11*$D$9+$F$11*((CZ123+CR123)/MAX(CZ123+CR123+DA123, 0.1)*$I$9+DA123/MAX(CZ123+CR123+DA123, 0.1)*$J$9))/($B$11+$C$11+$F$11)</f>
        <v>0</v>
      </c>
      <c r="BP123">
        <f>($B$11*$K$9+$C$11*$K$9+$F$11*((CZ123+CR123)/MAX(CZ123+CR123+DA123, 0.1)*$P$9+DA123/MAX(CZ123+CR123+DA123, 0.1)*$Q$9))/($B$11+$C$11+$F$11)</f>
        <v>0</v>
      </c>
      <c r="BQ123">
        <v>6</v>
      </c>
      <c r="BR123">
        <v>0.5</v>
      </c>
      <c r="BS123" t="s">
        <v>293</v>
      </c>
      <c r="BT123">
        <v>2</v>
      </c>
      <c r="BU123">
        <v>1627940725.6</v>
      </c>
      <c r="BV123">
        <v>347.457</v>
      </c>
      <c r="BW123">
        <v>353.814</v>
      </c>
      <c r="BX123">
        <v>19.5704</v>
      </c>
      <c r="BY123">
        <v>19.4467</v>
      </c>
      <c r="BZ123">
        <v>347.153</v>
      </c>
      <c r="CA123">
        <v>19.7037</v>
      </c>
      <c r="CB123">
        <v>899.94</v>
      </c>
      <c r="CC123">
        <v>101.153</v>
      </c>
      <c r="CD123">
        <v>0.100077</v>
      </c>
      <c r="CE123">
        <v>35.0561</v>
      </c>
      <c r="CF123">
        <v>35.3016</v>
      </c>
      <c r="CG123">
        <v>999.9</v>
      </c>
      <c r="CH123">
        <v>0</v>
      </c>
      <c r="CI123">
        <v>0</v>
      </c>
      <c r="CJ123">
        <v>9993.75</v>
      </c>
      <c r="CK123">
        <v>0</v>
      </c>
      <c r="CL123">
        <v>66.4487</v>
      </c>
      <c r="CM123">
        <v>1460</v>
      </c>
      <c r="CN123">
        <v>0.972993</v>
      </c>
      <c r="CO123">
        <v>0.027007</v>
      </c>
      <c r="CP123">
        <v>0</v>
      </c>
      <c r="CQ123">
        <v>3.1362</v>
      </c>
      <c r="CR123">
        <v>4.99951</v>
      </c>
      <c r="CS123">
        <v>197.125</v>
      </c>
      <c r="CT123">
        <v>11911.9</v>
      </c>
      <c r="CU123">
        <v>48.875</v>
      </c>
      <c r="CV123">
        <v>51.25</v>
      </c>
      <c r="CW123">
        <v>50.5</v>
      </c>
      <c r="CX123">
        <v>50.625</v>
      </c>
      <c r="CY123">
        <v>50.937</v>
      </c>
      <c r="CZ123">
        <v>1415.71</v>
      </c>
      <c r="DA123">
        <v>39.3</v>
      </c>
      <c r="DB123">
        <v>0</v>
      </c>
      <c r="DC123">
        <v>1627940726.5</v>
      </c>
      <c r="DD123">
        <v>0</v>
      </c>
      <c r="DE123">
        <v>3.23038461538462</v>
      </c>
      <c r="DF123">
        <v>-0.20838290799681</v>
      </c>
      <c r="DG123">
        <v>3.69056410411723</v>
      </c>
      <c r="DH123">
        <v>196.897115384615</v>
      </c>
      <c r="DI123">
        <v>15</v>
      </c>
      <c r="DJ123">
        <v>1627940486.6</v>
      </c>
      <c r="DK123" t="s">
        <v>294</v>
      </c>
      <c r="DL123">
        <v>1627940484.1</v>
      </c>
      <c r="DM123">
        <v>1627940486.6</v>
      </c>
      <c r="DN123">
        <v>1</v>
      </c>
      <c r="DO123">
        <v>-0.66</v>
      </c>
      <c r="DP123">
        <v>-0.126</v>
      </c>
      <c r="DQ123">
        <v>0.617</v>
      </c>
      <c r="DR123">
        <v>-0.144</v>
      </c>
      <c r="DS123">
        <v>420</v>
      </c>
      <c r="DT123">
        <v>19</v>
      </c>
      <c r="DU123">
        <v>0.69</v>
      </c>
      <c r="DV123">
        <v>0.21</v>
      </c>
      <c r="DW123">
        <v>-6.61150658536585</v>
      </c>
      <c r="DX123">
        <v>0.604804181184652</v>
      </c>
      <c r="DY123">
        <v>0.0746514188063676</v>
      </c>
      <c r="DZ123">
        <v>0</v>
      </c>
      <c r="EA123">
        <v>3.25530294117647</v>
      </c>
      <c r="EB123">
        <v>-0.380066779374465</v>
      </c>
      <c r="EC123">
        <v>0.183327083916239</v>
      </c>
      <c r="ED123">
        <v>1</v>
      </c>
      <c r="EE123">
        <v>0.0311296097560976</v>
      </c>
      <c r="EF123">
        <v>0.427168496445993</v>
      </c>
      <c r="EG123">
        <v>0.0447575476872791</v>
      </c>
      <c r="EH123">
        <v>0</v>
      </c>
      <c r="EI123">
        <v>1</v>
      </c>
      <c r="EJ123">
        <v>3</v>
      </c>
      <c r="EK123" t="s">
        <v>349</v>
      </c>
      <c r="EL123">
        <v>100</v>
      </c>
      <c r="EM123">
        <v>100</v>
      </c>
      <c r="EN123">
        <v>0.304</v>
      </c>
      <c r="EO123">
        <v>-0.1333</v>
      </c>
      <c r="EP123">
        <v>-1.5265217558934</v>
      </c>
      <c r="EQ123">
        <v>0.00616335315543056</v>
      </c>
      <c r="ER123">
        <v>-2.81551833566181e-06</v>
      </c>
      <c r="ES123">
        <v>7.20361701182458e-10</v>
      </c>
      <c r="ET123">
        <v>-0.335119031910718</v>
      </c>
      <c r="EU123">
        <v>0.000949733804135094</v>
      </c>
      <c r="EV123">
        <v>0.000626151634330831</v>
      </c>
      <c r="EW123">
        <v>-7.8445624330649e-06</v>
      </c>
      <c r="EX123">
        <v>-4</v>
      </c>
      <c r="EY123">
        <v>2067</v>
      </c>
      <c r="EZ123">
        <v>1</v>
      </c>
      <c r="FA123">
        <v>22</v>
      </c>
      <c r="FB123">
        <v>4</v>
      </c>
      <c r="FC123">
        <v>4</v>
      </c>
      <c r="FD123">
        <v>18</v>
      </c>
      <c r="FE123">
        <v>991.837</v>
      </c>
      <c r="FF123">
        <v>451.781</v>
      </c>
      <c r="FG123">
        <v>33.0012</v>
      </c>
      <c r="FH123">
        <v>34.3809</v>
      </c>
      <c r="FI123">
        <v>30.002</v>
      </c>
      <c r="FJ123">
        <v>33.9631</v>
      </c>
      <c r="FK123">
        <v>33.9995</v>
      </c>
      <c r="FL123">
        <v>24.0296</v>
      </c>
      <c r="FM123">
        <v>43.7471</v>
      </c>
      <c r="FN123">
        <v>0</v>
      </c>
      <c r="FO123">
        <v>33</v>
      </c>
      <c r="FP123">
        <v>368.15</v>
      </c>
      <c r="FQ123">
        <v>19.4416</v>
      </c>
      <c r="FR123">
        <v>98.9143</v>
      </c>
      <c r="FS123">
        <v>97.7354</v>
      </c>
    </row>
    <row r="124" spans="1:175">
      <c r="A124">
        <v>108</v>
      </c>
      <c r="B124">
        <v>1627940727.6</v>
      </c>
      <c r="C124">
        <v>214</v>
      </c>
      <c r="D124" t="s">
        <v>510</v>
      </c>
      <c r="E124" t="s">
        <v>511</v>
      </c>
      <c r="F124">
        <v>0</v>
      </c>
      <c r="H124">
        <v>1627940727.6</v>
      </c>
      <c r="I124">
        <f>(J124)/1000</f>
        <v>0</v>
      </c>
      <c r="J124">
        <f>1000*CB124*AH124*(BX124-BY124)/(100*BQ124*(1000-AH124*BX124))</f>
        <v>0</v>
      </c>
      <c r="K124">
        <f>CB124*AH124*(BW124-BV124*(1000-AH124*BY124)/(1000-AH124*BX124))/(100*BQ124)</f>
        <v>0</v>
      </c>
      <c r="L124">
        <f>BV124 - IF(AH124&gt;1, K124*BQ124*100.0/(AJ124*CJ124), 0)</f>
        <v>0</v>
      </c>
      <c r="M124">
        <f>((S124-I124/2)*L124-K124)/(S124+I124/2)</f>
        <v>0</v>
      </c>
      <c r="N124">
        <f>M124*(CC124+CD124)/1000.0</f>
        <v>0</v>
      </c>
      <c r="O124">
        <f>(BV124 - IF(AH124&gt;1, K124*BQ124*100.0/(AJ124*CJ124), 0))*(CC124+CD124)/1000.0</f>
        <v>0</v>
      </c>
      <c r="P124">
        <f>2.0/((1/R124-1/Q124)+SIGN(R124)*SQRT((1/R124-1/Q124)*(1/R124-1/Q124) + 4*BR124/((BR124+1)*(BR124+1))*(2*1/R124*1/Q124-1/Q124*1/Q124)))</f>
        <v>0</v>
      </c>
      <c r="Q124">
        <f>IF(LEFT(BS124,1)&lt;&gt;"0",IF(LEFT(BS124,1)="1",3.0,BT124),$D$5+$E$5*(CJ124*CC124/($K$5*1000))+$F$5*(CJ124*CC124/($K$5*1000))*MAX(MIN(BQ124,$J$5),$I$5)*MAX(MIN(BQ124,$J$5),$I$5)+$G$5*MAX(MIN(BQ124,$J$5),$I$5)*(CJ124*CC124/($K$5*1000))+$H$5*(CJ124*CC124/($K$5*1000))*(CJ124*CC124/($K$5*1000)))</f>
        <v>0</v>
      </c>
      <c r="R124">
        <f>I124*(1000-(1000*0.61365*exp(17.502*V124/(240.97+V124))/(CC124+CD124)+BX124)/2)/(1000*0.61365*exp(17.502*V124/(240.97+V124))/(CC124+CD124)-BX124)</f>
        <v>0</v>
      </c>
      <c r="S124">
        <f>1/((BR124+1)/(P124/1.6)+1/(Q124/1.37)) + BR124/((BR124+1)/(P124/1.6) + BR124/(Q124/1.37))</f>
        <v>0</v>
      </c>
      <c r="T124">
        <f>(BM124*BP124)</f>
        <v>0</v>
      </c>
      <c r="U124">
        <f>(CE124+(T124+2*0.95*5.67E-8*(((CE124+$B$7)+273)^4-(CE124+273)^4)-44100*I124)/(1.84*29.3*Q124+8*0.95*5.67E-8*(CE124+273)^3))</f>
        <v>0</v>
      </c>
      <c r="V124">
        <f>($C$7*CF124+$D$7*CG124+$E$7*U124)</f>
        <v>0</v>
      </c>
      <c r="W124">
        <f>0.61365*exp(17.502*V124/(240.97+V124))</f>
        <v>0</v>
      </c>
      <c r="X124">
        <f>(Y124/Z124*100)</f>
        <v>0</v>
      </c>
      <c r="Y124">
        <f>BX124*(CC124+CD124)/1000</f>
        <v>0</v>
      </c>
      <c r="Z124">
        <f>0.61365*exp(17.502*CE124/(240.97+CE124))</f>
        <v>0</v>
      </c>
      <c r="AA124">
        <f>(W124-BX124*(CC124+CD124)/1000)</f>
        <v>0</v>
      </c>
      <c r="AB124">
        <f>(-I124*44100)</f>
        <v>0</v>
      </c>
      <c r="AC124">
        <f>2*29.3*Q124*0.92*(CE124-V124)</f>
        <v>0</v>
      </c>
      <c r="AD124">
        <f>2*0.95*5.67E-8*(((CE124+$B$7)+273)^4-(V124+273)^4)</f>
        <v>0</v>
      </c>
      <c r="AE124">
        <f>T124+AD124+AB124+AC124</f>
        <v>0</v>
      </c>
      <c r="AF124">
        <v>0</v>
      </c>
      <c r="AG124">
        <v>0</v>
      </c>
      <c r="AH124">
        <f>IF(AF124*$H$13&gt;=AJ124,1.0,(AJ124/(AJ124-AF124*$H$13)))</f>
        <v>0</v>
      </c>
      <c r="AI124">
        <f>(AH124-1)*100</f>
        <v>0</v>
      </c>
      <c r="AJ124">
        <f>MAX(0,($B$13+$C$13*CJ124)/(1+$D$13*CJ124)*CC124/(CE124+273)*$E$13)</f>
        <v>0</v>
      </c>
      <c r="AK124" t="s">
        <v>292</v>
      </c>
      <c r="AL124" t="s">
        <v>292</v>
      </c>
      <c r="AM124">
        <v>0</v>
      </c>
      <c r="AN124">
        <v>0</v>
      </c>
      <c r="AO124">
        <f>1-AM124/AN124</f>
        <v>0</v>
      </c>
      <c r="AP124">
        <v>0</v>
      </c>
      <c r="AQ124" t="s">
        <v>292</v>
      </c>
      <c r="AR124" t="s">
        <v>292</v>
      </c>
      <c r="AS124">
        <v>0</v>
      </c>
      <c r="AT124">
        <v>0</v>
      </c>
      <c r="AU124">
        <f>1-AS124/AT124</f>
        <v>0</v>
      </c>
      <c r="AV124">
        <v>0.5</v>
      </c>
      <c r="AW124">
        <f>BN124</f>
        <v>0</v>
      </c>
      <c r="AX124">
        <f>K124</f>
        <v>0</v>
      </c>
      <c r="AY124">
        <f>AU124*AV124*AW124</f>
        <v>0</v>
      </c>
      <c r="AZ124">
        <f>(AX124-AP124)/AW124</f>
        <v>0</v>
      </c>
      <c r="BA124">
        <f>(AN124-AT124)/AT124</f>
        <v>0</v>
      </c>
      <c r="BB124">
        <f>AM124/(AO124+AM124/AT124)</f>
        <v>0</v>
      </c>
      <c r="BC124" t="s">
        <v>292</v>
      </c>
      <c r="BD124">
        <v>0</v>
      </c>
      <c r="BE124">
        <f>IF(BD124&lt;&gt;0, BD124, BB124)</f>
        <v>0</v>
      </c>
      <c r="BF124">
        <f>1-BE124/AT124</f>
        <v>0</v>
      </c>
      <c r="BG124">
        <f>(AT124-AS124)/(AT124-BE124)</f>
        <v>0</v>
      </c>
      <c r="BH124">
        <f>(AN124-AT124)/(AN124-BE124)</f>
        <v>0</v>
      </c>
      <c r="BI124">
        <f>(AT124-AS124)/(AT124-AM124)</f>
        <v>0</v>
      </c>
      <c r="BJ124">
        <f>(AN124-AT124)/(AN124-AM124)</f>
        <v>0</v>
      </c>
      <c r="BK124">
        <f>(BG124*BE124/AS124)</f>
        <v>0</v>
      </c>
      <c r="BL124">
        <f>(1-BK124)</f>
        <v>0</v>
      </c>
      <c r="BM124">
        <f>$B$11*CK124+$C$11*CL124+$F$11*CM124*(1-CP124)</f>
        <v>0</v>
      </c>
      <c r="BN124">
        <f>BM124*BO124</f>
        <v>0</v>
      </c>
      <c r="BO124">
        <f>($B$11*$D$9+$C$11*$D$9+$F$11*((CZ124+CR124)/MAX(CZ124+CR124+DA124, 0.1)*$I$9+DA124/MAX(CZ124+CR124+DA124, 0.1)*$J$9))/($B$11+$C$11+$F$11)</f>
        <v>0</v>
      </c>
      <c r="BP124">
        <f>($B$11*$K$9+$C$11*$K$9+$F$11*((CZ124+CR124)/MAX(CZ124+CR124+DA124, 0.1)*$P$9+DA124/MAX(CZ124+CR124+DA124, 0.1)*$Q$9))/($B$11+$C$11+$F$11)</f>
        <v>0</v>
      </c>
      <c r="BQ124">
        <v>6</v>
      </c>
      <c r="BR124">
        <v>0.5</v>
      </c>
      <c r="BS124" t="s">
        <v>293</v>
      </c>
      <c r="BT124">
        <v>2</v>
      </c>
      <c r="BU124">
        <v>1627940727.6</v>
      </c>
      <c r="BV124">
        <v>350.761</v>
      </c>
      <c r="BW124">
        <v>357.061</v>
      </c>
      <c r="BX124">
        <v>19.5422</v>
      </c>
      <c r="BY124">
        <v>19.4414</v>
      </c>
      <c r="BZ124">
        <v>350.442</v>
      </c>
      <c r="CA124">
        <v>19.676</v>
      </c>
      <c r="CB124">
        <v>899.989</v>
      </c>
      <c r="CC124">
        <v>101.152</v>
      </c>
      <c r="CD124">
        <v>0.100148</v>
      </c>
      <c r="CE124">
        <v>35.0606</v>
      </c>
      <c r="CF124">
        <v>35.3062</v>
      </c>
      <c r="CG124">
        <v>999.9</v>
      </c>
      <c r="CH124">
        <v>0</v>
      </c>
      <c r="CI124">
        <v>0</v>
      </c>
      <c r="CJ124">
        <v>9986.88</v>
      </c>
      <c r="CK124">
        <v>0</v>
      </c>
      <c r="CL124">
        <v>66.4346</v>
      </c>
      <c r="CM124">
        <v>1460.01</v>
      </c>
      <c r="CN124">
        <v>0.972993</v>
      </c>
      <c r="CO124">
        <v>0.027007</v>
      </c>
      <c r="CP124">
        <v>0</v>
      </c>
      <c r="CQ124">
        <v>3.3875</v>
      </c>
      <c r="CR124">
        <v>4.99951</v>
      </c>
      <c r="CS124">
        <v>197.418</v>
      </c>
      <c r="CT124">
        <v>11912</v>
      </c>
      <c r="CU124">
        <v>48.875</v>
      </c>
      <c r="CV124">
        <v>51.25</v>
      </c>
      <c r="CW124">
        <v>50.5</v>
      </c>
      <c r="CX124">
        <v>50.625</v>
      </c>
      <c r="CY124">
        <v>50.937</v>
      </c>
      <c r="CZ124">
        <v>1415.72</v>
      </c>
      <c r="DA124">
        <v>39.3</v>
      </c>
      <c r="DB124">
        <v>0</v>
      </c>
      <c r="DC124">
        <v>1627940728.3</v>
      </c>
      <c r="DD124">
        <v>0</v>
      </c>
      <c r="DE124">
        <v>3.219864</v>
      </c>
      <c r="DF124">
        <v>0.400999993469782</v>
      </c>
      <c r="DG124">
        <v>2.41115385834718</v>
      </c>
      <c r="DH124">
        <v>197.06052</v>
      </c>
      <c r="DI124">
        <v>15</v>
      </c>
      <c r="DJ124">
        <v>1627940486.6</v>
      </c>
      <c r="DK124" t="s">
        <v>294</v>
      </c>
      <c r="DL124">
        <v>1627940484.1</v>
      </c>
      <c r="DM124">
        <v>1627940486.6</v>
      </c>
      <c r="DN124">
        <v>1</v>
      </c>
      <c r="DO124">
        <v>-0.66</v>
      </c>
      <c r="DP124">
        <v>-0.126</v>
      </c>
      <c r="DQ124">
        <v>0.617</v>
      </c>
      <c r="DR124">
        <v>-0.144</v>
      </c>
      <c r="DS124">
        <v>420</v>
      </c>
      <c r="DT124">
        <v>19</v>
      </c>
      <c r="DU124">
        <v>0.69</v>
      </c>
      <c r="DV124">
        <v>0.21</v>
      </c>
      <c r="DW124">
        <v>-6.57564707317073</v>
      </c>
      <c r="DX124">
        <v>0.875390383275263</v>
      </c>
      <c r="DY124">
        <v>0.107621418945412</v>
      </c>
      <c r="DZ124">
        <v>0</v>
      </c>
      <c r="EA124">
        <v>3.24780285714286</v>
      </c>
      <c r="EB124">
        <v>-0.135125636007827</v>
      </c>
      <c r="EC124">
        <v>0.177935931464453</v>
      </c>
      <c r="ED124">
        <v>1</v>
      </c>
      <c r="EE124">
        <v>0.0429753068292683</v>
      </c>
      <c r="EF124">
        <v>0.503886911289198</v>
      </c>
      <c r="EG124">
        <v>0.0502019325126619</v>
      </c>
      <c r="EH124">
        <v>0</v>
      </c>
      <c r="EI124">
        <v>1</v>
      </c>
      <c r="EJ124">
        <v>3</v>
      </c>
      <c r="EK124" t="s">
        <v>349</v>
      </c>
      <c r="EL124">
        <v>100</v>
      </c>
      <c r="EM124">
        <v>100</v>
      </c>
      <c r="EN124">
        <v>0.319</v>
      </c>
      <c r="EO124">
        <v>-0.1338</v>
      </c>
      <c r="EP124">
        <v>-1.5265217558934</v>
      </c>
      <c r="EQ124">
        <v>0.00616335315543056</v>
      </c>
      <c r="ER124">
        <v>-2.81551833566181e-06</v>
      </c>
      <c r="ES124">
        <v>7.20361701182458e-10</v>
      </c>
      <c r="ET124">
        <v>-0.335119031910718</v>
      </c>
      <c r="EU124">
        <v>0.000949733804135094</v>
      </c>
      <c r="EV124">
        <v>0.000626151634330831</v>
      </c>
      <c r="EW124">
        <v>-7.8445624330649e-06</v>
      </c>
      <c r="EX124">
        <v>-4</v>
      </c>
      <c r="EY124">
        <v>2067</v>
      </c>
      <c r="EZ124">
        <v>1</v>
      </c>
      <c r="FA124">
        <v>22</v>
      </c>
      <c r="FB124">
        <v>4.1</v>
      </c>
      <c r="FC124">
        <v>4</v>
      </c>
      <c r="FD124">
        <v>18</v>
      </c>
      <c r="FE124">
        <v>991.739</v>
      </c>
      <c r="FF124">
        <v>451.708</v>
      </c>
      <c r="FG124">
        <v>33.0014</v>
      </c>
      <c r="FH124">
        <v>34.3879</v>
      </c>
      <c r="FI124">
        <v>30.0019</v>
      </c>
      <c r="FJ124">
        <v>33.9706</v>
      </c>
      <c r="FK124">
        <v>34.0077</v>
      </c>
      <c r="FL124">
        <v>24.164</v>
      </c>
      <c r="FM124">
        <v>43.7471</v>
      </c>
      <c r="FN124">
        <v>0</v>
      </c>
      <c r="FO124">
        <v>33</v>
      </c>
      <c r="FP124">
        <v>373.2</v>
      </c>
      <c r="FQ124">
        <v>19.4416</v>
      </c>
      <c r="FR124">
        <v>98.9117</v>
      </c>
      <c r="FS124">
        <v>97.734</v>
      </c>
    </row>
    <row r="125" spans="1:175">
      <c r="A125">
        <v>109</v>
      </c>
      <c r="B125">
        <v>1627940729.6</v>
      </c>
      <c r="C125">
        <v>216</v>
      </c>
      <c r="D125" t="s">
        <v>512</v>
      </c>
      <c r="E125" t="s">
        <v>513</v>
      </c>
      <c r="F125">
        <v>0</v>
      </c>
      <c r="H125">
        <v>1627940729.6</v>
      </c>
      <c r="I125">
        <f>(J125)/1000</f>
        <v>0</v>
      </c>
      <c r="J125">
        <f>1000*CB125*AH125*(BX125-BY125)/(100*BQ125*(1000-AH125*BX125))</f>
        <v>0</v>
      </c>
      <c r="K125">
        <f>CB125*AH125*(BW125-BV125*(1000-AH125*BY125)/(1000-AH125*BX125))/(100*BQ125)</f>
        <v>0</v>
      </c>
      <c r="L125">
        <f>BV125 - IF(AH125&gt;1, K125*BQ125*100.0/(AJ125*CJ125), 0)</f>
        <v>0</v>
      </c>
      <c r="M125">
        <f>((S125-I125/2)*L125-K125)/(S125+I125/2)</f>
        <v>0</v>
      </c>
      <c r="N125">
        <f>M125*(CC125+CD125)/1000.0</f>
        <v>0</v>
      </c>
      <c r="O125">
        <f>(BV125 - IF(AH125&gt;1, K125*BQ125*100.0/(AJ125*CJ125), 0))*(CC125+CD125)/1000.0</f>
        <v>0</v>
      </c>
      <c r="P125">
        <f>2.0/((1/R125-1/Q125)+SIGN(R125)*SQRT((1/R125-1/Q125)*(1/R125-1/Q125) + 4*BR125/((BR125+1)*(BR125+1))*(2*1/R125*1/Q125-1/Q125*1/Q125)))</f>
        <v>0</v>
      </c>
      <c r="Q125">
        <f>IF(LEFT(BS125,1)&lt;&gt;"0",IF(LEFT(BS125,1)="1",3.0,BT125),$D$5+$E$5*(CJ125*CC125/($K$5*1000))+$F$5*(CJ125*CC125/($K$5*1000))*MAX(MIN(BQ125,$J$5),$I$5)*MAX(MIN(BQ125,$J$5),$I$5)+$G$5*MAX(MIN(BQ125,$J$5),$I$5)*(CJ125*CC125/($K$5*1000))+$H$5*(CJ125*CC125/($K$5*1000))*(CJ125*CC125/($K$5*1000)))</f>
        <v>0</v>
      </c>
      <c r="R125">
        <f>I125*(1000-(1000*0.61365*exp(17.502*V125/(240.97+V125))/(CC125+CD125)+BX125)/2)/(1000*0.61365*exp(17.502*V125/(240.97+V125))/(CC125+CD125)-BX125)</f>
        <v>0</v>
      </c>
      <c r="S125">
        <f>1/((BR125+1)/(P125/1.6)+1/(Q125/1.37)) + BR125/((BR125+1)/(P125/1.6) + BR125/(Q125/1.37))</f>
        <v>0</v>
      </c>
      <c r="T125">
        <f>(BM125*BP125)</f>
        <v>0</v>
      </c>
      <c r="U125">
        <f>(CE125+(T125+2*0.95*5.67E-8*(((CE125+$B$7)+273)^4-(CE125+273)^4)-44100*I125)/(1.84*29.3*Q125+8*0.95*5.67E-8*(CE125+273)^3))</f>
        <v>0</v>
      </c>
      <c r="V125">
        <f>($C$7*CF125+$D$7*CG125+$E$7*U125)</f>
        <v>0</v>
      </c>
      <c r="W125">
        <f>0.61365*exp(17.502*V125/(240.97+V125))</f>
        <v>0</v>
      </c>
      <c r="X125">
        <f>(Y125/Z125*100)</f>
        <v>0</v>
      </c>
      <c r="Y125">
        <f>BX125*(CC125+CD125)/1000</f>
        <v>0</v>
      </c>
      <c r="Z125">
        <f>0.61365*exp(17.502*CE125/(240.97+CE125))</f>
        <v>0</v>
      </c>
      <c r="AA125">
        <f>(W125-BX125*(CC125+CD125)/1000)</f>
        <v>0</v>
      </c>
      <c r="AB125">
        <f>(-I125*44100)</f>
        <v>0</v>
      </c>
      <c r="AC125">
        <f>2*29.3*Q125*0.92*(CE125-V125)</f>
        <v>0</v>
      </c>
      <c r="AD125">
        <f>2*0.95*5.67E-8*(((CE125+$B$7)+273)^4-(V125+273)^4)</f>
        <v>0</v>
      </c>
      <c r="AE125">
        <f>T125+AD125+AB125+AC125</f>
        <v>0</v>
      </c>
      <c r="AF125">
        <v>0</v>
      </c>
      <c r="AG125">
        <v>0</v>
      </c>
      <c r="AH125">
        <f>IF(AF125*$H$13&gt;=AJ125,1.0,(AJ125/(AJ125-AF125*$H$13)))</f>
        <v>0</v>
      </c>
      <c r="AI125">
        <f>(AH125-1)*100</f>
        <v>0</v>
      </c>
      <c r="AJ125">
        <f>MAX(0,($B$13+$C$13*CJ125)/(1+$D$13*CJ125)*CC125/(CE125+273)*$E$13)</f>
        <v>0</v>
      </c>
      <c r="AK125" t="s">
        <v>292</v>
      </c>
      <c r="AL125" t="s">
        <v>292</v>
      </c>
      <c r="AM125">
        <v>0</v>
      </c>
      <c r="AN125">
        <v>0</v>
      </c>
      <c r="AO125">
        <f>1-AM125/AN125</f>
        <v>0</v>
      </c>
      <c r="AP125">
        <v>0</v>
      </c>
      <c r="AQ125" t="s">
        <v>292</v>
      </c>
      <c r="AR125" t="s">
        <v>292</v>
      </c>
      <c r="AS125">
        <v>0</v>
      </c>
      <c r="AT125">
        <v>0</v>
      </c>
      <c r="AU125">
        <f>1-AS125/AT125</f>
        <v>0</v>
      </c>
      <c r="AV125">
        <v>0.5</v>
      </c>
      <c r="AW125">
        <f>BN125</f>
        <v>0</v>
      </c>
      <c r="AX125">
        <f>K125</f>
        <v>0</v>
      </c>
      <c r="AY125">
        <f>AU125*AV125*AW125</f>
        <v>0</v>
      </c>
      <c r="AZ125">
        <f>(AX125-AP125)/AW125</f>
        <v>0</v>
      </c>
      <c r="BA125">
        <f>(AN125-AT125)/AT125</f>
        <v>0</v>
      </c>
      <c r="BB125">
        <f>AM125/(AO125+AM125/AT125)</f>
        <v>0</v>
      </c>
      <c r="BC125" t="s">
        <v>292</v>
      </c>
      <c r="BD125">
        <v>0</v>
      </c>
      <c r="BE125">
        <f>IF(BD125&lt;&gt;0, BD125, BB125)</f>
        <v>0</v>
      </c>
      <c r="BF125">
        <f>1-BE125/AT125</f>
        <v>0</v>
      </c>
      <c r="BG125">
        <f>(AT125-AS125)/(AT125-BE125)</f>
        <v>0</v>
      </c>
      <c r="BH125">
        <f>(AN125-AT125)/(AN125-BE125)</f>
        <v>0</v>
      </c>
      <c r="BI125">
        <f>(AT125-AS125)/(AT125-AM125)</f>
        <v>0</v>
      </c>
      <c r="BJ125">
        <f>(AN125-AT125)/(AN125-AM125)</f>
        <v>0</v>
      </c>
      <c r="BK125">
        <f>(BG125*BE125/AS125)</f>
        <v>0</v>
      </c>
      <c r="BL125">
        <f>(1-BK125)</f>
        <v>0</v>
      </c>
      <c r="BM125">
        <f>$B$11*CK125+$C$11*CL125+$F$11*CM125*(1-CP125)</f>
        <v>0</v>
      </c>
      <c r="BN125">
        <f>BM125*BO125</f>
        <v>0</v>
      </c>
      <c r="BO125">
        <f>($B$11*$D$9+$C$11*$D$9+$F$11*((CZ125+CR125)/MAX(CZ125+CR125+DA125, 0.1)*$I$9+DA125/MAX(CZ125+CR125+DA125, 0.1)*$J$9))/($B$11+$C$11+$F$11)</f>
        <v>0</v>
      </c>
      <c r="BP125">
        <f>($B$11*$K$9+$C$11*$K$9+$F$11*((CZ125+CR125)/MAX(CZ125+CR125+DA125, 0.1)*$P$9+DA125/MAX(CZ125+CR125+DA125, 0.1)*$Q$9))/($B$11+$C$11+$F$11)</f>
        <v>0</v>
      </c>
      <c r="BQ125">
        <v>6</v>
      </c>
      <c r="BR125">
        <v>0.5</v>
      </c>
      <c r="BS125" t="s">
        <v>293</v>
      </c>
      <c r="BT125">
        <v>2</v>
      </c>
      <c r="BU125">
        <v>1627940729.6</v>
      </c>
      <c r="BV125">
        <v>354.052</v>
      </c>
      <c r="BW125">
        <v>360.219</v>
      </c>
      <c r="BX125">
        <v>19.5275</v>
      </c>
      <c r="BY125">
        <v>19.4425</v>
      </c>
      <c r="BZ125">
        <v>353.719</v>
      </c>
      <c r="CA125">
        <v>19.6615</v>
      </c>
      <c r="CB125">
        <v>900.112</v>
      </c>
      <c r="CC125">
        <v>101.152</v>
      </c>
      <c r="CD125">
        <v>0.100183</v>
      </c>
      <c r="CE125">
        <v>35.0657</v>
      </c>
      <c r="CF125">
        <v>35.3189</v>
      </c>
      <c r="CG125">
        <v>999.9</v>
      </c>
      <c r="CH125">
        <v>0</v>
      </c>
      <c r="CI125">
        <v>0</v>
      </c>
      <c r="CJ125">
        <v>10007.5</v>
      </c>
      <c r="CK125">
        <v>0</v>
      </c>
      <c r="CL125">
        <v>66.4346</v>
      </c>
      <c r="CM125">
        <v>1459.69</v>
      </c>
      <c r="CN125">
        <v>0.972987</v>
      </c>
      <c r="CO125">
        <v>0.0270127</v>
      </c>
      <c r="CP125">
        <v>0</v>
      </c>
      <c r="CQ125">
        <v>3.329</v>
      </c>
      <c r="CR125">
        <v>4.99951</v>
      </c>
      <c r="CS125">
        <v>197.801</v>
      </c>
      <c r="CT125">
        <v>11909.3</v>
      </c>
      <c r="CU125">
        <v>48.875</v>
      </c>
      <c r="CV125">
        <v>51.25</v>
      </c>
      <c r="CW125">
        <v>50.5</v>
      </c>
      <c r="CX125">
        <v>50.625</v>
      </c>
      <c r="CY125">
        <v>50.937</v>
      </c>
      <c r="CZ125">
        <v>1415.39</v>
      </c>
      <c r="DA125">
        <v>39.3</v>
      </c>
      <c r="DB125">
        <v>0</v>
      </c>
      <c r="DC125">
        <v>1627940730.1</v>
      </c>
      <c r="DD125">
        <v>0</v>
      </c>
      <c r="DE125">
        <v>3.23451153846154</v>
      </c>
      <c r="DF125">
        <v>0.944283752908311</v>
      </c>
      <c r="DG125">
        <v>2.68280342689494</v>
      </c>
      <c r="DH125">
        <v>197.165076923077</v>
      </c>
      <c r="DI125">
        <v>15</v>
      </c>
      <c r="DJ125">
        <v>1627940486.6</v>
      </c>
      <c r="DK125" t="s">
        <v>294</v>
      </c>
      <c r="DL125">
        <v>1627940484.1</v>
      </c>
      <c r="DM125">
        <v>1627940486.6</v>
      </c>
      <c r="DN125">
        <v>1</v>
      </c>
      <c r="DO125">
        <v>-0.66</v>
      </c>
      <c r="DP125">
        <v>-0.126</v>
      </c>
      <c r="DQ125">
        <v>0.617</v>
      </c>
      <c r="DR125">
        <v>-0.144</v>
      </c>
      <c r="DS125">
        <v>420</v>
      </c>
      <c r="DT125">
        <v>19</v>
      </c>
      <c r="DU125">
        <v>0.69</v>
      </c>
      <c r="DV125">
        <v>0.21</v>
      </c>
      <c r="DW125">
        <v>-6.53854073170732</v>
      </c>
      <c r="DX125">
        <v>1.22821212543551</v>
      </c>
      <c r="DY125">
        <v>0.138564093902341</v>
      </c>
      <c r="DZ125">
        <v>0</v>
      </c>
      <c r="EA125">
        <v>3.27476764705882</v>
      </c>
      <c r="EB125">
        <v>-0.23031916864905</v>
      </c>
      <c r="EC125">
        <v>0.184764869210745</v>
      </c>
      <c r="ED125">
        <v>1</v>
      </c>
      <c r="EE125">
        <v>0.0558339897560976</v>
      </c>
      <c r="EF125">
        <v>0.447108112264808</v>
      </c>
      <c r="EG125">
        <v>0.0457894563309481</v>
      </c>
      <c r="EH125">
        <v>0</v>
      </c>
      <c r="EI125">
        <v>1</v>
      </c>
      <c r="EJ125">
        <v>3</v>
      </c>
      <c r="EK125" t="s">
        <v>349</v>
      </c>
      <c r="EL125">
        <v>100</v>
      </c>
      <c r="EM125">
        <v>100</v>
      </c>
      <c r="EN125">
        <v>0.333</v>
      </c>
      <c r="EO125">
        <v>-0.134</v>
      </c>
      <c r="EP125">
        <v>-1.5265217558934</v>
      </c>
      <c r="EQ125">
        <v>0.00616335315543056</v>
      </c>
      <c r="ER125">
        <v>-2.81551833566181e-06</v>
      </c>
      <c r="ES125">
        <v>7.20361701182458e-10</v>
      </c>
      <c r="ET125">
        <v>-0.335119031910718</v>
      </c>
      <c r="EU125">
        <v>0.000949733804135094</v>
      </c>
      <c r="EV125">
        <v>0.000626151634330831</v>
      </c>
      <c r="EW125">
        <v>-7.8445624330649e-06</v>
      </c>
      <c r="EX125">
        <v>-4</v>
      </c>
      <c r="EY125">
        <v>2067</v>
      </c>
      <c r="EZ125">
        <v>1</v>
      </c>
      <c r="FA125">
        <v>22</v>
      </c>
      <c r="FB125">
        <v>4.1</v>
      </c>
      <c r="FC125">
        <v>4</v>
      </c>
      <c r="FD125">
        <v>18</v>
      </c>
      <c r="FE125">
        <v>991.804</v>
      </c>
      <c r="FF125">
        <v>451.549</v>
      </c>
      <c r="FG125">
        <v>33.0015</v>
      </c>
      <c r="FH125">
        <v>34.3973</v>
      </c>
      <c r="FI125">
        <v>30.0018</v>
      </c>
      <c r="FJ125">
        <v>33.9798</v>
      </c>
      <c r="FK125">
        <v>34.0177</v>
      </c>
      <c r="FL125">
        <v>24.3708</v>
      </c>
      <c r="FM125">
        <v>43.7471</v>
      </c>
      <c r="FN125">
        <v>0</v>
      </c>
      <c r="FO125">
        <v>33</v>
      </c>
      <c r="FP125">
        <v>373.2</v>
      </c>
      <c r="FQ125">
        <v>19.4416</v>
      </c>
      <c r="FR125">
        <v>98.9105</v>
      </c>
      <c r="FS125">
        <v>97.7321</v>
      </c>
    </row>
    <row r="126" spans="1:175">
      <c r="A126">
        <v>110</v>
      </c>
      <c r="B126">
        <v>1627940731.6</v>
      </c>
      <c r="C126">
        <v>218</v>
      </c>
      <c r="D126" t="s">
        <v>514</v>
      </c>
      <c r="E126" t="s">
        <v>515</v>
      </c>
      <c r="F126">
        <v>0</v>
      </c>
      <c r="H126">
        <v>1627940731.6</v>
      </c>
      <c r="I126">
        <f>(J126)/1000</f>
        <v>0</v>
      </c>
      <c r="J126">
        <f>1000*CB126*AH126*(BX126-BY126)/(100*BQ126*(1000-AH126*BX126))</f>
        <v>0</v>
      </c>
      <c r="K126">
        <f>CB126*AH126*(BW126-BV126*(1000-AH126*BY126)/(1000-AH126*BX126))/(100*BQ126)</f>
        <v>0</v>
      </c>
      <c r="L126">
        <f>BV126 - IF(AH126&gt;1, K126*BQ126*100.0/(AJ126*CJ126), 0)</f>
        <v>0</v>
      </c>
      <c r="M126">
        <f>((S126-I126/2)*L126-K126)/(S126+I126/2)</f>
        <v>0</v>
      </c>
      <c r="N126">
        <f>M126*(CC126+CD126)/1000.0</f>
        <v>0</v>
      </c>
      <c r="O126">
        <f>(BV126 - IF(AH126&gt;1, K126*BQ126*100.0/(AJ126*CJ126), 0))*(CC126+CD126)/1000.0</f>
        <v>0</v>
      </c>
      <c r="P126">
        <f>2.0/((1/R126-1/Q126)+SIGN(R126)*SQRT((1/R126-1/Q126)*(1/R126-1/Q126) + 4*BR126/((BR126+1)*(BR126+1))*(2*1/R126*1/Q126-1/Q126*1/Q126)))</f>
        <v>0</v>
      </c>
      <c r="Q126">
        <f>IF(LEFT(BS126,1)&lt;&gt;"0",IF(LEFT(BS126,1)="1",3.0,BT126),$D$5+$E$5*(CJ126*CC126/($K$5*1000))+$F$5*(CJ126*CC126/($K$5*1000))*MAX(MIN(BQ126,$J$5),$I$5)*MAX(MIN(BQ126,$J$5),$I$5)+$G$5*MAX(MIN(BQ126,$J$5),$I$5)*(CJ126*CC126/($K$5*1000))+$H$5*(CJ126*CC126/($K$5*1000))*(CJ126*CC126/($K$5*1000)))</f>
        <v>0</v>
      </c>
      <c r="R126">
        <f>I126*(1000-(1000*0.61365*exp(17.502*V126/(240.97+V126))/(CC126+CD126)+BX126)/2)/(1000*0.61365*exp(17.502*V126/(240.97+V126))/(CC126+CD126)-BX126)</f>
        <v>0</v>
      </c>
      <c r="S126">
        <f>1/((BR126+1)/(P126/1.6)+1/(Q126/1.37)) + BR126/((BR126+1)/(P126/1.6) + BR126/(Q126/1.37))</f>
        <v>0</v>
      </c>
      <c r="T126">
        <f>(BM126*BP126)</f>
        <v>0</v>
      </c>
      <c r="U126">
        <f>(CE126+(T126+2*0.95*5.67E-8*(((CE126+$B$7)+273)^4-(CE126+273)^4)-44100*I126)/(1.84*29.3*Q126+8*0.95*5.67E-8*(CE126+273)^3))</f>
        <v>0</v>
      </c>
      <c r="V126">
        <f>($C$7*CF126+$D$7*CG126+$E$7*U126)</f>
        <v>0</v>
      </c>
      <c r="W126">
        <f>0.61365*exp(17.502*V126/(240.97+V126))</f>
        <v>0</v>
      </c>
      <c r="X126">
        <f>(Y126/Z126*100)</f>
        <v>0</v>
      </c>
      <c r="Y126">
        <f>BX126*(CC126+CD126)/1000</f>
        <v>0</v>
      </c>
      <c r="Z126">
        <f>0.61365*exp(17.502*CE126/(240.97+CE126))</f>
        <v>0</v>
      </c>
      <c r="AA126">
        <f>(W126-BX126*(CC126+CD126)/1000)</f>
        <v>0</v>
      </c>
      <c r="AB126">
        <f>(-I126*44100)</f>
        <v>0</v>
      </c>
      <c r="AC126">
        <f>2*29.3*Q126*0.92*(CE126-V126)</f>
        <v>0</v>
      </c>
      <c r="AD126">
        <f>2*0.95*5.67E-8*(((CE126+$B$7)+273)^4-(V126+273)^4)</f>
        <v>0</v>
      </c>
      <c r="AE126">
        <f>T126+AD126+AB126+AC126</f>
        <v>0</v>
      </c>
      <c r="AF126">
        <v>0</v>
      </c>
      <c r="AG126">
        <v>0</v>
      </c>
      <c r="AH126">
        <f>IF(AF126*$H$13&gt;=AJ126,1.0,(AJ126/(AJ126-AF126*$H$13)))</f>
        <v>0</v>
      </c>
      <c r="AI126">
        <f>(AH126-1)*100</f>
        <v>0</v>
      </c>
      <c r="AJ126">
        <f>MAX(0,($B$13+$C$13*CJ126)/(1+$D$13*CJ126)*CC126/(CE126+273)*$E$13)</f>
        <v>0</v>
      </c>
      <c r="AK126" t="s">
        <v>292</v>
      </c>
      <c r="AL126" t="s">
        <v>292</v>
      </c>
      <c r="AM126">
        <v>0</v>
      </c>
      <c r="AN126">
        <v>0</v>
      </c>
      <c r="AO126">
        <f>1-AM126/AN126</f>
        <v>0</v>
      </c>
      <c r="AP126">
        <v>0</v>
      </c>
      <c r="AQ126" t="s">
        <v>292</v>
      </c>
      <c r="AR126" t="s">
        <v>292</v>
      </c>
      <c r="AS126">
        <v>0</v>
      </c>
      <c r="AT126">
        <v>0</v>
      </c>
      <c r="AU126">
        <f>1-AS126/AT126</f>
        <v>0</v>
      </c>
      <c r="AV126">
        <v>0.5</v>
      </c>
      <c r="AW126">
        <f>BN126</f>
        <v>0</v>
      </c>
      <c r="AX126">
        <f>K126</f>
        <v>0</v>
      </c>
      <c r="AY126">
        <f>AU126*AV126*AW126</f>
        <v>0</v>
      </c>
      <c r="AZ126">
        <f>(AX126-AP126)/AW126</f>
        <v>0</v>
      </c>
      <c r="BA126">
        <f>(AN126-AT126)/AT126</f>
        <v>0</v>
      </c>
      <c r="BB126">
        <f>AM126/(AO126+AM126/AT126)</f>
        <v>0</v>
      </c>
      <c r="BC126" t="s">
        <v>292</v>
      </c>
      <c r="BD126">
        <v>0</v>
      </c>
      <c r="BE126">
        <f>IF(BD126&lt;&gt;0, BD126, BB126)</f>
        <v>0</v>
      </c>
      <c r="BF126">
        <f>1-BE126/AT126</f>
        <v>0</v>
      </c>
      <c r="BG126">
        <f>(AT126-AS126)/(AT126-BE126)</f>
        <v>0</v>
      </c>
      <c r="BH126">
        <f>(AN126-AT126)/(AN126-BE126)</f>
        <v>0</v>
      </c>
      <c r="BI126">
        <f>(AT126-AS126)/(AT126-AM126)</f>
        <v>0</v>
      </c>
      <c r="BJ126">
        <f>(AN126-AT126)/(AN126-AM126)</f>
        <v>0</v>
      </c>
      <c r="BK126">
        <f>(BG126*BE126/AS126)</f>
        <v>0</v>
      </c>
      <c r="BL126">
        <f>(1-BK126)</f>
        <v>0</v>
      </c>
      <c r="BM126">
        <f>$B$11*CK126+$C$11*CL126+$F$11*CM126*(1-CP126)</f>
        <v>0</v>
      </c>
      <c r="BN126">
        <f>BM126*BO126</f>
        <v>0</v>
      </c>
      <c r="BO126">
        <f>($B$11*$D$9+$C$11*$D$9+$F$11*((CZ126+CR126)/MAX(CZ126+CR126+DA126, 0.1)*$I$9+DA126/MAX(CZ126+CR126+DA126, 0.1)*$J$9))/($B$11+$C$11+$F$11)</f>
        <v>0</v>
      </c>
      <c r="BP126">
        <f>($B$11*$K$9+$C$11*$K$9+$F$11*((CZ126+CR126)/MAX(CZ126+CR126+DA126, 0.1)*$P$9+DA126/MAX(CZ126+CR126+DA126, 0.1)*$Q$9))/($B$11+$C$11+$F$11)</f>
        <v>0</v>
      </c>
      <c r="BQ126">
        <v>6</v>
      </c>
      <c r="BR126">
        <v>0.5</v>
      </c>
      <c r="BS126" t="s">
        <v>293</v>
      </c>
      <c r="BT126">
        <v>2</v>
      </c>
      <c r="BU126">
        <v>1627940731.6</v>
      </c>
      <c r="BV126">
        <v>357.325</v>
      </c>
      <c r="BW126">
        <v>363.524</v>
      </c>
      <c r="BX126">
        <v>19.5201</v>
      </c>
      <c r="BY126">
        <v>19.4467</v>
      </c>
      <c r="BZ126">
        <v>356.977</v>
      </c>
      <c r="CA126">
        <v>19.6542</v>
      </c>
      <c r="CB126">
        <v>900.012</v>
      </c>
      <c r="CC126">
        <v>101.151</v>
      </c>
      <c r="CD126">
        <v>0.0997771</v>
      </c>
      <c r="CE126">
        <v>35.067</v>
      </c>
      <c r="CF126">
        <v>35.3239</v>
      </c>
      <c r="CG126">
        <v>999.9</v>
      </c>
      <c r="CH126">
        <v>0</v>
      </c>
      <c r="CI126">
        <v>0</v>
      </c>
      <c r="CJ126">
        <v>10009.4</v>
      </c>
      <c r="CK126">
        <v>0</v>
      </c>
      <c r="CL126">
        <v>66.4346</v>
      </c>
      <c r="CM126">
        <v>1459.98</v>
      </c>
      <c r="CN126">
        <v>0.972993</v>
      </c>
      <c r="CO126">
        <v>0.027007</v>
      </c>
      <c r="CP126">
        <v>0</v>
      </c>
      <c r="CQ126">
        <v>2.952</v>
      </c>
      <c r="CR126">
        <v>4.99951</v>
      </c>
      <c r="CS126">
        <v>198.055</v>
      </c>
      <c r="CT126">
        <v>11911.7</v>
      </c>
      <c r="CU126">
        <v>48.875</v>
      </c>
      <c r="CV126">
        <v>51.25</v>
      </c>
      <c r="CW126">
        <v>50.5</v>
      </c>
      <c r="CX126">
        <v>50.687</v>
      </c>
      <c r="CY126">
        <v>50.937</v>
      </c>
      <c r="CZ126">
        <v>1415.69</v>
      </c>
      <c r="DA126">
        <v>39.29</v>
      </c>
      <c r="DB126">
        <v>0</v>
      </c>
      <c r="DC126">
        <v>1627940732.5</v>
      </c>
      <c r="DD126">
        <v>0</v>
      </c>
      <c r="DE126">
        <v>3.22703461538462</v>
      </c>
      <c r="DF126">
        <v>0.477781190606526</v>
      </c>
      <c r="DG126">
        <v>3.66215384583341</v>
      </c>
      <c r="DH126">
        <v>197.338076923077</v>
      </c>
      <c r="DI126">
        <v>15</v>
      </c>
      <c r="DJ126">
        <v>1627940486.6</v>
      </c>
      <c r="DK126" t="s">
        <v>294</v>
      </c>
      <c r="DL126">
        <v>1627940484.1</v>
      </c>
      <c r="DM126">
        <v>1627940486.6</v>
      </c>
      <c r="DN126">
        <v>1</v>
      </c>
      <c r="DO126">
        <v>-0.66</v>
      </c>
      <c r="DP126">
        <v>-0.126</v>
      </c>
      <c r="DQ126">
        <v>0.617</v>
      </c>
      <c r="DR126">
        <v>-0.144</v>
      </c>
      <c r="DS126">
        <v>420</v>
      </c>
      <c r="DT126">
        <v>19</v>
      </c>
      <c r="DU126">
        <v>0.69</v>
      </c>
      <c r="DV126">
        <v>0.21</v>
      </c>
      <c r="DW126">
        <v>-6.49447268292683</v>
      </c>
      <c r="DX126">
        <v>1.52575296167248</v>
      </c>
      <c r="DY126">
        <v>0.163965178561202</v>
      </c>
      <c r="DZ126">
        <v>0</v>
      </c>
      <c r="EA126">
        <v>3.24294117647059</v>
      </c>
      <c r="EB126">
        <v>0.0374733727810677</v>
      </c>
      <c r="EC126">
        <v>0.173455603944619</v>
      </c>
      <c r="ED126">
        <v>1</v>
      </c>
      <c r="EE126">
        <v>0.0660717995121951</v>
      </c>
      <c r="EF126">
        <v>0.343273801045296</v>
      </c>
      <c r="EG126">
        <v>0.0384583195508073</v>
      </c>
      <c r="EH126">
        <v>0</v>
      </c>
      <c r="EI126">
        <v>1</v>
      </c>
      <c r="EJ126">
        <v>3</v>
      </c>
      <c r="EK126" t="s">
        <v>349</v>
      </c>
      <c r="EL126">
        <v>100</v>
      </c>
      <c r="EM126">
        <v>100</v>
      </c>
      <c r="EN126">
        <v>0.348</v>
      </c>
      <c r="EO126">
        <v>-0.1341</v>
      </c>
      <c r="EP126">
        <v>-1.5265217558934</v>
      </c>
      <c r="EQ126">
        <v>0.00616335315543056</v>
      </c>
      <c r="ER126">
        <v>-2.81551833566181e-06</v>
      </c>
      <c r="ES126">
        <v>7.20361701182458e-10</v>
      </c>
      <c r="ET126">
        <v>-0.335119031910718</v>
      </c>
      <c r="EU126">
        <v>0.000949733804135094</v>
      </c>
      <c r="EV126">
        <v>0.000626151634330831</v>
      </c>
      <c r="EW126">
        <v>-7.8445624330649e-06</v>
      </c>
      <c r="EX126">
        <v>-4</v>
      </c>
      <c r="EY126">
        <v>2067</v>
      </c>
      <c r="EZ126">
        <v>1</v>
      </c>
      <c r="FA126">
        <v>22</v>
      </c>
      <c r="FB126">
        <v>4.1</v>
      </c>
      <c r="FC126">
        <v>4.1</v>
      </c>
      <c r="FD126">
        <v>18</v>
      </c>
      <c r="FE126">
        <v>992.003</v>
      </c>
      <c r="FF126">
        <v>451.714</v>
      </c>
      <c r="FG126">
        <v>33.0015</v>
      </c>
      <c r="FH126">
        <v>34.4059</v>
      </c>
      <c r="FI126">
        <v>30.0019</v>
      </c>
      <c r="FJ126">
        <v>33.989</v>
      </c>
      <c r="FK126">
        <v>34.0269</v>
      </c>
      <c r="FL126">
        <v>24.5583</v>
      </c>
      <c r="FM126">
        <v>43.7471</v>
      </c>
      <c r="FN126">
        <v>0</v>
      </c>
      <c r="FO126">
        <v>33</v>
      </c>
      <c r="FP126">
        <v>378.23</v>
      </c>
      <c r="FQ126">
        <v>19.4416</v>
      </c>
      <c r="FR126">
        <v>98.9085</v>
      </c>
      <c r="FS126">
        <v>97.7298</v>
      </c>
    </row>
    <row r="127" spans="1:175">
      <c r="A127">
        <v>111</v>
      </c>
      <c r="B127">
        <v>1627940733.6</v>
      </c>
      <c r="C127">
        <v>220</v>
      </c>
      <c r="D127" t="s">
        <v>516</v>
      </c>
      <c r="E127" t="s">
        <v>517</v>
      </c>
      <c r="F127">
        <v>0</v>
      </c>
      <c r="H127">
        <v>1627940733.6</v>
      </c>
      <c r="I127">
        <f>(J127)/1000</f>
        <v>0</v>
      </c>
      <c r="J127">
        <f>1000*CB127*AH127*(BX127-BY127)/(100*BQ127*(1000-AH127*BX127))</f>
        <v>0</v>
      </c>
      <c r="K127">
        <f>CB127*AH127*(BW127-BV127*(1000-AH127*BY127)/(1000-AH127*BX127))/(100*BQ127)</f>
        <v>0</v>
      </c>
      <c r="L127">
        <f>BV127 - IF(AH127&gt;1, K127*BQ127*100.0/(AJ127*CJ127), 0)</f>
        <v>0</v>
      </c>
      <c r="M127">
        <f>((S127-I127/2)*L127-K127)/(S127+I127/2)</f>
        <v>0</v>
      </c>
      <c r="N127">
        <f>M127*(CC127+CD127)/1000.0</f>
        <v>0</v>
      </c>
      <c r="O127">
        <f>(BV127 - IF(AH127&gt;1, K127*BQ127*100.0/(AJ127*CJ127), 0))*(CC127+CD127)/1000.0</f>
        <v>0</v>
      </c>
      <c r="P127">
        <f>2.0/((1/R127-1/Q127)+SIGN(R127)*SQRT((1/R127-1/Q127)*(1/R127-1/Q127) + 4*BR127/((BR127+1)*(BR127+1))*(2*1/R127*1/Q127-1/Q127*1/Q127)))</f>
        <v>0</v>
      </c>
      <c r="Q127">
        <f>IF(LEFT(BS127,1)&lt;&gt;"0",IF(LEFT(BS127,1)="1",3.0,BT127),$D$5+$E$5*(CJ127*CC127/($K$5*1000))+$F$5*(CJ127*CC127/($K$5*1000))*MAX(MIN(BQ127,$J$5),$I$5)*MAX(MIN(BQ127,$J$5),$I$5)+$G$5*MAX(MIN(BQ127,$J$5),$I$5)*(CJ127*CC127/($K$5*1000))+$H$5*(CJ127*CC127/($K$5*1000))*(CJ127*CC127/($K$5*1000)))</f>
        <v>0</v>
      </c>
      <c r="R127">
        <f>I127*(1000-(1000*0.61365*exp(17.502*V127/(240.97+V127))/(CC127+CD127)+BX127)/2)/(1000*0.61365*exp(17.502*V127/(240.97+V127))/(CC127+CD127)-BX127)</f>
        <v>0</v>
      </c>
      <c r="S127">
        <f>1/((BR127+1)/(P127/1.6)+1/(Q127/1.37)) + BR127/((BR127+1)/(P127/1.6) + BR127/(Q127/1.37))</f>
        <v>0</v>
      </c>
      <c r="T127">
        <f>(BM127*BP127)</f>
        <v>0</v>
      </c>
      <c r="U127">
        <f>(CE127+(T127+2*0.95*5.67E-8*(((CE127+$B$7)+273)^4-(CE127+273)^4)-44100*I127)/(1.84*29.3*Q127+8*0.95*5.67E-8*(CE127+273)^3))</f>
        <v>0</v>
      </c>
      <c r="V127">
        <f>($C$7*CF127+$D$7*CG127+$E$7*U127)</f>
        <v>0</v>
      </c>
      <c r="W127">
        <f>0.61365*exp(17.502*V127/(240.97+V127))</f>
        <v>0</v>
      </c>
      <c r="X127">
        <f>(Y127/Z127*100)</f>
        <v>0</v>
      </c>
      <c r="Y127">
        <f>BX127*(CC127+CD127)/1000</f>
        <v>0</v>
      </c>
      <c r="Z127">
        <f>0.61365*exp(17.502*CE127/(240.97+CE127))</f>
        <v>0</v>
      </c>
      <c r="AA127">
        <f>(W127-BX127*(CC127+CD127)/1000)</f>
        <v>0</v>
      </c>
      <c r="AB127">
        <f>(-I127*44100)</f>
        <v>0</v>
      </c>
      <c r="AC127">
        <f>2*29.3*Q127*0.92*(CE127-V127)</f>
        <v>0</v>
      </c>
      <c r="AD127">
        <f>2*0.95*5.67E-8*(((CE127+$B$7)+273)^4-(V127+273)^4)</f>
        <v>0</v>
      </c>
      <c r="AE127">
        <f>T127+AD127+AB127+AC127</f>
        <v>0</v>
      </c>
      <c r="AF127">
        <v>0</v>
      </c>
      <c r="AG127">
        <v>0</v>
      </c>
      <c r="AH127">
        <f>IF(AF127*$H$13&gt;=AJ127,1.0,(AJ127/(AJ127-AF127*$H$13)))</f>
        <v>0</v>
      </c>
      <c r="AI127">
        <f>(AH127-1)*100</f>
        <v>0</v>
      </c>
      <c r="AJ127">
        <f>MAX(0,($B$13+$C$13*CJ127)/(1+$D$13*CJ127)*CC127/(CE127+273)*$E$13)</f>
        <v>0</v>
      </c>
      <c r="AK127" t="s">
        <v>292</v>
      </c>
      <c r="AL127" t="s">
        <v>292</v>
      </c>
      <c r="AM127">
        <v>0</v>
      </c>
      <c r="AN127">
        <v>0</v>
      </c>
      <c r="AO127">
        <f>1-AM127/AN127</f>
        <v>0</v>
      </c>
      <c r="AP127">
        <v>0</v>
      </c>
      <c r="AQ127" t="s">
        <v>292</v>
      </c>
      <c r="AR127" t="s">
        <v>292</v>
      </c>
      <c r="AS127">
        <v>0</v>
      </c>
      <c r="AT127">
        <v>0</v>
      </c>
      <c r="AU127">
        <f>1-AS127/AT127</f>
        <v>0</v>
      </c>
      <c r="AV127">
        <v>0.5</v>
      </c>
      <c r="AW127">
        <f>BN127</f>
        <v>0</v>
      </c>
      <c r="AX127">
        <f>K127</f>
        <v>0</v>
      </c>
      <c r="AY127">
        <f>AU127*AV127*AW127</f>
        <v>0</v>
      </c>
      <c r="AZ127">
        <f>(AX127-AP127)/AW127</f>
        <v>0</v>
      </c>
      <c r="BA127">
        <f>(AN127-AT127)/AT127</f>
        <v>0</v>
      </c>
      <c r="BB127">
        <f>AM127/(AO127+AM127/AT127)</f>
        <v>0</v>
      </c>
      <c r="BC127" t="s">
        <v>292</v>
      </c>
      <c r="BD127">
        <v>0</v>
      </c>
      <c r="BE127">
        <f>IF(BD127&lt;&gt;0, BD127, BB127)</f>
        <v>0</v>
      </c>
      <c r="BF127">
        <f>1-BE127/AT127</f>
        <v>0</v>
      </c>
      <c r="BG127">
        <f>(AT127-AS127)/(AT127-BE127)</f>
        <v>0</v>
      </c>
      <c r="BH127">
        <f>(AN127-AT127)/(AN127-BE127)</f>
        <v>0</v>
      </c>
      <c r="BI127">
        <f>(AT127-AS127)/(AT127-AM127)</f>
        <v>0</v>
      </c>
      <c r="BJ127">
        <f>(AN127-AT127)/(AN127-AM127)</f>
        <v>0</v>
      </c>
      <c r="BK127">
        <f>(BG127*BE127/AS127)</f>
        <v>0</v>
      </c>
      <c r="BL127">
        <f>(1-BK127)</f>
        <v>0</v>
      </c>
      <c r="BM127">
        <f>$B$11*CK127+$C$11*CL127+$F$11*CM127*(1-CP127)</f>
        <v>0</v>
      </c>
      <c r="BN127">
        <f>BM127*BO127</f>
        <v>0</v>
      </c>
      <c r="BO127">
        <f>($B$11*$D$9+$C$11*$D$9+$F$11*((CZ127+CR127)/MAX(CZ127+CR127+DA127, 0.1)*$I$9+DA127/MAX(CZ127+CR127+DA127, 0.1)*$J$9))/($B$11+$C$11+$F$11)</f>
        <v>0</v>
      </c>
      <c r="BP127">
        <f>($B$11*$K$9+$C$11*$K$9+$F$11*((CZ127+CR127)/MAX(CZ127+CR127+DA127, 0.1)*$P$9+DA127/MAX(CZ127+CR127+DA127, 0.1)*$Q$9))/($B$11+$C$11+$F$11)</f>
        <v>0</v>
      </c>
      <c r="BQ127">
        <v>6</v>
      </c>
      <c r="BR127">
        <v>0.5</v>
      </c>
      <c r="BS127" t="s">
        <v>293</v>
      </c>
      <c r="BT127">
        <v>2</v>
      </c>
      <c r="BU127">
        <v>1627940733.6</v>
      </c>
      <c r="BV127">
        <v>360.611</v>
      </c>
      <c r="BW127">
        <v>366.885</v>
      </c>
      <c r="BX127">
        <v>19.5162</v>
      </c>
      <c r="BY127">
        <v>19.4517</v>
      </c>
      <c r="BZ127">
        <v>360.249</v>
      </c>
      <c r="CA127">
        <v>19.6504</v>
      </c>
      <c r="CB127">
        <v>899.953</v>
      </c>
      <c r="CC127">
        <v>101.15</v>
      </c>
      <c r="CD127">
        <v>0.100001</v>
      </c>
      <c r="CE127">
        <v>35.0678</v>
      </c>
      <c r="CF127">
        <v>35.3232</v>
      </c>
      <c r="CG127">
        <v>999.9</v>
      </c>
      <c r="CH127">
        <v>0</v>
      </c>
      <c r="CI127">
        <v>0</v>
      </c>
      <c r="CJ127">
        <v>10003.1</v>
      </c>
      <c r="CK127">
        <v>0</v>
      </c>
      <c r="CL127">
        <v>66.4346</v>
      </c>
      <c r="CM127">
        <v>1459.97</v>
      </c>
      <c r="CN127">
        <v>0.972993</v>
      </c>
      <c r="CO127">
        <v>0.027007</v>
      </c>
      <c r="CP127">
        <v>0</v>
      </c>
      <c r="CQ127">
        <v>3.3205</v>
      </c>
      <c r="CR127">
        <v>4.99951</v>
      </c>
      <c r="CS127">
        <v>198.148</v>
      </c>
      <c r="CT127">
        <v>11911.7</v>
      </c>
      <c r="CU127">
        <v>48.937</v>
      </c>
      <c r="CV127">
        <v>51.312</v>
      </c>
      <c r="CW127">
        <v>50.5</v>
      </c>
      <c r="CX127">
        <v>50.687</v>
      </c>
      <c r="CY127">
        <v>50.937</v>
      </c>
      <c r="CZ127">
        <v>1415.68</v>
      </c>
      <c r="DA127">
        <v>39.29</v>
      </c>
      <c r="DB127">
        <v>0</v>
      </c>
      <c r="DC127">
        <v>1627940734.3</v>
      </c>
      <c r="DD127">
        <v>0</v>
      </c>
      <c r="DE127">
        <v>3.222024</v>
      </c>
      <c r="DF127">
        <v>0.382038459620837</v>
      </c>
      <c r="DG127">
        <v>5.05876924180001</v>
      </c>
      <c r="DH127">
        <v>197.47124</v>
      </c>
      <c r="DI127">
        <v>15</v>
      </c>
      <c r="DJ127">
        <v>1627940486.6</v>
      </c>
      <c r="DK127" t="s">
        <v>294</v>
      </c>
      <c r="DL127">
        <v>1627940484.1</v>
      </c>
      <c r="DM127">
        <v>1627940486.6</v>
      </c>
      <c r="DN127">
        <v>1</v>
      </c>
      <c r="DO127">
        <v>-0.66</v>
      </c>
      <c r="DP127">
        <v>-0.126</v>
      </c>
      <c r="DQ127">
        <v>0.617</v>
      </c>
      <c r="DR127">
        <v>-0.144</v>
      </c>
      <c r="DS127">
        <v>420</v>
      </c>
      <c r="DT127">
        <v>19</v>
      </c>
      <c r="DU127">
        <v>0.69</v>
      </c>
      <c r="DV127">
        <v>0.21</v>
      </c>
      <c r="DW127">
        <v>-6.45000341463415</v>
      </c>
      <c r="DX127">
        <v>1.66950397212544</v>
      </c>
      <c r="DY127">
        <v>0.174665704643425</v>
      </c>
      <c r="DZ127">
        <v>0</v>
      </c>
      <c r="EA127">
        <v>3.23510285714286</v>
      </c>
      <c r="EB127">
        <v>-0.178114285714276</v>
      </c>
      <c r="EC127">
        <v>0.181899684262216</v>
      </c>
      <c r="ED127">
        <v>1</v>
      </c>
      <c r="EE127">
        <v>0.0731243848780488</v>
      </c>
      <c r="EF127">
        <v>0.225923709407665</v>
      </c>
      <c r="EG127">
        <v>0.0315931754538281</v>
      </c>
      <c r="EH127">
        <v>0</v>
      </c>
      <c r="EI127">
        <v>1</v>
      </c>
      <c r="EJ127">
        <v>3</v>
      </c>
      <c r="EK127" t="s">
        <v>349</v>
      </c>
      <c r="EL127">
        <v>100</v>
      </c>
      <c r="EM127">
        <v>100</v>
      </c>
      <c r="EN127">
        <v>0.362</v>
      </c>
      <c r="EO127">
        <v>-0.1342</v>
      </c>
      <c r="EP127">
        <v>-1.5265217558934</v>
      </c>
      <c r="EQ127">
        <v>0.00616335315543056</v>
      </c>
      <c r="ER127">
        <v>-2.81551833566181e-06</v>
      </c>
      <c r="ES127">
        <v>7.20361701182458e-10</v>
      </c>
      <c r="ET127">
        <v>-0.335119031910718</v>
      </c>
      <c r="EU127">
        <v>0.000949733804135094</v>
      </c>
      <c r="EV127">
        <v>0.000626151634330831</v>
      </c>
      <c r="EW127">
        <v>-7.8445624330649e-06</v>
      </c>
      <c r="EX127">
        <v>-4</v>
      </c>
      <c r="EY127">
        <v>2067</v>
      </c>
      <c r="EZ127">
        <v>1</v>
      </c>
      <c r="FA127">
        <v>22</v>
      </c>
      <c r="FB127">
        <v>4.2</v>
      </c>
      <c r="FC127">
        <v>4.1</v>
      </c>
      <c r="FD127">
        <v>18</v>
      </c>
      <c r="FE127">
        <v>992.025</v>
      </c>
      <c r="FF127">
        <v>451.503</v>
      </c>
      <c r="FG127">
        <v>33.0016</v>
      </c>
      <c r="FH127">
        <v>34.4137</v>
      </c>
      <c r="FI127">
        <v>30.0018</v>
      </c>
      <c r="FJ127">
        <v>33.9972</v>
      </c>
      <c r="FK127">
        <v>34.0343</v>
      </c>
      <c r="FL127">
        <v>24.6946</v>
      </c>
      <c r="FM127">
        <v>43.7471</v>
      </c>
      <c r="FN127">
        <v>0</v>
      </c>
      <c r="FO127">
        <v>33</v>
      </c>
      <c r="FP127">
        <v>383.25</v>
      </c>
      <c r="FQ127">
        <v>19.4417</v>
      </c>
      <c r="FR127">
        <v>98.9083</v>
      </c>
      <c r="FS127">
        <v>97.7284</v>
      </c>
    </row>
    <row r="128" spans="1:175">
      <c r="A128">
        <v>112</v>
      </c>
      <c r="B128">
        <v>1627940735.6</v>
      </c>
      <c r="C128">
        <v>222</v>
      </c>
      <c r="D128" t="s">
        <v>518</v>
      </c>
      <c r="E128" t="s">
        <v>519</v>
      </c>
      <c r="F128">
        <v>0</v>
      </c>
      <c r="H128">
        <v>1627940735.6</v>
      </c>
      <c r="I128">
        <f>(J128)/1000</f>
        <v>0</v>
      </c>
      <c r="J128">
        <f>1000*CB128*AH128*(BX128-BY128)/(100*BQ128*(1000-AH128*BX128))</f>
        <v>0</v>
      </c>
      <c r="K128">
        <f>CB128*AH128*(BW128-BV128*(1000-AH128*BY128)/(1000-AH128*BX128))/(100*BQ128)</f>
        <v>0</v>
      </c>
      <c r="L128">
        <f>BV128 - IF(AH128&gt;1, K128*BQ128*100.0/(AJ128*CJ128), 0)</f>
        <v>0</v>
      </c>
      <c r="M128">
        <f>((S128-I128/2)*L128-K128)/(S128+I128/2)</f>
        <v>0</v>
      </c>
      <c r="N128">
        <f>M128*(CC128+CD128)/1000.0</f>
        <v>0</v>
      </c>
      <c r="O128">
        <f>(BV128 - IF(AH128&gt;1, K128*BQ128*100.0/(AJ128*CJ128), 0))*(CC128+CD128)/1000.0</f>
        <v>0</v>
      </c>
      <c r="P128">
        <f>2.0/((1/R128-1/Q128)+SIGN(R128)*SQRT((1/R128-1/Q128)*(1/R128-1/Q128) + 4*BR128/((BR128+1)*(BR128+1))*(2*1/R128*1/Q128-1/Q128*1/Q128)))</f>
        <v>0</v>
      </c>
      <c r="Q128">
        <f>IF(LEFT(BS128,1)&lt;&gt;"0",IF(LEFT(BS128,1)="1",3.0,BT128),$D$5+$E$5*(CJ128*CC128/($K$5*1000))+$F$5*(CJ128*CC128/($K$5*1000))*MAX(MIN(BQ128,$J$5),$I$5)*MAX(MIN(BQ128,$J$5),$I$5)+$G$5*MAX(MIN(BQ128,$J$5),$I$5)*(CJ128*CC128/($K$5*1000))+$H$5*(CJ128*CC128/($K$5*1000))*(CJ128*CC128/($K$5*1000)))</f>
        <v>0</v>
      </c>
      <c r="R128">
        <f>I128*(1000-(1000*0.61365*exp(17.502*V128/(240.97+V128))/(CC128+CD128)+BX128)/2)/(1000*0.61365*exp(17.502*V128/(240.97+V128))/(CC128+CD128)-BX128)</f>
        <v>0</v>
      </c>
      <c r="S128">
        <f>1/((BR128+1)/(P128/1.6)+1/(Q128/1.37)) + BR128/((BR128+1)/(P128/1.6) + BR128/(Q128/1.37))</f>
        <v>0</v>
      </c>
      <c r="T128">
        <f>(BM128*BP128)</f>
        <v>0</v>
      </c>
      <c r="U128">
        <f>(CE128+(T128+2*0.95*5.67E-8*(((CE128+$B$7)+273)^4-(CE128+273)^4)-44100*I128)/(1.84*29.3*Q128+8*0.95*5.67E-8*(CE128+273)^3))</f>
        <v>0</v>
      </c>
      <c r="V128">
        <f>($C$7*CF128+$D$7*CG128+$E$7*U128)</f>
        <v>0</v>
      </c>
      <c r="W128">
        <f>0.61365*exp(17.502*V128/(240.97+V128))</f>
        <v>0</v>
      </c>
      <c r="X128">
        <f>(Y128/Z128*100)</f>
        <v>0</v>
      </c>
      <c r="Y128">
        <f>BX128*(CC128+CD128)/1000</f>
        <v>0</v>
      </c>
      <c r="Z128">
        <f>0.61365*exp(17.502*CE128/(240.97+CE128))</f>
        <v>0</v>
      </c>
      <c r="AA128">
        <f>(W128-BX128*(CC128+CD128)/1000)</f>
        <v>0</v>
      </c>
      <c r="AB128">
        <f>(-I128*44100)</f>
        <v>0</v>
      </c>
      <c r="AC128">
        <f>2*29.3*Q128*0.92*(CE128-V128)</f>
        <v>0</v>
      </c>
      <c r="AD128">
        <f>2*0.95*5.67E-8*(((CE128+$B$7)+273)^4-(V128+273)^4)</f>
        <v>0</v>
      </c>
      <c r="AE128">
        <f>T128+AD128+AB128+AC128</f>
        <v>0</v>
      </c>
      <c r="AF128">
        <v>0</v>
      </c>
      <c r="AG128">
        <v>0</v>
      </c>
      <c r="AH128">
        <f>IF(AF128*$H$13&gt;=AJ128,1.0,(AJ128/(AJ128-AF128*$H$13)))</f>
        <v>0</v>
      </c>
      <c r="AI128">
        <f>(AH128-1)*100</f>
        <v>0</v>
      </c>
      <c r="AJ128">
        <f>MAX(0,($B$13+$C$13*CJ128)/(1+$D$13*CJ128)*CC128/(CE128+273)*$E$13)</f>
        <v>0</v>
      </c>
      <c r="AK128" t="s">
        <v>292</v>
      </c>
      <c r="AL128" t="s">
        <v>292</v>
      </c>
      <c r="AM128">
        <v>0</v>
      </c>
      <c r="AN128">
        <v>0</v>
      </c>
      <c r="AO128">
        <f>1-AM128/AN128</f>
        <v>0</v>
      </c>
      <c r="AP128">
        <v>0</v>
      </c>
      <c r="AQ128" t="s">
        <v>292</v>
      </c>
      <c r="AR128" t="s">
        <v>292</v>
      </c>
      <c r="AS128">
        <v>0</v>
      </c>
      <c r="AT128">
        <v>0</v>
      </c>
      <c r="AU128">
        <f>1-AS128/AT128</f>
        <v>0</v>
      </c>
      <c r="AV128">
        <v>0.5</v>
      </c>
      <c r="AW128">
        <f>BN128</f>
        <v>0</v>
      </c>
      <c r="AX128">
        <f>K128</f>
        <v>0</v>
      </c>
      <c r="AY128">
        <f>AU128*AV128*AW128</f>
        <v>0</v>
      </c>
      <c r="AZ128">
        <f>(AX128-AP128)/AW128</f>
        <v>0</v>
      </c>
      <c r="BA128">
        <f>(AN128-AT128)/AT128</f>
        <v>0</v>
      </c>
      <c r="BB128">
        <f>AM128/(AO128+AM128/AT128)</f>
        <v>0</v>
      </c>
      <c r="BC128" t="s">
        <v>292</v>
      </c>
      <c r="BD128">
        <v>0</v>
      </c>
      <c r="BE128">
        <f>IF(BD128&lt;&gt;0, BD128, BB128)</f>
        <v>0</v>
      </c>
      <c r="BF128">
        <f>1-BE128/AT128</f>
        <v>0</v>
      </c>
      <c r="BG128">
        <f>(AT128-AS128)/(AT128-BE128)</f>
        <v>0</v>
      </c>
      <c r="BH128">
        <f>(AN128-AT128)/(AN128-BE128)</f>
        <v>0</v>
      </c>
      <c r="BI128">
        <f>(AT128-AS128)/(AT128-AM128)</f>
        <v>0</v>
      </c>
      <c r="BJ128">
        <f>(AN128-AT128)/(AN128-AM128)</f>
        <v>0</v>
      </c>
      <c r="BK128">
        <f>(BG128*BE128/AS128)</f>
        <v>0</v>
      </c>
      <c r="BL128">
        <f>(1-BK128)</f>
        <v>0</v>
      </c>
      <c r="BM128">
        <f>$B$11*CK128+$C$11*CL128+$F$11*CM128*(1-CP128)</f>
        <v>0</v>
      </c>
      <c r="BN128">
        <f>BM128*BO128</f>
        <v>0</v>
      </c>
      <c r="BO128">
        <f>($B$11*$D$9+$C$11*$D$9+$F$11*((CZ128+CR128)/MAX(CZ128+CR128+DA128, 0.1)*$I$9+DA128/MAX(CZ128+CR128+DA128, 0.1)*$J$9))/($B$11+$C$11+$F$11)</f>
        <v>0</v>
      </c>
      <c r="BP128">
        <f>($B$11*$K$9+$C$11*$K$9+$F$11*((CZ128+CR128)/MAX(CZ128+CR128+DA128, 0.1)*$P$9+DA128/MAX(CZ128+CR128+DA128, 0.1)*$Q$9))/($B$11+$C$11+$F$11)</f>
        <v>0</v>
      </c>
      <c r="BQ128">
        <v>6</v>
      </c>
      <c r="BR128">
        <v>0.5</v>
      </c>
      <c r="BS128" t="s">
        <v>293</v>
      </c>
      <c r="BT128">
        <v>2</v>
      </c>
      <c r="BU128">
        <v>1627940735.6</v>
      </c>
      <c r="BV128">
        <v>363.932</v>
      </c>
      <c r="BW128">
        <v>370.178</v>
      </c>
      <c r="BX128">
        <v>19.5153</v>
      </c>
      <c r="BY128">
        <v>19.4557</v>
      </c>
      <c r="BZ128">
        <v>363.555</v>
      </c>
      <c r="CA128">
        <v>19.6495</v>
      </c>
      <c r="CB128">
        <v>900.075</v>
      </c>
      <c r="CC128">
        <v>101.151</v>
      </c>
      <c r="CD128">
        <v>0.100069</v>
      </c>
      <c r="CE128">
        <v>35.0706</v>
      </c>
      <c r="CF128">
        <v>35.3225</v>
      </c>
      <c r="CG128">
        <v>999.9</v>
      </c>
      <c r="CH128">
        <v>0</v>
      </c>
      <c r="CI128">
        <v>0</v>
      </c>
      <c r="CJ128">
        <v>10010</v>
      </c>
      <c r="CK128">
        <v>0</v>
      </c>
      <c r="CL128">
        <v>66.4346</v>
      </c>
      <c r="CM128">
        <v>1459.97</v>
      </c>
      <c r="CN128">
        <v>0.972993</v>
      </c>
      <c r="CO128">
        <v>0.027007</v>
      </c>
      <c r="CP128">
        <v>0</v>
      </c>
      <c r="CQ128">
        <v>3.126</v>
      </c>
      <c r="CR128">
        <v>4.99951</v>
      </c>
      <c r="CS128">
        <v>198.376</v>
      </c>
      <c r="CT128">
        <v>11911.6</v>
      </c>
      <c r="CU128">
        <v>48.937</v>
      </c>
      <c r="CV128">
        <v>51.312</v>
      </c>
      <c r="CW128">
        <v>50.5</v>
      </c>
      <c r="CX128">
        <v>50.625</v>
      </c>
      <c r="CY128">
        <v>50.937</v>
      </c>
      <c r="CZ128">
        <v>1415.68</v>
      </c>
      <c r="DA128">
        <v>39.29</v>
      </c>
      <c r="DB128">
        <v>0</v>
      </c>
      <c r="DC128">
        <v>1627940736.1</v>
      </c>
      <c r="DD128">
        <v>0</v>
      </c>
      <c r="DE128">
        <v>3.23793076923077</v>
      </c>
      <c r="DF128">
        <v>0.111979487394464</v>
      </c>
      <c r="DG128">
        <v>5.44919657992103</v>
      </c>
      <c r="DH128">
        <v>197.584115384615</v>
      </c>
      <c r="DI128">
        <v>15</v>
      </c>
      <c r="DJ128">
        <v>1627940486.6</v>
      </c>
      <c r="DK128" t="s">
        <v>294</v>
      </c>
      <c r="DL128">
        <v>1627940484.1</v>
      </c>
      <c r="DM128">
        <v>1627940486.6</v>
      </c>
      <c r="DN128">
        <v>1</v>
      </c>
      <c r="DO128">
        <v>-0.66</v>
      </c>
      <c r="DP128">
        <v>-0.126</v>
      </c>
      <c r="DQ128">
        <v>0.617</v>
      </c>
      <c r="DR128">
        <v>-0.144</v>
      </c>
      <c r="DS128">
        <v>420</v>
      </c>
      <c r="DT128">
        <v>19</v>
      </c>
      <c r="DU128">
        <v>0.69</v>
      </c>
      <c r="DV128">
        <v>0.21</v>
      </c>
      <c r="DW128">
        <v>-6.41128170731707</v>
      </c>
      <c r="DX128">
        <v>1.58575421602786</v>
      </c>
      <c r="DY128">
        <v>0.168950225386238</v>
      </c>
      <c r="DZ128">
        <v>0</v>
      </c>
      <c r="EA128">
        <v>3.22138235294118</v>
      </c>
      <c r="EB128">
        <v>0.360251358457489</v>
      </c>
      <c r="EC128">
        <v>0.175137875889067</v>
      </c>
      <c r="ED128">
        <v>1</v>
      </c>
      <c r="EE128">
        <v>0.0780207829268293</v>
      </c>
      <c r="EF128">
        <v>0.099917230662021</v>
      </c>
      <c r="EG128">
        <v>0.0252702614164179</v>
      </c>
      <c r="EH128">
        <v>1</v>
      </c>
      <c r="EI128">
        <v>2</v>
      </c>
      <c r="EJ128">
        <v>3</v>
      </c>
      <c r="EK128" t="s">
        <v>298</v>
      </c>
      <c r="EL128">
        <v>100</v>
      </c>
      <c r="EM128">
        <v>100</v>
      </c>
      <c r="EN128">
        <v>0.377</v>
      </c>
      <c r="EO128">
        <v>-0.1342</v>
      </c>
      <c r="EP128">
        <v>-1.5265217558934</v>
      </c>
      <c r="EQ128">
        <v>0.00616335315543056</v>
      </c>
      <c r="ER128">
        <v>-2.81551833566181e-06</v>
      </c>
      <c r="ES128">
        <v>7.20361701182458e-10</v>
      </c>
      <c r="ET128">
        <v>-0.335119031910718</v>
      </c>
      <c r="EU128">
        <v>0.000949733804135094</v>
      </c>
      <c r="EV128">
        <v>0.000626151634330831</v>
      </c>
      <c r="EW128">
        <v>-7.8445624330649e-06</v>
      </c>
      <c r="EX128">
        <v>-4</v>
      </c>
      <c r="EY128">
        <v>2067</v>
      </c>
      <c r="EZ128">
        <v>1</v>
      </c>
      <c r="FA128">
        <v>22</v>
      </c>
      <c r="FB128">
        <v>4.2</v>
      </c>
      <c r="FC128">
        <v>4.2</v>
      </c>
      <c r="FD128">
        <v>18</v>
      </c>
      <c r="FE128">
        <v>992.101</v>
      </c>
      <c r="FF128">
        <v>451.356</v>
      </c>
      <c r="FG128">
        <v>33.0017</v>
      </c>
      <c r="FH128">
        <v>34.4232</v>
      </c>
      <c r="FI128">
        <v>30.0018</v>
      </c>
      <c r="FJ128">
        <v>34.0071</v>
      </c>
      <c r="FK128">
        <v>34.0436</v>
      </c>
      <c r="FL128">
        <v>24.9006</v>
      </c>
      <c r="FM128">
        <v>43.7471</v>
      </c>
      <c r="FN128">
        <v>0</v>
      </c>
      <c r="FO128">
        <v>33</v>
      </c>
      <c r="FP128">
        <v>383.25</v>
      </c>
      <c r="FQ128">
        <v>19.4422</v>
      </c>
      <c r="FR128">
        <v>98.9077</v>
      </c>
      <c r="FS128">
        <v>97.7275</v>
      </c>
    </row>
    <row r="129" spans="1:175">
      <c r="A129">
        <v>113</v>
      </c>
      <c r="B129">
        <v>1627940737.6</v>
      </c>
      <c r="C129">
        <v>224</v>
      </c>
      <c r="D129" t="s">
        <v>520</v>
      </c>
      <c r="E129" t="s">
        <v>521</v>
      </c>
      <c r="F129">
        <v>0</v>
      </c>
      <c r="H129">
        <v>1627940737.6</v>
      </c>
      <c r="I129">
        <f>(J129)/1000</f>
        <v>0</v>
      </c>
      <c r="J129">
        <f>1000*CB129*AH129*(BX129-BY129)/(100*BQ129*(1000-AH129*BX129))</f>
        <v>0</v>
      </c>
      <c r="K129">
        <f>CB129*AH129*(BW129-BV129*(1000-AH129*BY129)/(1000-AH129*BX129))/(100*BQ129)</f>
        <v>0</v>
      </c>
      <c r="L129">
        <f>BV129 - IF(AH129&gt;1, K129*BQ129*100.0/(AJ129*CJ129), 0)</f>
        <v>0</v>
      </c>
      <c r="M129">
        <f>((S129-I129/2)*L129-K129)/(S129+I129/2)</f>
        <v>0</v>
      </c>
      <c r="N129">
        <f>M129*(CC129+CD129)/1000.0</f>
        <v>0</v>
      </c>
      <c r="O129">
        <f>(BV129 - IF(AH129&gt;1, K129*BQ129*100.0/(AJ129*CJ129), 0))*(CC129+CD129)/1000.0</f>
        <v>0</v>
      </c>
      <c r="P129">
        <f>2.0/((1/R129-1/Q129)+SIGN(R129)*SQRT((1/R129-1/Q129)*(1/R129-1/Q129) + 4*BR129/((BR129+1)*(BR129+1))*(2*1/R129*1/Q129-1/Q129*1/Q129)))</f>
        <v>0</v>
      </c>
      <c r="Q129">
        <f>IF(LEFT(BS129,1)&lt;&gt;"0",IF(LEFT(BS129,1)="1",3.0,BT129),$D$5+$E$5*(CJ129*CC129/($K$5*1000))+$F$5*(CJ129*CC129/($K$5*1000))*MAX(MIN(BQ129,$J$5),$I$5)*MAX(MIN(BQ129,$J$5),$I$5)+$G$5*MAX(MIN(BQ129,$J$5),$I$5)*(CJ129*CC129/($K$5*1000))+$H$5*(CJ129*CC129/($K$5*1000))*(CJ129*CC129/($K$5*1000)))</f>
        <v>0</v>
      </c>
      <c r="R129">
        <f>I129*(1000-(1000*0.61365*exp(17.502*V129/(240.97+V129))/(CC129+CD129)+BX129)/2)/(1000*0.61365*exp(17.502*V129/(240.97+V129))/(CC129+CD129)-BX129)</f>
        <v>0</v>
      </c>
      <c r="S129">
        <f>1/((BR129+1)/(P129/1.6)+1/(Q129/1.37)) + BR129/((BR129+1)/(P129/1.6) + BR129/(Q129/1.37))</f>
        <v>0</v>
      </c>
      <c r="T129">
        <f>(BM129*BP129)</f>
        <v>0</v>
      </c>
      <c r="U129">
        <f>(CE129+(T129+2*0.95*5.67E-8*(((CE129+$B$7)+273)^4-(CE129+273)^4)-44100*I129)/(1.84*29.3*Q129+8*0.95*5.67E-8*(CE129+273)^3))</f>
        <v>0</v>
      </c>
      <c r="V129">
        <f>($C$7*CF129+$D$7*CG129+$E$7*U129)</f>
        <v>0</v>
      </c>
      <c r="W129">
        <f>0.61365*exp(17.502*V129/(240.97+V129))</f>
        <v>0</v>
      </c>
      <c r="X129">
        <f>(Y129/Z129*100)</f>
        <v>0</v>
      </c>
      <c r="Y129">
        <f>BX129*(CC129+CD129)/1000</f>
        <v>0</v>
      </c>
      <c r="Z129">
        <f>0.61365*exp(17.502*CE129/(240.97+CE129))</f>
        <v>0</v>
      </c>
      <c r="AA129">
        <f>(W129-BX129*(CC129+CD129)/1000)</f>
        <v>0</v>
      </c>
      <c r="AB129">
        <f>(-I129*44100)</f>
        <v>0</v>
      </c>
      <c r="AC129">
        <f>2*29.3*Q129*0.92*(CE129-V129)</f>
        <v>0</v>
      </c>
      <c r="AD129">
        <f>2*0.95*5.67E-8*(((CE129+$B$7)+273)^4-(V129+273)^4)</f>
        <v>0</v>
      </c>
      <c r="AE129">
        <f>T129+AD129+AB129+AC129</f>
        <v>0</v>
      </c>
      <c r="AF129">
        <v>0</v>
      </c>
      <c r="AG129">
        <v>0</v>
      </c>
      <c r="AH129">
        <f>IF(AF129*$H$13&gt;=AJ129,1.0,(AJ129/(AJ129-AF129*$H$13)))</f>
        <v>0</v>
      </c>
      <c r="AI129">
        <f>(AH129-1)*100</f>
        <v>0</v>
      </c>
      <c r="AJ129">
        <f>MAX(0,($B$13+$C$13*CJ129)/(1+$D$13*CJ129)*CC129/(CE129+273)*$E$13)</f>
        <v>0</v>
      </c>
      <c r="AK129" t="s">
        <v>292</v>
      </c>
      <c r="AL129" t="s">
        <v>292</v>
      </c>
      <c r="AM129">
        <v>0</v>
      </c>
      <c r="AN129">
        <v>0</v>
      </c>
      <c r="AO129">
        <f>1-AM129/AN129</f>
        <v>0</v>
      </c>
      <c r="AP129">
        <v>0</v>
      </c>
      <c r="AQ129" t="s">
        <v>292</v>
      </c>
      <c r="AR129" t="s">
        <v>292</v>
      </c>
      <c r="AS129">
        <v>0</v>
      </c>
      <c r="AT129">
        <v>0</v>
      </c>
      <c r="AU129">
        <f>1-AS129/AT129</f>
        <v>0</v>
      </c>
      <c r="AV129">
        <v>0.5</v>
      </c>
      <c r="AW129">
        <f>BN129</f>
        <v>0</v>
      </c>
      <c r="AX129">
        <f>K129</f>
        <v>0</v>
      </c>
      <c r="AY129">
        <f>AU129*AV129*AW129</f>
        <v>0</v>
      </c>
      <c r="AZ129">
        <f>(AX129-AP129)/AW129</f>
        <v>0</v>
      </c>
      <c r="BA129">
        <f>(AN129-AT129)/AT129</f>
        <v>0</v>
      </c>
      <c r="BB129">
        <f>AM129/(AO129+AM129/AT129)</f>
        <v>0</v>
      </c>
      <c r="BC129" t="s">
        <v>292</v>
      </c>
      <c r="BD129">
        <v>0</v>
      </c>
      <c r="BE129">
        <f>IF(BD129&lt;&gt;0, BD129, BB129)</f>
        <v>0</v>
      </c>
      <c r="BF129">
        <f>1-BE129/AT129</f>
        <v>0</v>
      </c>
      <c r="BG129">
        <f>(AT129-AS129)/(AT129-BE129)</f>
        <v>0</v>
      </c>
      <c r="BH129">
        <f>(AN129-AT129)/(AN129-BE129)</f>
        <v>0</v>
      </c>
      <c r="BI129">
        <f>(AT129-AS129)/(AT129-AM129)</f>
        <v>0</v>
      </c>
      <c r="BJ129">
        <f>(AN129-AT129)/(AN129-AM129)</f>
        <v>0</v>
      </c>
      <c r="BK129">
        <f>(BG129*BE129/AS129)</f>
        <v>0</v>
      </c>
      <c r="BL129">
        <f>(1-BK129)</f>
        <v>0</v>
      </c>
      <c r="BM129">
        <f>$B$11*CK129+$C$11*CL129+$F$11*CM129*(1-CP129)</f>
        <v>0</v>
      </c>
      <c r="BN129">
        <f>BM129*BO129</f>
        <v>0</v>
      </c>
      <c r="BO129">
        <f>($B$11*$D$9+$C$11*$D$9+$F$11*((CZ129+CR129)/MAX(CZ129+CR129+DA129, 0.1)*$I$9+DA129/MAX(CZ129+CR129+DA129, 0.1)*$J$9))/($B$11+$C$11+$F$11)</f>
        <v>0</v>
      </c>
      <c r="BP129">
        <f>($B$11*$K$9+$C$11*$K$9+$F$11*((CZ129+CR129)/MAX(CZ129+CR129+DA129, 0.1)*$P$9+DA129/MAX(CZ129+CR129+DA129, 0.1)*$Q$9))/($B$11+$C$11+$F$11)</f>
        <v>0</v>
      </c>
      <c r="BQ129">
        <v>6</v>
      </c>
      <c r="BR129">
        <v>0.5</v>
      </c>
      <c r="BS129" t="s">
        <v>293</v>
      </c>
      <c r="BT129">
        <v>2</v>
      </c>
      <c r="BU129">
        <v>1627940737.6</v>
      </c>
      <c r="BV129">
        <v>367.26</v>
      </c>
      <c r="BW129">
        <v>373.556</v>
      </c>
      <c r="BX129">
        <v>19.5174</v>
      </c>
      <c r="BY129">
        <v>19.4601</v>
      </c>
      <c r="BZ129">
        <v>366.869</v>
      </c>
      <c r="CA129">
        <v>19.6515</v>
      </c>
      <c r="CB129">
        <v>899.934</v>
      </c>
      <c r="CC129">
        <v>101.151</v>
      </c>
      <c r="CD129">
        <v>0.0999368</v>
      </c>
      <c r="CE129">
        <v>35.0738</v>
      </c>
      <c r="CF129">
        <v>35.3352</v>
      </c>
      <c r="CG129">
        <v>999.9</v>
      </c>
      <c r="CH129">
        <v>0</v>
      </c>
      <c r="CI129">
        <v>0</v>
      </c>
      <c r="CJ129">
        <v>10002.5</v>
      </c>
      <c r="CK129">
        <v>0</v>
      </c>
      <c r="CL129">
        <v>66.4346</v>
      </c>
      <c r="CM129">
        <v>1459.97</v>
      </c>
      <c r="CN129">
        <v>0.972993</v>
      </c>
      <c r="CO129">
        <v>0.027007</v>
      </c>
      <c r="CP129">
        <v>0</v>
      </c>
      <c r="CQ129">
        <v>3.4993</v>
      </c>
      <c r="CR129">
        <v>4.99951</v>
      </c>
      <c r="CS129">
        <v>198.209</v>
      </c>
      <c r="CT129">
        <v>11911.6</v>
      </c>
      <c r="CU129">
        <v>48.937</v>
      </c>
      <c r="CV129">
        <v>51.312</v>
      </c>
      <c r="CW129">
        <v>50.562</v>
      </c>
      <c r="CX129">
        <v>50.687</v>
      </c>
      <c r="CY129">
        <v>50.937</v>
      </c>
      <c r="CZ129">
        <v>1415.68</v>
      </c>
      <c r="DA129">
        <v>39.29</v>
      </c>
      <c r="DB129">
        <v>0</v>
      </c>
      <c r="DC129">
        <v>1627940738.5</v>
      </c>
      <c r="DD129">
        <v>0</v>
      </c>
      <c r="DE129">
        <v>3.26168076923077</v>
      </c>
      <c r="DF129">
        <v>-0.767935042729228</v>
      </c>
      <c r="DG129">
        <v>5.17364101650779</v>
      </c>
      <c r="DH129">
        <v>197.737730769231</v>
      </c>
      <c r="DI129">
        <v>15</v>
      </c>
      <c r="DJ129">
        <v>1627940486.6</v>
      </c>
      <c r="DK129" t="s">
        <v>294</v>
      </c>
      <c r="DL129">
        <v>1627940484.1</v>
      </c>
      <c r="DM129">
        <v>1627940486.6</v>
      </c>
      <c r="DN129">
        <v>1</v>
      </c>
      <c r="DO129">
        <v>-0.66</v>
      </c>
      <c r="DP129">
        <v>-0.126</v>
      </c>
      <c r="DQ129">
        <v>0.617</v>
      </c>
      <c r="DR129">
        <v>-0.144</v>
      </c>
      <c r="DS129">
        <v>420</v>
      </c>
      <c r="DT129">
        <v>19</v>
      </c>
      <c r="DU129">
        <v>0.69</v>
      </c>
      <c r="DV129">
        <v>0.21</v>
      </c>
      <c r="DW129">
        <v>-6.37763658536585</v>
      </c>
      <c r="DX129">
        <v>1.4012537979094</v>
      </c>
      <c r="DY129">
        <v>0.157899419060235</v>
      </c>
      <c r="DZ129">
        <v>0</v>
      </c>
      <c r="EA129">
        <v>3.21943235294118</v>
      </c>
      <c r="EB129">
        <v>0.112191885038039</v>
      </c>
      <c r="EC129">
        <v>0.171014648014842</v>
      </c>
      <c r="ED129">
        <v>1</v>
      </c>
      <c r="EE129">
        <v>0.0807401073170732</v>
      </c>
      <c r="EF129">
        <v>-0.0167120905923346</v>
      </c>
      <c r="EG129">
        <v>0.0212074091871891</v>
      </c>
      <c r="EH129">
        <v>1</v>
      </c>
      <c r="EI129">
        <v>2</v>
      </c>
      <c r="EJ129">
        <v>3</v>
      </c>
      <c r="EK129" t="s">
        <v>298</v>
      </c>
      <c r="EL129">
        <v>100</v>
      </c>
      <c r="EM129">
        <v>100</v>
      </c>
      <c r="EN129">
        <v>0.391</v>
      </c>
      <c r="EO129">
        <v>-0.1341</v>
      </c>
      <c r="EP129">
        <v>-1.5265217558934</v>
      </c>
      <c r="EQ129">
        <v>0.00616335315543056</v>
      </c>
      <c r="ER129">
        <v>-2.81551833566181e-06</v>
      </c>
      <c r="ES129">
        <v>7.20361701182458e-10</v>
      </c>
      <c r="ET129">
        <v>-0.335119031910718</v>
      </c>
      <c r="EU129">
        <v>0.000949733804135094</v>
      </c>
      <c r="EV129">
        <v>0.000626151634330831</v>
      </c>
      <c r="EW129">
        <v>-7.8445624330649e-06</v>
      </c>
      <c r="EX129">
        <v>-4</v>
      </c>
      <c r="EY129">
        <v>2067</v>
      </c>
      <c r="EZ129">
        <v>1</v>
      </c>
      <c r="FA129">
        <v>22</v>
      </c>
      <c r="FB129">
        <v>4.2</v>
      </c>
      <c r="FC129">
        <v>4.2</v>
      </c>
      <c r="FD129">
        <v>18</v>
      </c>
      <c r="FE129">
        <v>991.771</v>
      </c>
      <c r="FF129">
        <v>451.571</v>
      </c>
      <c r="FG129">
        <v>33.0017</v>
      </c>
      <c r="FH129">
        <v>34.4316</v>
      </c>
      <c r="FI129">
        <v>30.0018</v>
      </c>
      <c r="FJ129">
        <v>34.0155</v>
      </c>
      <c r="FK129">
        <v>34.0527</v>
      </c>
      <c r="FL129">
        <v>25.0885</v>
      </c>
      <c r="FM129">
        <v>43.7471</v>
      </c>
      <c r="FN129">
        <v>0</v>
      </c>
      <c r="FO129">
        <v>33</v>
      </c>
      <c r="FP129">
        <v>388.3</v>
      </c>
      <c r="FQ129">
        <v>19.4418</v>
      </c>
      <c r="FR129">
        <v>98.9058</v>
      </c>
      <c r="FS129">
        <v>97.726</v>
      </c>
    </row>
    <row r="130" spans="1:175">
      <c r="A130">
        <v>114</v>
      </c>
      <c r="B130">
        <v>1627940739.6</v>
      </c>
      <c r="C130">
        <v>226</v>
      </c>
      <c r="D130" t="s">
        <v>522</v>
      </c>
      <c r="E130" t="s">
        <v>523</v>
      </c>
      <c r="F130">
        <v>0</v>
      </c>
      <c r="H130">
        <v>1627940739.6</v>
      </c>
      <c r="I130">
        <f>(J130)/1000</f>
        <v>0</v>
      </c>
      <c r="J130">
        <f>1000*CB130*AH130*(BX130-BY130)/(100*BQ130*(1000-AH130*BX130))</f>
        <v>0</v>
      </c>
      <c r="K130">
        <f>CB130*AH130*(BW130-BV130*(1000-AH130*BY130)/(1000-AH130*BX130))/(100*BQ130)</f>
        <v>0</v>
      </c>
      <c r="L130">
        <f>BV130 - IF(AH130&gt;1, K130*BQ130*100.0/(AJ130*CJ130), 0)</f>
        <v>0</v>
      </c>
      <c r="M130">
        <f>((S130-I130/2)*L130-K130)/(S130+I130/2)</f>
        <v>0</v>
      </c>
      <c r="N130">
        <f>M130*(CC130+CD130)/1000.0</f>
        <v>0</v>
      </c>
      <c r="O130">
        <f>(BV130 - IF(AH130&gt;1, K130*BQ130*100.0/(AJ130*CJ130), 0))*(CC130+CD130)/1000.0</f>
        <v>0</v>
      </c>
      <c r="P130">
        <f>2.0/((1/R130-1/Q130)+SIGN(R130)*SQRT((1/R130-1/Q130)*(1/R130-1/Q130) + 4*BR130/((BR130+1)*(BR130+1))*(2*1/R130*1/Q130-1/Q130*1/Q130)))</f>
        <v>0</v>
      </c>
      <c r="Q130">
        <f>IF(LEFT(BS130,1)&lt;&gt;"0",IF(LEFT(BS130,1)="1",3.0,BT130),$D$5+$E$5*(CJ130*CC130/($K$5*1000))+$F$5*(CJ130*CC130/($K$5*1000))*MAX(MIN(BQ130,$J$5),$I$5)*MAX(MIN(BQ130,$J$5),$I$5)+$G$5*MAX(MIN(BQ130,$J$5),$I$5)*(CJ130*CC130/($K$5*1000))+$H$5*(CJ130*CC130/($K$5*1000))*(CJ130*CC130/($K$5*1000)))</f>
        <v>0</v>
      </c>
      <c r="R130">
        <f>I130*(1000-(1000*0.61365*exp(17.502*V130/(240.97+V130))/(CC130+CD130)+BX130)/2)/(1000*0.61365*exp(17.502*V130/(240.97+V130))/(CC130+CD130)-BX130)</f>
        <v>0</v>
      </c>
      <c r="S130">
        <f>1/((BR130+1)/(P130/1.6)+1/(Q130/1.37)) + BR130/((BR130+1)/(P130/1.6) + BR130/(Q130/1.37))</f>
        <v>0</v>
      </c>
      <c r="T130">
        <f>(BM130*BP130)</f>
        <v>0</v>
      </c>
      <c r="U130">
        <f>(CE130+(T130+2*0.95*5.67E-8*(((CE130+$B$7)+273)^4-(CE130+273)^4)-44100*I130)/(1.84*29.3*Q130+8*0.95*5.67E-8*(CE130+273)^3))</f>
        <v>0</v>
      </c>
      <c r="V130">
        <f>($C$7*CF130+$D$7*CG130+$E$7*U130)</f>
        <v>0</v>
      </c>
      <c r="W130">
        <f>0.61365*exp(17.502*V130/(240.97+V130))</f>
        <v>0</v>
      </c>
      <c r="X130">
        <f>(Y130/Z130*100)</f>
        <v>0</v>
      </c>
      <c r="Y130">
        <f>BX130*(CC130+CD130)/1000</f>
        <v>0</v>
      </c>
      <c r="Z130">
        <f>0.61365*exp(17.502*CE130/(240.97+CE130))</f>
        <v>0</v>
      </c>
      <c r="AA130">
        <f>(W130-BX130*(CC130+CD130)/1000)</f>
        <v>0</v>
      </c>
      <c r="AB130">
        <f>(-I130*44100)</f>
        <v>0</v>
      </c>
      <c r="AC130">
        <f>2*29.3*Q130*0.92*(CE130-V130)</f>
        <v>0</v>
      </c>
      <c r="AD130">
        <f>2*0.95*5.67E-8*(((CE130+$B$7)+273)^4-(V130+273)^4)</f>
        <v>0</v>
      </c>
      <c r="AE130">
        <f>T130+AD130+AB130+AC130</f>
        <v>0</v>
      </c>
      <c r="AF130">
        <v>0</v>
      </c>
      <c r="AG130">
        <v>0</v>
      </c>
      <c r="AH130">
        <f>IF(AF130*$H$13&gt;=AJ130,1.0,(AJ130/(AJ130-AF130*$H$13)))</f>
        <v>0</v>
      </c>
      <c r="AI130">
        <f>(AH130-1)*100</f>
        <v>0</v>
      </c>
      <c r="AJ130">
        <f>MAX(0,($B$13+$C$13*CJ130)/(1+$D$13*CJ130)*CC130/(CE130+273)*$E$13)</f>
        <v>0</v>
      </c>
      <c r="AK130" t="s">
        <v>292</v>
      </c>
      <c r="AL130" t="s">
        <v>292</v>
      </c>
      <c r="AM130">
        <v>0</v>
      </c>
      <c r="AN130">
        <v>0</v>
      </c>
      <c r="AO130">
        <f>1-AM130/AN130</f>
        <v>0</v>
      </c>
      <c r="AP130">
        <v>0</v>
      </c>
      <c r="AQ130" t="s">
        <v>292</v>
      </c>
      <c r="AR130" t="s">
        <v>292</v>
      </c>
      <c r="AS130">
        <v>0</v>
      </c>
      <c r="AT130">
        <v>0</v>
      </c>
      <c r="AU130">
        <f>1-AS130/AT130</f>
        <v>0</v>
      </c>
      <c r="AV130">
        <v>0.5</v>
      </c>
      <c r="AW130">
        <f>BN130</f>
        <v>0</v>
      </c>
      <c r="AX130">
        <f>K130</f>
        <v>0</v>
      </c>
      <c r="AY130">
        <f>AU130*AV130*AW130</f>
        <v>0</v>
      </c>
      <c r="AZ130">
        <f>(AX130-AP130)/AW130</f>
        <v>0</v>
      </c>
      <c r="BA130">
        <f>(AN130-AT130)/AT130</f>
        <v>0</v>
      </c>
      <c r="BB130">
        <f>AM130/(AO130+AM130/AT130)</f>
        <v>0</v>
      </c>
      <c r="BC130" t="s">
        <v>292</v>
      </c>
      <c r="BD130">
        <v>0</v>
      </c>
      <c r="BE130">
        <f>IF(BD130&lt;&gt;0, BD130, BB130)</f>
        <v>0</v>
      </c>
      <c r="BF130">
        <f>1-BE130/AT130</f>
        <v>0</v>
      </c>
      <c r="BG130">
        <f>(AT130-AS130)/(AT130-BE130)</f>
        <v>0</v>
      </c>
      <c r="BH130">
        <f>(AN130-AT130)/(AN130-BE130)</f>
        <v>0</v>
      </c>
      <c r="BI130">
        <f>(AT130-AS130)/(AT130-AM130)</f>
        <v>0</v>
      </c>
      <c r="BJ130">
        <f>(AN130-AT130)/(AN130-AM130)</f>
        <v>0</v>
      </c>
      <c r="BK130">
        <f>(BG130*BE130/AS130)</f>
        <v>0</v>
      </c>
      <c r="BL130">
        <f>(1-BK130)</f>
        <v>0</v>
      </c>
      <c r="BM130">
        <f>$B$11*CK130+$C$11*CL130+$F$11*CM130*(1-CP130)</f>
        <v>0</v>
      </c>
      <c r="BN130">
        <f>BM130*BO130</f>
        <v>0</v>
      </c>
      <c r="BO130">
        <f>($B$11*$D$9+$C$11*$D$9+$F$11*((CZ130+CR130)/MAX(CZ130+CR130+DA130, 0.1)*$I$9+DA130/MAX(CZ130+CR130+DA130, 0.1)*$J$9))/($B$11+$C$11+$F$11)</f>
        <v>0</v>
      </c>
      <c r="BP130">
        <f>($B$11*$K$9+$C$11*$K$9+$F$11*((CZ130+CR130)/MAX(CZ130+CR130+DA130, 0.1)*$P$9+DA130/MAX(CZ130+CR130+DA130, 0.1)*$Q$9))/($B$11+$C$11+$F$11)</f>
        <v>0</v>
      </c>
      <c r="BQ130">
        <v>6</v>
      </c>
      <c r="BR130">
        <v>0.5</v>
      </c>
      <c r="BS130" t="s">
        <v>293</v>
      </c>
      <c r="BT130">
        <v>2</v>
      </c>
      <c r="BU130">
        <v>1627940739.6</v>
      </c>
      <c r="BV130">
        <v>370.586</v>
      </c>
      <c r="BW130">
        <v>376.957</v>
      </c>
      <c r="BX130">
        <v>19.5193</v>
      </c>
      <c r="BY130">
        <v>19.464</v>
      </c>
      <c r="BZ130">
        <v>370.18</v>
      </c>
      <c r="CA130">
        <v>19.6534</v>
      </c>
      <c r="CB130">
        <v>900.067</v>
      </c>
      <c r="CC130">
        <v>101.15</v>
      </c>
      <c r="CD130">
        <v>0.100451</v>
      </c>
      <c r="CE130">
        <v>35.0777</v>
      </c>
      <c r="CF130">
        <v>35.3352</v>
      </c>
      <c r="CG130">
        <v>999.9</v>
      </c>
      <c r="CH130">
        <v>0</v>
      </c>
      <c r="CI130">
        <v>0</v>
      </c>
      <c r="CJ130">
        <v>9986.25</v>
      </c>
      <c r="CK130">
        <v>0</v>
      </c>
      <c r="CL130">
        <v>66.4346</v>
      </c>
      <c r="CM130">
        <v>1459.96</v>
      </c>
      <c r="CN130">
        <v>0.972993</v>
      </c>
      <c r="CO130">
        <v>0.027007</v>
      </c>
      <c r="CP130">
        <v>0</v>
      </c>
      <c r="CQ130">
        <v>3.0596</v>
      </c>
      <c r="CR130">
        <v>4.99951</v>
      </c>
      <c r="CS130">
        <v>198.292</v>
      </c>
      <c r="CT130">
        <v>11911.6</v>
      </c>
      <c r="CU130">
        <v>48.937</v>
      </c>
      <c r="CV130">
        <v>51.312</v>
      </c>
      <c r="CW130">
        <v>50.562</v>
      </c>
      <c r="CX130">
        <v>50.687</v>
      </c>
      <c r="CY130">
        <v>50.937</v>
      </c>
      <c r="CZ130">
        <v>1415.67</v>
      </c>
      <c r="DA130">
        <v>39.29</v>
      </c>
      <c r="DB130">
        <v>0</v>
      </c>
      <c r="DC130">
        <v>1627940740.3</v>
      </c>
      <c r="DD130">
        <v>0</v>
      </c>
      <c r="DE130">
        <v>3.250076</v>
      </c>
      <c r="DF130">
        <v>-0.137407688012511</v>
      </c>
      <c r="DG130">
        <v>4.22392307402539</v>
      </c>
      <c r="DH130">
        <v>197.87968</v>
      </c>
      <c r="DI130">
        <v>15</v>
      </c>
      <c r="DJ130">
        <v>1627940486.6</v>
      </c>
      <c r="DK130" t="s">
        <v>294</v>
      </c>
      <c r="DL130">
        <v>1627940484.1</v>
      </c>
      <c r="DM130">
        <v>1627940486.6</v>
      </c>
      <c r="DN130">
        <v>1</v>
      </c>
      <c r="DO130">
        <v>-0.66</v>
      </c>
      <c r="DP130">
        <v>-0.126</v>
      </c>
      <c r="DQ130">
        <v>0.617</v>
      </c>
      <c r="DR130">
        <v>-0.144</v>
      </c>
      <c r="DS130">
        <v>420</v>
      </c>
      <c r="DT130">
        <v>19</v>
      </c>
      <c r="DU130">
        <v>0.69</v>
      </c>
      <c r="DV130">
        <v>0.21</v>
      </c>
      <c r="DW130">
        <v>-6.34837</v>
      </c>
      <c r="DX130">
        <v>1.13650933797909</v>
      </c>
      <c r="DY130">
        <v>0.142502467877646</v>
      </c>
      <c r="DZ130">
        <v>0</v>
      </c>
      <c r="EA130">
        <v>3.22709714285714</v>
      </c>
      <c r="EB130">
        <v>0.184147162426613</v>
      </c>
      <c r="EC130">
        <v>0.178301653683084</v>
      </c>
      <c r="ED130">
        <v>1</v>
      </c>
      <c r="EE130">
        <v>0.0806863268292683</v>
      </c>
      <c r="EF130">
        <v>-0.0976507965156793</v>
      </c>
      <c r="EG130">
        <v>0.0211741371920284</v>
      </c>
      <c r="EH130">
        <v>1</v>
      </c>
      <c r="EI130">
        <v>2</v>
      </c>
      <c r="EJ130">
        <v>3</v>
      </c>
      <c r="EK130" t="s">
        <v>298</v>
      </c>
      <c r="EL130">
        <v>100</v>
      </c>
      <c r="EM130">
        <v>100</v>
      </c>
      <c r="EN130">
        <v>0.406</v>
      </c>
      <c r="EO130">
        <v>-0.1341</v>
      </c>
      <c r="EP130">
        <v>-1.5265217558934</v>
      </c>
      <c r="EQ130">
        <v>0.00616335315543056</v>
      </c>
      <c r="ER130">
        <v>-2.81551833566181e-06</v>
      </c>
      <c r="ES130">
        <v>7.20361701182458e-10</v>
      </c>
      <c r="ET130">
        <v>-0.335119031910718</v>
      </c>
      <c r="EU130">
        <v>0.000949733804135094</v>
      </c>
      <c r="EV130">
        <v>0.000626151634330831</v>
      </c>
      <c r="EW130">
        <v>-7.8445624330649e-06</v>
      </c>
      <c r="EX130">
        <v>-4</v>
      </c>
      <c r="EY130">
        <v>2067</v>
      </c>
      <c r="EZ130">
        <v>1</v>
      </c>
      <c r="FA130">
        <v>22</v>
      </c>
      <c r="FB130">
        <v>4.3</v>
      </c>
      <c r="FC130">
        <v>4.2</v>
      </c>
      <c r="FD130">
        <v>18</v>
      </c>
      <c r="FE130">
        <v>991.653</v>
      </c>
      <c r="FF130">
        <v>451.452</v>
      </c>
      <c r="FG130">
        <v>33.0018</v>
      </c>
      <c r="FH130">
        <v>34.4398</v>
      </c>
      <c r="FI130">
        <v>30.0018</v>
      </c>
      <c r="FJ130">
        <v>34.0236</v>
      </c>
      <c r="FK130">
        <v>34.0614</v>
      </c>
      <c r="FL130">
        <v>25.2235</v>
      </c>
      <c r="FM130">
        <v>43.7471</v>
      </c>
      <c r="FN130">
        <v>0</v>
      </c>
      <c r="FO130">
        <v>33</v>
      </c>
      <c r="FP130">
        <v>393.32</v>
      </c>
      <c r="FQ130">
        <v>19.4418</v>
      </c>
      <c r="FR130">
        <v>98.9054</v>
      </c>
      <c r="FS130">
        <v>97.725</v>
      </c>
    </row>
    <row r="131" spans="1:175">
      <c r="A131">
        <v>115</v>
      </c>
      <c r="B131">
        <v>1627940741.6</v>
      </c>
      <c r="C131">
        <v>228</v>
      </c>
      <c r="D131" t="s">
        <v>524</v>
      </c>
      <c r="E131" t="s">
        <v>525</v>
      </c>
      <c r="F131">
        <v>0</v>
      </c>
      <c r="H131">
        <v>1627940741.6</v>
      </c>
      <c r="I131">
        <f>(J131)/1000</f>
        <v>0</v>
      </c>
      <c r="J131">
        <f>1000*CB131*AH131*(BX131-BY131)/(100*BQ131*(1000-AH131*BX131))</f>
        <v>0</v>
      </c>
      <c r="K131">
        <f>CB131*AH131*(BW131-BV131*(1000-AH131*BY131)/(1000-AH131*BX131))/(100*BQ131)</f>
        <v>0</v>
      </c>
      <c r="L131">
        <f>BV131 - IF(AH131&gt;1, K131*BQ131*100.0/(AJ131*CJ131), 0)</f>
        <v>0</v>
      </c>
      <c r="M131">
        <f>((S131-I131/2)*L131-K131)/(S131+I131/2)</f>
        <v>0</v>
      </c>
      <c r="N131">
        <f>M131*(CC131+CD131)/1000.0</f>
        <v>0</v>
      </c>
      <c r="O131">
        <f>(BV131 - IF(AH131&gt;1, K131*BQ131*100.0/(AJ131*CJ131), 0))*(CC131+CD131)/1000.0</f>
        <v>0</v>
      </c>
      <c r="P131">
        <f>2.0/((1/R131-1/Q131)+SIGN(R131)*SQRT((1/R131-1/Q131)*(1/R131-1/Q131) + 4*BR131/((BR131+1)*(BR131+1))*(2*1/R131*1/Q131-1/Q131*1/Q131)))</f>
        <v>0</v>
      </c>
      <c r="Q131">
        <f>IF(LEFT(BS131,1)&lt;&gt;"0",IF(LEFT(BS131,1)="1",3.0,BT131),$D$5+$E$5*(CJ131*CC131/($K$5*1000))+$F$5*(CJ131*CC131/($K$5*1000))*MAX(MIN(BQ131,$J$5),$I$5)*MAX(MIN(BQ131,$J$5),$I$5)+$G$5*MAX(MIN(BQ131,$J$5),$I$5)*(CJ131*CC131/($K$5*1000))+$H$5*(CJ131*CC131/($K$5*1000))*(CJ131*CC131/($K$5*1000)))</f>
        <v>0</v>
      </c>
      <c r="R131">
        <f>I131*(1000-(1000*0.61365*exp(17.502*V131/(240.97+V131))/(CC131+CD131)+BX131)/2)/(1000*0.61365*exp(17.502*V131/(240.97+V131))/(CC131+CD131)-BX131)</f>
        <v>0</v>
      </c>
      <c r="S131">
        <f>1/((BR131+1)/(P131/1.6)+1/(Q131/1.37)) + BR131/((BR131+1)/(P131/1.6) + BR131/(Q131/1.37))</f>
        <v>0</v>
      </c>
      <c r="T131">
        <f>(BM131*BP131)</f>
        <v>0</v>
      </c>
      <c r="U131">
        <f>(CE131+(T131+2*0.95*5.67E-8*(((CE131+$B$7)+273)^4-(CE131+273)^4)-44100*I131)/(1.84*29.3*Q131+8*0.95*5.67E-8*(CE131+273)^3))</f>
        <v>0</v>
      </c>
      <c r="V131">
        <f>($C$7*CF131+$D$7*CG131+$E$7*U131)</f>
        <v>0</v>
      </c>
      <c r="W131">
        <f>0.61365*exp(17.502*V131/(240.97+V131))</f>
        <v>0</v>
      </c>
      <c r="X131">
        <f>(Y131/Z131*100)</f>
        <v>0</v>
      </c>
      <c r="Y131">
        <f>BX131*(CC131+CD131)/1000</f>
        <v>0</v>
      </c>
      <c r="Z131">
        <f>0.61365*exp(17.502*CE131/(240.97+CE131))</f>
        <v>0</v>
      </c>
      <c r="AA131">
        <f>(W131-BX131*(CC131+CD131)/1000)</f>
        <v>0</v>
      </c>
      <c r="AB131">
        <f>(-I131*44100)</f>
        <v>0</v>
      </c>
      <c r="AC131">
        <f>2*29.3*Q131*0.92*(CE131-V131)</f>
        <v>0</v>
      </c>
      <c r="AD131">
        <f>2*0.95*5.67E-8*(((CE131+$B$7)+273)^4-(V131+273)^4)</f>
        <v>0</v>
      </c>
      <c r="AE131">
        <f>T131+AD131+AB131+AC131</f>
        <v>0</v>
      </c>
      <c r="AF131">
        <v>0</v>
      </c>
      <c r="AG131">
        <v>0</v>
      </c>
      <c r="AH131">
        <f>IF(AF131*$H$13&gt;=AJ131,1.0,(AJ131/(AJ131-AF131*$H$13)))</f>
        <v>0</v>
      </c>
      <c r="AI131">
        <f>(AH131-1)*100</f>
        <v>0</v>
      </c>
      <c r="AJ131">
        <f>MAX(0,($B$13+$C$13*CJ131)/(1+$D$13*CJ131)*CC131/(CE131+273)*$E$13)</f>
        <v>0</v>
      </c>
      <c r="AK131" t="s">
        <v>292</v>
      </c>
      <c r="AL131" t="s">
        <v>292</v>
      </c>
      <c r="AM131">
        <v>0</v>
      </c>
      <c r="AN131">
        <v>0</v>
      </c>
      <c r="AO131">
        <f>1-AM131/AN131</f>
        <v>0</v>
      </c>
      <c r="AP131">
        <v>0</v>
      </c>
      <c r="AQ131" t="s">
        <v>292</v>
      </c>
      <c r="AR131" t="s">
        <v>292</v>
      </c>
      <c r="AS131">
        <v>0</v>
      </c>
      <c r="AT131">
        <v>0</v>
      </c>
      <c r="AU131">
        <f>1-AS131/AT131</f>
        <v>0</v>
      </c>
      <c r="AV131">
        <v>0.5</v>
      </c>
      <c r="AW131">
        <f>BN131</f>
        <v>0</v>
      </c>
      <c r="AX131">
        <f>K131</f>
        <v>0</v>
      </c>
      <c r="AY131">
        <f>AU131*AV131*AW131</f>
        <v>0</v>
      </c>
      <c r="AZ131">
        <f>(AX131-AP131)/AW131</f>
        <v>0</v>
      </c>
      <c r="BA131">
        <f>(AN131-AT131)/AT131</f>
        <v>0</v>
      </c>
      <c r="BB131">
        <f>AM131/(AO131+AM131/AT131)</f>
        <v>0</v>
      </c>
      <c r="BC131" t="s">
        <v>292</v>
      </c>
      <c r="BD131">
        <v>0</v>
      </c>
      <c r="BE131">
        <f>IF(BD131&lt;&gt;0, BD131, BB131)</f>
        <v>0</v>
      </c>
      <c r="BF131">
        <f>1-BE131/AT131</f>
        <v>0</v>
      </c>
      <c r="BG131">
        <f>(AT131-AS131)/(AT131-BE131)</f>
        <v>0</v>
      </c>
      <c r="BH131">
        <f>(AN131-AT131)/(AN131-BE131)</f>
        <v>0</v>
      </c>
      <c r="BI131">
        <f>(AT131-AS131)/(AT131-AM131)</f>
        <v>0</v>
      </c>
      <c r="BJ131">
        <f>(AN131-AT131)/(AN131-AM131)</f>
        <v>0</v>
      </c>
      <c r="BK131">
        <f>(BG131*BE131/AS131)</f>
        <v>0</v>
      </c>
      <c r="BL131">
        <f>(1-BK131)</f>
        <v>0</v>
      </c>
      <c r="BM131">
        <f>$B$11*CK131+$C$11*CL131+$F$11*CM131*(1-CP131)</f>
        <v>0</v>
      </c>
      <c r="BN131">
        <f>BM131*BO131</f>
        <v>0</v>
      </c>
      <c r="BO131">
        <f>($B$11*$D$9+$C$11*$D$9+$F$11*((CZ131+CR131)/MAX(CZ131+CR131+DA131, 0.1)*$I$9+DA131/MAX(CZ131+CR131+DA131, 0.1)*$J$9))/($B$11+$C$11+$F$11)</f>
        <v>0</v>
      </c>
      <c r="BP131">
        <f>($B$11*$K$9+$C$11*$K$9+$F$11*((CZ131+CR131)/MAX(CZ131+CR131+DA131, 0.1)*$P$9+DA131/MAX(CZ131+CR131+DA131, 0.1)*$Q$9))/($B$11+$C$11+$F$11)</f>
        <v>0</v>
      </c>
      <c r="BQ131">
        <v>6</v>
      </c>
      <c r="BR131">
        <v>0.5</v>
      </c>
      <c r="BS131" t="s">
        <v>293</v>
      </c>
      <c r="BT131">
        <v>2</v>
      </c>
      <c r="BU131">
        <v>1627940741.6</v>
      </c>
      <c r="BV131">
        <v>373.996</v>
      </c>
      <c r="BW131">
        <v>380.298</v>
      </c>
      <c r="BX131">
        <v>19.5215</v>
      </c>
      <c r="BY131">
        <v>19.4695</v>
      </c>
      <c r="BZ131">
        <v>373.575</v>
      </c>
      <c r="CA131">
        <v>19.6556</v>
      </c>
      <c r="CB131">
        <v>900.079</v>
      </c>
      <c r="CC131">
        <v>101.15</v>
      </c>
      <c r="CD131">
        <v>0.100287</v>
      </c>
      <c r="CE131">
        <v>35.0818</v>
      </c>
      <c r="CF131">
        <v>35.3293</v>
      </c>
      <c r="CG131">
        <v>999.9</v>
      </c>
      <c r="CH131">
        <v>0</v>
      </c>
      <c r="CI131">
        <v>0</v>
      </c>
      <c r="CJ131">
        <v>10012.5</v>
      </c>
      <c r="CK131">
        <v>0</v>
      </c>
      <c r="CL131">
        <v>66.4346</v>
      </c>
      <c r="CM131">
        <v>1459.96</v>
      </c>
      <c r="CN131">
        <v>0.972993</v>
      </c>
      <c r="CO131">
        <v>0.027007</v>
      </c>
      <c r="CP131">
        <v>0</v>
      </c>
      <c r="CQ131">
        <v>3.3461</v>
      </c>
      <c r="CR131">
        <v>4.99951</v>
      </c>
      <c r="CS131">
        <v>198.587</v>
      </c>
      <c r="CT131">
        <v>11911.5</v>
      </c>
      <c r="CU131">
        <v>48.937</v>
      </c>
      <c r="CV131">
        <v>51.312</v>
      </c>
      <c r="CW131">
        <v>50.562</v>
      </c>
      <c r="CX131">
        <v>50.687</v>
      </c>
      <c r="CY131">
        <v>50.937</v>
      </c>
      <c r="CZ131">
        <v>1415.67</v>
      </c>
      <c r="DA131">
        <v>39.29</v>
      </c>
      <c r="DB131">
        <v>0</v>
      </c>
      <c r="DC131">
        <v>1627940742.1</v>
      </c>
      <c r="DD131">
        <v>0</v>
      </c>
      <c r="DE131">
        <v>3.24863076923077</v>
      </c>
      <c r="DF131">
        <v>-0.100191451662513</v>
      </c>
      <c r="DG131">
        <v>3.82553845567347</v>
      </c>
      <c r="DH131">
        <v>198.012346153846</v>
      </c>
      <c r="DI131">
        <v>15</v>
      </c>
      <c r="DJ131">
        <v>1627940486.6</v>
      </c>
      <c r="DK131" t="s">
        <v>294</v>
      </c>
      <c r="DL131">
        <v>1627940484.1</v>
      </c>
      <c r="DM131">
        <v>1627940486.6</v>
      </c>
      <c r="DN131">
        <v>1</v>
      </c>
      <c r="DO131">
        <v>-0.66</v>
      </c>
      <c r="DP131">
        <v>-0.126</v>
      </c>
      <c r="DQ131">
        <v>0.617</v>
      </c>
      <c r="DR131">
        <v>-0.144</v>
      </c>
      <c r="DS131">
        <v>420</v>
      </c>
      <c r="DT131">
        <v>19</v>
      </c>
      <c r="DU131">
        <v>0.69</v>
      </c>
      <c r="DV131">
        <v>0.21</v>
      </c>
      <c r="DW131">
        <v>-6.32303951219512</v>
      </c>
      <c r="DX131">
        <v>0.650521045296161</v>
      </c>
      <c r="DY131">
        <v>0.113800406980952</v>
      </c>
      <c r="DZ131">
        <v>0</v>
      </c>
      <c r="EA131">
        <v>3.24457647058823</v>
      </c>
      <c r="EB131">
        <v>-0.032367997996748</v>
      </c>
      <c r="EC131">
        <v>0.183858297512007</v>
      </c>
      <c r="ED131">
        <v>1</v>
      </c>
      <c r="EE131">
        <v>0.0793163878048781</v>
      </c>
      <c r="EF131">
        <v>-0.159945986759582</v>
      </c>
      <c r="EG131">
        <v>0.0223177839549452</v>
      </c>
      <c r="EH131">
        <v>0</v>
      </c>
      <c r="EI131">
        <v>1</v>
      </c>
      <c r="EJ131">
        <v>3</v>
      </c>
      <c r="EK131" t="s">
        <v>349</v>
      </c>
      <c r="EL131">
        <v>100</v>
      </c>
      <c r="EM131">
        <v>100</v>
      </c>
      <c r="EN131">
        <v>0.421</v>
      </c>
      <c r="EO131">
        <v>-0.1341</v>
      </c>
      <c r="EP131">
        <v>-1.5265217558934</v>
      </c>
      <c r="EQ131">
        <v>0.00616335315543056</v>
      </c>
      <c r="ER131">
        <v>-2.81551833566181e-06</v>
      </c>
      <c r="ES131">
        <v>7.20361701182458e-10</v>
      </c>
      <c r="ET131">
        <v>-0.335119031910718</v>
      </c>
      <c r="EU131">
        <v>0.000949733804135094</v>
      </c>
      <c r="EV131">
        <v>0.000626151634330831</v>
      </c>
      <c r="EW131">
        <v>-7.8445624330649e-06</v>
      </c>
      <c r="EX131">
        <v>-4</v>
      </c>
      <c r="EY131">
        <v>2067</v>
      </c>
      <c r="EZ131">
        <v>1</v>
      </c>
      <c r="FA131">
        <v>22</v>
      </c>
      <c r="FB131">
        <v>4.3</v>
      </c>
      <c r="FC131">
        <v>4.2</v>
      </c>
      <c r="FD131">
        <v>18</v>
      </c>
      <c r="FE131">
        <v>991.997</v>
      </c>
      <c r="FF131">
        <v>451.302</v>
      </c>
      <c r="FG131">
        <v>33.0019</v>
      </c>
      <c r="FH131">
        <v>34.4482</v>
      </c>
      <c r="FI131">
        <v>30.0019</v>
      </c>
      <c r="FJ131">
        <v>34.0332</v>
      </c>
      <c r="FK131">
        <v>34.0702</v>
      </c>
      <c r="FL131">
        <v>25.4286</v>
      </c>
      <c r="FM131">
        <v>43.7471</v>
      </c>
      <c r="FN131">
        <v>0</v>
      </c>
      <c r="FO131">
        <v>33</v>
      </c>
      <c r="FP131">
        <v>393.32</v>
      </c>
      <c r="FQ131">
        <v>19.4418</v>
      </c>
      <c r="FR131">
        <v>98.904</v>
      </c>
      <c r="FS131">
        <v>97.7237</v>
      </c>
    </row>
    <row r="132" spans="1:175">
      <c r="A132">
        <v>116</v>
      </c>
      <c r="B132">
        <v>1627940743.6</v>
      </c>
      <c r="C132">
        <v>230</v>
      </c>
      <c r="D132" t="s">
        <v>526</v>
      </c>
      <c r="E132" t="s">
        <v>527</v>
      </c>
      <c r="F132">
        <v>0</v>
      </c>
      <c r="H132">
        <v>1627940743.6</v>
      </c>
      <c r="I132">
        <f>(J132)/1000</f>
        <v>0</v>
      </c>
      <c r="J132">
        <f>1000*CB132*AH132*(BX132-BY132)/(100*BQ132*(1000-AH132*BX132))</f>
        <v>0</v>
      </c>
      <c r="K132">
        <f>CB132*AH132*(BW132-BV132*(1000-AH132*BY132)/(1000-AH132*BX132))/(100*BQ132)</f>
        <v>0</v>
      </c>
      <c r="L132">
        <f>BV132 - IF(AH132&gt;1, K132*BQ132*100.0/(AJ132*CJ132), 0)</f>
        <v>0</v>
      </c>
      <c r="M132">
        <f>((S132-I132/2)*L132-K132)/(S132+I132/2)</f>
        <v>0</v>
      </c>
      <c r="N132">
        <f>M132*(CC132+CD132)/1000.0</f>
        <v>0</v>
      </c>
      <c r="O132">
        <f>(BV132 - IF(AH132&gt;1, K132*BQ132*100.0/(AJ132*CJ132), 0))*(CC132+CD132)/1000.0</f>
        <v>0</v>
      </c>
      <c r="P132">
        <f>2.0/((1/R132-1/Q132)+SIGN(R132)*SQRT((1/R132-1/Q132)*(1/R132-1/Q132) + 4*BR132/((BR132+1)*(BR132+1))*(2*1/R132*1/Q132-1/Q132*1/Q132)))</f>
        <v>0</v>
      </c>
      <c r="Q132">
        <f>IF(LEFT(BS132,1)&lt;&gt;"0",IF(LEFT(BS132,1)="1",3.0,BT132),$D$5+$E$5*(CJ132*CC132/($K$5*1000))+$F$5*(CJ132*CC132/($K$5*1000))*MAX(MIN(BQ132,$J$5),$I$5)*MAX(MIN(BQ132,$J$5),$I$5)+$G$5*MAX(MIN(BQ132,$J$5),$I$5)*(CJ132*CC132/($K$5*1000))+$H$5*(CJ132*CC132/($K$5*1000))*(CJ132*CC132/($K$5*1000)))</f>
        <v>0</v>
      </c>
      <c r="R132">
        <f>I132*(1000-(1000*0.61365*exp(17.502*V132/(240.97+V132))/(CC132+CD132)+BX132)/2)/(1000*0.61365*exp(17.502*V132/(240.97+V132))/(CC132+CD132)-BX132)</f>
        <v>0</v>
      </c>
      <c r="S132">
        <f>1/((BR132+1)/(P132/1.6)+1/(Q132/1.37)) + BR132/((BR132+1)/(P132/1.6) + BR132/(Q132/1.37))</f>
        <v>0</v>
      </c>
      <c r="T132">
        <f>(BM132*BP132)</f>
        <v>0</v>
      </c>
      <c r="U132">
        <f>(CE132+(T132+2*0.95*5.67E-8*(((CE132+$B$7)+273)^4-(CE132+273)^4)-44100*I132)/(1.84*29.3*Q132+8*0.95*5.67E-8*(CE132+273)^3))</f>
        <v>0</v>
      </c>
      <c r="V132">
        <f>($C$7*CF132+$D$7*CG132+$E$7*U132)</f>
        <v>0</v>
      </c>
      <c r="W132">
        <f>0.61365*exp(17.502*V132/(240.97+V132))</f>
        <v>0</v>
      </c>
      <c r="X132">
        <f>(Y132/Z132*100)</f>
        <v>0</v>
      </c>
      <c r="Y132">
        <f>BX132*(CC132+CD132)/1000</f>
        <v>0</v>
      </c>
      <c r="Z132">
        <f>0.61365*exp(17.502*CE132/(240.97+CE132))</f>
        <v>0</v>
      </c>
      <c r="AA132">
        <f>(W132-BX132*(CC132+CD132)/1000)</f>
        <v>0</v>
      </c>
      <c r="AB132">
        <f>(-I132*44100)</f>
        <v>0</v>
      </c>
      <c r="AC132">
        <f>2*29.3*Q132*0.92*(CE132-V132)</f>
        <v>0</v>
      </c>
      <c r="AD132">
        <f>2*0.95*5.67E-8*(((CE132+$B$7)+273)^4-(V132+273)^4)</f>
        <v>0</v>
      </c>
      <c r="AE132">
        <f>T132+AD132+AB132+AC132</f>
        <v>0</v>
      </c>
      <c r="AF132">
        <v>0</v>
      </c>
      <c r="AG132">
        <v>0</v>
      </c>
      <c r="AH132">
        <f>IF(AF132*$H$13&gt;=AJ132,1.0,(AJ132/(AJ132-AF132*$H$13)))</f>
        <v>0</v>
      </c>
      <c r="AI132">
        <f>(AH132-1)*100</f>
        <v>0</v>
      </c>
      <c r="AJ132">
        <f>MAX(0,($B$13+$C$13*CJ132)/(1+$D$13*CJ132)*CC132/(CE132+273)*$E$13)</f>
        <v>0</v>
      </c>
      <c r="AK132" t="s">
        <v>292</v>
      </c>
      <c r="AL132" t="s">
        <v>292</v>
      </c>
      <c r="AM132">
        <v>0</v>
      </c>
      <c r="AN132">
        <v>0</v>
      </c>
      <c r="AO132">
        <f>1-AM132/AN132</f>
        <v>0</v>
      </c>
      <c r="AP132">
        <v>0</v>
      </c>
      <c r="AQ132" t="s">
        <v>292</v>
      </c>
      <c r="AR132" t="s">
        <v>292</v>
      </c>
      <c r="AS132">
        <v>0</v>
      </c>
      <c r="AT132">
        <v>0</v>
      </c>
      <c r="AU132">
        <f>1-AS132/AT132</f>
        <v>0</v>
      </c>
      <c r="AV132">
        <v>0.5</v>
      </c>
      <c r="AW132">
        <f>BN132</f>
        <v>0</v>
      </c>
      <c r="AX132">
        <f>K132</f>
        <v>0</v>
      </c>
      <c r="AY132">
        <f>AU132*AV132*AW132</f>
        <v>0</v>
      </c>
      <c r="AZ132">
        <f>(AX132-AP132)/AW132</f>
        <v>0</v>
      </c>
      <c r="BA132">
        <f>(AN132-AT132)/AT132</f>
        <v>0</v>
      </c>
      <c r="BB132">
        <f>AM132/(AO132+AM132/AT132)</f>
        <v>0</v>
      </c>
      <c r="BC132" t="s">
        <v>292</v>
      </c>
      <c r="BD132">
        <v>0</v>
      </c>
      <c r="BE132">
        <f>IF(BD132&lt;&gt;0, BD132, BB132)</f>
        <v>0</v>
      </c>
      <c r="BF132">
        <f>1-BE132/AT132</f>
        <v>0</v>
      </c>
      <c r="BG132">
        <f>(AT132-AS132)/(AT132-BE132)</f>
        <v>0</v>
      </c>
      <c r="BH132">
        <f>(AN132-AT132)/(AN132-BE132)</f>
        <v>0</v>
      </c>
      <c r="BI132">
        <f>(AT132-AS132)/(AT132-AM132)</f>
        <v>0</v>
      </c>
      <c r="BJ132">
        <f>(AN132-AT132)/(AN132-AM132)</f>
        <v>0</v>
      </c>
      <c r="BK132">
        <f>(BG132*BE132/AS132)</f>
        <v>0</v>
      </c>
      <c r="BL132">
        <f>(1-BK132)</f>
        <v>0</v>
      </c>
      <c r="BM132">
        <f>$B$11*CK132+$C$11*CL132+$F$11*CM132*(1-CP132)</f>
        <v>0</v>
      </c>
      <c r="BN132">
        <f>BM132*BO132</f>
        <v>0</v>
      </c>
      <c r="BO132">
        <f>($B$11*$D$9+$C$11*$D$9+$F$11*((CZ132+CR132)/MAX(CZ132+CR132+DA132, 0.1)*$I$9+DA132/MAX(CZ132+CR132+DA132, 0.1)*$J$9))/($B$11+$C$11+$F$11)</f>
        <v>0</v>
      </c>
      <c r="BP132">
        <f>($B$11*$K$9+$C$11*$K$9+$F$11*((CZ132+CR132)/MAX(CZ132+CR132+DA132, 0.1)*$P$9+DA132/MAX(CZ132+CR132+DA132, 0.1)*$Q$9))/($B$11+$C$11+$F$11)</f>
        <v>0</v>
      </c>
      <c r="BQ132">
        <v>6</v>
      </c>
      <c r="BR132">
        <v>0.5</v>
      </c>
      <c r="BS132" t="s">
        <v>293</v>
      </c>
      <c r="BT132">
        <v>2</v>
      </c>
      <c r="BU132">
        <v>1627940743.6</v>
      </c>
      <c r="BV132">
        <v>377.372</v>
      </c>
      <c r="BW132">
        <v>383.677</v>
      </c>
      <c r="BX132">
        <v>19.5266</v>
      </c>
      <c r="BY132">
        <v>19.4756</v>
      </c>
      <c r="BZ132">
        <v>376.937</v>
      </c>
      <c r="CA132">
        <v>19.6606</v>
      </c>
      <c r="CB132">
        <v>899.897</v>
      </c>
      <c r="CC132">
        <v>101.15</v>
      </c>
      <c r="CD132">
        <v>0.0999696</v>
      </c>
      <c r="CE132">
        <v>35.084</v>
      </c>
      <c r="CF132">
        <v>35.3326</v>
      </c>
      <c r="CG132">
        <v>999.9</v>
      </c>
      <c r="CH132">
        <v>0</v>
      </c>
      <c r="CI132">
        <v>0</v>
      </c>
      <c r="CJ132">
        <v>10003.8</v>
      </c>
      <c r="CK132">
        <v>0</v>
      </c>
      <c r="CL132">
        <v>66.4346</v>
      </c>
      <c r="CM132">
        <v>1459.95</v>
      </c>
      <c r="CN132">
        <v>0.972993</v>
      </c>
      <c r="CO132">
        <v>0.027007</v>
      </c>
      <c r="CP132">
        <v>0</v>
      </c>
      <c r="CQ132">
        <v>3.3542</v>
      </c>
      <c r="CR132">
        <v>4.99951</v>
      </c>
      <c r="CS132">
        <v>198.267</v>
      </c>
      <c r="CT132">
        <v>11911.5</v>
      </c>
      <c r="CU132">
        <v>48.937</v>
      </c>
      <c r="CV132">
        <v>51.312</v>
      </c>
      <c r="CW132">
        <v>50.562</v>
      </c>
      <c r="CX132">
        <v>50.687</v>
      </c>
      <c r="CY132">
        <v>50.937</v>
      </c>
      <c r="CZ132">
        <v>1415.66</v>
      </c>
      <c r="DA132">
        <v>39.29</v>
      </c>
      <c r="DB132">
        <v>0</v>
      </c>
      <c r="DC132">
        <v>1627940744.5</v>
      </c>
      <c r="DD132">
        <v>0</v>
      </c>
      <c r="DE132">
        <v>3.26160384615385</v>
      </c>
      <c r="DF132">
        <v>0.435517952969226</v>
      </c>
      <c r="DG132">
        <v>2.30765810641065</v>
      </c>
      <c r="DH132">
        <v>198.151192307692</v>
      </c>
      <c r="DI132">
        <v>15</v>
      </c>
      <c r="DJ132">
        <v>1627940486.6</v>
      </c>
      <c r="DK132" t="s">
        <v>294</v>
      </c>
      <c r="DL132">
        <v>1627940484.1</v>
      </c>
      <c r="DM132">
        <v>1627940486.6</v>
      </c>
      <c r="DN132">
        <v>1</v>
      </c>
      <c r="DO132">
        <v>-0.66</v>
      </c>
      <c r="DP132">
        <v>-0.126</v>
      </c>
      <c r="DQ132">
        <v>0.617</v>
      </c>
      <c r="DR132">
        <v>-0.144</v>
      </c>
      <c r="DS132">
        <v>420</v>
      </c>
      <c r="DT132">
        <v>19</v>
      </c>
      <c r="DU132">
        <v>0.69</v>
      </c>
      <c r="DV132">
        <v>0.21</v>
      </c>
      <c r="DW132">
        <v>-6.29996073170732</v>
      </c>
      <c r="DX132">
        <v>0.197653170731713</v>
      </c>
      <c r="DY132">
        <v>0.0828539895381715</v>
      </c>
      <c r="DZ132">
        <v>1</v>
      </c>
      <c r="EA132">
        <v>3.26777941176471</v>
      </c>
      <c r="EB132">
        <v>-0.280417582417591</v>
      </c>
      <c r="EC132">
        <v>0.174515441385589</v>
      </c>
      <c r="ED132">
        <v>1</v>
      </c>
      <c r="EE132">
        <v>0.0774902658536585</v>
      </c>
      <c r="EF132">
        <v>-0.21903539163763</v>
      </c>
      <c r="EG132">
        <v>0.0235946433107138</v>
      </c>
      <c r="EH132">
        <v>0</v>
      </c>
      <c r="EI132">
        <v>2</v>
      </c>
      <c r="EJ132">
        <v>3</v>
      </c>
      <c r="EK132" t="s">
        <v>298</v>
      </c>
      <c r="EL132">
        <v>100</v>
      </c>
      <c r="EM132">
        <v>100</v>
      </c>
      <c r="EN132">
        <v>0.435</v>
      </c>
      <c r="EO132">
        <v>-0.134</v>
      </c>
      <c r="EP132">
        <v>-1.5265217558934</v>
      </c>
      <c r="EQ132">
        <v>0.00616335315543056</v>
      </c>
      <c r="ER132">
        <v>-2.81551833566181e-06</v>
      </c>
      <c r="ES132">
        <v>7.20361701182458e-10</v>
      </c>
      <c r="ET132">
        <v>-0.335119031910718</v>
      </c>
      <c r="EU132">
        <v>0.000949733804135094</v>
      </c>
      <c r="EV132">
        <v>0.000626151634330831</v>
      </c>
      <c r="EW132">
        <v>-7.8445624330649e-06</v>
      </c>
      <c r="EX132">
        <v>-4</v>
      </c>
      <c r="EY132">
        <v>2067</v>
      </c>
      <c r="EZ132">
        <v>1</v>
      </c>
      <c r="FA132">
        <v>22</v>
      </c>
      <c r="FB132">
        <v>4.3</v>
      </c>
      <c r="FC132">
        <v>4.3</v>
      </c>
      <c r="FD132">
        <v>18</v>
      </c>
      <c r="FE132">
        <v>992.088</v>
      </c>
      <c r="FF132">
        <v>451.379</v>
      </c>
      <c r="FG132">
        <v>33.002</v>
      </c>
      <c r="FH132">
        <v>34.4566</v>
      </c>
      <c r="FI132">
        <v>30.0018</v>
      </c>
      <c r="FJ132">
        <v>34.0424</v>
      </c>
      <c r="FK132">
        <v>34.0786</v>
      </c>
      <c r="FL132">
        <v>25.6157</v>
      </c>
      <c r="FM132">
        <v>43.7471</v>
      </c>
      <c r="FN132">
        <v>0</v>
      </c>
      <c r="FO132">
        <v>33</v>
      </c>
      <c r="FP132">
        <v>398.37</v>
      </c>
      <c r="FQ132">
        <v>19.4418</v>
      </c>
      <c r="FR132">
        <v>98.9011</v>
      </c>
      <c r="FS132">
        <v>97.7212</v>
      </c>
    </row>
    <row r="133" spans="1:175">
      <c r="A133">
        <v>117</v>
      </c>
      <c r="B133">
        <v>1627940745.6</v>
      </c>
      <c r="C133">
        <v>232</v>
      </c>
      <c r="D133" t="s">
        <v>528</v>
      </c>
      <c r="E133" t="s">
        <v>529</v>
      </c>
      <c r="F133">
        <v>0</v>
      </c>
      <c r="H133">
        <v>1627940745.6</v>
      </c>
      <c r="I133">
        <f>(J133)/1000</f>
        <v>0</v>
      </c>
      <c r="J133">
        <f>1000*CB133*AH133*(BX133-BY133)/(100*BQ133*(1000-AH133*BX133))</f>
        <v>0</v>
      </c>
      <c r="K133">
        <f>CB133*AH133*(BW133-BV133*(1000-AH133*BY133)/(1000-AH133*BX133))/(100*BQ133)</f>
        <v>0</v>
      </c>
      <c r="L133">
        <f>BV133 - IF(AH133&gt;1, K133*BQ133*100.0/(AJ133*CJ133), 0)</f>
        <v>0</v>
      </c>
      <c r="M133">
        <f>((S133-I133/2)*L133-K133)/(S133+I133/2)</f>
        <v>0</v>
      </c>
      <c r="N133">
        <f>M133*(CC133+CD133)/1000.0</f>
        <v>0</v>
      </c>
      <c r="O133">
        <f>(BV133 - IF(AH133&gt;1, K133*BQ133*100.0/(AJ133*CJ133), 0))*(CC133+CD133)/1000.0</f>
        <v>0</v>
      </c>
      <c r="P133">
        <f>2.0/((1/R133-1/Q133)+SIGN(R133)*SQRT((1/R133-1/Q133)*(1/R133-1/Q133) + 4*BR133/((BR133+1)*(BR133+1))*(2*1/R133*1/Q133-1/Q133*1/Q133)))</f>
        <v>0</v>
      </c>
      <c r="Q133">
        <f>IF(LEFT(BS133,1)&lt;&gt;"0",IF(LEFT(BS133,1)="1",3.0,BT133),$D$5+$E$5*(CJ133*CC133/($K$5*1000))+$F$5*(CJ133*CC133/($K$5*1000))*MAX(MIN(BQ133,$J$5),$I$5)*MAX(MIN(BQ133,$J$5),$I$5)+$G$5*MAX(MIN(BQ133,$J$5),$I$5)*(CJ133*CC133/($K$5*1000))+$H$5*(CJ133*CC133/($K$5*1000))*(CJ133*CC133/($K$5*1000)))</f>
        <v>0</v>
      </c>
      <c r="R133">
        <f>I133*(1000-(1000*0.61365*exp(17.502*V133/(240.97+V133))/(CC133+CD133)+BX133)/2)/(1000*0.61365*exp(17.502*V133/(240.97+V133))/(CC133+CD133)-BX133)</f>
        <v>0</v>
      </c>
      <c r="S133">
        <f>1/((BR133+1)/(P133/1.6)+1/(Q133/1.37)) + BR133/((BR133+1)/(P133/1.6) + BR133/(Q133/1.37))</f>
        <v>0</v>
      </c>
      <c r="T133">
        <f>(BM133*BP133)</f>
        <v>0</v>
      </c>
      <c r="U133">
        <f>(CE133+(T133+2*0.95*5.67E-8*(((CE133+$B$7)+273)^4-(CE133+273)^4)-44100*I133)/(1.84*29.3*Q133+8*0.95*5.67E-8*(CE133+273)^3))</f>
        <v>0</v>
      </c>
      <c r="V133">
        <f>($C$7*CF133+$D$7*CG133+$E$7*U133)</f>
        <v>0</v>
      </c>
      <c r="W133">
        <f>0.61365*exp(17.502*V133/(240.97+V133))</f>
        <v>0</v>
      </c>
      <c r="X133">
        <f>(Y133/Z133*100)</f>
        <v>0</v>
      </c>
      <c r="Y133">
        <f>BX133*(CC133+CD133)/1000</f>
        <v>0</v>
      </c>
      <c r="Z133">
        <f>0.61365*exp(17.502*CE133/(240.97+CE133))</f>
        <v>0</v>
      </c>
      <c r="AA133">
        <f>(W133-BX133*(CC133+CD133)/1000)</f>
        <v>0</v>
      </c>
      <c r="AB133">
        <f>(-I133*44100)</f>
        <v>0</v>
      </c>
      <c r="AC133">
        <f>2*29.3*Q133*0.92*(CE133-V133)</f>
        <v>0</v>
      </c>
      <c r="AD133">
        <f>2*0.95*5.67E-8*(((CE133+$B$7)+273)^4-(V133+273)^4)</f>
        <v>0</v>
      </c>
      <c r="AE133">
        <f>T133+AD133+AB133+AC133</f>
        <v>0</v>
      </c>
      <c r="AF133">
        <v>0</v>
      </c>
      <c r="AG133">
        <v>0</v>
      </c>
      <c r="AH133">
        <f>IF(AF133*$H$13&gt;=AJ133,1.0,(AJ133/(AJ133-AF133*$H$13)))</f>
        <v>0</v>
      </c>
      <c r="AI133">
        <f>(AH133-1)*100</f>
        <v>0</v>
      </c>
      <c r="AJ133">
        <f>MAX(0,($B$13+$C$13*CJ133)/(1+$D$13*CJ133)*CC133/(CE133+273)*$E$13)</f>
        <v>0</v>
      </c>
      <c r="AK133" t="s">
        <v>292</v>
      </c>
      <c r="AL133" t="s">
        <v>292</v>
      </c>
      <c r="AM133">
        <v>0</v>
      </c>
      <c r="AN133">
        <v>0</v>
      </c>
      <c r="AO133">
        <f>1-AM133/AN133</f>
        <v>0</v>
      </c>
      <c r="AP133">
        <v>0</v>
      </c>
      <c r="AQ133" t="s">
        <v>292</v>
      </c>
      <c r="AR133" t="s">
        <v>292</v>
      </c>
      <c r="AS133">
        <v>0</v>
      </c>
      <c r="AT133">
        <v>0</v>
      </c>
      <c r="AU133">
        <f>1-AS133/AT133</f>
        <v>0</v>
      </c>
      <c r="AV133">
        <v>0.5</v>
      </c>
      <c r="AW133">
        <f>BN133</f>
        <v>0</v>
      </c>
      <c r="AX133">
        <f>K133</f>
        <v>0</v>
      </c>
      <c r="AY133">
        <f>AU133*AV133*AW133</f>
        <v>0</v>
      </c>
      <c r="AZ133">
        <f>(AX133-AP133)/AW133</f>
        <v>0</v>
      </c>
      <c r="BA133">
        <f>(AN133-AT133)/AT133</f>
        <v>0</v>
      </c>
      <c r="BB133">
        <f>AM133/(AO133+AM133/AT133)</f>
        <v>0</v>
      </c>
      <c r="BC133" t="s">
        <v>292</v>
      </c>
      <c r="BD133">
        <v>0</v>
      </c>
      <c r="BE133">
        <f>IF(BD133&lt;&gt;0, BD133, BB133)</f>
        <v>0</v>
      </c>
      <c r="BF133">
        <f>1-BE133/AT133</f>
        <v>0</v>
      </c>
      <c r="BG133">
        <f>(AT133-AS133)/(AT133-BE133)</f>
        <v>0</v>
      </c>
      <c r="BH133">
        <f>(AN133-AT133)/(AN133-BE133)</f>
        <v>0</v>
      </c>
      <c r="BI133">
        <f>(AT133-AS133)/(AT133-AM133)</f>
        <v>0</v>
      </c>
      <c r="BJ133">
        <f>(AN133-AT133)/(AN133-AM133)</f>
        <v>0</v>
      </c>
      <c r="BK133">
        <f>(BG133*BE133/AS133)</f>
        <v>0</v>
      </c>
      <c r="BL133">
        <f>(1-BK133)</f>
        <v>0</v>
      </c>
      <c r="BM133">
        <f>$B$11*CK133+$C$11*CL133+$F$11*CM133*(1-CP133)</f>
        <v>0</v>
      </c>
      <c r="BN133">
        <f>BM133*BO133</f>
        <v>0</v>
      </c>
      <c r="BO133">
        <f>($B$11*$D$9+$C$11*$D$9+$F$11*((CZ133+CR133)/MAX(CZ133+CR133+DA133, 0.1)*$I$9+DA133/MAX(CZ133+CR133+DA133, 0.1)*$J$9))/($B$11+$C$11+$F$11)</f>
        <v>0</v>
      </c>
      <c r="BP133">
        <f>($B$11*$K$9+$C$11*$K$9+$F$11*((CZ133+CR133)/MAX(CZ133+CR133+DA133, 0.1)*$P$9+DA133/MAX(CZ133+CR133+DA133, 0.1)*$Q$9))/($B$11+$C$11+$F$11)</f>
        <v>0</v>
      </c>
      <c r="BQ133">
        <v>6</v>
      </c>
      <c r="BR133">
        <v>0.5</v>
      </c>
      <c r="BS133" t="s">
        <v>293</v>
      </c>
      <c r="BT133">
        <v>2</v>
      </c>
      <c r="BU133">
        <v>1627940745.6</v>
      </c>
      <c r="BV133">
        <v>380.703</v>
      </c>
      <c r="BW133">
        <v>387.046</v>
      </c>
      <c r="BX133">
        <v>19.5322</v>
      </c>
      <c r="BY133">
        <v>19.4824</v>
      </c>
      <c r="BZ133">
        <v>380.253</v>
      </c>
      <c r="CA133">
        <v>19.6661</v>
      </c>
      <c r="CB133">
        <v>899.857</v>
      </c>
      <c r="CC133">
        <v>101.149</v>
      </c>
      <c r="CD133">
        <v>0.100465</v>
      </c>
      <c r="CE133">
        <v>35.0865</v>
      </c>
      <c r="CF133">
        <v>35.3306</v>
      </c>
      <c r="CG133">
        <v>999.9</v>
      </c>
      <c r="CH133">
        <v>0</v>
      </c>
      <c r="CI133">
        <v>0</v>
      </c>
      <c r="CJ133">
        <v>9989.38</v>
      </c>
      <c r="CK133">
        <v>0</v>
      </c>
      <c r="CL133">
        <v>66.4219</v>
      </c>
      <c r="CM133">
        <v>1460.25</v>
      </c>
      <c r="CN133">
        <v>0.972993</v>
      </c>
      <c r="CO133">
        <v>0.027007</v>
      </c>
      <c r="CP133">
        <v>0</v>
      </c>
      <c r="CQ133">
        <v>3.5572</v>
      </c>
      <c r="CR133">
        <v>4.99951</v>
      </c>
      <c r="CS133">
        <v>198.349</v>
      </c>
      <c r="CT133">
        <v>11914</v>
      </c>
      <c r="CU133">
        <v>48.937</v>
      </c>
      <c r="CV133">
        <v>51.312</v>
      </c>
      <c r="CW133">
        <v>50.562</v>
      </c>
      <c r="CX133">
        <v>50.75</v>
      </c>
      <c r="CY133">
        <v>51</v>
      </c>
      <c r="CZ133">
        <v>1415.95</v>
      </c>
      <c r="DA133">
        <v>39.3</v>
      </c>
      <c r="DB133">
        <v>0</v>
      </c>
      <c r="DC133">
        <v>1627940746.3</v>
      </c>
      <c r="DD133">
        <v>0</v>
      </c>
      <c r="DE133">
        <v>3.270912</v>
      </c>
      <c r="DF133">
        <v>0.943746157473612</v>
      </c>
      <c r="DG133">
        <v>1.81323076098753</v>
      </c>
      <c r="DH133">
        <v>198.22312</v>
      </c>
      <c r="DI133">
        <v>15</v>
      </c>
      <c r="DJ133">
        <v>1627940486.6</v>
      </c>
      <c r="DK133" t="s">
        <v>294</v>
      </c>
      <c r="DL133">
        <v>1627940484.1</v>
      </c>
      <c r="DM133">
        <v>1627940486.6</v>
      </c>
      <c r="DN133">
        <v>1</v>
      </c>
      <c r="DO133">
        <v>-0.66</v>
      </c>
      <c r="DP133">
        <v>-0.126</v>
      </c>
      <c r="DQ133">
        <v>0.617</v>
      </c>
      <c r="DR133">
        <v>-0.144</v>
      </c>
      <c r="DS133">
        <v>420</v>
      </c>
      <c r="DT133">
        <v>19</v>
      </c>
      <c r="DU133">
        <v>0.69</v>
      </c>
      <c r="DV133">
        <v>0.21</v>
      </c>
      <c r="DW133">
        <v>-6.2836012195122</v>
      </c>
      <c r="DX133">
        <v>-0.104272473867596</v>
      </c>
      <c r="DY133">
        <v>0.063846539153876</v>
      </c>
      <c r="DZ133">
        <v>1</v>
      </c>
      <c r="EA133">
        <v>3.2708</v>
      </c>
      <c r="EB133">
        <v>0.171088062622316</v>
      </c>
      <c r="EC133">
        <v>0.171926771787127</v>
      </c>
      <c r="ED133">
        <v>1</v>
      </c>
      <c r="EE133">
        <v>0.0724379804878049</v>
      </c>
      <c r="EF133">
        <v>-0.214581798606272</v>
      </c>
      <c r="EG133">
        <v>0.0230740216195112</v>
      </c>
      <c r="EH133">
        <v>0</v>
      </c>
      <c r="EI133">
        <v>2</v>
      </c>
      <c r="EJ133">
        <v>3</v>
      </c>
      <c r="EK133" t="s">
        <v>298</v>
      </c>
      <c r="EL133">
        <v>100</v>
      </c>
      <c r="EM133">
        <v>100</v>
      </c>
      <c r="EN133">
        <v>0.45</v>
      </c>
      <c r="EO133">
        <v>-0.1339</v>
      </c>
      <c r="EP133">
        <v>-1.5265217558934</v>
      </c>
      <c r="EQ133">
        <v>0.00616335315543056</v>
      </c>
      <c r="ER133">
        <v>-2.81551833566181e-06</v>
      </c>
      <c r="ES133">
        <v>7.20361701182458e-10</v>
      </c>
      <c r="ET133">
        <v>-0.335119031910718</v>
      </c>
      <c r="EU133">
        <v>0.000949733804135094</v>
      </c>
      <c r="EV133">
        <v>0.000626151634330831</v>
      </c>
      <c r="EW133">
        <v>-7.8445624330649e-06</v>
      </c>
      <c r="EX133">
        <v>-4</v>
      </c>
      <c r="EY133">
        <v>2067</v>
      </c>
      <c r="EZ133">
        <v>1</v>
      </c>
      <c r="FA133">
        <v>22</v>
      </c>
      <c r="FB133">
        <v>4.4</v>
      </c>
      <c r="FC133">
        <v>4.3</v>
      </c>
      <c r="FD133">
        <v>18</v>
      </c>
      <c r="FE133">
        <v>991.926</v>
      </c>
      <c r="FF133">
        <v>451.309</v>
      </c>
      <c r="FG133">
        <v>33.002</v>
      </c>
      <c r="FH133">
        <v>34.4648</v>
      </c>
      <c r="FI133">
        <v>30.0017</v>
      </c>
      <c r="FJ133">
        <v>34.0511</v>
      </c>
      <c r="FK133">
        <v>34.0873</v>
      </c>
      <c r="FL133">
        <v>25.7507</v>
      </c>
      <c r="FM133">
        <v>43.7471</v>
      </c>
      <c r="FN133">
        <v>0</v>
      </c>
      <c r="FO133">
        <v>33</v>
      </c>
      <c r="FP133">
        <v>403.41</v>
      </c>
      <c r="FQ133">
        <v>19.4418</v>
      </c>
      <c r="FR133">
        <v>98.8974</v>
      </c>
      <c r="FS133">
        <v>97.7192</v>
      </c>
    </row>
    <row r="134" spans="1:175">
      <c r="A134">
        <v>118</v>
      </c>
      <c r="B134">
        <v>1627940747.6</v>
      </c>
      <c r="C134">
        <v>234</v>
      </c>
      <c r="D134" t="s">
        <v>530</v>
      </c>
      <c r="E134" t="s">
        <v>531</v>
      </c>
      <c r="F134">
        <v>0</v>
      </c>
      <c r="H134">
        <v>1627940747.6</v>
      </c>
      <c r="I134">
        <f>(J134)/1000</f>
        <v>0</v>
      </c>
      <c r="J134">
        <f>1000*CB134*AH134*(BX134-BY134)/(100*BQ134*(1000-AH134*BX134))</f>
        <v>0</v>
      </c>
      <c r="K134">
        <f>CB134*AH134*(BW134-BV134*(1000-AH134*BY134)/(1000-AH134*BX134))/(100*BQ134)</f>
        <v>0</v>
      </c>
      <c r="L134">
        <f>BV134 - IF(AH134&gt;1, K134*BQ134*100.0/(AJ134*CJ134), 0)</f>
        <v>0</v>
      </c>
      <c r="M134">
        <f>((S134-I134/2)*L134-K134)/(S134+I134/2)</f>
        <v>0</v>
      </c>
      <c r="N134">
        <f>M134*(CC134+CD134)/1000.0</f>
        <v>0</v>
      </c>
      <c r="O134">
        <f>(BV134 - IF(AH134&gt;1, K134*BQ134*100.0/(AJ134*CJ134), 0))*(CC134+CD134)/1000.0</f>
        <v>0</v>
      </c>
      <c r="P134">
        <f>2.0/((1/R134-1/Q134)+SIGN(R134)*SQRT((1/R134-1/Q134)*(1/R134-1/Q134) + 4*BR134/((BR134+1)*(BR134+1))*(2*1/R134*1/Q134-1/Q134*1/Q134)))</f>
        <v>0</v>
      </c>
      <c r="Q134">
        <f>IF(LEFT(BS134,1)&lt;&gt;"0",IF(LEFT(BS134,1)="1",3.0,BT134),$D$5+$E$5*(CJ134*CC134/($K$5*1000))+$F$5*(CJ134*CC134/($K$5*1000))*MAX(MIN(BQ134,$J$5),$I$5)*MAX(MIN(BQ134,$J$5),$I$5)+$G$5*MAX(MIN(BQ134,$J$5),$I$5)*(CJ134*CC134/($K$5*1000))+$H$5*(CJ134*CC134/($K$5*1000))*(CJ134*CC134/($K$5*1000)))</f>
        <v>0</v>
      </c>
      <c r="R134">
        <f>I134*(1000-(1000*0.61365*exp(17.502*V134/(240.97+V134))/(CC134+CD134)+BX134)/2)/(1000*0.61365*exp(17.502*V134/(240.97+V134))/(CC134+CD134)-BX134)</f>
        <v>0</v>
      </c>
      <c r="S134">
        <f>1/((BR134+1)/(P134/1.6)+1/(Q134/1.37)) + BR134/((BR134+1)/(P134/1.6) + BR134/(Q134/1.37))</f>
        <v>0</v>
      </c>
      <c r="T134">
        <f>(BM134*BP134)</f>
        <v>0</v>
      </c>
      <c r="U134">
        <f>(CE134+(T134+2*0.95*5.67E-8*(((CE134+$B$7)+273)^4-(CE134+273)^4)-44100*I134)/(1.84*29.3*Q134+8*0.95*5.67E-8*(CE134+273)^3))</f>
        <v>0</v>
      </c>
      <c r="V134">
        <f>($C$7*CF134+$D$7*CG134+$E$7*U134)</f>
        <v>0</v>
      </c>
      <c r="W134">
        <f>0.61365*exp(17.502*V134/(240.97+V134))</f>
        <v>0</v>
      </c>
      <c r="X134">
        <f>(Y134/Z134*100)</f>
        <v>0</v>
      </c>
      <c r="Y134">
        <f>BX134*(CC134+CD134)/1000</f>
        <v>0</v>
      </c>
      <c r="Z134">
        <f>0.61365*exp(17.502*CE134/(240.97+CE134))</f>
        <v>0</v>
      </c>
      <c r="AA134">
        <f>(W134-BX134*(CC134+CD134)/1000)</f>
        <v>0</v>
      </c>
      <c r="AB134">
        <f>(-I134*44100)</f>
        <v>0</v>
      </c>
      <c r="AC134">
        <f>2*29.3*Q134*0.92*(CE134-V134)</f>
        <v>0</v>
      </c>
      <c r="AD134">
        <f>2*0.95*5.67E-8*(((CE134+$B$7)+273)^4-(V134+273)^4)</f>
        <v>0</v>
      </c>
      <c r="AE134">
        <f>T134+AD134+AB134+AC134</f>
        <v>0</v>
      </c>
      <c r="AF134">
        <v>0</v>
      </c>
      <c r="AG134">
        <v>0</v>
      </c>
      <c r="AH134">
        <f>IF(AF134*$H$13&gt;=AJ134,1.0,(AJ134/(AJ134-AF134*$H$13)))</f>
        <v>0</v>
      </c>
      <c r="AI134">
        <f>(AH134-1)*100</f>
        <v>0</v>
      </c>
      <c r="AJ134">
        <f>MAX(0,($B$13+$C$13*CJ134)/(1+$D$13*CJ134)*CC134/(CE134+273)*$E$13)</f>
        <v>0</v>
      </c>
      <c r="AK134" t="s">
        <v>292</v>
      </c>
      <c r="AL134" t="s">
        <v>292</v>
      </c>
      <c r="AM134">
        <v>0</v>
      </c>
      <c r="AN134">
        <v>0</v>
      </c>
      <c r="AO134">
        <f>1-AM134/AN134</f>
        <v>0</v>
      </c>
      <c r="AP134">
        <v>0</v>
      </c>
      <c r="AQ134" t="s">
        <v>292</v>
      </c>
      <c r="AR134" t="s">
        <v>292</v>
      </c>
      <c r="AS134">
        <v>0</v>
      </c>
      <c r="AT134">
        <v>0</v>
      </c>
      <c r="AU134">
        <f>1-AS134/AT134</f>
        <v>0</v>
      </c>
      <c r="AV134">
        <v>0.5</v>
      </c>
      <c r="AW134">
        <f>BN134</f>
        <v>0</v>
      </c>
      <c r="AX134">
        <f>K134</f>
        <v>0</v>
      </c>
      <c r="AY134">
        <f>AU134*AV134*AW134</f>
        <v>0</v>
      </c>
      <c r="AZ134">
        <f>(AX134-AP134)/AW134</f>
        <v>0</v>
      </c>
      <c r="BA134">
        <f>(AN134-AT134)/AT134</f>
        <v>0</v>
      </c>
      <c r="BB134">
        <f>AM134/(AO134+AM134/AT134)</f>
        <v>0</v>
      </c>
      <c r="BC134" t="s">
        <v>292</v>
      </c>
      <c r="BD134">
        <v>0</v>
      </c>
      <c r="BE134">
        <f>IF(BD134&lt;&gt;0, BD134, BB134)</f>
        <v>0</v>
      </c>
      <c r="BF134">
        <f>1-BE134/AT134</f>
        <v>0</v>
      </c>
      <c r="BG134">
        <f>(AT134-AS134)/(AT134-BE134)</f>
        <v>0</v>
      </c>
      <c r="BH134">
        <f>(AN134-AT134)/(AN134-BE134)</f>
        <v>0</v>
      </c>
      <c r="BI134">
        <f>(AT134-AS134)/(AT134-AM134)</f>
        <v>0</v>
      </c>
      <c r="BJ134">
        <f>(AN134-AT134)/(AN134-AM134)</f>
        <v>0</v>
      </c>
      <c r="BK134">
        <f>(BG134*BE134/AS134)</f>
        <v>0</v>
      </c>
      <c r="BL134">
        <f>(1-BK134)</f>
        <v>0</v>
      </c>
      <c r="BM134">
        <f>$B$11*CK134+$C$11*CL134+$F$11*CM134*(1-CP134)</f>
        <v>0</v>
      </c>
      <c r="BN134">
        <f>BM134*BO134</f>
        <v>0</v>
      </c>
      <c r="BO134">
        <f>($B$11*$D$9+$C$11*$D$9+$F$11*((CZ134+CR134)/MAX(CZ134+CR134+DA134, 0.1)*$I$9+DA134/MAX(CZ134+CR134+DA134, 0.1)*$J$9))/($B$11+$C$11+$F$11)</f>
        <v>0</v>
      </c>
      <c r="BP134">
        <f>($B$11*$K$9+$C$11*$K$9+$F$11*((CZ134+CR134)/MAX(CZ134+CR134+DA134, 0.1)*$P$9+DA134/MAX(CZ134+CR134+DA134, 0.1)*$Q$9))/($B$11+$C$11+$F$11)</f>
        <v>0</v>
      </c>
      <c r="BQ134">
        <v>6</v>
      </c>
      <c r="BR134">
        <v>0.5</v>
      </c>
      <c r="BS134" t="s">
        <v>293</v>
      </c>
      <c r="BT134">
        <v>2</v>
      </c>
      <c r="BU134">
        <v>1627940747.6</v>
      </c>
      <c r="BV134">
        <v>384.087</v>
      </c>
      <c r="BW134">
        <v>390.349</v>
      </c>
      <c r="BX134">
        <v>19.5387</v>
      </c>
      <c r="BY134">
        <v>19.4876</v>
      </c>
      <c r="BZ134">
        <v>383.623</v>
      </c>
      <c r="CA134">
        <v>19.6725</v>
      </c>
      <c r="CB134">
        <v>900.055</v>
      </c>
      <c r="CC134">
        <v>101.149</v>
      </c>
      <c r="CD134">
        <v>0.100297</v>
      </c>
      <c r="CE134">
        <v>35.0908</v>
      </c>
      <c r="CF134">
        <v>35.3323</v>
      </c>
      <c r="CG134">
        <v>999.9</v>
      </c>
      <c r="CH134">
        <v>0</v>
      </c>
      <c r="CI134">
        <v>0</v>
      </c>
      <c r="CJ134">
        <v>10007.5</v>
      </c>
      <c r="CK134">
        <v>0</v>
      </c>
      <c r="CL134">
        <v>66.4063</v>
      </c>
      <c r="CM134">
        <v>1459.94</v>
      </c>
      <c r="CN134">
        <v>0.972993</v>
      </c>
      <c r="CO134">
        <v>0.027007</v>
      </c>
      <c r="CP134">
        <v>0</v>
      </c>
      <c r="CQ134">
        <v>3.2708</v>
      </c>
      <c r="CR134">
        <v>4.99951</v>
      </c>
      <c r="CS134">
        <v>198.709</v>
      </c>
      <c r="CT134">
        <v>11911.4</v>
      </c>
      <c r="CU134">
        <v>49</v>
      </c>
      <c r="CV134">
        <v>51.312</v>
      </c>
      <c r="CW134">
        <v>50.562</v>
      </c>
      <c r="CX134">
        <v>50.75</v>
      </c>
      <c r="CY134">
        <v>51</v>
      </c>
      <c r="CZ134">
        <v>1415.65</v>
      </c>
      <c r="DA134">
        <v>39.29</v>
      </c>
      <c r="DB134">
        <v>0</v>
      </c>
      <c r="DC134">
        <v>1627940748.1</v>
      </c>
      <c r="DD134">
        <v>0</v>
      </c>
      <c r="DE134">
        <v>3.27772692307692</v>
      </c>
      <c r="DF134">
        <v>0.743039312912343</v>
      </c>
      <c r="DG134">
        <v>1.62817093254317</v>
      </c>
      <c r="DH134">
        <v>198.279692307692</v>
      </c>
      <c r="DI134">
        <v>15</v>
      </c>
      <c r="DJ134">
        <v>1627940486.6</v>
      </c>
      <c r="DK134" t="s">
        <v>294</v>
      </c>
      <c r="DL134">
        <v>1627940484.1</v>
      </c>
      <c r="DM134">
        <v>1627940486.6</v>
      </c>
      <c r="DN134">
        <v>1</v>
      </c>
      <c r="DO134">
        <v>-0.66</v>
      </c>
      <c r="DP134">
        <v>-0.126</v>
      </c>
      <c r="DQ134">
        <v>0.617</v>
      </c>
      <c r="DR134">
        <v>-0.144</v>
      </c>
      <c r="DS134">
        <v>420</v>
      </c>
      <c r="DT134">
        <v>19</v>
      </c>
      <c r="DU134">
        <v>0.69</v>
      </c>
      <c r="DV134">
        <v>0.21</v>
      </c>
      <c r="DW134">
        <v>-6.27767268292683</v>
      </c>
      <c r="DX134">
        <v>-0.369783135888503</v>
      </c>
      <c r="DY134">
        <v>0.052909668719634</v>
      </c>
      <c r="DZ134">
        <v>1</v>
      </c>
      <c r="EA134">
        <v>3.27294705882353</v>
      </c>
      <c r="EB134">
        <v>0.343700313008641</v>
      </c>
      <c r="EC134">
        <v>0.186039284648501</v>
      </c>
      <c r="ED134">
        <v>1</v>
      </c>
      <c r="EE134">
        <v>0.0653298512195122</v>
      </c>
      <c r="EF134">
        <v>-0.155629814634146</v>
      </c>
      <c r="EG134">
        <v>0.0169630942281971</v>
      </c>
      <c r="EH134">
        <v>0</v>
      </c>
      <c r="EI134">
        <v>2</v>
      </c>
      <c r="EJ134">
        <v>3</v>
      </c>
      <c r="EK134" t="s">
        <v>298</v>
      </c>
      <c r="EL134">
        <v>100</v>
      </c>
      <c r="EM134">
        <v>100</v>
      </c>
      <c r="EN134">
        <v>0.464</v>
      </c>
      <c r="EO134">
        <v>-0.1338</v>
      </c>
      <c r="EP134">
        <v>-1.5265217558934</v>
      </c>
      <c r="EQ134">
        <v>0.00616335315543056</v>
      </c>
      <c r="ER134">
        <v>-2.81551833566181e-06</v>
      </c>
      <c r="ES134">
        <v>7.20361701182458e-10</v>
      </c>
      <c r="ET134">
        <v>-0.335119031910718</v>
      </c>
      <c r="EU134">
        <v>0.000949733804135094</v>
      </c>
      <c r="EV134">
        <v>0.000626151634330831</v>
      </c>
      <c r="EW134">
        <v>-7.8445624330649e-06</v>
      </c>
      <c r="EX134">
        <v>-4</v>
      </c>
      <c r="EY134">
        <v>2067</v>
      </c>
      <c r="EZ134">
        <v>1</v>
      </c>
      <c r="FA134">
        <v>22</v>
      </c>
      <c r="FB134">
        <v>4.4</v>
      </c>
      <c r="FC134">
        <v>4.3</v>
      </c>
      <c r="FD134">
        <v>18</v>
      </c>
      <c r="FE134">
        <v>991.93</v>
      </c>
      <c r="FF134">
        <v>451.214</v>
      </c>
      <c r="FG134">
        <v>33.0021</v>
      </c>
      <c r="FH134">
        <v>34.4732</v>
      </c>
      <c r="FI134">
        <v>30.0018</v>
      </c>
      <c r="FJ134">
        <v>34.06</v>
      </c>
      <c r="FK134">
        <v>34.0969</v>
      </c>
      <c r="FL134">
        <v>25.957</v>
      </c>
      <c r="FM134">
        <v>43.7471</v>
      </c>
      <c r="FN134">
        <v>0</v>
      </c>
      <c r="FO134">
        <v>33</v>
      </c>
      <c r="FP134">
        <v>403.41</v>
      </c>
      <c r="FQ134">
        <v>19.4418</v>
      </c>
      <c r="FR134">
        <v>98.8957</v>
      </c>
      <c r="FS134">
        <v>97.7177</v>
      </c>
    </row>
    <row r="135" spans="1:175">
      <c r="A135">
        <v>119</v>
      </c>
      <c r="B135">
        <v>1627940749.6</v>
      </c>
      <c r="C135">
        <v>236</v>
      </c>
      <c r="D135" t="s">
        <v>532</v>
      </c>
      <c r="E135" t="s">
        <v>533</v>
      </c>
      <c r="F135">
        <v>0</v>
      </c>
      <c r="H135">
        <v>1627940749.6</v>
      </c>
      <c r="I135">
        <f>(J135)/1000</f>
        <v>0</v>
      </c>
      <c r="J135">
        <f>1000*CB135*AH135*(BX135-BY135)/(100*BQ135*(1000-AH135*BX135))</f>
        <v>0</v>
      </c>
      <c r="K135">
        <f>CB135*AH135*(BW135-BV135*(1000-AH135*BY135)/(1000-AH135*BX135))/(100*BQ135)</f>
        <v>0</v>
      </c>
      <c r="L135">
        <f>BV135 - IF(AH135&gt;1, K135*BQ135*100.0/(AJ135*CJ135), 0)</f>
        <v>0</v>
      </c>
      <c r="M135">
        <f>((S135-I135/2)*L135-K135)/(S135+I135/2)</f>
        <v>0</v>
      </c>
      <c r="N135">
        <f>M135*(CC135+CD135)/1000.0</f>
        <v>0</v>
      </c>
      <c r="O135">
        <f>(BV135 - IF(AH135&gt;1, K135*BQ135*100.0/(AJ135*CJ135), 0))*(CC135+CD135)/1000.0</f>
        <v>0</v>
      </c>
      <c r="P135">
        <f>2.0/((1/R135-1/Q135)+SIGN(R135)*SQRT((1/R135-1/Q135)*(1/R135-1/Q135) + 4*BR135/((BR135+1)*(BR135+1))*(2*1/R135*1/Q135-1/Q135*1/Q135)))</f>
        <v>0</v>
      </c>
      <c r="Q135">
        <f>IF(LEFT(BS135,1)&lt;&gt;"0",IF(LEFT(BS135,1)="1",3.0,BT135),$D$5+$E$5*(CJ135*CC135/($K$5*1000))+$F$5*(CJ135*CC135/($K$5*1000))*MAX(MIN(BQ135,$J$5),$I$5)*MAX(MIN(BQ135,$J$5),$I$5)+$G$5*MAX(MIN(BQ135,$J$5),$I$5)*(CJ135*CC135/($K$5*1000))+$H$5*(CJ135*CC135/($K$5*1000))*(CJ135*CC135/($K$5*1000)))</f>
        <v>0</v>
      </c>
      <c r="R135">
        <f>I135*(1000-(1000*0.61365*exp(17.502*V135/(240.97+V135))/(CC135+CD135)+BX135)/2)/(1000*0.61365*exp(17.502*V135/(240.97+V135))/(CC135+CD135)-BX135)</f>
        <v>0</v>
      </c>
      <c r="S135">
        <f>1/((BR135+1)/(P135/1.6)+1/(Q135/1.37)) + BR135/((BR135+1)/(P135/1.6) + BR135/(Q135/1.37))</f>
        <v>0</v>
      </c>
      <c r="T135">
        <f>(BM135*BP135)</f>
        <v>0</v>
      </c>
      <c r="U135">
        <f>(CE135+(T135+2*0.95*5.67E-8*(((CE135+$B$7)+273)^4-(CE135+273)^4)-44100*I135)/(1.84*29.3*Q135+8*0.95*5.67E-8*(CE135+273)^3))</f>
        <v>0</v>
      </c>
      <c r="V135">
        <f>($C$7*CF135+$D$7*CG135+$E$7*U135)</f>
        <v>0</v>
      </c>
      <c r="W135">
        <f>0.61365*exp(17.502*V135/(240.97+V135))</f>
        <v>0</v>
      </c>
      <c r="X135">
        <f>(Y135/Z135*100)</f>
        <v>0</v>
      </c>
      <c r="Y135">
        <f>BX135*(CC135+CD135)/1000</f>
        <v>0</v>
      </c>
      <c r="Z135">
        <f>0.61365*exp(17.502*CE135/(240.97+CE135))</f>
        <v>0</v>
      </c>
      <c r="AA135">
        <f>(W135-BX135*(CC135+CD135)/1000)</f>
        <v>0</v>
      </c>
      <c r="AB135">
        <f>(-I135*44100)</f>
        <v>0</v>
      </c>
      <c r="AC135">
        <f>2*29.3*Q135*0.92*(CE135-V135)</f>
        <v>0</v>
      </c>
      <c r="AD135">
        <f>2*0.95*5.67E-8*(((CE135+$B$7)+273)^4-(V135+273)^4)</f>
        <v>0</v>
      </c>
      <c r="AE135">
        <f>T135+AD135+AB135+AC135</f>
        <v>0</v>
      </c>
      <c r="AF135">
        <v>0</v>
      </c>
      <c r="AG135">
        <v>0</v>
      </c>
      <c r="AH135">
        <f>IF(AF135*$H$13&gt;=AJ135,1.0,(AJ135/(AJ135-AF135*$H$13)))</f>
        <v>0</v>
      </c>
      <c r="AI135">
        <f>(AH135-1)*100</f>
        <v>0</v>
      </c>
      <c r="AJ135">
        <f>MAX(0,($B$13+$C$13*CJ135)/(1+$D$13*CJ135)*CC135/(CE135+273)*$E$13)</f>
        <v>0</v>
      </c>
      <c r="AK135" t="s">
        <v>292</v>
      </c>
      <c r="AL135" t="s">
        <v>292</v>
      </c>
      <c r="AM135">
        <v>0</v>
      </c>
      <c r="AN135">
        <v>0</v>
      </c>
      <c r="AO135">
        <f>1-AM135/AN135</f>
        <v>0</v>
      </c>
      <c r="AP135">
        <v>0</v>
      </c>
      <c r="AQ135" t="s">
        <v>292</v>
      </c>
      <c r="AR135" t="s">
        <v>292</v>
      </c>
      <c r="AS135">
        <v>0</v>
      </c>
      <c r="AT135">
        <v>0</v>
      </c>
      <c r="AU135">
        <f>1-AS135/AT135</f>
        <v>0</v>
      </c>
      <c r="AV135">
        <v>0.5</v>
      </c>
      <c r="AW135">
        <f>BN135</f>
        <v>0</v>
      </c>
      <c r="AX135">
        <f>K135</f>
        <v>0</v>
      </c>
      <c r="AY135">
        <f>AU135*AV135*AW135</f>
        <v>0</v>
      </c>
      <c r="AZ135">
        <f>(AX135-AP135)/AW135</f>
        <v>0</v>
      </c>
      <c r="BA135">
        <f>(AN135-AT135)/AT135</f>
        <v>0</v>
      </c>
      <c r="BB135">
        <f>AM135/(AO135+AM135/AT135)</f>
        <v>0</v>
      </c>
      <c r="BC135" t="s">
        <v>292</v>
      </c>
      <c r="BD135">
        <v>0</v>
      </c>
      <c r="BE135">
        <f>IF(BD135&lt;&gt;0, BD135, BB135)</f>
        <v>0</v>
      </c>
      <c r="BF135">
        <f>1-BE135/AT135</f>
        <v>0</v>
      </c>
      <c r="BG135">
        <f>(AT135-AS135)/(AT135-BE135)</f>
        <v>0</v>
      </c>
      <c r="BH135">
        <f>(AN135-AT135)/(AN135-BE135)</f>
        <v>0</v>
      </c>
      <c r="BI135">
        <f>(AT135-AS135)/(AT135-AM135)</f>
        <v>0</v>
      </c>
      <c r="BJ135">
        <f>(AN135-AT135)/(AN135-AM135)</f>
        <v>0</v>
      </c>
      <c r="BK135">
        <f>(BG135*BE135/AS135)</f>
        <v>0</v>
      </c>
      <c r="BL135">
        <f>(1-BK135)</f>
        <v>0</v>
      </c>
      <c r="BM135">
        <f>$B$11*CK135+$C$11*CL135+$F$11*CM135*(1-CP135)</f>
        <v>0</v>
      </c>
      <c r="BN135">
        <f>BM135*BO135</f>
        <v>0</v>
      </c>
      <c r="BO135">
        <f>($B$11*$D$9+$C$11*$D$9+$F$11*((CZ135+CR135)/MAX(CZ135+CR135+DA135, 0.1)*$I$9+DA135/MAX(CZ135+CR135+DA135, 0.1)*$J$9))/($B$11+$C$11+$F$11)</f>
        <v>0</v>
      </c>
      <c r="BP135">
        <f>($B$11*$K$9+$C$11*$K$9+$F$11*((CZ135+CR135)/MAX(CZ135+CR135+DA135, 0.1)*$P$9+DA135/MAX(CZ135+CR135+DA135, 0.1)*$Q$9))/($B$11+$C$11+$F$11)</f>
        <v>0</v>
      </c>
      <c r="BQ135">
        <v>6</v>
      </c>
      <c r="BR135">
        <v>0.5</v>
      </c>
      <c r="BS135" t="s">
        <v>293</v>
      </c>
      <c r="BT135">
        <v>2</v>
      </c>
      <c r="BU135">
        <v>1627940749.6</v>
      </c>
      <c r="BV135">
        <v>387.398</v>
      </c>
      <c r="BW135">
        <v>393.723</v>
      </c>
      <c r="BX135">
        <v>19.5432</v>
      </c>
      <c r="BY135">
        <v>19.4907</v>
      </c>
      <c r="BZ135">
        <v>386.919</v>
      </c>
      <c r="CA135">
        <v>19.677</v>
      </c>
      <c r="CB135">
        <v>900.019</v>
      </c>
      <c r="CC135">
        <v>101.149</v>
      </c>
      <c r="CD135">
        <v>0.0999039</v>
      </c>
      <c r="CE135">
        <v>35.0946</v>
      </c>
      <c r="CF135">
        <v>35.3491</v>
      </c>
      <c r="CG135">
        <v>999.9</v>
      </c>
      <c r="CH135">
        <v>0</v>
      </c>
      <c r="CI135">
        <v>0</v>
      </c>
      <c r="CJ135">
        <v>9987.5</v>
      </c>
      <c r="CK135">
        <v>0</v>
      </c>
      <c r="CL135">
        <v>66.3922</v>
      </c>
      <c r="CM135">
        <v>1460.24</v>
      </c>
      <c r="CN135">
        <v>0.972999</v>
      </c>
      <c r="CO135">
        <v>0.0270013</v>
      </c>
      <c r="CP135">
        <v>0</v>
      </c>
      <c r="CQ135">
        <v>3.1313</v>
      </c>
      <c r="CR135">
        <v>4.99951</v>
      </c>
      <c r="CS135">
        <v>199.075</v>
      </c>
      <c r="CT135">
        <v>11913.8</v>
      </c>
      <c r="CU135">
        <v>49</v>
      </c>
      <c r="CV135">
        <v>51.312</v>
      </c>
      <c r="CW135">
        <v>50.562</v>
      </c>
      <c r="CX135">
        <v>50.75</v>
      </c>
      <c r="CY135">
        <v>51</v>
      </c>
      <c r="CZ135">
        <v>1415.95</v>
      </c>
      <c r="DA135">
        <v>39.29</v>
      </c>
      <c r="DB135">
        <v>0</v>
      </c>
      <c r="DC135">
        <v>1627940750.5</v>
      </c>
      <c r="DD135">
        <v>0</v>
      </c>
      <c r="DE135">
        <v>3.28147307692308</v>
      </c>
      <c r="DF135">
        <v>0.137377772550295</v>
      </c>
      <c r="DG135">
        <v>2.63982905138033</v>
      </c>
      <c r="DH135">
        <v>198.383346153846</v>
      </c>
      <c r="DI135">
        <v>15</v>
      </c>
      <c r="DJ135">
        <v>1627940486.6</v>
      </c>
      <c r="DK135" t="s">
        <v>294</v>
      </c>
      <c r="DL135">
        <v>1627940484.1</v>
      </c>
      <c r="DM135">
        <v>1627940486.6</v>
      </c>
      <c r="DN135">
        <v>1</v>
      </c>
      <c r="DO135">
        <v>-0.66</v>
      </c>
      <c r="DP135">
        <v>-0.126</v>
      </c>
      <c r="DQ135">
        <v>0.617</v>
      </c>
      <c r="DR135">
        <v>-0.144</v>
      </c>
      <c r="DS135">
        <v>420</v>
      </c>
      <c r="DT135">
        <v>19</v>
      </c>
      <c r="DU135">
        <v>0.69</v>
      </c>
      <c r="DV135">
        <v>0.21</v>
      </c>
      <c r="DW135">
        <v>-6.28060414634146</v>
      </c>
      <c r="DX135">
        <v>-0.374502020905936</v>
      </c>
      <c r="DY135">
        <v>0.0533826489567268</v>
      </c>
      <c r="DZ135">
        <v>1</v>
      </c>
      <c r="EA135">
        <v>3.27040882352941</v>
      </c>
      <c r="EB135">
        <v>0.286194420963647</v>
      </c>
      <c r="EC135">
        <v>0.185222977496674</v>
      </c>
      <c r="ED135">
        <v>1</v>
      </c>
      <c r="EE135">
        <v>0.0602250048780488</v>
      </c>
      <c r="EF135">
        <v>-0.1037190271777</v>
      </c>
      <c r="EG135">
        <v>0.0114735476424635</v>
      </c>
      <c r="EH135">
        <v>0</v>
      </c>
      <c r="EI135">
        <v>2</v>
      </c>
      <c r="EJ135">
        <v>3</v>
      </c>
      <c r="EK135" t="s">
        <v>298</v>
      </c>
      <c r="EL135">
        <v>100</v>
      </c>
      <c r="EM135">
        <v>100</v>
      </c>
      <c r="EN135">
        <v>0.479</v>
      </c>
      <c r="EO135">
        <v>-0.1338</v>
      </c>
      <c r="EP135">
        <v>-1.5265217558934</v>
      </c>
      <c r="EQ135">
        <v>0.00616335315543056</v>
      </c>
      <c r="ER135">
        <v>-2.81551833566181e-06</v>
      </c>
      <c r="ES135">
        <v>7.20361701182458e-10</v>
      </c>
      <c r="ET135">
        <v>-0.335119031910718</v>
      </c>
      <c r="EU135">
        <v>0.000949733804135094</v>
      </c>
      <c r="EV135">
        <v>0.000626151634330831</v>
      </c>
      <c r="EW135">
        <v>-7.8445624330649e-06</v>
      </c>
      <c r="EX135">
        <v>-4</v>
      </c>
      <c r="EY135">
        <v>2067</v>
      </c>
      <c r="EZ135">
        <v>1</v>
      </c>
      <c r="FA135">
        <v>22</v>
      </c>
      <c r="FB135">
        <v>4.4</v>
      </c>
      <c r="FC135">
        <v>4.4</v>
      </c>
      <c r="FD135">
        <v>18</v>
      </c>
      <c r="FE135">
        <v>991.954</v>
      </c>
      <c r="FF135">
        <v>451.313</v>
      </c>
      <c r="FG135">
        <v>33.0022</v>
      </c>
      <c r="FH135">
        <v>34.4816</v>
      </c>
      <c r="FI135">
        <v>30.0018</v>
      </c>
      <c r="FJ135">
        <v>34.0683</v>
      </c>
      <c r="FK135">
        <v>34.106</v>
      </c>
      <c r="FL135">
        <v>26.1457</v>
      </c>
      <c r="FM135">
        <v>43.7471</v>
      </c>
      <c r="FN135">
        <v>0</v>
      </c>
      <c r="FO135">
        <v>33</v>
      </c>
      <c r="FP135">
        <v>408.51</v>
      </c>
      <c r="FQ135">
        <v>19.4418</v>
      </c>
      <c r="FR135">
        <v>98.8962</v>
      </c>
      <c r="FS135">
        <v>97.7171</v>
      </c>
    </row>
    <row r="136" spans="1:175">
      <c r="A136">
        <v>120</v>
      </c>
      <c r="B136">
        <v>1627940751.6</v>
      </c>
      <c r="C136">
        <v>238</v>
      </c>
      <c r="D136" t="s">
        <v>534</v>
      </c>
      <c r="E136" t="s">
        <v>535</v>
      </c>
      <c r="F136">
        <v>0</v>
      </c>
      <c r="H136">
        <v>1627940751.6</v>
      </c>
      <c r="I136">
        <f>(J136)/1000</f>
        <v>0</v>
      </c>
      <c r="J136">
        <f>1000*CB136*AH136*(BX136-BY136)/(100*BQ136*(1000-AH136*BX136))</f>
        <v>0</v>
      </c>
      <c r="K136">
        <f>CB136*AH136*(BW136-BV136*(1000-AH136*BY136)/(1000-AH136*BX136))/(100*BQ136)</f>
        <v>0</v>
      </c>
      <c r="L136">
        <f>BV136 - IF(AH136&gt;1, K136*BQ136*100.0/(AJ136*CJ136), 0)</f>
        <v>0</v>
      </c>
      <c r="M136">
        <f>((S136-I136/2)*L136-K136)/(S136+I136/2)</f>
        <v>0</v>
      </c>
      <c r="N136">
        <f>M136*(CC136+CD136)/1000.0</f>
        <v>0</v>
      </c>
      <c r="O136">
        <f>(BV136 - IF(AH136&gt;1, K136*BQ136*100.0/(AJ136*CJ136), 0))*(CC136+CD136)/1000.0</f>
        <v>0</v>
      </c>
      <c r="P136">
        <f>2.0/((1/R136-1/Q136)+SIGN(R136)*SQRT((1/R136-1/Q136)*(1/R136-1/Q136) + 4*BR136/((BR136+1)*(BR136+1))*(2*1/R136*1/Q136-1/Q136*1/Q136)))</f>
        <v>0</v>
      </c>
      <c r="Q136">
        <f>IF(LEFT(BS136,1)&lt;&gt;"0",IF(LEFT(BS136,1)="1",3.0,BT136),$D$5+$E$5*(CJ136*CC136/($K$5*1000))+$F$5*(CJ136*CC136/($K$5*1000))*MAX(MIN(BQ136,$J$5),$I$5)*MAX(MIN(BQ136,$J$5),$I$5)+$G$5*MAX(MIN(BQ136,$J$5),$I$5)*(CJ136*CC136/($K$5*1000))+$H$5*(CJ136*CC136/($K$5*1000))*(CJ136*CC136/($K$5*1000)))</f>
        <v>0</v>
      </c>
      <c r="R136">
        <f>I136*(1000-(1000*0.61365*exp(17.502*V136/(240.97+V136))/(CC136+CD136)+BX136)/2)/(1000*0.61365*exp(17.502*V136/(240.97+V136))/(CC136+CD136)-BX136)</f>
        <v>0</v>
      </c>
      <c r="S136">
        <f>1/((BR136+1)/(P136/1.6)+1/(Q136/1.37)) + BR136/((BR136+1)/(P136/1.6) + BR136/(Q136/1.37))</f>
        <v>0</v>
      </c>
      <c r="T136">
        <f>(BM136*BP136)</f>
        <v>0</v>
      </c>
      <c r="U136">
        <f>(CE136+(T136+2*0.95*5.67E-8*(((CE136+$B$7)+273)^4-(CE136+273)^4)-44100*I136)/(1.84*29.3*Q136+8*0.95*5.67E-8*(CE136+273)^3))</f>
        <v>0</v>
      </c>
      <c r="V136">
        <f>($C$7*CF136+$D$7*CG136+$E$7*U136)</f>
        <v>0</v>
      </c>
      <c r="W136">
        <f>0.61365*exp(17.502*V136/(240.97+V136))</f>
        <v>0</v>
      </c>
      <c r="X136">
        <f>(Y136/Z136*100)</f>
        <v>0</v>
      </c>
      <c r="Y136">
        <f>BX136*(CC136+CD136)/1000</f>
        <v>0</v>
      </c>
      <c r="Z136">
        <f>0.61365*exp(17.502*CE136/(240.97+CE136))</f>
        <v>0</v>
      </c>
      <c r="AA136">
        <f>(W136-BX136*(CC136+CD136)/1000)</f>
        <v>0</v>
      </c>
      <c r="AB136">
        <f>(-I136*44100)</f>
        <v>0</v>
      </c>
      <c r="AC136">
        <f>2*29.3*Q136*0.92*(CE136-V136)</f>
        <v>0</v>
      </c>
      <c r="AD136">
        <f>2*0.95*5.67E-8*(((CE136+$B$7)+273)^4-(V136+273)^4)</f>
        <v>0</v>
      </c>
      <c r="AE136">
        <f>T136+AD136+AB136+AC136</f>
        <v>0</v>
      </c>
      <c r="AF136">
        <v>0</v>
      </c>
      <c r="AG136">
        <v>0</v>
      </c>
      <c r="AH136">
        <f>IF(AF136*$H$13&gt;=AJ136,1.0,(AJ136/(AJ136-AF136*$H$13)))</f>
        <v>0</v>
      </c>
      <c r="AI136">
        <f>(AH136-1)*100</f>
        <v>0</v>
      </c>
      <c r="AJ136">
        <f>MAX(0,($B$13+$C$13*CJ136)/(1+$D$13*CJ136)*CC136/(CE136+273)*$E$13)</f>
        <v>0</v>
      </c>
      <c r="AK136" t="s">
        <v>292</v>
      </c>
      <c r="AL136" t="s">
        <v>292</v>
      </c>
      <c r="AM136">
        <v>0</v>
      </c>
      <c r="AN136">
        <v>0</v>
      </c>
      <c r="AO136">
        <f>1-AM136/AN136</f>
        <v>0</v>
      </c>
      <c r="AP136">
        <v>0</v>
      </c>
      <c r="AQ136" t="s">
        <v>292</v>
      </c>
      <c r="AR136" t="s">
        <v>292</v>
      </c>
      <c r="AS136">
        <v>0</v>
      </c>
      <c r="AT136">
        <v>0</v>
      </c>
      <c r="AU136">
        <f>1-AS136/AT136</f>
        <v>0</v>
      </c>
      <c r="AV136">
        <v>0.5</v>
      </c>
      <c r="AW136">
        <f>BN136</f>
        <v>0</v>
      </c>
      <c r="AX136">
        <f>K136</f>
        <v>0</v>
      </c>
      <c r="AY136">
        <f>AU136*AV136*AW136</f>
        <v>0</v>
      </c>
      <c r="AZ136">
        <f>(AX136-AP136)/AW136</f>
        <v>0</v>
      </c>
      <c r="BA136">
        <f>(AN136-AT136)/AT136</f>
        <v>0</v>
      </c>
      <c r="BB136">
        <f>AM136/(AO136+AM136/AT136)</f>
        <v>0</v>
      </c>
      <c r="BC136" t="s">
        <v>292</v>
      </c>
      <c r="BD136">
        <v>0</v>
      </c>
      <c r="BE136">
        <f>IF(BD136&lt;&gt;0, BD136, BB136)</f>
        <v>0</v>
      </c>
      <c r="BF136">
        <f>1-BE136/AT136</f>
        <v>0</v>
      </c>
      <c r="BG136">
        <f>(AT136-AS136)/(AT136-BE136)</f>
        <v>0</v>
      </c>
      <c r="BH136">
        <f>(AN136-AT136)/(AN136-BE136)</f>
        <v>0</v>
      </c>
      <c r="BI136">
        <f>(AT136-AS136)/(AT136-AM136)</f>
        <v>0</v>
      </c>
      <c r="BJ136">
        <f>(AN136-AT136)/(AN136-AM136)</f>
        <v>0</v>
      </c>
      <c r="BK136">
        <f>(BG136*BE136/AS136)</f>
        <v>0</v>
      </c>
      <c r="BL136">
        <f>(1-BK136)</f>
        <v>0</v>
      </c>
      <c r="BM136">
        <f>$B$11*CK136+$C$11*CL136+$F$11*CM136*(1-CP136)</f>
        <v>0</v>
      </c>
      <c r="BN136">
        <f>BM136*BO136</f>
        <v>0</v>
      </c>
      <c r="BO136">
        <f>($B$11*$D$9+$C$11*$D$9+$F$11*((CZ136+CR136)/MAX(CZ136+CR136+DA136, 0.1)*$I$9+DA136/MAX(CZ136+CR136+DA136, 0.1)*$J$9))/($B$11+$C$11+$F$11)</f>
        <v>0</v>
      </c>
      <c r="BP136">
        <f>($B$11*$K$9+$C$11*$K$9+$F$11*((CZ136+CR136)/MAX(CZ136+CR136+DA136, 0.1)*$P$9+DA136/MAX(CZ136+CR136+DA136, 0.1)*$Q$9))/($B$11+$C$11+$F$11)</f>
        <v>0</v>
      </c>
      <c r="BQ136">
        <v>6</v>
      </c>
      <c r="BR136">
        <v>0.5</v>
      </c>
      <c r="BS136" t="s">
        <v>293</v>
      </c>
      <c r="BT136">
        <v>2</v>
      </c>
      <c r="BU136">
        <v>1627940751.6</v>
      </c>
      <c r="BV136">
        <v>390.729</v>
      </c>
      <c r="BW136">
        <v>397.109</v>
      </c>
      <c r="BX136">
        <v>19.5492</v>
      </c>
      <c r="BY136">
        <v>19.4956</v>
      </c>
      <c r="BZ136">
        <v>390.237</v>
      </c>
      <c r="CA136">
        <v>19.6828</v>
      </c>
      <c r="CB136">
        <v>900.089</v>
      </c>
      <c r="CC136">
        <v>101.148</v>
      </c>
      <c r="CD136">
        <v>0.0997424</v>
      </c>
      <c r="CE136">
        <v>35.098</v>
      </c>
      <c r="CF136">
        <v>35.3608</v>
      </c>
      <c r="CG136">
        <v>999.9</v>
      </c>
      <c r="CH136">
        <v>0</v>
      </c>
      <c r="CI136">
        <v>0</v>
      </c>
      <c r="CJ136">
        <v>9996.25</v>
      </c>
      <c r="CK136">
        <v>0</v>
      </c>
      <c r="CL136">
        <v>66.3781</v>
      </c>
      <c r="CM136">
        <v>1459.92</v>
      </c>
      <c r="CN136">
        <v>0.972993</v>
      </c>
      <c r="CO136">
        <v>0.027007</v>
      </c>
      <c r="CP136">
        <v>0</v>
      </c>
      <c r="CQ136">
        <v>3.3312</v>
      </c>
      <c r="CR136">
        <v>4.99951</v>
      </c>
      <c r="CS136">
        <v>198.767</v>
      </c>
      <c r="CT136">
        <v>11911.2</v>
      </c>
      <c r="CU136">
        <v>49</v>
      </c>
      <c r="CV136">
        <v>51.375</v>
      </c>
      <c r="CW136">
        <v>50.562</v>
      </c>
      <c r="CX136">
        <v>50.75</v>
      </c>
      <c r="CY136">
        <v>51</v>
      </c>
      <c r="CZ136">
        <v>1415.63</v>
      </c>
      <c r="DA136">
        <v>39.29</v>
      </c>
      <c r="DB136">
        <v>0</v>
      </c>
      <c r="DC136">
        <v>1627940752.3</v>
      </c>
      <c r="DD136">
        <v>0</v>
      </c>
      <c r="DE136">
        <v>3.285076</v>
      </c>
      <c r="DF136">
        <v>-0.361546161282211</v>
      </c>
      <c r="DG136">
        <v>3.30738461809683</v>
      </c>
      <c r="DH136">
        <v>198.49376</v>
      </c>
      <c r="DI136">
        <v>15</v>
      </c>
      <c r="DJ136">
        <v>1627940486.6</v>
      </c>
      <c r="DK136" t="s">
        <v>294</v>
      </c>
      <c r="DL136">
        <v>1627940484.1</v>
      </c>
      <c r="DM136">
        <v>1627940486.6</v>
      </c>
      <c r="DN136">
        <v>1</v>
      </c>
      <c r="DO136">
        <v>-0.66</v>
      </c>
      <c r="DP136">
        <v>-0.126</v>
      </c>
      <c r="DQ136">
        <v>0.617</v>
      </c>
      <c r="DR136">
        <v>-0.144</v>
      </c>
      <c r="DS136">
        <v>420</v>
      </c>
      <c r="DT136">
        <v>19</v>
      </c>
      <c r="DU136">
        <v>0.69</v>
      </c>
      <c r="DV136">
        <v>0.21</v>
      </c>
      <c r="DW136">
        <v>-6.29215853658537</v>
      </c>
      <c r="DX136">
        <v>-0.273217630662029</v>
      </c>
      <c r="DY136">
        <v>0.0462307733832619</v>
      </c>
      <c r="DZ136">
        <v>1</v>
      </c>
      <c r="EA136">
        <v>3.25182571428571</v>
      </c>
      <c r="EB136">
        <v>0.369416829745601</v>
      </c>
      <c r="EC136">
        <v>0.174161316588726</v>
      </c>
      <c r="ED136">
        <v>1</v>
      </c>
      <c r="EE136">
        <v>0.0569560390243902</v>
      </c>
      <c r="EF136">
        <v>-0.0646666076655053</v>
      </c>
      <c r="EG136">
        <v>0.00752798483966871</v>
      </c>
      <c r="EH136">
        <v>1</v>
      </c>
      <c r="EI136">
        <v>3</v>
      </c>
      <c r="EJ136">
        <v>3</v>
      </c>
      <c r="EK136" t="s">
        <v>295</v>
      </c>
      <c r="EL136">
        <v>100</v>
      </c>
      <c r="EM136">
        <v>100</v>
      </c>
      <c r="EN136">
        <v>0.492</v>
      </c>
      <c r="EO136">
        <v>-0.1336</v>
      </c>
      <c r="EP136">
        <v>-1.5265217558934</v>
      </c>
      <c r="EQ136">
        <v>0.00616335315543056</v>
      </c>
      <c r="ER136">
        <v>-2.81551833566181e-06</v>
      </c>
      <c r="ES136">
        <v>7.20361701182458e-10</v>
      </c>
      <c r="ET136">
        <v>-0.335119031910718</v>
      </c>
      <c r="EU136">
        <v>0.000949733804135094</v>
      </c>
      <c r="EV136">
        <v>0.000626151634330831</v>
      </c>
      <c r="EW136">
        <v>-7.8445624330649e-06</v>
      </c>
      <c r="EX136">
        <v>-4</v>
      </c>
      <c r="EY136">
        <v>2067</v>
      </c>
      <c r="EZ136">
        <v>1</v>
      </c>
      <c r="FA136">
        <v>22</v>
      </c>
      <c r="FB136">
        <v>4.5</v>
      </c>
      <c r="FC136">
        <v>4.4</v>
      </c>
      <c r="FD136">
        <v>18</v>
      </c>
      <c r="FE136">
        <v>991.99</v>
      </c>
      <c r="FF136">
        <v>451.296</v>
      </c>
      <c r="FG136">
        <v>33.0023</v>
      </c>
      <c r="FH136">
        <v>34.4902</v>
      </c>
      <c r="FI136">
        <v>30.0017</v>
      </c>
      <c r="FJ136">
        <v>34.0775</v>
      </c>
      <c r="FK136">
        <v>34.1152</v>
      </c>
      <c r="FL136">
        <v>26.2822</v>
      </c>
      <c r="FM136">
        <v>43.7471</v>
      </c>
      <c r="FN136">
        <v>0</v>
      </c>
      <c r="FO136">
        <v>33</v>
      </c>
      <c r="FP136">
        <v>413.53</v>
      </c>
      <c r="FQ136">
        <v>19.4418</v>
      </c>
      <c r="FR136">
        <v>98.8962</v>
      </c>
      <c r="FS136">
        <v>97.7165</v>
      </c>
    </row>
    <row r="137" spans="1:175">
      <c r="A137">
        <v>121</v>
      </c>
      <c r="B137">
        <v>1627940753.6</v>
      </c>
      <c r="C137">
        <v>240</v>
      </c>
      <c r="D137" t="s">
        <v>536</v>
      </c>
      <c r="E137" t="s">
        <v>537</v>
      </c>
      <c r="F137">
        <v>0</v>
      </c>
      <c r="H137">
        <v>1627940753.6</v>
      </c>
      <c r="I137">
        <f>(J137)/1000</f>
        <v>0</v>
      </c>
      <c r="J137">
        <f>1000*CB137*AH137*(BX137-BY137)/(100*BQ137*(1000-AH137*BX137))</f>
        <v>0</v>
      </c>
      <c r="K137">
        <f>CB137*AH137*(BW137-BV137*(1000-AH137*BY137)/(1000-AH137*BX137))/(100*BQ137)</f>
        <v>0</v>
      </c>
      <c r="L137">
        <f>BV137 - IF(AH137&gt;1, K137*BQ137*100.0/(AJ137*CJ137), 0)</f>
        <v>0</v>
      </c>
      <c r="M137">
        <f>((S137-I137/2)*L137-K137)/(S137+I137/2)</f>
        <v>0</v>
      </c>
      <c r="N137">
        <f>M137*(CC137+CD137)/1000.0</f>
        <v>0</v>
      </c>
      <c r="O137">
        <f>(BV137 - IF(AH137&gt;1, K137*BQ137*100.0/(AJ137*CJ137), 0))*(CC137+CD137)/1000.0</f>
        <v>0</v>
      </c>
      <c r="P137">
        <f>2.0/((1/R137-1/Q137)+SIGN(R137)*SQRT((1/R137-1/Q137)*(1/R137-1/Q137) + 4*BR137/((BR137+1)*(BR137+1))*(2*1/R137*1/Q137-1/Q137*1/Q137)))</f>
        <v>0</v>
      </c>
      <c r="Q137">
        <f>IF(LEFT(BS137,1)&lt;&gt;"0",IF(LEFT(BS137,1)="1",3.0,BT137),$D$5+$E$5*(CJ137*CC137/($K$5*1000))+$F$5*(CJ137*CC137/($K$5*1000))*MAX(MIN(BQ137,$J$5),$I$5)*MAX(MIN(BQ137,$J$5),$I$5)+$G$5*MAX(MIN(BQ137,$J$5),$I$5)*(CJ137*CC137/($K$5*1000))+$H$5*(CJ137*CC137/($K$5*1000))*(CJ137*CC137/($K$5*1000)))</f>
        <v>0</v>
      </c>
      <c r="R137">
        <f>I137*(1000-(1000*0.61365*exp(17.502*V137/(240.97+V137))/(CC137+CD137)+BX137)/2)/(1000*0.61365*exp(17.502*V137/(240.97+V137))/(CC137+CD137)-BX137)</f>
        <v>0</v>
      </c>
      <c r="S137">
        <f>1/((BR137+1)/(P137/1.6)+1/(Q137/1.37)) + BR137/((BR137+1)/(P137/1.6) + BR137/(Q137/1.37))</f>
        <v>0</v>
      </c>
      <c r="T137">
        <f>(BM137*BP137)</f>
        <v>0</v>
      </c>
      <c r="U137">
        <f>(CE137+(T137+2*0.95*5.67E-8*(((CE137+$B$7)+273)^4-(CE137+273)^4)-44100*I137)/(1.84*29.3*Q137+8*0.95*5.67E-8*(CE137+273)^3))</f>
        <v>0</v>
      </c>
      <c r="V137">
        <f>($C$7*CF137+$D$7*CG137+$E$7*U137)</f>
        <v>0</v>
      </c>
      <c r="W137">
        <f>0.61365*exp(17.502*V137/(240.97+V137))</f>
        <v>0</v>
      </c>
      <c r="X137">
        <f>(Y137/Z137*100)</f>
        <v>0</v>
      </c>
      <c r="Y137">
        <f>BX137*(CC137+CD137)/1000</f>
        <v>0</v>
      </c>
      <c r="Z137">
        <f>0.61365*exp(17.502*CE137/(240.97+CE137))</f>
        <v>0</v>
      </c>
      <c r="AA137">
        <f>(W137-BX137*(CC137+CD137)/1000)</f>
        <v>0</v>
      </c>
      <c r="AB137">
        <f>(-I137*44100)</f>
        <v>0</v>
      </c>
      <c r="AC137">
        <f>2*29.3*Q137*0.92*(CE137-V137)</f>
        <v>0</v>
      </c>
      <c r="AD137">
        <f>2*0.95*5.67E-8*(((CE137+$B$7)+273)^4-(V137+273)^4)</f>
        <v>0</v>
      </c>
      <c r="AE137">
        <f>T137+AD137+AB137+AC137</f>
        <v>0</v>
      </c>
      <c r="AF137">
        <v>0</v>
      </c>
      <c r="AG137">
        <v>0</v>
      </c>
      <c r="AH137">
        <f>IF(AF137*$H$13&gt;=AJ137,1.0,(AJ137/(AJ137-AF137*$H$13)))</f>
        <v>0</v>
      </c>
      <c r="AI137">
        <f>(AH137-1)*100</f>
        <v>0</v>
      </c>
      <c r="AJ137">
        <f>MAX(0,($B$13+$C$13*CJ137)/(1+$D$13*CJ137)*CC137/(CE137+273)*$E$13)</f>
        <v>0</v>
      </c>
      <c r="AK137" t="s">
        <v>292</v>
      </c>
      <c r="AL137" t="s">
        <v>292</v>
      </c>
      <c r="AM137">
        <v>0</v>
      </c>
      <c r="AN137">
        <v>0</v>
      </c>
      <c r="AO137">
        <f>1-AM137/AN137</f>
        <v>0</v>
      </c>
      <c r="AP137">
        <v>0</v>
      </c>
      <c r="AQ137" t="s">
        <v>292</v>
      </c>
      <c r="AR137" t="s">
        <v>292</v>
      </c>
      <c r="AS137">
        <v>0</v>
      </c>
      <c r="AT137">
        <v>0</v>
      </c>
      <c r="AU137">
        <f>1-AS137/AT137</f>
        <v>0</v>
      </c>
      <c r="AV137">
        <v>0.5</v>
      </c>
      <c r="AW137">
        <f>BN137</f>
        <v>0</v>
      </c>
      <c r="AX137">
        <f>K137</f>
        <v>0</v>
      </c>
      <c r="AY137">
        <f>AU137*AV137*AW137</f>
        <v>0</v>
      </c>
      <c r="AZ137">
        <f>(AX137-AP137)/AW137</f>
        <v>0</v>
      </c>
      <c r="BA137">
        <f>(AN137-AT137)/AT137</f>
        <v>0</v>
      </c>
      <c r="BB137">
        <f>AM137/(AO137+AM137/AT137)</f>
        <v>0</v>
      </c>
      <c r="BC137" t="s">
        <v>292</v>
      </c>
      <c r="BD137">
        <v>0</v>
      </c>
      <c r="BE137">
        <f>IF(BD137&lt;&gt;0, BD137, BB137)</f>
        <v>0</v>
      </c>
      <c r="BF137">
        <f>1-BE137/AT137</f>
        <v>0</v>
      </c>
      <c r="BG137">
        <f>(AT137-AS137)/(AT137-BE137)</f>
        <v>0</v>
      </c>
      <c r="BH137">
        <f>(AN137-AT137)/(AN137-BE137)</f>
        <v>0</v>
      </c>
      <c r="BI137">
        <f>(AT137-AS137)/(AT137-AM137)</f>
        <v>0</v>
      </c>
      <c r="BJ137">
        <f>(AN137-AT137)/(AN137-AM137)</f>
        <v>0</v>
      </c>
      <c r="BK137">
        <f>(BG137*BE137/AS137)</f>
        <v>0</v>
      </c>
      <c r="BL137">
        <f>(1-BK137)</f>
        <v>0</v>
      </c>
      <c r="BM137">
        <f>$B$11*CK137+$C$11*CL137+$F$11*CM137*(1-CP137)</f>
        <v>0</v>
      </c>
      <c r="BN137">
        <f>BM137*BO137</f>
        <v>0</v>
      </c>
      <c r="BO137">
        <f>($B$11*$D$9+$C$11*$D$9+$F$11*((CZ137+CR137)/MAX(CZ137+CR137+DA137, 0.1)*$I$9+DA137/MAX(CZ137+CR137+DA137, 0.1)*$J$9))/($B$11+$C$11+$F$11)</f>
        <v>0</v>
      </c>
      <c r="BP137">
        <f>($B$11*$K$9+$C$11*$K$9+$F$11*((CZ137+CR137)/MAX(CZ137+CR137+DA137, 0.1)*$P$9+DA137/MAX(CZ137+CR137+DA137, 0.1)*$Q$9))/($B$11+$C$11+$F$11)</f>
        <v>0</v>
      </c>
      <c r="BQ137">
        <v>6</v>
      </c>
      <c r="BR137">
        <v>0.5</v>
      </c>
      <c r="BS137" t="s">
        <v>293</v>
      </c>
      <c r="BT137">
        <v>2</v>
      </c>
      <c r="BU137">
        <v>1627940753.6</v>
      </c>
      <c r="BV137">
        <v>394.159</v>
      </c>
      <c r="BW137">
        <v>400.471</v>
      </c>
      <c r="BX137">
        <v>19.5552</v>
      </c>
      <c r="BY137">
        <v>19.5016</v>
      </c>
      <c r="BZ137">
        <v>393.652</v>
      </c>
      <c r="CA137">
        <v>19.6888</v>
      </c>
      <c r="CB137">
        <v>900.076</v>
      </c>
      <c r="CC137">
        <v>101.147</v>
      </c>
      <c r="CD137">
        <v>0.0997325</v>
      </c>
      <c r="CE137">
        <v>35.1028</v>
      </c>
      <c r="CF137">
        <v>35.3597</v>
      </c>
      <c r="CG137">
        <v>999.9</v>
      </c>
      <c r="CH137">
        <v>0</v>
      </c>
      <c r="CI137">
        <v>0</v>
      </c>
      <c r="CJ137">
        <v>10010</v>
      </c>
      <c r="CK137">
        <v>0</v>
      </c>
      <c r="CL137">
        <v>66.3781</v>
      </c>
      <c r="CM137">
        <v>1460.23</v>
      </c>
      <c r="CN137">
        <v>0.972999</v>
      </c>
      <c r="CO137">
        <v>0.0270013</v>
      </c>
      <c r="CP137">
        <v>0</v>
      </c>
      <c r="CQ137">
        <v>3.1026</v>
      </c>
      <c r="CR137">
        <v>4.99951</v>
      </c>
      <c r="CS137">
        <v>199.051</v>
      </c>
      <c r="CT137">
        <v>11913.8</v>
      </c>
      <c r="CU137">
        <v>49</v>
      </c>
      <c r="CV137">
        <v>51.375</v>
      </c>
      <c r="CW137">
        <v>50.625</v>
      </c>
      <c r="CX137">
        <v>50.75</v>
      </c>
      <c r="CY137">
        <v>51</v>
      </c>
      <c r="CZ137">
        <v>1415.94</v>
      </c>
      <c r="DA137">
        <v>39.29</v>
      </c>
      <c r="DB137">
        <v>0</v>
      </c>
      <c r="DC137">
        <v>1627940754.1</v>
      </c>
      <c r="DD137">
        <v>0</v>
      </c>
      <c r="DE137">
        <v>3.26534230769231</v>
      </c>
      <c r="DF137">
        <v>-0.825336756361804</v>
      </c>
      <c r="DG137">
        <v>3.29227349986894</v>
      </c>
      <c r="DH137">
        <v>198.560730769231</v>
      </c>
      <c r="DI137">
        <v>15</v>
      </c>
      <c r="DJ137">
        <v>1627940486.6</v>
      </c>
      <c r="DK137" t="s">
        <v>294</v>
      </c>
      <c r="DL137">
        <v>1627940484.1</v>
      </c>
      <c r="DM137">
        <v>1627940486.6</v>
      </c>
      <c r="DN137">
        <v>1</v>
      </c>
      <c r="DO137">
        <v>-0.66</v>
      </c>
      <c r="DP137">
        <v>-0.126</v>
      </c>
      <c r="DQ137">
        <v>0.617</v>
      </c>
      <c r="DR137">
        <v>-0.144</v>
      </c>
      <c r="DS137">
        <v>420</v>
      </c>
      <c r="DT137">
        <v>19</v>
      </c>
      <c r="DU137">
        <v>0.69</v>
      </c>
      <c r="DV137">
        <v>0.21</v>
      </c>
      <c r="DW137">
        <v>-6.30748243902439</v>
      </c>
      <c r="DX137">
        <v>-0.272465226480837</v>
      </c>
      <c r="DY137">
        <v>0.0455314209267857</v>
      </c>
      <c r="DZ137">
        <v>1</v>
      </c>
      <c r="EA137">
        <v>3.26152352941176</v>
      </c>
      <c r="EB137">
        <v>-0.180936772254912</v>
      </c>
      <c r="EC137">
        <v>0.15891517541059</v>
      </c>
      <c r="ED137">
        <v>1</v>
      </c>
      <c r="EE137">
        <v>0.0548758195121951</v>
      </c>
      <c r="EF137">
        <v>-0.0370386961672474</v>
      </c>
      <c r="EG137">
        <v>0.00472982616455788</v>
      </c>
      <c r="EH137">
        <v>1</v>
      </c>
      <c r="EI137">
        <v>3</v>
      </c>
      <c r="EJ137">
        <v>3</v>
      </c>
      <c r="EK137" t="s">
        <v>295</v>
      </c>
      <c r="EL137">
        <v>100</v>
      </c>
      <c r="EM137">
        <v>100</v>
      </c>
      <c r="EN137">
        <v>0.507</v>
      </c>
      <c r="EO137">
        <v>-0.1336</v>
      </c>
      <c r="EP137">
        <v>-1.5265217558934</v>
      </c>
      <c r="EQ137">
        <v>0.00616335315543056</v>
      </c>
      <c r="ER137">
        <v>-2.81551833566181e-06</v>
      </c>
      <c r="ES137">
        <v>7.20361701182458e-10</v>
      </c>
      <c r="ET137">
        <v>-0.335119031910718</v>
      </c>
      <c r="EU137">
        <v>0.000949733804135094</v>
      </c>
      <c r="EV137">
        <v>0.000626151634330831</v>
      </c>
      <c r="EW137">
        <v>-7.8445624330649e-06</v>
      </c>
      <c r="EX137">
        <v>-4</v>
      </c>
      <c r="EY137">
        <v>2067</v>
      </c>
      <c r="EZ137">
        <v>1</v>
      </c>
      <c r="FA137">
        <v>22</v>
      </c>
      <c r="FB137">
        <v>4.5</v>
      </c>
      <c r="FC137">
        <v>4.5</v>
      </c>
      <c r="FD137">
        <v>18</v>
      </c>
      <c r="FE137">
        <v>992.027</v>
      </c>
      <c r="FF137">
        <v>451.176</v>
      </c>
      <c r="FG137">
        <v>33.0023</v>
      </c>
      <c r="FH137">
        <v>34.4982</v>
      </c>
      <c r="FI137">
        <v>30.0018</v>
      </c>
      <c r="FJ137">
        <v>34.0867</v>
      </c>
      <c r="FK137">
        <v>34.1236</v>
      </c>
      <c r="FL137">
        <v>26.4874</v>
      </c>
      <c r="FM137">
        <v>43.7471</v>
      </c>
      <c r="FN137">
        <v>0</v>
      </c>
      <c r="FO137">
        <v>33</v>
      </c>
      <c r="FP137">
        <v>413.53</v>
      </c>
      <c r="FQ137">
        <v>19.4418</v>
      </c>
      <c r="FR137">
        <v>98.8939</v>
      </c>
      <c r="FS137">
        <v>97.7151</v>
      </c>
    </row>
    <row r="138" spans="1:175">
      <c r="A138">
        <v>122</v>
      </c>
      <c r="B138">
        <v>1627940755.6</v>
      </c>
      <c r="C138">
        <v>242</v>
      </c>
      <c r="D138" t="s">
        <v>538</v>
      </c>
      <c r="E138" t="s">
        <v>539</v>
      </c>
      <c r="F138">
        <v>0</v>
      </c>
      <c r="H138">
        <v>1627940755.6</v>
      </c>
      <c r="I138">
        <f>(J138)/1000</f>
        <v>0</v>
      </c>
      <c r="J138">
        <f>1000*CB138*AH138*(BX138-BY138)/(100*BQ138*(1000-AH138*BX138))</f>
        <v>0</v>
      </c>
      <c r="K138">
        <f>CB138*AH138*(BW138-BV138*(1000-AH138*BY138)/(1000-AH138*BX138))/(100*BQ138)</f>
        <v>0</v>
      </c>
      <c r="L138">
        <f>BV138 - IF(AH138&gt;1, K138*BQ138*100.0/(AJ138*CJ138), 0)</f>
        <v>0</v>
      </c>
      <c r="M138">
        <f>((S138-I138/2)*L138-K138)/(S138+I138/2)</f>
        <v>0</v>
      </c>
      <c r="N138">
        <f>M138*(CC138+CD138)/1000.0</f>
        <v>0</v>
      </c>
      <c r="O138">
        <f>(BV138 - IF(AH138&gt;1, K138*BQ138*100.0/(AJ138*CJ138), 0))*(CC138+CD138)/1000.0</f>
        <v>0</v>
      </c>
      <c r="P138">
        <f>2.0/((1/R138-1/Q138)+SIGN(R138)*SQRT((1/R138-1/Q138)*(1/R138-1/Q138) + 4*BR138/((BR138+1)*(BR138+1))*(2*1/R138*1/Q138-1/Q138*1/Q138)))</f>
        <v>0</v>
      </c>
      <c r="Q138">
        <f>IF(LEFT(BS138,1)&lt;&gt;"0",IF(LEFT(BS138,1)="1",3.0,BT138),$D$5+$E$5*(CJ138*CC138/($K$5*1000))+$F$5*(CJ138*CC138/($K$5*1000))*MAX(MIN(BQ138,$J$5),$I$5)*MAX(MIN(BQ138,$J$5),$I$5)+$G$5*MAX(MIN(BQ138,$J$5),$I$5)*(CJ138*CC138/($K$5*1000))+$H$5*(CJ138*CC138/($K$5*1000))*(CJ138*CC138/($K$5*1000)))</f>
        <v>0</v>
      </c>
      <c r="R138">
        <f>I138*(1000-(1000*0.61365*exp(17.502*V138/(240.97+V138))/(CC138+CD138)+BX138)/2)/(1000*0.61365*exp(17.502*V138/(240.97+V138))/(CC138+CD138)-BX138)</f>
        <v>0</v>
      </c>
      <c r="S138">
        <f>1/((BR138+1)/(P138/1.6)+1/(Q138/1.37)) + BR138/((BR138+1)/(P138/1.6) + BR138/(Q138/1.37))</f>
        <v>0</v>
      </c>
      <c r="T138">
        <f>(BM138*BP138)</f>
        <v>0</v>
      </c>
      <c r="U138">
        <f>(CE138+(T138+2*0.95*5.67E-8*(((CE138+$B$7)+273)^4-(CE138+273)^4)-44100*I138)/(1.84*29.3*Q138+8*0.95*5.67E-8*(CE138+273)^3))</f>
        <v>0</v>
      </c>
      <c r="V138">
        <f>($C$7*CF138+$D$7*CG138+$E$7*U138)</f>
        <v>0</v>
      </c>
      <c r="W138">
        <f>0.61365*exp(17.502*V138/(240.97+V138))</f>
        <v>0</v>
      </c>
      <c r="X138">
        <f>(Y138/Z138*100)</f>
        <v>0</v>
      </c>
      <c r="Y138">
        <f>BX138*(CC138+CD138)/1000</f>
        <v>0</v>
      </c>
      <c r="Z138">
        <f>0.61365*exp(17.502*CE138/(240.97+CE138))</f>
        <v>0</v>
      </c>
      <c r="AA138">
        <f>(W138-BX138*(CC138+CD138)/1000)</f>
        <v>0</v>
      </c>
      <c r="AB138">
        <f>(-I138*44100)</f>
        <v>0</v>
      </c>
      <c r="AC138">
        <f>2*29.3*Q138*0.92*(CE138-V138)</f>
        <v>0</v>
      </c>
      <c r="AD138">
        <f>2*0.95*5.67E-8*(((CE138+$B$7)+273)^4-(V138+273)^4)</f>
        <v>0</v>
      </c>
      <c r="AE138">
        <f>T138+AD138+AB138+AC138</f>
        <v>0</v>
      </c>
      <c r="AF138">
        <v>0</v>
      </c>
      <c r="AG138">
        <v>0</v>
      </c>
      <c r="AH138">
        <f>IF(AF138*$H$13&gt;=AJ138,1.0,(AJ138/(AJ138-AF138*$H$13)))</f>
        <v>0</v>
      </c>
      <c r="AI138">
        <f>(AH138-1)*100</f>
        <v>0</v>
      </c>
      <c r="AJ138">
        <f>MAX(0,($B$13+$C$13*CJ138)/(1+$D$13*CJ138)*CC138/(CE138+273)*$E$13)</f>
        <v>0</v>
      </c>
      <c r="AK138" t="s">
        <v>292</v>
      </c>
      <c r="AL138" t="s">
        <v>292</v>
      </c>
      <c r="AM138">
        <v>0</v>
      </c>
      <c r="AN138">
        <v>0</v>
      </c>
      <c r="AO138">
        <f>1-AM138/AN138</f>
        <v>0</v>
      </c>
      <c r="AP138">
        <v>0</v>
      </c>
      <c r="AQ138" t="s">
        <v>292</v>
      </c>
      <c r="AR138" t="s">
        <v>292</v>
      </c>
      <c r="AS138">
        <v>0</v>
      </c>
      <c r="AT138">
        <v>0</v>
      </c>
      <c r="AU138">
        <f>1-AS138/AT138</f>
        <v>0</v>
      </c>
      <c r="AV138">
        <v>0.5</v>
      </c>
      <c r="AW138">
        <f>BN138</f>
        <v>0</v>
      </c>
      <c r="AX138">
        <f>K138</f>
        <v>0</v>
      </c>
      <c r="AY138">
        <f>AU138*AV138*AW138</f>
        <v>0</v>
      </c>
      <c r="AZ138">
        <f>(AX138-AP138)/AW138</f>
        <v>0</v>
      </c>
      <c r="BA138">
        <f>(AN138-AT138)/AT138</f>
        <v>0</v>
      </c>
      <c r="BB138">
        <f>AM138/(AO138+AM138/AT138)</f>
        <v>0</v>
      </c>
      <c r="BC138" t="s">
        <v>292</v>
      </c>
      <c r="BD138">
        <v>0</v>
      </c>
      <c r="BE138">
        <f>IF(BD138&lt;&gt;0, BD138, BB138)</f>
        <v>0</v>
      </c>
      <c r="BF138">
        <f>1-BE138/AT138</f>
        <v>0</v>
      </c>
      <c r="BG138">
        <f>(AT138-AS138)/(AT138-BE138)</f>
        <v>0</v>
      </c>
      <c r="BH138">
        <f>(AN138-AT138)/(AN138-BE138)</f>
        <v>0</v>
      </c>
      <c r="BI138">
        <f>(AT138-AS138)/(AT138-AM138)</f>
        <v>0</v>
      </c>
      <c r="BJ138">
        <f>(AN138-AT138)/(AN138-AM138)</f>
        <v>0</v>
      </c>
      <c r="BK138">
        <f>(BG138*BE138/AS138)</f>
        <v>0</v>
      </c>
      <c r="BL138">
        <f>(1-BK138)</f>
        <v>0</v>
      </c>
      <c r="BM138">
        <f>$B$11*CK138+$C$11*CL138+$F$11*CM138*(1-CP138)</f>
        <v>0</v>
      </c>
      <c r="BN138">
        <f>BM138*BO138</f>
        <v>0</v>
      </c>
      <c r="BO138">
        <f>($B$11*$D$9+$C$11*$D$9+$F$11*((CZ138+CR138)/MAX(CZ138+CR138+DA138, 0.1)*$I$9+DA138/MAX(CZ138+CR138+DA138, 0.1)*$J$9))/($B$11+$C$11+$F$11)</f>
        <v>0</v>
      </c>
      <c r="BP138">
        <f>($B$11*$K$9+$C$11*$K$9+$F$11*((CZ138+CR138)/MAX(CZ138+CR138+DA138, 0.1)*$P$9+DA138/MAX(CZ138+CR138+DA138, 0.1)*$Q$9))/($B$11+$C$11+$F$11)</f>
        <v>0</v>
      </c>
      <c r="BQ138">
        <v>6</v>
      </c>
      <c r="BR138">
        <v>0.5</v>
      </c>
      <c r="BS138" t="s">
        <v>293</v>
      </c>
      <c r="BT138">
        <v>2</v>
      </c>
      <c r="BU138">
        <v>1627940755.6</v>
      </c>
      <c r="BV138">
        <v>397.578</v>
      </c>
      <c r="BW138">
        <v>403.933</v>
      </c>
      <c r="BX138">
        <v>19.5586</v>
      </c>
      <c r="BY138">
        <v>19.5088</v>
      </c>
      <c r="BZ138">
        <v>397.056</v>
      </c>
      <c r="CA138">
        <v>19.6922</v>
      </c>
      <c r="CB138">
        <v>900.004</v>
      </c>
      <c r="CC138">
        <v>101.148</v>
      </c>
      <c r="CD138">
        <v>0.0998326</v>
      </c>
      <c r="CE138">
        <v>35.1075</v>
      </c>
      <c r="CF138">
        <v>35.3572</v>
      </c>
      <c r="CG138">
        <v>999.9</v>
      </c>
      <c r="CH138">
        <v>0</v>
      </c>
      <c r="CI138">
        <v>0</v>
      </c>
      <c r="CJ138">
        <v>9983.75</v>
      </c>
      <c r="CK138">
        <v>0</v>
      </c>
      <c r="CL138">
        <v>66.3781</v>
      </c>
      <c r="CM138">
        <v>1459.91</v>
      </c>
      <c r="CN138">
        <v>0.972993</v>
      </c>
      <c r="CO138">
        <v>0.027007</v>
      </c>
      <c r="CP138">
        <v>0</v>
      </c>
      <c r="CQ138">
        <v>3.1831</v>
      </c>
      <c r="CR138">
        <v>4.99951</v>
      </c>
      <c r="CS138">
        <v>198.756</v>
      </c>
      <c r="CT138">
        <v>11911.1</v>
      </c>
      <c r="CU138">
        <v>49</v>
      </c>
      <c r="CV138">
        <v>51.375</v>
      </c>
      <c r="CW138">
        <v>50.625</v>
      </c>
      <c r="CX138">
        <v>50.75</v>
      </c>
      <c r="CY138">
        <v>51</v>
      </c>
      <c r="CZ138">
        <v>1415.62</v>
      </c>
      <c r="DA138">
        <v>39.29</v>
      </c>
      <c r="DB138">
        <v>0</v>
      </c>
      <c r="DC138">
        <v>1627940756.5</v>
      </c>
      <c r="DD138">
        <v>0</v>
      </c>
      <c r="DE138">
        <v>3.25587692307692</v>
      </c>
      <c r="DF138">
        <v>-0.682803424395574</v>
      </c>
      <c r="DG138">
        <v>2.89148717197935</v>
      </c>
      <c r="DH138">
        <v>198.672923076923</v>
      </c>
      <c r="DI138">
        <v>15</v>
      </c>
      <c r="DJ138">
        <v>1627940486.6</v>
      </c>
      <c r="DK138" t="s">
        <v>294</v>
      </c>
      <c r="DL138">
        <v>1627940484.1</v>
      </c>
      <c r="DM138">
        <v>1627940486.6</v>
      </c>
      <c r="DN138">
        <v>1</v>
      </c>
      <c r="DO138">
        <v>-0.66</v>
      </c>
      <c r="DP138">
        <v>-0.126</v>
      </c>
      <c r="DQ138">
        <v>0.617</v>
      </c>
      <c r="DR138">
        <v>-0.144</v>
      </c>
      <c r="DS138">
        <v>420</v>
      </c>
      <c r="DT138">
        <v>19</v>
      </c>
      <c r="DU138">
        <v>0.69</v>
      </c>
      <c r="DV138">
        <v>0.21</v>
      </c>
      <c r="DW138">
        <v>-6.31758170731707</v>
      </c>
      <c r="DX138">
        <v>-0.199228432055759</v>
      </c>
      <c r="DY138">
        <v>0.0397469089396371</v>
      </c>
      <c r="DZ138">
        <v>1</v>
      </c>
      <c r="EA138">
        <v>3.25414411764706</v>
      </c>
      <c r="EB138">
        <v>-0.29849619611158</v>
      </c>
      <c r="EC138">
        <v>0.174553054788469</v>
      </c>
      <c r="ED138">
        <v>1</v>
      </c>
      <c r="EE138">
        <v>0.053631343902439</v>
      </c>
      <c r="EF138">
        <v>-0.0205901289198606</v>
      </c>
      <c r="EG138">
        <v>0.00320298582545608</v>
      </c>
      <c r="EH138">
        <v>1</v>
      </c>
      <c r="EI138">
        <v>3</v>
      </c>
      <c r="EJ138">
        <v>3</v>
      </c>
      <c r="EK138" t="s">
        <v>295</v>
      </c>
      <c r="EL138">
        <v>100</v>
      </c>
      <c r="EM138">
        <v>100</v>
      </c>
      <c r="EN138">
        <v>0.522</v>
      </c>
      <c r="EO138">
        <v>-0.1336</v>
      </c>
      <c r="EP138">
        <v>-1.5265217558934</v>
      </c>
      <c r="EQ138">
        <v>0.00616335315543056</v>
      </c>
      <c r="ER138">
        <v>-2.81551833566181e-06</v>
      </c>
      <c r="ES138">
        <v>7.20361701182458e-10</v>
      </c>
      <c r="ET138">
        <v>-0.335119031910718</v>
      </c>
      <c r="EU138">
        <v>0.000949733804135094</v>
      </c>
      <c r="EV138">
        <v>0.000626151634330831</v>
      </c>
      <c r="EW138">
        <v>-7.8445624330649e-06</v>
      </c>
      <c r="EX138">
        <v>-4</v>
      </c>
      <c r="EY138">
        <v>2067</v>
      </c>
      <c r="EZ138">
        <v>1</v>
      </c>
      <c r="FA138">
        <v>22</v>
      </c>
      <c r="FB138">
        <v>4.5</v>
      </c>
      <c r="FC138">
        <v>4.5</v>
      </c>
      <c r="FD138">
        <v>18</v>
      </c>
      <c r="FE138">
        <v>992.2</v>
      </c>
      <c r="FF138">
        <v>451.071</v>
      </c>
      <c r="FG138">
        <v>33.0023</v>
      </c>
      <c r="FH138">
        <v>34.5069</v>
      </c>
      <c r="FI138">
        <v>30.0018</v>
      </c>
      <c r="FJ138">
        <v>34.0958</v>
      </c>
      <c r="FK138">
        <v>34.132</v>
      </c>
      <c r="FL138">
        <v>26.6719</v>
      </c>
      <c r="FM138">
        <v>43.7471</v>
      </c>
      <c r="FN138">
        <v>0</v>
      </c>
      <c r="FO138">
        <v>33</v>
      </c>
      <c r="FP138">
        <v>418.56</v>
      </c>
      <c r="FQ138">
        <v>19.4418</v>
      </c>
      <c r="FR138">
        <v>98.8917</v>
      </c>
      <c r="FS138">
        <v>97.7136</v>
      </c>
    </row>
    <row r="139" spans="1:175">
      <c r="A139">
        <v>123</v>
      </c>
      <c r="B139">
        <v>1627940757.6</v>
      </c>
      <c r="C139">
        <v>244</v>
      </c>
      <c r="D139" t="s">
        <v>540</v>
      </c>
      <c r="E139" t="s">
        <v>541</v>
      </c>
      <c r="F139">
        <v>0</v>
      </c>
      <c r="H139">
        <v>1627940757.6</v>
      </c>
      <c r="I139">
        <f>(J139)/1000</f>
        <v>0</v>
      </c>
      <c r="J139">
        <f>1000*CB139*AH139*(BX139-BY139)/(100*BQ139*(1000-AH139*BX139))</f>
        <v>0</v>
      </c>
      <c r="K139">
        <f>CB139*AH139*(BW139-BV139*(1000-AH139*BY139)/(1000-AH139*BX139))/(100*BQ139)</f>
        <v>0</v>
      </c>
      <c r="L139">
        <f>BV139 - IF(AH139&gt;1, K139*BQ139*100.0/(AJ139*CJ139), 0)</f>
        <v>0</v>
      </c>
      <c r="M139">
        <f>((S139-I139/2)*L139-K139)/(S139+I139/2)</f>
        <v>0</v>
      </c>
      <c r="N139">
        <f>M139*(CC139+CD139)/1000.0</f>
        <v>0</v>
      </c>
      <c r="O139">
        <f>(BV139 - IF(AH139&gt;1, K139*BQ139*100.0/(AJ139*CJ139), 0))*(CC139+CD139)/1000.0</f>
        <v>0</v>
      </c>
      <c r="P139">
        <f>2.0/((1/R139-1/Q139)+SIGN(R139)*SQRT((1/R139-1/Q139)*(1/R139-1/Q139) + 4*BR139/((BR139+1)*(BR139+1))*(2*1/R139*1/Q139-1/Q139*1/Q139)))</f>
        <v>0</v>
      </c>
      <c r="Q139">
        <f>IF(LEFT(BS139,1)&lt;&gt;"0",IF(LEFT(BS139,1)="1",3.0,BT139),$D$5+$E$5*(CJ139*CC139/($K$5*1000))+$F$5*(CJ139*CC139/($K$5*1000))*MAX(MIN(BQ139,$J$5),$I$5)*MAX(MIN(BQ139,$J$5),$I$5)+$G$5*MAX(MIN(BQ139,$J$5),$I$5)*(CJ139*CC139/($K$5*1000))+$H$5*(CJ139*CC139/($K$5*1000))*(CJ139*CC139/($K$5*1000)))</f>
        <v>0</v>
      </c>
      <c r="R139">
        <f>I139*(1000-(1000*0.61365*exp(17.502*V139/(240.97+V139))/(CC139+CD139)+BX139)/2)/(1000*0.61365*exp(17.502*V139/(240.97+V139))/(CC139+CD139)-BX139)</f>
        <v>0</v>
      </c>
      <c r="S139">
        <f>1/((BR139+1)/(P139/1.6)+1/(Q139/1.37)) + BR139/((BR139+1)/(P139/1.6) + BR139/(Q139/1.37))</f>
        <v>0</v>
      </c>
      <c r="T139">
        <f>(BM139*BP139)</f>
        <v>0</v>
      </c>
      <c r="U139">
        <f>(CE139+(T139+2*0.95*5.67E-8*(((CE139+$B$7)+273)^4-(CE139+273)^4)-44100*I139)/(1.84*29.3*Q139+8*0.95*5.67E-8*(CE139+273)^3))</f>
        <v>0</v>
      </c>
      <c r="V139">
        <f>($C$7*CF139+$D$7*CG139+$E$7*U139)</f>
        <v>0</v>
      </c>
      <c r="W139">
        <f>0.61365*exp(17.502*V139/(240.97+V139))</f>
        <v>0</v>
      </c>
      <c r="X139">
        <f>(Y139/Z139*100)</f>
        <v>0</v>
      </c>
      <c r="Y139">
        <f>BX139*(CC139+CD139)/1000</f>
        <v>0</v>
      </c>
      <c r="Z139">
        <f>0.61365*exp(17.502*CE139/(240.97+CE139))</f>
        <v>0</v>
      </c>
      <c r="AA139">
        <f>(W139-BX139*(CC139+CD139)/1000)</f>
        <v>0</v>
      </c>
      <c r="AB139">
        <f>(-I139*44100)</f>
        <v>0</v>
      </c>
      <c r="AC139">
        <f>2*29.3*Q139*0.92*(CE139-V139)</f>
        <v>0</v>
      </c>
      <c r="AD139">
        <f>2*0.95*5.67E-8*(((CE139+$B$7)+273)^4-(V139+273)^4)</f>
        <v>0</v>
      </c>
      <c r="AE139">
        <f>T139+AD139+AB139+AC139</f>
        <v>0</v>
      </c>
      <c r="AF139">
        <v>0</v>
      </c>
      <c r="AG139">
        <v>0</v>
      </c>
      <c r="AH139">
        <f>IF(AF139*$H$13&gt;=AJ139,1.0,(AJ139/(AJ139-AF139*$H$13)))</f>
        <v>0</v>
      </c>
      <c r="AI139">
        <f>(AH139-1)*100</f>
        <v>0</v>
      </c>
      <c r="AJ139">
        <f>MAX(0,($B$13+$C$13*CJ139)/(1+$D$13*CJ139)*CC139/(CE139+273)*$E$13)</f>
        <v>0</v>
      </c>
      <c r="AK139" t="s">
        <v>292</v>
      </c>
      <c r="AL139" t="s">
        <v>292</v>
      </c>
      <c r="AM139">
        <v>0</v>
      </c>
      <c r="AN139">
        <v>0</v>
      </c>
      <c r="AO139">
        <f>1-AM139/AN139</f>
        <v>0</v>
      </c>
      <c r="AP139">
        <v>0</v>
      </c>
      <c r="AQ139" t="s">
        <v>292</v>
      </c>
      <c r="AR139" t="s">
        <v>292</v>
      </c>
      <c r="AS139">
        <v>0</v>
      </c>
      <c r="AT139">
        <v>0</v>
      </c>
      <c r="AU139">
        <f>1-AS139/AT139</f>
        <v>0</v>
      </c>
      <c r="AV139">
        <v>0.5</v>
      </c>
      <c r="AW139">
        <f>BN139</f>
        <v>0</v>
      </c>
      <c r="AX139">
        <f>K139</f>
        <v>0</v>
      </c>
      <c r="AY139">
        <f>AU139*AV139*AW139</f>
        <v>0</v>
      </c>
      <c r="AZ139">
        <f>(AX139-AP139)/AW139</f>
        <v>0</v>
      </c>
      <c r="BA139">
        <f>(AN139-AT139)/AT139</f>
        <v>0</v>
      </c>
      <c r="BB139">
        <f>AM139/(AO139+AM139/AT139)</f>
        <v>0</v>
      </c>
      <c r="BC139" t="s">
        <v>292</v>
      </c>
      <c r="BD139">
        <v>0</v>
      </c>
      <c r="BE139">
        <f>IF(BD139&lt;&gt;0, BD139, BB139)</f>
        <v>0</v>
      </c>
      <c r="BF139">
        <f>1-BE139/AT139</f>
        <v>0</v>
      </c>
      <c r="BG139">
        <f>(AT139-AS139)/(AT139-BE139)</f>
        <v>0</v>
      </c>
      <c r="BH139">
        <f>(AN139-AT139)/(AN139-BE139)</f>
        <v>0</v>
      </c>
      <c r="BI139">
        <f>(AT139-AS139)/(AT139-AM139)</f>
        <v>0</v>
      </c>
      <c r="BJ139">
        <f>(AN139-AT139)/(AN139-AM139)</f>
        <v>0</v>
      </c>
      <c r="BK139">
        <f>(BG139*BE139/AS139)</f>
        <v>0</v>
      </c>
      <c r="BL139">
        <f>(1-BK139)</f>
        <v>0</v>
      </c>
      <c r="BM139">
        <f>$B$11*CK139+$C$11*CL139+$F$11*CM139*(1-CP139)</f>
        <v>0</v>
      </c>
      <c r="BN139">
        <f>BM139*BO139</f>
        <v>0</v>
      </c>
      <c r="BO139">
        <f>($B$11*$D$9+$C$11*$D$9+$F$11*((CZ139+CR139)/MAX(CZ139+CR139+DA139, 0.1)*$I$9+DA139/MAX(CZ139+CR139+DA139, 0.1)*$J$9))/($B$11+$C$11+$F$11)</f>
        <v>0</v>
      </c>
      <c r="BP139">
        <f>($B$11*$K$9+$C$11*$K$9+$F$11*((CZ139+CR139)/MAX(CZ139+CR139+DA139, 0.1)*$P$9+DA139/MAX(CZ139+CR139+DA139, 0.1)*$Q$9))/($B$11+$C$11+$F$11)</f>
        <v>0</v>
      </c>
      <c r="BQ139">
        <v>6</v>
      </c>
      <c r="BR139">
        <v>0.5</v>
      </c>
      <c r="BS139" t="s">
        <v>293</v>
      </c>
      <c r="BT139">
        <v>2</v>
      </c>
      <c r="BU139">
        <v>1627940757.6</v>
      </c>
      <c r="BV139">
        <v>400.959</v>
      </c>
      <c r="BW139">
        <v>407.287</v>
      </c>
      <c r="BX139">
        <v>19.5625</v>
      </c>
      <c r="BY139">
        <v>19.5144</v>
      </c>
      <c r="BZ139">
        <v>400.423</v>
      </c>
      <c r="CA139">
        <v>19.696</v>
      </c>
      <c r="CB139">
        <v>899.993</v>
      </c>
      <c r="CC139">
        <v>101.149</v>
      </c>
      <c r="CD139">
        <v>0.100336</v>
      </c>
      <c r="CE139">
        <v>35.1113</v>
      </c>
      <c r="CF139">
        <v>35.3599</v>
      </c>
      <c r="CG139">
        <v>999.9</v>
      </c>
      <c r="CH139">
        <v>0</v>
      </c>
      <c r="CI139">
        <v>0</v>
      </c>
      <c r="CJ139">
        <v>9979.38</v>
      </c>
      <c r="CK139">
        <v>0</v>
      </c>
      <c r="CL139">
        <v>66.3781</v>
      </c>
      <c r="CM139">
        <v>1459.91</v>
      </c>
      <c r="CN139">
        <v>0.972993</v>
      </c>
      <c r="CO139">
        <v>0.027007</v>
      </c>
      <c r="CP139">
        <v>0</v>
      </c>
      <c r="CQ139">
        <v>3.3599</v>
      </c>
      <c r="CR139">
        <v>4.99951</v>
      </c>
      <c r="CS139">
        <v>198.72</v>
      </c>
      <c r="CT139">
        <v>11911.2</v>
      </c>
      <c r="CU139">
        <v>49</v>
      </c>
      <c r="CV139">
        <v>51.375</v>
      </c>
      <c r="CW139">
        <v>50.625</v>
      </c>
      <c r="CX139">
        <v>50.75</v>
      </c>
      <c r="CY139">
        <v>51</v>
      </c>
      <c r="CZ139">
        <v>1415.62</v>
      </c>
      <c r="DA139">
        <v>39.29</v>
      </c>
      <c r="DB139">
        <v>0</v>
      </c>
      <c r="DC139">
        <v>1627940758.3</v>
      </c>
      <c r="DD139">
        <v>0</v>
      </c>
      <c r="DE139">
        <v>3.252604</v>
      </c>
      <c r="DF139">
        <v>-0.713769237069491</v>
      </c>
      <c r="DG139">
        <v>2.69015385259813</v>
      </c>
      <c r="DH139">
        <v>198.72344</v>
      </c>
      <c r="DI139">
        <v>15</v>
      </c>
      <c r="DJ139">
        <v>1627940486.6</v>
      </c>
      <c r="DK139" t="s">
        <v>294</v>
      </c>
      <c r="DL139">
        <v>1627940484.1</v>
      </c>
      <c r="DM139">
        <v>1627940486.6</v>
      </c>
      <c r="DN139">
        <v>1</v>
      </c>
      <c r="DO139">
        <v>-0.66</v>
      </c>
      <c r="DP139">
        <v>-0.126</v>
      </c>
      <c r="DQ139">
        <v>0.617</v>
      </c>
      <c r="DR139">
        <v>-0.144</v>
      </c>
      <c r="DS139">
        <v>420</v>
      </c>
      <c r="DT139">
        <v>19</v>
      </c>
      <c r="DU139">
        <v>0.69</v>
      </c>
      <c r="DV139">
        <v>0.21</v>
      </c>
      <c r="DW139">
        <v>-6.32414756097561</v>
      </c>
      <c r="DX139">
        <v>-0.0984840418118742</v>
      </c>
      <c r="DY139">
        <v>0.0375503731123997</v>
      </c>
      <c r="DZ139">
        <v>1</v>
      </c>
      <c r="EA139">
        <v>3.24955142857143</v>
      </c>
      <c r="EB139">
        <v>-0.325524070450095</v>
      </c>
      <c r="EC139">
        <v>0.172630312470532</v>
      </c>
      <c r="ED139">
        <v>1</v>
      </c>
      <c r="EE139">
        <v>0.0526066804878049</v>
      </c>
      <c r="EF139">
        <v>-0.0134124543554006</v>
      </c>
      <c r="EG139">
        <v>0.00242919798149056</v>
      </c>
      <c r="EH139">
        <v>1</v>
      </c>
      <c r="EI139">
        <v>3</v>
      </c>
      <c r="EJ139">
        <v>3</v>
      </c>
      <c r="EK139" t="s">
        <v>295</v>
      </c>
      <c r="EL139">
        <v>100</v>
      </c>
      <c r="EM139">
        <v>100</v>
      </c>
      <c r="EN139">
        <v>0.536</v>
      </c>
      <c r="EO139">
        <v>-0.1335</v>
      </c>
      <c r="EP139">
        <v>-1.5265217558934</v>
      </c>
      <c r="EQ139">
        <v>0.00616335315543056</v>
      </c>
      <c r="ER139">
        <v>-2.81551833566181e-06</v>
      </c>
      <c r="ES139">
        <v>7.20361701182458e-10</v>
      </c>
      <c r="ET139">
        <v>-0.335119031910718</v>
      </c>
      <c r="EU139">
        <v>0.000949733804135094</v>
      </c>
      <c r="EV139">
        <v>0.000626151634330831</v>
      </c>
      <c r="EW139">
        <v>-7.8445624330649e-06</v>
      </c>
      <c r="EX139">
        <v>-4</v>
      </c>
      <c r="EY139">
        <v>2067</v>
      </c>
      <c r="EZ139">
        <v>1</v>
      </c>
      <c r="FA139">
        <v>22</v>
      </c>
      <c r="FB139">
        <v>4.6</v>
      </c>
      <c r="FC139">
        <v>4.5</v>
      </c>
      <c r="FD139">
        <v>18</v>
      </c>
      <c r="FE139">
        <v>992.317</v>
      </c>
      <c r="FF139">
        <v>451.137</v>
      </c>
      <c r="FG139">
        <v>33.0023</v>
      </c>
      <c r="FH139">
        <v>34.5161</v>
      </c>
      <c r="FI139">
        <v>30.0019</v>
      </c>
      <c r="FJ139">
        <v>34.1049</v>
      </c>
      <c r="FK139">
        <v>34.1412</v>
      </c>
      <c r="FL139">
        <v>26.8093</v>
      </c>
      <c r="FM139">
        <v>43.7471</v>
      </c>
      <c r="FN139">
        <v>0</v>
      </c>
      <c r="FO139">
        <v>33</v>
      </c>
      <c r="FP139">
        <v>418.56</v>
      </c>
      <c r="FQ139">
        <v>19.4418</v>
      </c>
      <c r="FR139">
        <v>98.8905</v>
      </c>
      <c r="FS139">
        <v>97.7117</v>
      </c>
    </row>
    <row r="140" spans="1:175">
      <c r="A140">
        <v>124</v>
      </c>
      <c r="B140">
        <v>1627940759.6</v>
      </c>
      <c r="C140">
        <v>246</v>
      </c>
      <c r="D140" t="s">
        <v>542</v>
      </c>
      <c r="E140" t="s">
        <v>543</v>
      </c>
      <c r="F140">
        <v>0</v>
      </c>
      <c r="H140">
        <v>1627940759.6</v>
      </c>
      <c r="I140">
        <f>(J140)/1000</f>
        <v>0</v>
      </c>
      <c r="J140">
        <f>1000*CB140*AH140*(BX140-BY140)/(100*BQ140*(1000-AH140*BX140))</f>
        <v>0</v>
      </c>
      <c r="K140">
        <f>CB140*AH140*(BW140-BV140*(1000-AH140*BY140)/(1000-AH140*BX140))/(100*BQ140)</f>
        <v>0</v>
      </c>
      <c r="L140">
        <f>BV140 - IF(AH140&gt;1, K140*BQ140*100.0/(AJ140*CJ140), 0)</f>
        <v>0</v>
      </c>
      <c r="M140">
        <f>((S140-I140/2)*L140-K140)/(S140+I140/2)</f>
        <v>0</v>
      </c>
      <c r="N140">
        <f>M140*(CC140+CD140)/1000.0</f>
        <v>0</v>
      </c>
      <c r="O140">
        <f>(BV140 - IF(AH140&gt;1, K140*BQ140*100.0/(AJ140*CJ140), 0))*(CC140+CD140)/1000.0</f>
        <v>0</v>
      </c>
      <c r="P140">
        <f>2.0/((1/R140-1/Q140)+SIGN(R140)*SQRT((1/R140-1/Q140)*(1/R140-1/Q140) + 4*BR140/((BR140+1)*(BR140+1))*(2*1/R140*1/Q140-1/Q140*1/Q140)))</f>
        <v>0</v>
      </c>
      <c r="Q140">
        <f>IF(LEFT(BS140,1)&lt;&gt;"0",IF(LEFT(BS140,1)="1",3.0,BT140),$D$5+$E$5*(CJ140*CC140/($K$5*1000))+$F$5*(CJ140*CC140/($K$5*1000))*MAX(MIN(BQ140,$J$5),$I$5)*MAX(MIN(BQ140,$J$5),$I$5)+$G$5*MAX(MIN(BQ140,$J$5),$I$5)*(CJ140*CC140/($K$5*1000))+$H$5*(CJ140*CC140/($K$5*1000))*(CJ140*CC140/($K$5*1000)))</f>
        <v>0</v>
      </c>
      <c r="R140">
        <f>I140*(1000-(1000*0.61365*exp(17.502*V140/(240.97+V140))/(CC140+CD140)+BX140)/2)/(1000*0.61365*exp(17.502*V140/(240.97+V140))/(CC140+CD140)-BX140)</f>
        <v>0</v>
      </c>
      <c r="S140">
        <f>1/((BR140+1)/(P140/1.6)+1/(Q140/1.37)) + BR140/((BR140+1)/(P140/1.6) + BR140/(Q140/1.37))</f>
        <v>0</v>
      </c>
      <c r="T140">
        <f>(BM140*BP140)</f>
        <v>0</v>
      </c>
      <c r="U140">
        <f>(CE140+(T140+2*0.95*5.67E-8*(((CE140+$B$7)+273)^4-(CE140+273)^4)-44100*I140)/(1.84*29.3*Q140+8*0.95*5.67E-8*(CE140+273)^3))</f>
        <v>0</v>
      </c>
      <c r="V140">
        <f>($C$7*CF140+$D$7*CG140+$E$7*U140)</f>
        <v>0</v>
      </c>
      <c r="W140">
        <f>0.61365*exp(17.502*V140/(240.97+V140))</f>
        <v>0</v>
      </c>
      <c r="X140">
        <f>(Y140/Z140*100)</f>
        <v>0</v>
      </c>
      <c r="Y140">
        <f>BX140*(CC140+CD140)/1000</f>
        <v>0</v>
      </c>
      <c r="Z140">
        <f>0.61365*exp(17.502*CE140/(240.97+CE140))</f>
        <v>0</v>
      </c>
      <c r="AA140">
        <f>(W140-BX140*(CC140+CD140)/1000)</f>
        <v>0</v>
      </c>
      <c r="AB140">
        <f>(-I140*44100)</f>
        <v>0</v>
      </c>
      <c r="AC140">
        <f>2*29.3*Q140*0.92*(CE140-V140)</f>
        <v>0</v>
      </c>
      <c r="AD140">
        <f>2*0.95*5.67E-8*(((CE140+$B$7)+273)^4-(V140+273)^4)</f>
        <v>0</v>
      </c>
      <c r="AE140">
        <f>T140+AD140+AB140+AC140</f>
        <v>0</v>
      </c>
      <c r="AF140">
        <v>0</v>
      </c>
      <c r="AG140">
        <v>0</v>
      </c>
      <c r="AH140">
        <f>IF(AF140*$H$13&gt;=AJ140,1.0,(AJ140/(AJ140-AF140*$H$13)))</f>
        <v>0</v>
      </c>
      <c r="AI140">
        <f>(AH140-1)*100</f>
        <v>0</v>
      </c>
      <c r="AJ140">
        <f>MAX(0,($B$13+$C$13*CJ140)/(1+$D$13*CJ140)*CC140/(CE140+273)*$E$13)</f>
        <v>0</v>
      </c>
      <c r="AK140" t="s">
        <v>292</v>
      </c>
      <c r="AL140" t="s">
        <v>292</v>
      </c>
      <c r="AM140">
        <v>0</v>
      </c>
      <c r="AN140">
        <v>0</v>
      </c>
      <c r="AO140">
        <f>1-AM140/AN140</f>
        <v>0</v>
      </c>
      <c r="AP140">
        <v>0</v>
      </c>
      <c r="AQ140" t="s">
        <v>292</v>
      </c>
      <c r="AR140" t="s">
        <v>292</v>
      </c>
      <c r="AS140">
        <v>0</v>
      </c>
      <c r="AT140">
        <v>0</v>
      </c>
      <c r="AU140">
        <f>1-AS140/AT140</f>
        <v>0</v>
      </c>
      <c r="AV140">
        <v>0.5</v>
      </c>
      <c r="AW140">
        <f>BN140</f>
        <v>0</v>
      </c>
      <c r="AX140">
        <f>K140</f>
        <v>0</v>
      </c>
      <c r="AY140">
        <f>AU140*AV140*AW140</f>
        <v>0</v>
      </c>
      <c r="AZ140">
        <f>(AX140-AP140)/AW140</f>
        <v>0</v>
      </c>
      <c r="BA140">
        <f>(AN140-AT140)/AT140</f>
        <v>0</v>
      </c>
      <c r="BB140">
        <f>AM140/(AO140+AM140/AT140)</f>
        <v>0</v>
      </c>
      <c r="BC140" t="s">
        <v>292</v>
      </c>
      <c r="BD140">
        <v>0</v>
      </c>
      <c r="BE140">
        <f>IF(BD140&lt;&gt;0, BD140, BB140)</f>
        <v>0</v>
      </c>
      <c r="BF140">
        <f>1-BE140/AT140</f>
        <v>0</v>
      </c>
      <c r="BG140">
        <f>(AT140-AS140)/(AT140-BE140)</f>
        <v>0</v>
      </c>
      <c r="BH140">
        <f>(AN140-AT140)/(AN140-BE140)</f>
        <v>0</v>
      </c>
      <c r="BI140">
        <f>(AT140-AS140)/(AT140-AM140)</f>
        <v>0</v>
      </c>
      <c r="BJ140">
        <f>(AN140-AT140)/(AN140-AM140)</f>
        <v>0</v>
      </c>
      <c r="BK140">
        <f>(BG140*BE140/AS140)</f>
        <v>0</v>
      </c>
      <c r="BL140">
        <f>(1-BK140)</f>
        <v>0</v>
      </c>
      <c r="BM140">
        <f>$B$11*CK140+$C$11*CL140+$F$11*CM140*(1-CP140)</f>
        <v>0</v>
      </c>
      <c r="BN140">
        <f>BM140*BO140</f>
        <v>0</v>
      </c>
      <c r="BO140">
        <f>($B$11*$D$9+$C$11*$D$9+$F$11*((CZ140+CR140)/MAX(CZ140+CR140+DA140, 0.1)*$I$9+DA140/MAX(CZ140+CR140+DA140, 0.1)*$J$9))/($B$11+$C$11+$F$11)</f>
        <v>0</v>
      </c>
      <c r="BP140">
        <f>($B$11*$K$9+$C$11*$K$9+$F$11*((CZ140+CR140)/MAX(CZ140+CR140+DA140, 0.1)*$P$9+DA140/MAX(CZ140+CR140+DA140, 0.1)*$Q$9))/($B$11+$C$11+$F$11)</f>
        <v>0</v>
      </c>
      <c r="BQ140">
        <v>6</v>
      </c>
      <c r="BR140">
        <v>0.5</v>
      </c>
      <c r="BS140" t="s">
        <v>293</v>
      </c>
      <c r="BT140">
        <v>2</v>
      </c>
      <c r="BU140">
        <v>1627940759.6</v>
      </c>
      <c r="BV140">
        <v>404.33</v>
      </c>
      <c r="BW140">
        <v>410.6</v>
      </c>
      <c r="BX140">
        <v>19.5681</v>
      </c>
      <c r="BY140">
        <v>19.5191</v>
      </c>
      <c r="BZ140">
        <v>403.779</v>
      </c>
      <c r="CA140">
        <v>19.7015</v>
      </c>
      <c r="CB140">
        <v>899.997</v>
      </c>
      <c r="CC140">
        <v>101.148</v>
      </c>
      <c r="CD140">
        <v>0.100025</v>
      </c>
      <c r="CE140">
        <v>35.1136</v>
      </c>
      <c r="CF140">
        <v>35.3645</v>
      </c>
      <c r="CG140">
        <v>999.9</v>
      </c>
      <c r="CH140">
        <v>0</v>
      </c>
      <c r="CI140">
        <v>0</v>
      </c>
      <c r="CJ140">
        <v>10004.4</v>
      </c>
      <c r="CK140">
        <v>0</v>
      </c>
      <c r="CL140">
        <v>66.3781</v>
      </c>
      <c r="CM140">
        <v>1459.9</v>
      </c>
      <c r="CN140">
        <v>0.972993</v>
      </c>
      <c r="CO140">
        <v>0.027007</v>
      </c>
      <c r="CP140">
        <v>0</v>
      </c>
      <c r="CQ140">
        <v>3.249</v>
      </c>
      <c r="CR140">
        <v>4.99951</v>
      </c>
      <c r="CS140">
        <v>199.131</v>
      </c>
      <c r="CT140">
        <v>11911.1</v>
      </c>
      <c r="CU140">
        <v>49</v>
      </c>
      <c r="CV140">
        <v>51.375</v>
      </c>
      <c r="CW140">
        <v>50.625</v>
      </c>
      <c r="CX140">
        <v>50.75</v>
      </c>
      <c r="CY140">
        <v>51</v>
      </c>
      <c r="CZ140">
        <v>1415.61</v>
      </c>
      <c r="DA140">
        <v>39.29</v>
      </c>
      <c r="DB140">
        <v>0</v>
      </c>
      <c r="DC140">
        <v>1627940760.1</v>
      </c>
      <c r="DD140">
        <v>0</v>
      </c>
      <c r="DE140">
        <v>3.23359230769231</v>
      </c>
      <c r="DF140">
        <v>-0.294625651574841</v>
      </c>
      <c r="DG140">
        <v>2.20222222648146</v>
      </c>
      <c r="DH140">
        <v>198.789423076923</v>
      </c>
      <c r="DI140">
        <v>15</v>
      </c>
      <c r="DJ140">
        <v>1627940486.6</v>
      </c>
      <c r="DK140" t="s">
        <v>294</v>
      </c>
      <c r="DL140">
        <v>1627940484.1</v>
      </c>
      <c r="DM140">
        <v>1627940486.6</v>
      </c>
      <c r="DN140">
        <v>1</v>
      </c>
      <c r="DO140">
        <v>-0.66</v>
      </c>
      <c r="DP140">
        <v>-0.126</v>
      </c>
      <c r="DQ140">
        <v>0.617</v>
      </c>
      <c r="DR140">
        <v>-0.144</v>
      </c>
      <c r="DS140">
        <v>420</v>
      </c>
      <c r="DT140">
        <v>19</v>
      </c>
      <c r="DU140">
        <v>0.69</v>
      </c>
      <c r="DV140">
        <v>0.21</v>
      </c>
      <c r="DW140">
        <v>-6.32600170731707</v>
      </c>
      <c r="DX140">
        <v>-0.057564878048784</v>
      </c>
      <c r="DY140">
        <v>0.0370430142127112</v>
      </c>
      <c r="DZ140">
        <v>1</v>
      </c>
      <c r="EA140">
        <v>3.25510588235294</v>
      </c>
      <c r="EB140">
        <v>-0.396860898960807</v>
      </c>
      <c r="EC140">
        <v>0.175255609864356</v>
      </c>
      <c r="ED140">
        <v>1</v>
      </c>
      <c r="EE140">
        <v>0.0517136707317073</v>
      </c>
      <c r="EF140">
        <v>-0.00996509477351902</v>
      </c>
      <c r="EG140">
        <v>0.00202946740487155</v>
      </c>
      <c r="EH140">
        <v>1</v>
      </c>
      <c r="EI140">
        <v>3</v>
      </c>
      <c r="EJ140">
        <v>3</v>
      </c>
      <c r="EK140" t="s">
        <v>295</v>
      </c>
      <c r="EL140">
        <v>100</v>
      </c>
      <c r="EM140">
        <v>100</v>
      </c>
      <c r="EN140">
        <v>0.551</v>
      </c>
      <c r="EO140">
        <v>-0.1334</v>
      </c>
      <c r="EP140">
        <v>-1.5265217558934</v>
      </c>
      <c r="EQ140">
        <v>0.00616335315543056</v>
      </c>
      <c r="ER140">
        <v>-2.81551833566181e-06</v>
      </c>
      <c r="ES140">
        <v>7.20361701182458e-10</v>
      </c>
      <c r="ET140">
        <v>-0.335119031910718</v>
      </c>
      <c r="EU140">
        <v>0.000949733804135094</v>
      </c>
      <c r="EV140">
        <v>0.000626151634330831</v>
      </c>
      <c r="EW140">
        <v>-7.8445624330649e-06</v>
      </c>
      <c r="EX140">
        <v>-4</v>
      </c>
      <c r="EY140">
        <v>2067</v>
      </c>
      <c r="EZ140">
        <v>1</v>
      </c>
      <c r="FA140">
        <v>22</v>
      </c>
      <c r="FB140">
        <v>4.6</v>
      </c>
      <c r="FC140">
        <v>4.5</v>
      </c>
      <c r="FD140">
        <v>18</v>
      </c>
      <c r="FE140">
        <v>991.714</v>
      </c>
      <c r="FF140">
        <v>451.055</v>
      </c>
      <c r="FG140">
        <v>33.0023</v>
      </c>
      <c r="FH140">
        <v>34.5247</v>
      </c>
      <c r="FI140">
        <v>30.0018</v>
      </c>
      <c r="FJ140">
        <v>34.1133</v>
      </c>
      <c r="FK140">
        <v>34.1503</v>
      </c>
      <c r="FL140">
        <v>27.0107</v>
      </c>
      <c r="FM140">
        <v>43.7471</v>
      </c>
      <c r="FN140">
        <v>0</v>
      </c>
      <c r="FO140">
        <v>33</v>
      </c>
      <c r="FP140">
        <v>423.57</v>
      </c>
      <c r="FQ140">
        <v>19.4826</v>
      </c>
      <c r="FR140">
        <v>98.8898</v>
      </c>
      <c r="FS140">
        <v>97.7093</v>
      </c>
    </row>
    <row r="141" spans="1:175">
      <c r="A141">
        <v>125</v>
      </c>
      <c r="B141">
        <v>1627940761.6</v>
      </c>
      <c r="C141">
        <v>248</v>
      </c>
      <c r="D141" t="s">
        <v>544</v>
      </c>
      <c r="E141" t="s">
        <v>545</v>
      </c>
      <c r="F141">
        <v>0</v>
      </c>
      <c r="H141">
        <v>1627940761.6</v>
      </c>
      <c r="I141">
        <f>(J141)/1000</f>
        <v>0</v>
      </c>
      <c r="J141">
        <f>1000*CB141*AH141*(BX141-BY141)/(100*BQ141*(1000-AH141*BX141))</f>
        <v>0</v>
      </c>
      <c r="K141">
        <f>CB141*AH141*(BW141-BV141*(1000-AH141*BY141)/(1000-AH141*BX141))/(100*BQ141)</f>
        <v>0</v>
      </c>
      <c r="L141">
        <f>BV141 - IF(AH141&gt;1, K141*BQ141*100.0/(AJ141*CJ141), 0)</f>
        <v>0</v>
      </c>
      <c r="M141">
        <f>((S141-I141/2)*L141-K141)/(S141+I141/2)</f>
        <v>0</v>
      </c>
      <c r="N141">
        <f>M141*(CC141+CD141)/1000.0</f>
        <v>0</v>
      </c>
      <c r="O141">
        <f>(BV141 - IF(AH141&gt;1, K141*BQ141*100.0/(AJ141*CJ141), 0))*(CC141+CD141)/1000.0</f>
        <v>0</v>
      </c>
      <c r="P141">
        <f>2.0/((1/R141-1/Q141)+SIGN(R141)*SQRT((1/R141-1/Q141)*(1/R141-1/Q141) + 4*BR141/((BR141+1)*(BR141+1))*(2*1/R141*1/Q141-1/Q141*1/Q141)))</f>
        <v>0</v>
      </c>
      <c r="Q141">
        <f>IF(LEFT(BS141,1)&lt;&gt;"0",IF(LEFT(BS141,1)="1",3.0,BT141),$D$5+$E$5*(CJ141*CC141/($K$5*1000))+$F$5*(CJ141*CC141/($K$5*1000))*MAX(MIN(BQ141,$J$5),$I$5)*MAX(MIN(BQ141,$J$5),$I$5)+$G$5*MAX(MIN(BQ141,$J$5),$I$5)*(CJ141*CC141/($K$5*1000))+$H$5*(CJ141*CC141/($K$5*1000))*(CJ141*CC141/($K$5*1000)))</f>
        <v>0</v>
      </c>
      <c r="R141">
        <f>I141*(1000-(1000*0.61365*exp(17.502*V141/(240.97+V141))/(CC141+CD141)+BX141)/2)/(1000*0.61365*exp(17.502*V141/(240.97+V141))/(CC141+CD141)-BX141)</f>
        <v>0</v>
      </c>
      <c r="S141">
        <f>1/((BR141+1)/(P141/1.6)+1/(Q141/1.37)) + BR141/((BR141+1)/(P141/1.6) + BR141/(Q141/1.37))</f>
        <v>0</v>
      </c>
      <c r="T141">
        <f>(BM141*BP141)</f>
        <v>0</v>
      </c>
      <c r="U141">
        <f>(CE141+(T141+2*0.95*5.67E-8*(((CE141+$B$7)+273)^4-(CE141+273)^4)-44100*I141)/(1.84*29.3*Q141+8*0.95*5.67E-8*(CE141+273)^3))</f>
        <v>0</v>
      </c>
      <c r="V141">
        <f>($C$7*CF141+$D$7*CG141+$E$7*U141)</f>
        <v>0</v>
      </c>
      <c r="W141">
        <f>0.61365*exp(17.502*V141/(240.97+V141))</f>
        <v>0</v>
      </c>
      <c r="X141">
        <f>(Y141/Z141*100)</f>
        <v>0</v>
      </c>
      <c r="Y141">
        <f>BX141*(CC141+CD141)/1000</f>
        <v>0</v>
      </c>
      <c r="Z141">
        <f>0.61365*exp(17.502*CE141/(240.97+CE141))</f>
        <v>0</v>
      </c>
      <c r="AA141">
        <f>(W141-BX141*(CC141+CD141)/1000)</f>
        <v>0</v>
      </c>
      <c r="AB141">
        <f>(-I141*44100)</f>
        <v>0</v>
      </c>
      <c r="AC141">
        <f>2*29.3*Q141*0.92*(CE141-V141)</f>
        <v>0</v>
      </c>
      <c r="AD141">
        <f>2*0.95*5.67E-8*(((CE141+$B$7)+273)^4-(V141+273)^4)</f>
        <v>0</v>
      </c>
      <c r="AE141">
        <f>T141+AD141+AB141+AC141</f>
        <v>0</v>
      </c>
      <c r="AF141">
        <v>0</v>
      </c>
      <c r="AG141">
        <v>0</v>
      </c>
      <c r="AH141">
        <f>IF(AF141*$H$13&gt;=AJ141,1.0,(AJ141/(AJ141-AF141*$H$13)))</f>
        <v>0</v>
      </c>
      <c r="AI141">
        <f>(AH141-1)*100</f>
        <v>0</v>
      </c>
      <c r="AJ141">
        <f>MAX(0,($B$13+$C$13*CJ141)/(1+$D$13*CJ141)*CC141/(CE141+273)*$E$13)</f>
        <v>0</v>
      </c>
      <c r="AK141" t="s">
        <v>292</v>
      </c>
      <c r="AL141" t="s">
        <v>292</v>
      </c>
      <c r="AM141">
        <v>0</v>
      </c>
      <c r="AN141">
        <v>0</v>
      </c>
      <c r="AO141">
        <f>1-AM141/AN141</f>
        <v>0</v>
      </c>
      <c r="AP141">
        <v>0</v>
      </c>
      <c r="AQ141" t="s">
        <v>292</v>
      </c>
      <c r="AR141" t="s">
        <v>292</v>
      </c>
      <c r="AS141">
        <v>0</v>
      </c>
      <c r="AT141">
        <v>0</v>
      </c>
      <c r="AU141">
        <f>1-AS141/AT141</f>
        <v>0</v>
      </c>
      <c r="AV141">
        <v>0.5</v>
      </c>
      <c r="AW141">
        <f>BN141</f>
        <v>0</v>
      </c>
      <c r="AX141">
        <f>K141</f>
        <v>0</v>
      </c>
      <c r="AY141">
        <f>AU141*AV141*AW141</f>
        <v>0</v>
      </c>
      <c r="AZ141">
        <f>(AX141-AP141)/AW141</f>
        <v>0</v>
      </c>
      <c r="BA141">
        <f>(AN141-AT141)/AT141</f>
        <v>0</v>
      </c>
      <c r="BB141">
        <f>AM141/(AO141+AM141/AT141)</f>
        <v>0</v>
      </c>
      <c r="BC141" t="s">
        <v>292</v>
      </c>
      <c r="BD141">
        <v>0</v>
      </c>
      <c r="BE141">
        <f>IF(BD141&lt;&gt;0, BD141, BB141)</f>
        <v>0</v>
      </c>
      <c r="BF141">
        <f>1-BE141/AT141</f>
        <v>0</v>
      </c>
      <c r="BG141">
        <f>(AT141-AS141)/(AT141-BE141)</f>
        <v>0</v>
      </c>
      <c r="BH141">
        <f>(AN141-AT141)/(AN141-BE141)</f>
        <v>0</v>
      </c>
      <c r="BI141">
        <f>(AT141-AS141)/(AT141-AM141)</f>
        <v>0</v>
      </c>
      <c r="BJ141">
        <f>(AN141-AT141)/(AN141-AM141)</f>
        <v>0</v>
      </c>
      <c r="BK141">
        <f>(BG141*BE141/AS141)</f>
        <v>0</v>
      </c>
      <c r="BL141">
        <f>(1-BK141)</f>
        <v>0</v>
      </c>
      <c r="BM141">
        <f>$B$11*CK141+$C$11*CL141+$F$11*CM141*(1-CP141)</f>
        <v>0</v>
      </c>
      <c r="BN141">
        <f>BM141*BO141</f>
        <v>0</v>
      </c>
      <c r="BO141">
        <f>($B$11*$D$9+$C$11*$D$9+$F$11*((CZ141+CR141)/MAX(CZ141+CR141+DA141, 0.1)*$I$9+DA141/MAX(CZ141+CR141+DA141, 0.1)*$J$9))/($B$11+$C$11+$F$11)</f>
        <v>0</v>
      </c>
      <c r="BP141">
        <f>($B$11*$K$9+$C$11*$K$9+$F$11*((CZ141+CR141)/MAX(CZ141+CR141+DA141, 0.1)*$P$9+DA141/MAX(CZ141+CR141+DA141, 0.1)*$Q$9))/($B$11+$C$11+$F$11)</f>
        <v>0</v>
      </c>
      <c r="BQ141">
        <v>6</v>
      </c>
      <c r="BR141">
        <v>0.5</v>
      </c>
      <c r="BS141" t="s">
        <v>293</v>
      </c>
      <c r="BT141">
        <v>2</v>
      </c>
      <c r="BU141">
        <v>1627940761.6</v>
      </c>
      <c r="BV141">
        <v>407.731</v>
      </c>
      <c r="BW141">
        <v>414.048</v>
      </c>
      <c r="BX141">
        <v>19.5741</v>
      </c>
      <c r="BY141">
        <v>19.5256</v>
      </c>
      <c r="BZ141">
        <v>407.166</v>
      </c>
      <c r="CA141">
        <v>19.7074</v>
      </c>
      <c r="CB141">
        <v>899.968</v>
      </c>
      <c r="CC141">
        <v>101.147</v>
      </c>
      <c r="CD141">
        <v>0.0995023</v>
      </c>
      <c r="CE141">
        <v>35.1136</v>
      </c>
      <c r="CF141">
        <v>35.3683</v>
      </c>
      <c r="CG141">
        <v>999.9</v>
      </c>
      <c r="CH141">
        <v>0</v>
      </c>
      <c r="CI141">
        <v>0</v>
      </c>
      <c r="CJ141">
        <v>10011.2</v>
      </c>
      <c r="CK141">
        <v>0</v>
      </c>
      <c r="CL141">
        <v>66.3781</v>
      </c>
      <c r="CM141">
        <v>1460.22</v>
      </c>
      <c r="CN141">
        <v>0.972999</v>
      </c>
      <c r="CO141">
        <v>0.0270013</v>
      </c>
      <c r="CP141">
        <v>0</v>
      </c>
      <c r="CQ141">
        <v>3.2672</v>
      </c>
      <c r="CR141">
        <v>4.99951</v>
      </c>
      <c r="CS141">
        <v>199.109</v>
      </c>
      <c r="CT141">
        <v>11913.7</v>
      </c>
      <c r="CU141">
        <v>49</v>
      </c>
      <c r="CV141">
        <v>51.375</v>
      </c>
      <c r="CW141">
        <v>50.625</v>
      </c>
      <c r="CX141">
        <v>50.75</v>
      </c>
      <c r="CY141">
        <v>51.062</v>
      </c>
      <c r="CZ141">
        <v>1415.93</v>
      </c>
      <c r="DA141">
        <v>39.29</v>
      </c>
      <c r="DB141">
        <v>0</v>
      </c>
      <c r="DC141">
        <v>1627940762.5</v>
      </c>
      <c r="DD141">
        <v>0</v>
      </c>
      <c r="DE141">
        <v>3.21342307692308</v>
      </c>
      <c r="DF141">
        <v>-0.214488890942707</v>
      </c>
      <c r="DG141">
        <v>2.13815384661547</v>
      </c>
      <c r="DH141">
        <v>198.922192307692</v>
      </c>
      <c r="DI141">
        <v>15</v>
      </c>
      <c r="DJ141">
        <v>1627940486.6</v>
      </c>
      <c r="DK141" t="s">
        <v>294</v>
      </c>
      <c r="DL141">
        <v>1627940484.1</v>
      </c>
      <c r="DM141">
        <v>1627940486.6</v>
      </c>
      <c r="DN141">
        <v>1</v>
      </c>
      <c r="DO141">
        <v>-0.66</v>
      </c>
      <c r="DP141">
        <v>-0.126</v>
      </c>
      <c r="DQ141">
        <v>0.617</v>
      </c>
      <c r="DR141">
        <v>-0.144</v>
      </c>
      <c r="DS141">
        <v>420</v>
      </c>
      <c r="DT141">
        <v>19</v>
      </c>
      <c r="DU141">
        <v>0.69</v>
      </c>
      <c r="DV141">
        <v>0.21</v>
      </c>
      <c r="DW141">
        <v>-6.32200341463415</v>
      </c>
      <c r="DX141">
        <v>-0.00968571428571091</v>
      </c>
      <c r="DY141">
        <v>0.0367624601481614</v>
      </c>
      <c r="DZ141">
        <v>1</v>
      </c>
      <c r="EA141">
        <v>3.23584705882353</v>
      </c>
      <c r="EB141">
        <v>-0.611660185967885</v>
      </c>
      <c r="EC141">
        <v>0.175055526040259</v>
      </c>
      <c r="ED141">
        <v>1</v>
      </c>
      <c r="EE141">
        <v>0.0510875926829268</v>
      </c>
      <c r="EF141">
        <v>-0.00761525226480813</v>
      </c>
      <c r="EG141">
        <v>0.00180146604557541</v>
      </c>
      <c r="EH141">
        <v>1</v>
      </c>
      <c r="EI141">
        <v>3</v>
      </c>
      <c r="EJ141">
        <v>3</v>
      </c>
      <c r="EK141" t="s">
        <v>295</v>
      </c>
      <c r="EL141">
        <v>100</v>
      </c>
      <c r="EM141">
        <v>100</v>
      </c>
      <c r="EN141">
        <v>0.565</v>
      </c>
      <c r="EO141">
        <v>-0.1333</v>
      </c>
      <c r="EP141">
        <v>-1.5265217558934</v>
      </c>
      <c r="EQ141">
        <v>0.00616335315543056</v>
      </c>
      <c r="ER141">
        <v>-2.81551833566181e-06</v>
      </c>
      <c r="ES141">
        <v>7.20361701182458e-10</v>
      </c>
      <c r="ET141">
        <v>-0.335119031910718</v>
      </c>
      <c r="EU141">
        <v>0.000949733804135094</v>
      </c>
      <c r="EV141">
        <v>0.000626151634330831</v>
      </c>
      <c r="EW141">
        <v>-7.8445624330649e-06</v>
      </c>
      <c r="EX141">
        <v>-4</v>
      </c>
      <c r="EY141">
        <v>2067</v>
      </c>
      <c r="EZ141">
        <v>1</v>
      </c>
      <c r="FA141">
        <v>22</v>
      </c>
      <c r="FB141">
        <v>4.6</v>
      </c>
      <c r="FC141">
        <v>4.6</v>
      </c>
      <c r="FD141">
        <v>18</v>
      </c>
      <c r="FE141">
        <v>991.385</v>
      </c>
      <c r="FF141">
        <v>451.034</v>
      </c>
      <c r="FG141">
        <v>33.0023</v>
      </c>
      <c r="FH141">
        <v>34.5327</v>
      </c>
      <c r="FI141">
        <v>30.0018</v>
      </c>
      <c r="FJ141">
        <v>34.1219</v>
      </c>
      <c r="FK141">
        <v>34.1587</v>
      </c>
      <c r="FL141">
        <v>27.196</v>
      </c>
      <c r="FM141">
        <v>43.7471</v>
      </c>
      <c r="FN141">
        <v>0</v>
      </c>
      <c r="FO141">
        <v>33</v>
      </c>
      <c r="FP141">
        <v>428.61</v>
      </c>
      <c r="FQ141">
        <v>19.4863</v>
      </c>
      <c r="FR141">
        <v>98.8888</v>
      </c>
      <c r="FS141">
        <v>97.7079</v>
      </c>
    </row>
    <row r="142" spans="1:175">
      <c r="A142">
        <v>126</v>
      </c>
      <c r="B142">
        <v>1627940763.6</v>
      </c>
      <c r="C142">
        <v>250</v>
      </c>
      <c r="D142" t="s">
        <v>546</v>
      </c>
      <c r="E142" t="s">
        <v>547</v>
      </c>
      <c r="F142">
        <v>0</v>
      </c>
      <c r="H142">
        <v>1627940763.6</v>
      </c>
      <c r="I142">
        <f>(J142)/1000</f>
        <v>0</v>
      </c>
      <c r="J142">
        <f>1000*CB142*AH142*(BX142-BY142)/(100*BQ142*(1000-AH142*BX142))</f>
        <v>0</v>
      </c>
      <c r="K142">
        <f>CB142*AH142*(BW142-BV142*(1000-AH142*BY142)/(1000-AH142*BX142))/(100*BQ142)</f>
        <v>0</v>
      </c>
      <c r="L142">
        <f>BV142 - IF(AH142&gt;1, K142*BQ142*100.0/(AJ142*CJ142), 0)</f>
        <v>0</v>
      </c>
      <c r="M142">
        <f>((S142-I142/2)*L142-K142)/(S142+I142/2)</f>
        <v>0</v>
      </c>
      <c r="N142">
        <f>M142*(CC142+CD142)/1000.0</f>
        <v>0</v>
      </c>
      <c r="O142">
        <f>(BV142 - IF(AH142&gt;1, K142*BQ142*100.0/(AJ142*CJ142), 0))*(CC142+CD142)/1000.0</f>
        <v>0</v>
      </c>
      <c r="P142">
        <f>2.0/((1/R142-1/Q142)+SIGN(R142)*SQRT((1/R142-1/Q142)*(1/R142-1/Q142) + 4*BR142/((BR142+1)*(BR142+1))*(2*1/R142*1/Q142-1/Q142*1/Q142)))</f>
        <v>0</v>
      </c>
      <c r="Q142">
        <f>IF(LEFT(BS142,1)&lt;&gt;"0",IF(LEFT(BS142,1)="1",3.0,BT142),$D$5+$E$5*(CJ142*CC142/($K$5*1000))+$F$5*(CJ142*CC142/($K$5*1000))*MAX(MIN(BQ142,$J$5),$I$5)*MAX(MIN(BQ142,$J$5),$I$5)+$G$5*MAX(MIN(BQ142,$J$5),$I$5)*(CJ142*CC142/($K$5*1000))+$H$5*(CJ142*CC142/($K$5*1000))*(CJ142*CC142/($K$5*1000)))</f>
        <v>0</v>
      </c>
      <c r="R142">
        <f>I142*(1000-(1000*0.61365*exp(17.502*V142/(240.97+V142))/(CC142+CD142)+BX142)/2)/(1000*0.61365*exp(17.502*V142/(240.97+V142))/(CC142+CD142)-BX142)</f>
        <v>0</v>
      </c>
      <c r="S142">
        <f>1/((BR142+1)/(P142/1.6)+1/(Q142/1.37)) + BR142/((BR142+1)/(P142/1.6) + BR142/(Q142/1.37))</f>
        <v>0</v>
      </c>
      <c r="T142">
        <f>(BM142*BP142)</f>
        <v>0</v>
      </c>
      <c r="U142">
        <f>(CE142+(T142+2*0.95*5.67E-8*(((CE142+$B$7)+273)^4-(CE142+273)^4)-44100*I142)/(1.84*29.3*Q142+8*0.95*5.67E-8*(CE142+273)^3))</f>
        <v>0</v>
      </c>
      <c r="V142">
        <f>($C$7*CF142+$D$7*CG142+$E$7*U142)</f>
        <v>0</v>
      </c>
      <c r="W142">
        <f>0.61365*exp(17.502*V142/(240.97+V142))</f>
        <v>0</v>
      </c>
      <c r="X142">
        <f>(Y142/Z142*100)</f>
        <v>0</v>
      </c>
      <c r="Y142">
        <f>BX142*(CC142+CD142)/1000</f>
        <v>0</v>
      </c>
      <c r="Z142">
        <f>0.61365*exp(17.502*CE142/(240.97+CE142))</f>
        <v>0</v>
      </c>
      <c r="AA142">
        <f>(W142-BX142*(CC142+CD142)/1000)</f>
        <v>0</v>
      </c>
      <c r="AB142">
        <f>(-I142*44100)</f>
        <v>0</v>
      </c>
      <c r="AC142">
        <f>2*29.3*Q142*0.92*(CE142-V142)</f>
        <v>0</v>
      </c>
      <c r="AD142">
        <f>2*0.95*5.67E-8*(((CE142+$B$7)+273)^4-(V142+273)^4)</f>
        <v>0</v>
      </c>
      <c r="AE142">
        <f>T142+AD142+AB142+AC142</f>
        <v>0</v>
      </c>
      <c r="AF142">
        <v>0</v>
      </c>
      <c r="AG142">
        <v>0</v>
      </c>
      <c r="AH142">
        <f>IF(AF142*$H$13&gt;=AJ142,1.0,(AJ142/(AJ142-AF142*$H$13)))</f>
        <v>0</v>
      </c>
      <c r="AI142">
        <f>(AH142-1)*100</f>
        <v>0</v>
      </c>
      <c r="AJ142">
        <f>MAX(0,($B$13+$C$13*CJ142)/(1+$D$13*CJ142)*CC142/(CE142+273)*$E$13)</f>
        <v>0</v>
      </c>
      <c r="AK142" t="s">
        <v>292</v>
      </c>
      <c r="AL142" t="s">
        <v>292</v>
      </c>
      <c r="AM142">
        <v>0</v>
      </c>
      <c r="AN142">
        <v>0</v>
      </c>
      <c r="AO142">
        <f>1-AM142/AN142</f>
        <v>0</v>
      </c>
      <c r="AP142">
        <v>0</v>
      </c>
      <c r="AQ142" t="s">
        <v>292</v>
      </c>
      <c r="AR142" t="s">
        <v>292</v>
      </c>
      <c r="AS142">
        <v>0</v>
      </c>
      <c r="AT142">
        <v>0</v>
      </c>
      <c r="AU142">
        <f>1-AS142/AT142</f>
        <v>0</v>
      </c>
      <c r="AV142">
        <v>0.5</v>
      </c>
      <c r="AW142">
        <f>BN142</f>
        <v>0</v>
      </c>
      <c r="AX142">
        <f>K142</f>
        <v>0</v>
      </c>
      <c r="AY142">
        <f>AU142*AV142*AW142</f>
        <v>0</v>
      </c>
      <c r="AZ142">
        <f>(AX142-AP142)/AW142</f>
        <v>0</v>
      </c>
      <c r="BA142">
        <f>(AN142-AT142)/AT142</f>
        <v>0</v>
      </c>
      <c r="BB142">
        <f>AM142/(AO142+AM142/AT142)</f>
        <v>0</v>
      </c>
      <c r="BC142" t="s">
        <v>292</v>
      </c>
      <c r="BD142">
        <v>0</v>
      </c>
      <c r="BE142">
        <f>IF(BD142&lt;&gt;0, BD142, BB142)</f>
        <v>0</v>
      </c>
      <c r="BF142">
        <f>1-BE142/AT142</f>
        <v>0</v>
      </c>
      <c r="BG142">
        <f>(AT142-AS142)/(AT142-BE142)</f>
        <v>0</v>
      </c>
      <c r="BH142">
        <f>(AN142-AT142)/(AN142-BE142)</f>
        <v>0</v>
      </c>
      <c r="BI142">
        <f>(AT142-AS142)/(AT142-AM142)</f>
        <v>0</v>
      </c>
      <c r="BJ142">
        <f>(AN142-AT142)/(AN142-AM142)</f>
        <v>0</v>
      </c>
      <c r="BK142">
        <f>(BG142*BE142/AS142)</f>
        <v>0</v>
      </c>
      <c r="BL142">
        <f>(1-BK142)</f>
        <v>0</v>
      </c>
      <c r="BM142">
        <f>$B$11*CK142+$C$11*CL142+$F$11*CM142*(1-CP142)</f>
        <v>0</v>
      </c>
      <c r="BN142">
        <f>BM142*BO142</f>
        <v>0</v>
      </c>
      <c r="BO142">
        <f>($B$11*$D$9+$C$11*$D$9+$F$11*((CZ142+CR142)/MAX(CZ142+CR142+DA142, 0.1)*$I$9+DA142/MAX(CZ142+CR142+DA142, 0.1)*$J$9))/($B$11+$C$11+$F$11)</f>
        <v>0</v>
      </c>
      <c r="BP142">
        <f>($B$11*$K$9+$C$11*$K$9+$F$11*((CZ142+CR142)/MAX(CZ142+CR142+DA142, 0.1)*$P$9+DA142/MAX(CZ142+CR142+DA142, 0.1)*$Q$9))/($B$11+$C$11+$F$11)</f>
        <v>0</v>
      </c>
      <c r="BQ142">
        <v>6</v>
      </c>
      <c r="BR142">
        <v>0.5</v>
      </c>
      <c r="BS142" t="s">
        <v>293</v>
      </c>
      <c r="BT142">
        <v>2</v>
      </c>
      <c r="BU142">
        <v>1627940763.6</v>
      </c>
      <c r="BV142">
        <v>411.128</v>
      </c>
      <c r="BW142">
        <v>417.406</v>
      </c>
      <c r="BX142">
        <v>19.5797</v>
      </c>
      <c r="BY142">
        <v>19.5313</v>
      </c>
      <c r="BZ142">
        <v>410.549</v>
      </c>
      <c r="CA142">
        <v>19.7129</v>
      </c>
      <c r="CB142">
        <v>900.017</v>
      </c>
      <c r="CC142">
        <v>101.147</v>
      </c>
      <c r="CD142">
        <v>0.100349</v>
      </c>
      <c r="CE142">
        <v>35.1137</v>
      </c>
      <c r="CF142">
        <v>35.3722</v>
      </c>
      <c r="CG142">
        <v>999.9</v>
      </c>
      <c r="CH142">
        <v>0</v>
      </c>
      <c r="CI142">
        <v>0</v>
      </c>
      <c r="CJ142">
        <v>9970.62</v>
      </c>
      <c r="CK142">
        <v>0</v>
      </c>
      <c r="CL142">
        <v>66.3781</v>
      </c>
      <c r="CM142">
        <v>1459.89</v>
      </c>
      <c r="CN142">
        <v>0.972993</v>
      </c>
      <c r="CO142">
        <v>0.027007</v>
      </c>
      <c r="CP142">
        <v>0</v>
      </c>
      <c r="CQ142">
        <v>3.2145</v>
      </c>
      <c r="CR142">
        <v>4.99951</v>
      </c>
      <c r="CS142">
        <v>199.431</v>
      </c>
      <c r="CT142">
        <v>11911</v>
      </c>
      <c r="CU142">
        <v>49.062</v>
      </c>
      <c r="CV142">
        <v>51.375</v>
      </c>
      <c r="CW142">
        <v>50.625</v>
      </c>
      <c r="CX142">
        <v>50.75</v>
      </c>
      <c r="CY142">
        <v>51.062</v>
      </c>
      <c r="CZ142">
        <v>1415.6</v>
      </c>
      <c r="DA142">
        <v>39.29</v>
      </c>
      <c r="DB142">
        <v>0</v>
      </c>
      <c r="DC142">
        <v>1627940764.3</v>
      </c>
      <c r="DD142">
        <v>0</v>
      </c>
      <c r="DE142">
        <v>3.200624</v>
      </c>
      <c r="DF142">
        <v>0.26668461462255</v>
      </c>
      <c r="DG142">
        <v>1.94484615614175</v>
      </c>
      <c r="DH142">
        <v>199.04212</v>
      </c>
      <c r="DI142">
        <v>15</v>
      </c>
      <c r="DJ142">
        <v>1627940486.6</v>
      </c>
      <c r="DK142" t="s">
        <v>294</v>
      </c>
      <c r="DL142">
        <v>1627940484.1</v>
      </c>
      <c r="DM142">
        <v>1627940486.6</v>
      </c>
      <c r="DN142">
        <v>1</v>
      </c>
      <c r="DO142">
        <v>-0.66</v>
      </c>
      <c r="DP142">
        <v>-0.126</v>
      </c>
      <c r="DQ142">
        <v>0.617</v>
      </c>
      <c r="DR142">
        <v>-0.144</v>
      </c>
      <c r="DS142">
        <v>420</v>
      </c>
      <c r="DT142">
        <v>19</v>
      </c>
      <c r="DU142">
        <v>0.69</v>
      </c>
      <c r="DV142">
        <v>0.21</v>
      </c>
      <c r="DW142">
        <v>-6.31898902439024</v>
      </c>
      <c r="DX142">
        <v>0.0588871777003477</v>
      </c>
      <c r="DY142">
        <v>0.0414922533354488</v>
      </c>
      <c r="DZ142">
        <v>1</v>
      </c>
      <c r="EA142">
        <v>3.23813142857143</v>
      </c>
      <c r="EB142">
        <v>-0.497488062622304</v>
      </c>
      <c r="EC142">
        <v>0.174702962230882</v>
      </c>
      <c r="ED142">
        <v>1</v>
      </c>
      <c r="EE142">
        <v>0.0506705341463415</v>
      </c>
      <c r="EF142">
        <v>-0.00926362369337978</v>
      </c>
      <c r="EG142">
        <v>0.00189198811843453</v>
      </c>
      <c r="EH142">
        <v>1</v>
      </c>
      <c r="EI142">
        <v>3</v>
      </c>
      <c r="EJ142">
        <v>3</v>
      </c>
      <c r="EK142" t="s">
        <v>295</v>
      </c>
      <c r="EL142">
        <v>100</v>
      </c>
      <c r="EM142">
        <v>100</v>
      </c>
      <c r="EN142">
        <v>0.579</v>
      </c>
      <c r="EO142">
        <v>-0.1332</v>
      </c>
      <c r="EP142">
        <v>-1.5265217558934</v>
      </c>
      <c r="EQ142">
        <v>0.00616335315543056</v>
      </c>
      <c r="ER142">
        <v>-2.81551833566181e-06</v>
      </c>
      <c r="ES142">
        <v>7.20361701182458e-10</v>
      </c>
      <c r="ET142">
        <v>-0.335119031910718</v>
      </c>
      <c r="EU142">
        <v>0.000949733804135094</v>
      </c>
      <c r="EV142">
        <v>0.000626151634330831</v>
      </c>
      <c r="EW142">
        <v>-7.8445624330649e-06</v>
      </c>
      <c r="EX142">
        <v>-4</v>
      </c>
      <c r="EY142">
        <v>2067</v>
      </c>
      <c r="EZ142">
        <v>1</v>
      </c>
      <c r="FA142">
        <v>22</v>
      </c>
      <c r="FB142">
        <v>4.7</v>
      </c>
      <c r="FC142">
        <v>4.6</v>
      </c>
      <c r="FD142">
        <v>18</v>
      </c>
      <c r="FE142">
        <v>991.694</v>
      </c>
      <c r="FF142">
        <v>450.946</v>
      </c>
      <c r="FG142">
        <v>33.0022</v>
      </c>
      <c r="FH142">
        <v>34.5412</v>
      </c>
      <c r="FI142">
        <v>30.0019</v>
      </c>
      <c r="FJ142">
        <v>34.1311</v>
      </c>
      <c r="FK142">
        <v>34.1671</v>
      </c>
      <c r="FL142">
        <v>27.3298</v>
      </c>
      <c r="FM142">
        <v>43.7471</v>
      </c>
      <c r="FN142">
        <v>0</v>
      </c>
      <c r="FO142">
        <v>33</v>
      </c>
      <c r="FP142">
        <v>428.61</v>
      </c>
      <c r="FQ142">
        <v>19.4894</v>
      </c>
      <c r="FR142">
        <v>98.8869</v>
      </c>
      <c r="FS142">
        <v>97.7062</v>
      </c>
    </row>
    <row r="143" spans="1:175">
      <c r="A143">
        <v>127</v>
      </c>
      <c r="B143">
        <v>1627940765.6</v>
      </c>
      <c r="C143">
        <v>252</v>
      </c>
      <c r="D143" t="s">
        <v>548</v>
      </c>
      <c r="E143" t="s">
        <v>549</v>
      </c>
      <c r="F143">
        <v>0</v>
      </c>
      <c r="H143">
        <v>1627940765.6</v>
      </c>
      <c r="I143">
        <f>(J143)/1000</f>
        <v>0</v>
      </c>
      <c r="J143">
        <f>1000*CB143*AH143*(BX143-BY143)/(100*BQ143*(1000-AH143*BX143))</f>
        <v>0</v>
      </c>
      <c r="K143">
        <f>CB143*AH143*(BW143-BV143*(1000-AH143*BY143)/(1000-AH143*BX143))/(100*BQ143)</f>
        <v>0</v>
      </c>
      <c r="L143">
        <f>BV143 - IF(AH143&gt;1, K143*BQ143*100.0/(AJ143*CJ143), 0)</f>
        <v>0</v>
      </c>
      <c r="M143">
        <f>((S143-I143/2)*L143-K143)/(S143+I143/2)</f>
        <v>0</v>
      </c>
      <c r="N143">
        <f>M143*(CC143+CD143)/1000.0</f>
        <v>0</v>
      </c>
      <c r="O143">
        <f>(BV143 - IF(AH143&gt;1, K143*BQ143*100.0/(AJ143*CJ143), 0))*(CC143+CD143)/1000.0</f>
        <v>0</v>
      </c>
      <c r="P143">
        <f>2.0/((1/R143-1/Q143)+SIGN(R143)*SQRT((1/R143-1/Q143)*(1/R143-1/Q143) + 4*BR143/((BR143+1)*(BR143+1))*(2*1/R143*1/Q143-1/Q143*1/Q143)))</f>
        <v>0</v>
      </c>
      <c r="Q143">
        <f>IF(LEFT(BS143,1)&lt;&gt;"0",IF(LEFT(BS143,1)="1",3.0,BT143),$D$5+$E$5*(CJ143*CC143/($K$5*1000))+$F$5*(CJ143*CC143/($K$5*1000))*MAX(MIN(BQ143,$J$5),$I$5)*MAX(MIN(BQ143,$J$5),$I$5)+$G$5*MAX(MIN(BQ143,$J$5),$I$5)*(CJ143*CC143/($K$5*1000))+$H$5*(CJ143*CC143/($K$5*1000))*(CJ143*CC143/($K$5*1000)))</f>
        <v>0</v>
      </c>
      <c r="R143">
        <f>I143*(1000-(1000*0.61365*exp(17.502*V143/(240.97+V143))/(CC143+CD143)+BX143)/2)/(1000*0.61365*exp(17.502*V143/(240.97+V143))/(CC143+CD143)-BX143)</f>
        <v>0</v>
      </c>
      <c r="S143">
        <f>1/((BR143+1)/(P143/1.6)+1/(Q143/1.37)) + BR143/((BR143+1)/(P143/1.6) + BR143/(Q143/1.37))</f>
        <v>0</v>
      </c>
      <c r="T143">
        <f>(BM143*BP143)</f>
        <v>0</v>
      </c>
      <c r="U143">
        <f>(CE143+(T143+2*0.95*5.67E-8*(((CE143+$B$7)+273)^4-(CE143+273)^4)-44100*I143)/(1.84*29.3*Q143+8*0.95*5.67E-8*(CE143+273)^3))</f>
        <v>0</v>
      </c>
      <c r="V143">
        <f>($C$7*CF143+$D$7*CG143+$E$7*U143)</f>
        <v>0</v>
      </c>
      <c r="W143">
        <f>0.61365*exp(17.502*V143/(240.97+V143))</f>
        <v>0</v>
      </c>
      <c r="X143">
        <f>(Y143/Z143*100)</f>
        <v>0</v>
      </c>
      <c r="Y143">
        <f>BX143*(CC143+CD143)/1000</f>
        <v>0</v>
      </c>
      <c r="Z143">
        <f>0.61365*exp(17.502*CE143/(240.97+CE143))</f>
        <v>0</v>
      </c>
      <c r="AA143">
        <f>(W143-BX143*(CC143+CD143)/1000)</f>
        <v>0</v>
      </c>
      <c r="AB143">
        <f>(-I143*44100)</f>
        <v>0</v>
      </c>
      <c r="AC143">
        <f>2*29.3*Q143*0.92*(CE143-V143)</f>
        <v>0</v>
      </c>
      <c r="AD143">
        <f>2*0.95*5.67E-8*(((CE143+$B$7)+273)^4-(V143+273)^4)</f>
        <v>0</v>
      </c>
      <c r="AE143">
        <f>T143+AD143+AB143+AC143</f>
        <v>0</v>
      </c>
      <c r="AF143">
        <v>0</v>
      </c>
      <c r="AG143">
        <v>0</v>
      </c>
      <c r="AH143">
        <f>IF(AF143*$H$13&gt;=AJ143,1.0,(AJ143/(AJ143-AF143*$H$13)))</f>
        <v>0</v>
      </c>
      <c r="AI143">
        <f>(AH143-1)*100</f>
        <v>0</v>
      </c>
      <c r="AJ143">
        <f>MAX(0,($B$13+$C$13*CJ143)/(1+$D$13*CJ143)*CC143/(CE143+273)*$E$13)</f>
        <v>0</v>
      </c>
      <c r="AK143" t="s">
        <v>292</v>
      </c>
      <c r="AL143" t="s">
        <v>292</v>
      </c>
      <c r="AM143">
        <v>0</v>
      </c>
      <c r="AN143">
        <v>0</v>
      </c>
      <c r="AO143">
        <f>1-AM143/AN143</f>
        <v>0</v>
      </c>
      <c r="AP143">
        <v>0</v>
      </c>
      <c r="AQ143" t="s">
        <v>292</v>
      </c>
      <c r="AR143" t="s">
        <v>292</v>
      </c>
      <c r="AS143">
        <v>0</v>
      </c>
      <c r="AT143">
        <v>0</v>
      </c>
      <c r="AU143">
        <f>1-AS143/AT143</f>
        <v>0</v>
      </c>
      <c r="AV143">
        <v>0.5</v>
      </c>
      <c r="AW143">
        <f>BN143</f>
        <v>0</v>
      </c>
      <c r="AX143">
        <f>K143</f>
        <v>0</v>
      </c>
      <c r="AY143">
        <f>AU143*AV143*AW143</f>
        <v>0</v>
      </c>
      <c r="AZ143">
        <f>(AX143-AP143)/AW143</f>
        <v>0</v>
      </c>
      <c r="BA143">
        <f>(AN143-AT143)/AT143</f>
        <v>0</v>
      </c>
      <c r="BB143">
        <f>AM143/(AO143+AM143/AT143)</f>
        <v>0</v>
      </c>
      <c r="BC143" t="s">
        <v>292</v>
      </c>
      <c r="BD143">
        <v>0</v>
      </c>
      <c r="BE143">
        <f>IF(BD143&lt;&gt;0, BD143, BB143)</f>
        <v>0</v>
      </c>
      <c r="BF143">
        <f>1-BE143/AT143</f>
        <v>0</v>
      </c>
      <c r="BG143">
        <f>(AT143-AS143)/(AT143-BE143)</f>
        <v>0</v>
      </c>
      <c r="BH143">
        <f>(AN143-AT143)/(AN143-BE143)</f>
        <v>0</v>
      </c>
      <c r="BI143">
        <f>(AT143-AS143)/(AT143-AM143)</f>
        <v>0</v>
      </c>
      <c r="BJ143">
        <f>(AN143-AT143)/(AN143-AM143)</f>
        <v>0</v>
      </c>
      <c r="BK143">
        <f>(BG143*BE143/AS143)</f>
        <v>0</v>
      </c>
      <c r="BL143">
        <f>(1-BK143)</f>
        <v>0</v>
      </c>
      <c r="BM143">
        <f>$B$11*CK143+$C$11*CL143+$F$11*CM143*(1-CP143)</f>
        <v>0</v>
      </c>
      <c r="BN143">
        <f>BM143*BO143</f>
        <v>0</v>
      </c>
      <c r="BO143">
        <f>($B$11*$D$9+$C$11*$D$9+$F$11*((CZ143+CR143)/MAX(CZ143+CR143+DA143, 0.1)*$I$9+DA143/MAX(CZ143+CR143+DA143, 0.1)*$J$9))/($B$11+$C$11+$F$11)</f>
        <v>0</v>
      </c>
      <c r="BP143">
        <f>($B$11*$K$9+$C$11*$K$9+$F$11*((CZ143+CR143)/MAX(CZ143+CR143+DA143, 0.1)*$P$9+DA143/MAX(CZ143+CR143+DA143, 0.1)*$Q$9))/($B$11+$C$11+$F$11)</f>
        <v>0</v>
      </c>
      <c r="BQ143">
        <v>6</v>
      </c>
      <c r="BR143">
        <v>0.5</v>
      </c>
      <c r="BS143" t="s">
        <v>293</v>
      </c>
      <c r="BT143">
        <v>2</v>
      </c>
      <c r="BU143">
        <v>1627940765.6</v>
      </c>
      <c r="BV143">
        <v>414.503</v>
      </c>
      <c r="BW143">
        <v>420.715</v>
      </c>
      <c r="BX143">
        <v>19.5868</v>
      </c>
      <c r="BY143">
        <v>19.5376</v>
      </c>
      <c r="BZ143">
        <v>413.91</v>
      </c>
      <c r="CA143">
        <v>19.7199</v>
      </c>
      <c r="CB143">
        <v>900.097</v>
      </c>
      <c r="CC143">
        <v>101.147</v>
      </c>
      <c r="CD143">
        <v>0.100626</v>
      </c>
      <c r="CE143">
        <v>35.1147</v>
      </c>
      <c r="CF143">
        <v>35.3719</v>
      </c>
      <c r="CG143">
        <v>999.9</v>
      </c>
      <c r="CH143">
        <v>0</v>
      </c>
      <c r="CI143">
        <v>0</v>
      </c>
      <c r="CJ143">
        <v>9976.88</v>
      </c>
      <c r="CK143">
        <v>0</v>
      </c>
      <c r="CL143">
        <v>66.3781</v>
      </c>
      <c r="CM143">
        <v>1459.88</v>
      </c>
      <c r="CN143">
        <v>0.972993</v>
      </c>
      <c r="CO143">
        <v>0.027007</v>
      </c>
      <c r="CP143">
        <v>0</v>
      </c>
      <c r="CQ143">
        <v>3.4888</v>
      </c>
      <c r="CR143">
        <v>4.99951</v>
      </c>
      <c r="CS143">
        <v>199.114</v>
      </c>
      <c r="CT143">
        <v>11910.9</v>
      </c>
      <c r="CU143">
        <v>49.062</v>
      </c>
      <c r="CV143">
        <v>51.375</v>
      </c>
      <c r="CW143">
        <v>50.687</v>
      </c>
      <c r="CX143">
        <v>50.75</v>
      </c>
      <c r="CY143">
        <v>51.062</v>
      </c>
      <c r="CZ143">
        <v>1415.59</v>
      </c>
      <c r="DA143">
        <v>39.29</v>
      </c>
      <c r="DB143">
        <v>0</v>
      </c>
      <c r="DC143">
        <v>1627940766.1</v>
      </c>
      <c r="DD143">
        <v>0</v>
      </c>
      <c r="DE143">
        <v>3.21078846153846</v>
      </c>
      <c r="DF143">
        <v>0.465541874472983</v>
      </c>
      <c r="DG143">
        <v>2.00837607074617</v>
      </c>
      <c r="DH143">
        <v>199.072576923077</v>
      </c>
      <c r="DI143">
        <v>15</v>
      </c>
      <c r="DJ143">
        <v>1627940486.6</v>
      </c>
      <c r="DK143" t="s">
        <v>294</v>
      </c>
      <c r="DL143">
        <v>1627940484.1</v>
      </c>
      <c r="DM143">
        <v>1627940486.6</v>
      </c>
      <c r="DN143">
        <v>1</v>
      </c>
      <c r="DO143">
        <v>-0.66</v>
      </c>
      <c r="DP143">
        <v>-0.126</v>
      </c>
      <c r="DQ143">
        <v>0.617</v>
      </c>
      <c r="DR143">
        <v>-0.144</v>
      </c>
      <c r="DS143">
        <v>420</v>
      </c>
      <c r="DT143">
        <v>19</v>
      </c>
      <c r="DU143">
        <v>0.69</v>
      </c>
      <c r="DV143">
        <v>0.21</v>
      </c>
      <c r="DW143">
        <v>-6.31430073170732</v>
      </c>
      <c r="DX143">
        <v>0.117897282229965</v>
      </c>
      <c r="DY143">
        <v>0.0420125518056295</v>
      </c>
      <c r="DZ143">
        <v>1</v>
      </c>
      <c r="EA143">
        <v>3.21700294117647</v>
      </c>
      <c r="EB143">
        <v>-0.157584474771504</v>
      </c>
      <c r="EC143">
        <v>0.163401626252427</v>
      </c>
      <c r="ED143">
        <v>1</v>
      </c>
      <c r="EE143">
        <v>0.0504198780487805</v>
      </c>
      <c r="EF143">
        <v>-0.0113213268292682</v>
      </c>
      <c r="EG143">
        <v>0.00196852161445876</v>
      </c>
      <c r="EH143">
        <v>1</v>
      </c>
      <c r="EI143">
        <v>3</v>
      </c>
      <c r="EJ143">
        <v>3</v>
      </c>
      <c r="EK143" t="s">
        <v>295</v>
      </c>
      <c r="EL143">
        <v>100</v>
      </c>
      <c r="EM143">
        <v>100</v>
      </c>
      <c r="EN143">
        <v>0.593</v>
      </c>
      <c r="EO143">
        <v>-0.1331</v>
      </c>
      <c r="EP143">
        <v>-1.5265217558934</v>
      </c>
      <c r="EQ143">
        <v>0.00616335315543056</v>
      </c>
      <c r="ER143">
        <v>-2.81551833566181e-06</v>
      </c>
      <c r="ES143">
        <v>7.20361701182458e-10</v>
      </c>
      <c r="ET143">
        <v>-0.335119031910718</v>
      </c>
      <c r="EU143">
        <v>0.000949733804135094</v>
      </c>
      <c r="EV143">
        <v>0.000626151634330831</v>
      </c>
      <c r="EW143">
        <v>-7.8445624330649e-06</v>
      </c>
      <c r="EX143">
        <v>-4</v>
      </c>
      <c r="EY143">
        <v>2067</v>
      </c>
      <c r="EZ143">
        <v>1</v>
      </c>
      <c r="FA143">
        <v>22</v>
      </c>
      <c r="FB143">
        <v>4.7</v>
      </c>
      <c r="FC143">
        <v>4.7</v>
      </c>
      <c r="FD143">
        <v>18</v>
      </c>
      <c r="FE143">
        <v>992.047</v>
      </c>
      <c r="FF143">
        <v>450.912</v>
      </c>
      <c r="FG143">
        <v>33.0019</v>
      </c>
      <c r="FH143">
        <v>34.5498</v>
      </c>
      <c r="FI143">
        <v>30.0019</v>
      </c>
      <c r="FJ143">
        <v>34.1395</v>
      </c>
      <c r="FK143">
        <v>34.1763</v>
      </c>
      <c r="FL143">
        <v>27.5336</v>
      </c>
      <c r="FM143">
        <v>43.7471</v>
      </c>
      <c r="FN143">
        <v>0</v>
      </c>
      <c r="FO143">
        <v>33</v>
      </c>
      <c r="FP143">
        <v>433.62</v>
      </c>
      <c r="FQ143">
        <v>19.4893</v>
      </c>
      <c r="FR143">
        <v>98.8849</v>
      </c>
      <c r="FS143">
        <v>97.7053</v>
      </c>
    </row>
    <row r="144" spans="1:175">
      <c r="A144">
        <v>128</v>
      </c>
      <c r="B144">
        <v>1627940767.6</v>
      </c>
      <c r="C144">
        <v>254</v>
      </c>
      <c r="D144" t="s">
        <v>550</v>
      </c>
      <c r="E144" t="s">
        <v>551</v>
      </c>
      <c r="F144">
        <v>0</v>
      </c>
      <c r="H144">
        <v>1627940767.6</v>
      </c>
      <c r="I144">
        <f>(J144)/1000</f>
        <v>0</v>
      </c>
      <c r="J144">
        <f>1000*CB144*AH144*(BX144-BY144)/(100*BQ144*(1000-AH144*BX144))</f>
        <v>0</v>
      </c>
      <c r="K144">
        <f>CB144*AH144*(BW144-BV144*(1000-AH144*BY144)/(1000-AH144*BX144))/(100*BQ144)</f>
        <v>0</v>
      </c>
      <c r="L144">
        <f>BV144 - IF(AH144&gt;1, K144*BQ144*100.0/(AJ144*CJ144), 0)</f>
        <v>0</v>
      </c>
      <c r="M144">
        <f>((S144-I144/2)*L144-K144)/(S144+I144/2)</f>
        <v>0</v>
      </c>
      <c r="N144">
        <f>M144*(CC144+CD144)/1000.0</f>
        <v>0</v>
      </c>
      <c r="O144">
        <f>(BV144 - IF(AH144&gt;1, K144*BQ144*100.0/(AJ144*CJ144), 0))*(CC144+CD144)/1000.0</f>
        <v>0</v>
      </c>
      <c r="P144">
        <f>2.0/((1/R144-1/Q144)+SIGN(R144)*SQRT((1/R144-1/Q144)*(1/R144-1/Q144) + 4*BR144/((BR144+1)*(BR144+1))*(2*1/R144*1/Q144-1/Q144*1/Q144)))</f>
        <v>0</v>
      </c>
      <c r="Q144">
        <f>IF(LEFT(BS144,1)&lt;&gt;"0",IF(LEFT(BS144,1)="1",3.0,BT144),$D$5+$E$5*(CJ144*CC144/($K$5*1000))+$F$5*(CJ144*CC144/($K$5*1000))*MAX(MIN(BQ144,$J$5),$I$5)*MAX(MIN(BQ144,$J$5),$I$5)+$G$5*MAX(MIN(BQ144,$J$5),$I$5)*(CJ144*CC144/($K$5*1000))+$H$5*(CJ144*CC144/($K$5*1000))*(CJ144*CC144/($K$5*1000)))</f>
        <v>0</v>
      </c>
      <c r="R144">
        <f>I144*(1000-(1000*0.61365*exp(17.502*V144/(240.97+V144))/(CC144+CD144)+BX144)/2)/(1000*0.61365*exp(17.502*V144/(240.97+V144))/(CC144+CD144)-BX144)</f>
        <v>0</v>
      </c>
      <c r="S144">
        <f>1/((BR144+1)/(P144/1.6)+1/(Q144/1.37)) + BR144/((BR144+1)/(P144/1.6) + BR144/(Q144/1.37))</f>
        <v>0</v>
      </c>
      <c r="T144">
        <f>(BM144*BP144)</f>
        <v>0</v>
      </c>
      <c r="U144">
        <f>(CE144+(T144+2*0.95*5.67E-8*(((CE144+$B$7)+273)^4-(CE144+273)^4)-44100*I144)/(1.84*29.3*Q144+8*0.95*5.67E-8*(CE144+273)^3))</f>
        <v>0</v>
      </c>
      <c r="V144">
        <f>($C$7*CF144+$D$7*CG144+$E$7*U144)</f>
        <v>0</v>
      </c>
      <c r="W144">
        <f>0.61365*exp(17.502*V144/(240.97+V144))</f>
        <v>0</v>
      </c>
      <c r="X144">
        <f>(Y144/Z144*100)</f>
        <v>0</v>
      </c>
      <c r="Y144">
        <f>BX144*(CC144+CD144)/1000</f>
        <v>0</v>
      </c>
      <c r="Z144">
        <f>0.61365*exp(17.502*CE144/(240.97+CE144))</f>
        <v>0</v>
      </c>
      <c r="AA144">
        <f>(W144-BX144*(CC144+CD144)/1000)</f>
        <v>0</v>
      </c>
      <c r="AB144">
        <f>(-I144*44100)</f>
        <v>0</v>
      </c>
      <c r="AC144">
        <f>2*29.3*Q144*0.92*(CE144-V144)</f>
        <v>0</v>
      </c>
      <c r="AD144">
        <f>2*0.95*5.67E-8*(((CE144+$B$7)+273)^4-(V144+273)^4)</f>
        <v>0</v>
      </c>
      <c r="AE144">
        <f>T144+AD144+AB144+AC144</f>
        <v>0</v>
      </c>
      <c r="AF144">
        <v>0</v>
      </c>
      <c r="AG144">
        <v>0</v>
      </c>
      <c r="AH144">
        <f>IF(AF144*$H$13&gt;=AJ144,1.0,(AJ144/(AJ144-AF144*$H$13)))</f>
        <v>0</v>
      </c>
      <c r="AI144">
        <f>(AH144-1)*100</f>
        <v>0</v>
      </c>
      <c r="AJ144">
        <f>MAX(0,($B$13+$C$13*CJ144)/(1+$D$13*CJ144)*CC144/(CE144+273)*$E$13)</f>
        <v>0</v>
      </c>
      <c r="AK144" t="s">
        <v>292</v>
      </c>
      <c r="AL144" t="s">
        <v>292</v>
      </c>
      <c r="AM144">
        <v>0</v>
      </c>
      <c r="AN144">
        <v>0</v>
      </c>
      <c r="AO144">
        <f>1-AM144/AN144</f>
        <v>0</v>
      </c>
      <c r="AP144">
        <v>0</v>
      </c>
      <c r="AQ144" t="s">
        <v>292</v>
      </c>
      <c r="AR144" t="s">
        <v>292</v>
      </c>
      <c r="AS144">
        <v>0</v>
      </c>
      <c r="AT144">
        <v>0</v>
      </c>
      <c r="AU144">
        <f>1-AS144/AT144</f>
        <v>0</v>
      </c>
      <c r="AV144">
        <v>0.5</v>
      </c>
      <c r="AW144">
        <f>BN144</f>
        <v>0</v>
      </c>
      <c r="AX144">
        <f>K144</f>
        <v>0</v>
      </c>
      <c r="AY144">
        <f>AU144*AV144*AW144</f>
        <v>0</v>
      </c>
      <c r="AZ144">
        <f>(AX144-AP144)/AW144</f>
        <v>0</v>
      </c>
      <c r="BA144">
        <f>(AN144-AT144)/AT144</f>
        <v>0</v>
      </c>
      <c r="BB144">
        <f>AM144/(AO144+AM144/AT144)</f>
        <v>0</v>
      </c>
      <c r="BC144" t="s">
        <v>292</v>
      </c>
      <c r="BD144">
        <v>0</v>
      </c>
      <c r="BE144">
        <f>IF(BD144&lt;&gt;0, BD144, BB144)</f>
        <v>0</v>
      </c>
      <c r="BF144">
        <f>1-BE144/AT144</f>
        <v>0</v>
      </c>
      <c r="BG144">
        <f>(AT144-AS144)/(AT144-BE144)</f>
        <v>0</v>
      </c>
      <c r="BH144">
        <f>(AN144-AT144)/(AN144-BE144)</f>
        <v>0</v>
      </c>
      <c r="BI144">
        <f>(AT144-AS144)/(AT144-AM144)</f>
        <v>0</v>
      </c>
      <c r="BJ144">
        <f>(AN144-AT144)/(AN144-AM144)</f>
        <v>0</v>
      </c>
      <c r="BK144">
        <f>(BG144*BE144/AS144)</f>
        <v>0</v>
      </c>
      <c r="BL144">
        <f>(1-BK144)</f>
        <v>0</v>
      </c>
      <c r="BM144">
        <f>$B$11*CK144+$C$11*CL144+$F$11*CM144*(1-CP144)</f>
        <v>0</v>
      </c>
      <c r="BN144">
        <f>BM144*BO144</f>
        <v>0</v>
      </c>
      <c r="BO144">
        <f>($B$11*$D$9+$C$11*$D$9+$F$11*((CZ144+CR144)/MAX(CZ144+CR144+DA144, 0.1)*$I$9+DA144/MAX(CZ144+CR144+DA144, 0.1)*$J$9))/($B$11+$C$11+$F$11)</f>
        <v>0</v>
      </c>
      <c r="BP144">
        <f>($B$11*$K$9+$C$11*$K$9+$F$11*((CZ144+CR144)/MAX(CZ144+CR144+DA144, 0.1)*$P$9+DA144/MAX(CZ144+CR144+DA144, 0.1)*$Q$9))/($B$11+$C$11+$F$11)</f>
        <v>0</v>
      </c>
      <c r="BQ144">
        <v>6</v>
      </c>
      <c r="BR144">
        <v>0.5</v>
      </c>
      <c r="BS144" t="s">
        <v>293</v>
      </c>
      <c r="BT144">
        <v>2</v>
      </c>
      <c r="BU144">
        <v>1627940767.6</v>
      </c>
      <c r="BV144">
        <v>417.894</v>
      </c>
      <c r="BW144">
        <v>424.176</v>
      </c>
      <c r="BX144">
        <v>19.5921</v>
      </c>
      <c r="BY144">
        <v>19.5429</v>
      </c>
      <c r="BZ144">
        <v>417.286</v>
      </c>
      <c r="CA144">
        <v>19.7251</v>
      </c>
      <c r="CB144">
        <v>900.029</v>
      </c>
      <c r="CC144">
        <v>101.147</v>
      </c>
      <c r="CD144">
        <v>0.100049</v>
      </c>
      <c r="CE144">
        <v>35.1181</v>
      </c>
      <c r="CF144">
        <v>35.3704</v>
      </c>
      <c r="CG144">
        <v>999.9</v>
      </c>
      <c r="CH144">
        <v>0</v>
      </c>
      <c r="CI144">
        <v>0</v>
      </c>
      <c r="CJ144">
        <v>10021.2</v>
      </c>
      <c r="CK144">
        <v>0</v>
      </c>
      <c r="CL144">
        <v>66.3781</v>
      </c>
      <c r="CM144">
        <v>1459.89</v>
      </c>
      <c r="CN144">
        <v>0.972993</v>
      </c>
      <c r="CO144">
        <v>0.027007</v>
      </c>
      <c r="CP144">
        <v>0</v>
      </c>
      <c r="CQ144">
        <v>3.2381</v>
      </c>
      <c r="CR144">
        <v>4.99951</v>
      </c>
      <c r="CS144">
        <v>199.306</v>
      </c>
      <c r="CT144">
        <v>11911</v>
      </c>
      <c r="CU144">
        <v>49.062</v>
      </c>
      <c r="CV144">
        <v>51.375</v>
      </c>
      <c r="CW144">
        <v>50.625</v>
      </c>
      <c r="CX144">
        <v>50.812</v>
      </c>
      <c r="CY144">
        <v>51.062</v>
      </c>
      <c r="CZ144">
        <v>1415.6</v>
      </c>
      <c r="DA144">
        <v>39.29</v>
      </c>
      <c r="DB144">
        <v>0</v>
      </c>
      <c r="DC144">
        <v>1627940768.5</v>
      </c>
      <c r="DD144">
        <v>0</v>
      </c>
      <c r="DE144">
        <v>3.23643846153846</v>
      </c>
      <c r="DF144">
        <v>0.500246150366623</v>
      </c>
      <c r="DG144">
        <v>2.3683418788578</v>
      </c>
      <c r="DH144">
        <v>199.137</v>
      </c>
      <c r="DI144">
        <v>15</v>
      </c>
      <c r="DJ144">
        <v>1627940486.6</v>
      </c>
      <c r="DK144" t="s">
        <v>294</v>
      </c>
      <c r="DL144">
        <v>1627940484.1</v>
      </c>
      <c r="DM144">
        <v>1627940486.6</v>
      </c>
      <c r="DN144">
        <v>1</v>
      </c>
      <c r="DO144">
        <v>-0.66</v>
      </c>
      <c r="DP144">
        <v>-0.126</v>
      </c>
      <c r="DQ144">
        <v>0.617</v>
      </c>
      <c r="DR144">
        <v>-0.144</v>
      </c>
      <c r="DS144">
        <v>420</v>
      </c>
      <c r="DT144">
        <v>19</v>
      </c>
      <c r="DU144">
        <v>0.69</v>
      </c>
      <c r="DV144">
        <v>0.21</v>
      </c>
      <c r="DW144">
        <v>-6.30819170731707</v>
      </c>
      <c r="DX144">
        <v>0.225450104529618</v>
      </c>
      <c r="DY144">
        <v>0.0466127800387268</v>
      </c>
      <c r="DZ144">
        <v>1</v>
      </c>
      <c r="EA144">
        <v>3.23537352941176</v>
      </c>
      <c r="EB144">
        <v>0.250541842772602</v>
      </c>
      <c r="EC144">
        <v>0.168820739088439</v>
      </c>
      <c r="ED144">
        <v>1</v>
      </c>
      <c r="EE144">
        <v>0.0503894073170732</v>
      </c>
      <c r="EF144">
        <v>-0.014271737979094</v>
      </c>
      <c r="EG144">
        <v>0.00198440777752644</v>
      </c>
      <c r="EH144">
        <v>1</v>
      </c>
      <c r="EI144">
        <v>3</v>
      </c>
      <c r="EJ144">
        <v>3</v>
      </c>
      <c r="EK144" t="s">
        <v>295</v>
      </c>
      <c r="EL144">
        <v>100</v>
      </c>
      <c r="EM144">
        <v>100</v>
      </c>
      <c r="EN144">
        <v>0.608</v>
      </c>
      <c r="EO144">
        <v>-0.133</v>
      </c>
      <c r="EP144">
        <v>-1.5265217558934</v>
      </c>
      <c r="EQ144">
        <v>0.00616335315543056</v>
      </c>
      <c r="ER144">
        <v>-2.81551833566181e-06</v>
      </c>
      <c r="ES144">
        <v>7.20361701182458e-10</v>
      </c>
      <c r="ET144">
        <v>-0.335119031910718</v>
      </c>
      <c r="EU144">
        <v>0.000949733804135094</v>
      </c>
      <c r="EV144">
        <v>0.000626151634330831</v>
      </c>
      <c r="EW144">
        <v>-7.8445624330649e-06</v>
      </c>
      <c r="EX144">
        <v>-4</v>
      </c>
      <c r="EY144">
        <v>2067</v>
      </c>
      <c r="EZ144">
        <v>1</v>
      </c>
      <c r="FA144">
        <v>22</v>
      </c>
      <c r="FB144">
        <v>4.7</v>
      </c>
      <c r="FC144">
        <v>4.7</v>
      </c>
      <c r="FD144">
        <v>18</v>
      </c>
      <c r="FE144">
        <v>992.071</v>
      </c>
      <c r="FF144">
        <v>451.006</v>
      </c>
      <c r="FG144">
        <v>33.0016</v>
      </c>
      <c r="FH144">
        <v>34.5578</v>
      </c>
      <c r="FI144">
        <v>30.0018</v>
      </c>
      <c r="FJ144">
        <v>34.1479</v>
      </c>
      <c r="FK144">
        <v>34.1847</v>
      </c>
      <c r="FL144">
        <v>27.7145</v>
      </c>
      <c r="FM144">
        <v>43.7471</v>
      </c>
      <c r="FN144">
        <v>0</v>
      </c>
      <c r="FO144">
        <v>33</v>
      </c>
      <c r="FP144">
        <v>438.65</v>
      </c>
      <c r="FQ144">
        <v>19.4935</v>
      </c>
      <c r="FR144">
        <v>98.8821</v>
      </c>
      <c r="FS144">
        <v>97.7041</v>
      </c>
    </row>
    <row r="145" spans="1:175">
      <c r="A145">
        <v>129</v>
      </c>
      <c r="B145">
        <v>1627940769.6</v>
      </c>
      <c r="C145">
        <v>256</v>
      </c>
      <c r="D145" t="s">
        <v>552</v>
      </c>
      <c r="E145" t="s">
        <v>553</v>
      </c>
      <c r="F145">
        <v>0</v>
      </c>
      <c r="H145">
        <v>1627940769.6</v>
      </c>
      <c r="I145">
        <f>(J145)/1000</f>
        <v>0</v>
      </c>
      <c r="J145">
        <f>1000*CB145*AH145*(BX145-BY145)/(100*BQ145*(1000-AH145*BX145))</f>
        <v>0</v>
      </c>
      <c r="K145">
        <f>CB145*AH145*(BW145-BV145*(1000-AH145*BY145)/(1000-AH145*BX145))/(100*BQ145)</f>
        <v>0</v>
      </c>
      <c r="L145">
        <f>BV145 - IF(AH145&gt;1, K145*BQ145*100.0/(AJ145*CJ145), 0)</f>
        <v>0</v>
      </c>
      <c r="M145">
        <f>((S145-I145/2)*L145-K145)/(S145+I145/2)</f>
        <v>0</v>
      </c>
      <c r="N145">
        <f>M145*(CC145+CD145)/1000.0</f>
        <v>0</v>
      </c>
      <c r="O145">
        <f>(BV145 - IF(AH145&gt;1, K145*BQ145*100.0/(AJ145*CJ145), 0))*(CC145+CD145)/1000.0</f>
        <v>0</v>
      </c>
      <c r="P145">
        <f>2.0/((1/R145-1/Q145)+SIGN(R145)*SQRT((1/R145-1/Q145)*(1/R145-1/Q145) + 4*BR145/((BR145+1)*(BR145+1))*(2*1/R145*1/Q145-1/Q145*1/Q145)))</f>
        <v>0</v>
      </c>
      <c r="Q145">
        <f>IF(LEFT(BS145,1)&lt;&gt;"0",IF(LEFT(BS145,1)="1",3.0,BT145),$D$5+$E$5*(CJ145*CC145/($K$5*1000))+$F$5*(CJ145*CC145/($K$5*1000))*MAX(MIN(BQ145,$J$5),$I$5)*MAX(MIN(BQ145,$J$5),$I$5)+$G$5*MAX(MIN(BQ145,$J$5),$I$5)*(CJ145*CC145/($K$5*1000))+$H$5*(CJ145*CC145/($K$5*1000))*(CJ145*CC145/($K$5*1000)))</f>
        <v>0</v>
      </c>
      <c r="R145">
        <f>I145*(1000-(1000*0.61365*exp(17.502*V145/(240.97+V145))/(CC145+CD145)+BX145)/2)/(1000*0.61365*exp(17.502*V145/(240.97+V145))/(CC145+CD145)-BX145)</f>
        <v>0</v>
      </c>
      <c r="S145">
        <f>1/((BR145+1)/(P145/1.6)+1/(Q145/1.37)) + BR145/((BR145+1)/(P145/1.6) + BR145/(Q145/1.37))</f>
        <v>0</v>
      </c>
      <c r="T145">
        <f>(BM145*BP145)</f>
        <v>0</v>
      </c>
      <c r="U145">
        <f>(CE145+(T145+2*0.95*5.67E-8*(((CE145+$B$7)+273)^4-(CE145+273)^4)-44100*I145)/(1.84*29.3*Q145+8*0.95*5.67E-8*(CE145+273)^3))</f>
        <v>0</v>
      </c>
      <c r="V145">
        <f>($C$7*CF145+$D$7*CG145+$E$7*U145)</f>
        <v>0</v>
      </c>
      <c r="W145">
        <f>0.61365*exp(17.502*V145/(240.97+V145))</f>
        <v>0</v>
      </c>
      <c r="X145">
        <f>(Y145/Z145*100)</f>
        <v>0</v>
      </c>
      <c r="Y145">
        <f>BX145*(CC145+CD145)/1000</f>
        <v>0</v>
      </c>
      <c r="Z145">
        <f>0.61365*exp(17.502*CE145/(240.97+CE145))</f>
        <v>0</v>
      </c>
      <c r="AA145">
        <f>(W145-BX145*(CC145+CD145)/1000)</f>
        <v>0</v>
      </c>
      <c r="AB145">
        <f>(-I145*44100)</f>
        <v>0</v>
      </c>
      <c r="AC145">
        <f>2*29.3*Q145*0.92*(CE145-V145)</f>
        <v>0</v>
      </c>
      <c r="AD145">
        <f>2*0.95*5.67E-8*(((CE145+$B$7)+273)^4-(V145+273)^4)</f>
        <v>0</v>
      </c>
      <c r="AE145">
        <f>T145+AD145+AB145+AC145</f>
        <v>0</v>
      </c>
      <c r="AF145">
        <v>0</v>
      </c>
      <c r="AG145">
        <v>0</v>
      </c>
      <c r="AH145">
        <f>IF(AF145*$H$13&gt;=AJ145,1.0,(AJ145/(AJ145-AF145*$H$13)))</f>
        <v>0</v>
      </c>
      <c r="AI145">
        <f>(AH145-1)*100</f>
        <v>0</v>
      </c>
      <c r="AJ145">
        <f>MAX(0,($B$13+$C$13*CJ145)/(1+$D$13*CJ145)*CC145/(CE145+273)*$E$13)</f>
        <v>0</v>
      </c>
      <c r="AK145" t="s">
        <v>292</v>
      </c>
      <c r="AL145" t="s">
        <v>292</v>
      </c>
      <c r="AM145">
        <v>0</v>
      </c>
      <c r="AN145">
        <v>0</v>
      </c>
      <c r="AO145">
        <f>1-AM145/AN145</f>
        <v>0</v>
      </c>
      <c r="AP145">
        <v>0</v>
      </c>
      <c r="AQ145" t="s">
        <v>292</v>
      </c>
      <c r="AR145" t="s">
        <v>292</v>
      </c>
      <c r="AS145">
        <v>0</v>
      </c>
      <c r="AT145">
        <v>0</v>
      </c>
      <c r="AU145">
        <f>1-AS145/AT145</f>
        <v>0</v>
      </c>
      <c r="AV145">
        <v>0.5</v>
      </c>
      <c r="AW145">
        <f>BN145</f>
        <v>0</v>
      </c>
      <c r="AX145">
        <f>K145</f>
        <v>0</v>
      </c>
      <c r="AY145">
        <f>AU145*AV145*AW145</f>
        <v>0</v>
      </c>
      <c r="AZ145">
        <f>(AX145-AP145)/AW145</f>
        <v>0</v>
      </c>
      <c r="BA145">
        <f>(AN145-AT145)/AT145</f>
        <v>0</v>
      </c>
      <c r="BB145">
        <f>AM145/(AO145+AM145/AT145)</f>
        <v>0</v>
      </c>
      <c r="BC145" t="s">
        <v>292</v>
      </c>
      <c r="BD145">
        <v>0</v>
      </c>
      <c r="BE145">
        <f>IF(BD145&lt;&gt;0, BD145, BB145)</f>
        <v>0</v>
      </c>
      <c r="BF145">
        <f>1-BE145/AT145</f>
        <v>0</v>
      </c>
      <c r="BG145">
        <f>(AT145-AS145)/(AT145-BE145)</f>
        <v>0</v>
      </c>
      <c r="BH145">
        <f>(AN145-AT145)/(AN145-BE145)</f>
        <v>0</v>
      </c>
      <c r="BI145">
        <f>(AT145-AS145)/(AT145-AM145)</f>
        <v>0</v>
      </c>
      <c r="BJ145">
        <f>(AN145-AT145)/(AN145-AM145)</f>
        <v>0</v>
      </c>
      <c r="BK145">
        <f>(BG145*BE145/AS145)</f>
        <v>0</v>
      </c>
      <c r="BL145">
        <f>(1-BK145)</f>
        <v>0</v>
      </c>
      <c r="BM145">
        <f>$B$11*CK145+$C$11*CL145+$F$11*CM145*(1-CP145)</f>
        <v>0</v>
      </c>
      <c r="BN145">
        <f>BM145*BO145</f>
        <v>0</v>
      </c>
      <c r="BO145">
        <f>($B$11*$D$9+$C$11*$D$9+$F$11*((CZ145+CR145)/MAX(CZ145+CR145+DA145, 0.1)*$I$9+DA145/MAX(CZ145+CR145+DA145, 0.1)*$J$9))/($B$11+$C$11+$F$11)</f>
        <v>0</v>
      </c>
      <c r="BP145">
        <f>($B$11*$K$9+$C$11*$K$9+$F$11*((CZ145+CR145)/MAX(CZ145+CR145+DA145, 0.1)*$P$9+DA145/MAX(CZ145+CR145+DA145, 0.1)*$Q$9))/($B$11+$C$11+$F$11)</f>
        <v>0</v>
      </c>
      <c r="BQ145">
        <v>6</v>
      </c>
      <c r="BR145">
        <v>0.5</v>
      </c>
      <c r="BS145" t="s">
        <v>293</v>
      </c>
      <c r="BT145">
        <v>2</v>
      </c>
      <c r="BU145">
        <v>1627940769.6</v>
      </c>
      <c r="BV145">
        <v>421.265</v>
      </c>
      <c r="BW145">
        <v>427.545</v>
      </c>
      <c r="BX145">
        <v>19.597</v>
      </c>
      <c r="BY145">
        <v>19.5478</v>
      </c>
      <c r="BZ145">
        <v>420.643</v>
      </c>
      <c r="CA145">
        <v>19.7299</v>
      </c>
      <c r="CB145">
        <v>899.944</v>
      </c>
      <c r="CC145">
        <v>101.146</v>
      </c>
      <c r="CD145">
        <v>0.10013</v>
      </c>
      <c r="CE145">
        <v>35.1219</v>
      </c>
      <c r="CF145">
        <v>35.3705</v>
      </c>
      <c r="CG145">
        <v>999.9</v>
      </c>
      <c r="CH145">
        <v>0</v>
      </c>
      <c r="CI145">
        <v>0</v>
      </c>
      <c r="CJ145">
        <v>10007.5</v>
      </c>
      <c r="CK145">
        <v>0</v>
      </c>
      <c r="CL145">
        <v>66.3781</v>
      </c>
      <c r="CM145">
        <v>1459.89</v>
      </c>
      <c r="CN145">
        <v>0.972993</v>
      </c>
      <c r="CO145">
        <v>0.027007</v>
      </c>
      <c r="CP145">
        <v>0</v>
      </c>
      <c r="CQ145">
        <v>3.1664</v>
      </c>
      <c r="CR145">
        <v>4.99951</v>
      </c>
      <c r="CS145">
        <v>199.348</v>
      </c>
      <c r="CT145">
        <v>11911</v>
      </c>
      <c r="CU145">
        <v>49.062</v>
      </c>
      <c r="CV145">
        <v>51.437</v>
      </c>
      <c r="CW145">
        <v>50.687</v>
      </c>
      <c r="CX145">
        <v>50.812</v>
      </c>
      <c r="CY145">
        <v>51.062</v>
      </c>
      <c r="CZ145">
        <v>1415.6</v>
      </c>
      <c r="DA145">
        <v>39.29</v>
      </c>
      <c r="DB145">
        <v>0</v>
      </c>
      <c r="DC145">
        <v>1627940770.3</v>
      </c>
      <c r="DD145">
        <v>0</v>
      </c>
      <c r="DE145">
        <v>3.253012</v>
      </c>
      <c r="DF145">
        <v>0.425476920287659</v>
      </c>
      <c r="DG145">
        <v>2.58669231878993</v>
      </c>
      <c r="DH145">
        <v>199.18048</v>
      </c>
      <c r="DI145">
        <v>15</v>
      </c>
      <c r="DJ145">
        <v>1627940486.6</v>
      </c>
      <c r="DK145" t="s">
        <v>294</v>
      </c>
      <c r="DL145">
        <v>1627940484.1</v>
      </c>
      <c r="DM145">
        <v>1627940486.6</v>
      </c>
      <c r="DN145">
        <v>1</v>
      </c>
      <c r="DO145">
        <v>-0.66</v>
      </c>
      <c r="DP145">
        <v>-0.126</v>
      </c>
      <c r="DQ145">
        <v>0.617</v>
      </c>
      <c r="DR145">
        <v>-0.144</v>
      </c>
      <c r="DS145">
        <v>420</v>
      </c>
      <c r="DT145">
        <v>19</v>
      </c>
      <c r="DU145">
        <v>0.69</v>
      </c>
      <c r="DV145">
        <v>0.21</v>
      </c>
      <c r="DW145">
        <v>-6.30546219512195</v>
      </c>
      <c r="DX145">
        <v>0.340174703832739</v>
      </c>
      <c r="DY145">
        <v>0.0494260357732097</v>
      </c>
      <c r="DZ145">
        <v>1</v>
      </c>
      <c r="EA145">
        <v>3.23234857142857</v>
      </c>
      <c r="EB145">
        <v>0.492521330724067</v>
      </c>
      <c r="EC145">
        <v>0.168859022131191</v>
      </c>
      <c r="ED145">
        <v>1</v>
      </c>
      <c r="EE145">
        <v>0.0502477536585366</v>
      </c>
      <c r="EF145">
        <v>-0.015844868989547</v>
      </c>
      <c r="EG145">
        <v>0.00199242684648249</v>
      </c>
      <c r="EH145">
        <v>1</v>
      </c>
      <c r="EI145">
        <v>3</v>
      </c>
      <c r="EJ145">
        <v>3</v>
      </c>
      <c r="EK145" t="s">
        <v>295</v>
      </c>
      <c r="EL145">
        <v>100</v>
      </c>
      <c r="EM145">
        <v>100</v>
      </c>
      <c r="EN145">
        <v>0.622</v>
      </c>
      <c r="EO145">
        <v>-0.1329</v>
      </c>
      <c r="EP145">
        <v>-1.5265217558934</v>
      </c>
      <c r="EQ145">
        <v>0.00616335315543056</v>
      </c>
      <c r="ER145">
        <v>-2.81551833566181e-06</v>
      </c>
      <c r="ES145">
        <v>7.20361701182458e-10</v>
      </c>
      <c r="ET145">
        <v>-0.335119031910718</v>
      </c>
      <c r="EU145">
        <v>0.000949733804135094</v>
      </c>
      <c r="EV145">
        <v>0.000626151634330831</v>
      </c>
      <c r="EW145">
        <v>-7.8445624330649e-06</v>
      </c>
      <c r="EX145">
        <v>-4</v>
      </c>
      <c r="EY145">
        <v>2067</v>
      </c>
      <c r="EZ145">
        <v>1</v>
      </c>
      <c r="FA145">
        <v>22</v>
      </c>
      <c r="FB145">
        <v>4.8</v>
      </c>
      <c r="FC145">
        <v>4.7</v>
      </c>
      <c r="FD145">
        <v>18</v>
      </c>
      <c r="FE145">
        <v>991.889</v>
      </c>
      <c r="FF145">
        <v>450.951</v>
      </c>
      <c r="FG145">
        <v>33.0015</v>
      </c>
      <c r="FH145">
        <v>34.5663</v>
      </c>
      <c r="FI145">
        <v>30.0017</v>
      </c>
      <c r="FJ145">
        <v>34.157</v>
      </c>
      <c r="FK145">
        <v>34.1932</v>
      </c>
      <c r="FL145">
        <v>27.8487</v>
      </c>
      <c r="FM145">
        <v>43.7471</v>
      </c>
      <c r="FN145">
        <v>0</v>
      </c>
      <c r="FO145">
        <v>33</v>
      </c>
      <c r="FP145">
        <v>438.65</v>
      </c>
      <c r="FQ145">
        <v>19.4946</v>
      </c>
      <c r="FR145">
        <v>98.88</v>
      </c>
      <c r="FS145">
        <v>97.702</v>
      </c>
    </row>
    <row r="146" spans="1:175">
      <c r="A146">
        <v>130</v>
      </c>
      <c r="B146">
        <v>1627940771.6</v>
      </c>
      <c r="C146">
        <v>258</v>
      </c>
      <c r="D146" t="s">
        <v>554</v>
      </c>
      <c r="E146" t="s">
        <v>555</v>
      </c>
      <c r="F146">
        <v>0</v>
      </c>
      <c r="H146">
        <v>1627940771.6</v>
      </c>
      <c r="I146">
        <f>(J146)/1000</f>
        <v>0</v>
      </c>
      <c r="J146">
        <f>1000*CB146*AH146*(BX146-BY146)/(100*BQ146*(1000-AH146*BX146))</f>
        <v>0</v>
      </c>
      <c r="K146">
        <f>CB146*AH146*(BW146-BV146*(1000-AH146*BY146)/(1000-AH146*BX146))/(100*BQ146)</f>
        <v>0</v>
      </c>
      <c r="L146">
        <f>BV146 - IF(AH146&gt;1, K146*BQ146*100.0/(AJ146*CJ146), 0)</f>
        <v>0</v>
      </c>
      <c r="M146">
        <f>((S146-I146/2)*L146-K146)/(S146+I146/2)</f>
        <v>0</v>
      </c>
      <c r="N146">
        <f>M146*(CC146+CD146)/1000.0</f>
        <v>0</v>
      </c>
      <c r="O146">
        <f>(BV146 - IF(AH146&gt;1, K146*BQ146*100.0/(AJ146*CJ146), 0))*(CC146+CD146)/1000.0</f>
        <v>0</v>
      </c>
      <c r="P146">
        <f>2.0/((1/R146-1/Q146)+SIGN(R146)*SQRT((1/R146-1/Q146)*(1/R146-1/Q146) + 4*BR146/((BR146+1)*(BR146+1))*(2*1/R146*1/Q146-1/Q146*1/Q146)))</f>
        <v>0</v>
      </c>
      <c r="Q146">
        <f>IF(LEFT(BS146,1)&lt;&gt;"0",IF(LEFT(BS146,1)="1",3.0,BT146),$D$5+$E$5*(CJ146*CC146/($K$5*1000))+$F$5*(CJ146*CC146/($K$5*1000))*MAX(MIN(BQ146,$J$5),$I$5)*MAX(MIN(BQ146,$J$5),$I$5)+$G$5*MAX(MIN(BQ146,$J$5),$I$5)*(CJ146*CC146/($K$5*1000))+$H$5*(CJ146*CC146/($K$5*1000))*(CJ146*CC146/($K$5*1000)))</f>
        <v>0</v>
      </c>
      <c r="R146">
        <f>I146*(1000-(1000*0.61365*exp(17.502*V146/(240.97+V146))/(CC146+CD146)+BX146)/2)/(1000*0.61365*exp(17.502*V146/(240.97+V146))/(CC146+CD146)-BX146)</f>
        <v>0</v>
      </c>
      <c r="S146">
        <f>1/((BR146+1)/(P146/1.6)+1/(Q146/1.37)) + BR146/((BR146+1)/(P146/1.6) + BR146/(Q146/1.37))</f>
        <v>0</v>
      </c>
      <c r="T146">
        <f>(BM146*BP146)</f>
        <v>0</v>
      </c>
      <c r="U146">
        <f>(CE146+(T146+2*0.95*5.67E-8*(((CE146+$B$7)+273)^4-(CE146+273)^4)-44100*I146)/(1.84*29.3*Q146+8*0.95*5.67E-8*(CE146+273)^3))</f>
        <v>0</v>
      </c>
      <c r="V146">
        <f>($C$7*CF146+$D$7*CG146+$E$7*U146)</f>
        <v>0</v>
      </c>
      <c r="W146">
        <f>0.61365*exp(17.502*V146/(240.97+V146))</f>
        <v>0</v>
      </c>
      <c r="X146">
        <f>(Y146/Z146*100)</f>
        <v>0</v>
      </c>
      <c r="Y146">
        <f>BX146*(CC146+CD146)/1000</f>
        <v>0</v>
      </c>
      <c r="Z146">
        <f>0.61365*exp(17.502*CE146/(240.97+CE146))</f>
        <v>0</v>
      </c>
      <c r="AA146">
        <f>(W146-BX146*(CC146+CD146)/1000)</f>
        <v>0</v>
      </c>
      <c r="AB146">
        <f>(-I146*44100)</f>
        <v>0</v>
      </c>
      <c r="AC146">
        <f>2*29.3*Q146*0.92*(CE146-V146)</f>
        <v>0</v>
      </c>
      <c r="AD146">
        <f>2*0.95*5.67E-8*(((CE146+$B$7)+273)^4-(V146+273)^4)</f>
        <v>0</v>
      </c>
      <c r="AE146">
        <f>T146+AD146+AB146+AC146</f>
        <v>0</v>
      </c>
      <c r="AF146">
        <v>0</v>
      </c>
      <c r="AG146">
        <v>0</v>
      </c>
      <c r="AH146">
        <f>IF(AF146*$H$13&gt;=AJ146,1.0,(AJ146/(AJ146-AF146*$H$13)))</f>
        <v>0</v>
      </c>
      <c r="AI146">
        <f>(AH146-1)*100</f>
        <v>0</v>
      </c>
      <c r="AJ146">
        <f>MAX(0,($B$13+$C$13*CJ146)/(1+$D$13*CJ146)*CC146/(CE146+273)*$E$13)</f>
        <v>0</v>
      </c>
      <c r="AK146" t="s">
        <v>292</v>
      </c>
      <c r="AL146" t="s">
        <v>292</v>
      </c>
      <c r="AM146">
        <v>0</v>
      </c>
      <c r="AN146">
        <v>0</v>
      </c>
      <c r="AO146">
        <f>1-AM146/AN146</f>
        <v>0</v>
      </c>
      <c r="AP146">
        <v>0</v>
      </c>
      <c r="AQ146" t="s">
        <v>292</v>
      </c>
      <c r="AR146" t="s">
        <v>292</v>
      </c>
      <c r="AS146">
        <v>0</v>
      </c>
      <c r="AT146">
        <v>0</v>
      </c>
      <c r="AU146">
        <f>1-AS146/AT146</f>
        <v>0</v>
      </c>
      <c r="AV146">
        <v>0.5</v>
      </c>
      <c r="AW146">
        <f>BN146</f>
        <v>0</v>
      </c>
      <c r="AX146">
        <f>K146</f>
        <v>0</v>
      </c>
      <c r="AY146">
        <f>AU146*AV146*AW146</f>
        <v>0</v>
      </c>
      <c r="AZ146">
        <f>(AX146-AP146)/AW146</f>
        <v>0</v>
      </c>
      <c r="BA146">
        <f>(AN146-AT146)/AT146</f>
        <v>0</v>
      </c>
      <c r="BB146">
        <f>AM146/(AO146+AM146/AT146)</f>
        <v>0</v>
      </c>
      <c r="BC146" t="s">
        <v>292</v>
      </c>
      <c r="BD146">
        <v>0</v>
      </c>
      <c r="BE146">
        <f>IF(BD146&lt;&gt;0, BD146, BB146)</f>
        <v>0</v>
      </c>
      <c r="BF146">
        <f>1-BE146/AT146</f>
        <v>0</v>
      </c>
      <c r="BG146">
        <f>(AT146-AS146)/(AT146-BE146)</f>
        <v>0</v>
      </c>
      <c r="BH146">
        <f>(AN146-AT146)/(AN146-BE146)</f>
        <v>0</v>
      </c>
      <c r="BI146">
        <f>(AT146-AS146)/(AT146-AM146)</f>
        <v>0</v>
      </c>
      <c r="BJ146">
        <f>(AN146-AT146)/(AN146-AM146)</f>
        <v>0</v>
      </c>
      <c r="BK146">
        <f>(BG146*BE146/AS146)</f>
        <v>0</v>
      </c>
      <c r="BL146">
        <f>(1-BK146)</f>
        <v>0</v>
      </c>
      <c r="BM146">
        <f>$B$11*CK146+$C$11*CL146+$F$11*CM146*(1-CP146)</f>
        <v>0</v>
      </c>
      <c r="BN146">
        <f>BM146*BO146</f>
        <v>0</v>
      </c>
      <c r="BO146">
        <f>($B$11*$D$9+$C$11*$D$9+$F$11*((CZ146+CR146)/MAX(CZ146+CR146+DA146, 0.1)*$I$9+DA146/MAX(CZ146+CR146+DA146, 0.1)*$J$9))/($B$11+$C$11+$F$11)</f>
        <v>0</v>
      </c>
      <c r="BP146">
        <f>($B$11*$K$9+$C$11*$K$9+$F$11*((CZ146+CR146)/MAX(CZ146+CR146+DA146, 0.1)*$P$9+DA146/MAX(CZ146+CR146+DA146, 0.1)*$Q$9))/($B$11+$C$11+$F$11)</f>
        <v>0</v>
      </c>
      <c r="BQ146">
        <v>6</v>
      </c>
      <c r="BR146">
        <v>0.5</v>
      </c>
      <c r="BS146" t="s">
        <v>293</v>
      </c>
      <c r="BT146">
        <v>2</v>
      </c>
      <c r="BU146">
        <v>1627940771.6</v>
      </c>
      <c r="BV146">
        <v>424.658</v>
      </c>
      <c r="BW146">
        <v>430.818</v>
      </c>
      <c r="BX146">
        <v>19.6021</v>
      </c>
      <c r="BY146">
        <v>19.5527</v>
      </c>
      <c r="BZ146">
        <v>424.023</v>
      </c>
      <c r="CA146">
        <v>19.7349</v>
      </c>
      <c r="CB146">
        <v>899.949</v>
      </c>
      <c r="CC146">
        <v>101.147</v>
      </c>
      <c r="CD146">
        <v>0.10001</v>
      </c>
      <c r="CE146">
        <v>35.1232</v>
      </c>
      <c r="CF146">
        <v>35.3694</v>
      </c>
      <c r="CG146">
        <v>999.9</v>
      </c>
      <c r="CH146">
        <v>0</v>
      </c>
      <c r="CI146">
        <v>0</v>
      </c>
      <c r="CJ146">
        <v>9996.25</v>
      </c>
      <c r="CK146">
        <v>0</v>
      </c>
      <c r="CL146">
        <v>66.3781</v>
      </c>
      <c r="CM146">
        <v>1459.88</v>
      </c>
      <c r="CN146">
        <v>0.972993</v>
      </c>
      <c r="CO146">
        <v>0.027007</v>
      </c>
      <c r="CP146">
        <v>0</v>
      </c>
      <c r="CQ146">
        <v>3.6314</v>
      </c>
      <c r="CR146">
        <v>4.99951</v>
      </c>
      <c r="CS146">
        <v>199.519</v>
      </c>
      <c r="CT146">
        <v>11910.9</v>
      </c>
      <c r="CU146">
        <v>49.062</v>
      </c>
      <c r="CV146">
        <v>51.437</v>
      </c>
      <c r="CW146">
        <v>50.687</v>
      </c>
      <c r="CX146">
        <v>50.812</v>
      </c>
      <c r="CY146">
        <v>51.062</v>
      </c>
      <c r="CZ146">
        <v>1415.59</v>
      </c>
      <c r="DA146">
        <v>39.29</v>
      </c>
      <c r="DB146">
        <v>0</v>
      </c>
      <c r="DC146">
        <v>1627940772.1</v>
      </c>
      <c r="DD146">
        <v>0</v>
      </c>
      <c r="DE146">
        <v>3.2753</v>
      </c>
      <c r="DF146">
        <v>0.931261531346192</v>
      </c>
      <c r="DG146">
        <v>2.6071794982729</v>
      </c>
      <c r="DH146">
        <v>199.272769230769</v>
      </c>
      <c r="DI146">
        <v>15</v>
      </c>
      <c r="DJ146">
        <v>1627940486.6</v>
      </c>
      <c r="DK146" t="s">
        <v>294</v>
      </c>
      <c r="DL146">
        <v>1627940484.1</v>
      </c>
      <c r="DM146">
        <v>1627940486.6</v>
      </c>
      <c r="DN146">
        <v>1</v>
      </c>
      <c r="DO146">
        <v>-0.66</v>
      </c>
      <c r="DP146">
        <v>-0.126</v>
      </c>
      <c r="DQ146">
        <v>0.617</v>
      </c>
      <c r="DR146">
        <v>-0.144</v>
      </c>
      <c r="DS146">
        <v>420</v>
      </c>
      <c r="DT146">
        <v>19</v>
      </c>
      <c r="DU146">
        <v>0.69</v>
      </c>
      <c r="DV146">
        <v>0.21</v>
      </c>
      <c r="DW146">
        <v>-6.2988687804878</v>
      </c>
      <c r="DX146">
        <v>0.368111080139355</v>
      </c>
      <c r="DY146">
        <v>0.05049867137567</v>
      </c>
      <c r="DZ146">
        <v>1</v>
      </c>
      <c r="EA146">
        <v>3.24206470588235</v>
      </c>
      <c r="EB146">
        <v>0.55263372981094</v>
      </c>
      <c r="EC146">
        <v>0.17285502916394</v>
      </c>
      <c r="ED146">
        <v>1</v>
      </c>
      <c r="EE146">
        <v>0.049882056097561</v>
      </c>
      <c r="EF146">
        <v>-0.0128011087108013</v>
      </c>
      <c r="EG146">
        <v>0.00180650757122738</v>
      </c>
      <c r="EH146">
        <v>1</v>
      </c>
      <c r="EI146">
        <v>3</v>
      </c>
      <c r="EJ146">
        <v>3</v>
      </c>
      <c r="EK146" t="s">
        <v>295</v>
      </c>
      <c r="EL146">
        <v>100</v>
      </c>
      <c r="EM146">
        <v>100</v>
      </c>
      <c r="EN146">
        <v>0.635</v>
      </c>
      <c r="EO146">
        <v>-0.1328</v>
      </c>
      <c r="EP146">
        <v>-1.5265217558934</v>
      </c>
      <c r="EQ146">
        <v>0.00616335315543056</v>
      </c>
      <c r="ER146">
        <v>-2.81551833566181e-06</v>
      </c>
      <c r="ES146">
        <v>7.20361701182458e-10</v>
      </c>
      <c r="ET146">
        <v>-0.335119031910718</v>
      </c>
      <c r="EU146">
        <v>0.000949733804135094</v>
      </c>
      <c r="EV146">
        <v>0.000626151634330831</v>
      </c>
      <c r="EW146">
        <v>-7.8445624330649e-06</v>
      </c>
      <c r="EX146">
        <v>-4</v>
      </c>
      <c r="EY146">
        <v>2067</v>
      </c>
      <c r="EZ146">
        <v>1</v>
      </c>
      <c r="FA146">
        <v>22</v>
      </c>
      <c r="FB146">
        <v>4.8</v>
      </c>
      <c r="FC146">
        <v>4.8</v>
      </c>
      <c r="FD146">
        <v>18</v>
      </c>
      <c r="FE146">
        <v>992.022</v>
      </c>
      <c r="FF146">
        <v>450.98</v>
      </c>
      <c r="FG146">
        <v>33.0013</v>
      </c>
      <c r="FH146">
        <v>34.5742</v>
      </c>
      <c r="FI146">
        <v>30.0018</v>
      </c>
      <c r="FJ146">
        <v>34.1654</v>
      </c>
      <c r="FK146">
        <v>34.2016</v>
      </c>
      <c r="FL146">
        <v>28.0312</v>
      </c>
      <c r="FM146">
        <v>43.7471</v>
      </c>
      <c r="FN146">
        <v>0</v>
      </c>
      <c r="FO146">
        <v>33</v>
      </c>
      <c r="FP146">
        <v>443.7</v>
      </c>
      <c r="FQ146">
        <v>19.4908</v>
      </c>
      <c r="FR146">
        <v>98.8807</v>
      </c>
      <c r="FS146">
        <v>97.7016</v>
      </c>
    </row>
    <row r="147" spans="1:175">
      <c r="A147">
        <v>131</v>
      </c>
      <c r="B147">
        <v>1627940773.6</v>
      </c>
      <c r="C147">
        <v>260</v>
      </c>
      <c r="D147" t="s">
        <v>556</v>
      </c>
      <c r="E147" t="s">
        <v>557</v>
      </c>
      <c r="F147">
        <v>0</v>
      </c>
      <c r="H147">
        <v>1627940773.6</v>
      </c>
      <c r="I147">
        <f>(J147)/1000</f>
        <v>0</v>
      </c>
      <c r="J147">
        <f>1000*CB147*AH147*(BX147-BY147)/(100*BQ147*(1000-AH147*BX147))</f>
        <v>0</v>
      </c>
      <c r="K147">
        <f>CB147*AH147*(BW147-BV147*(1000-AH147*BY147)/(1000-AH147*BX147))/(100*BQ147)</f>
        <v>0</v>
      </c>
      <c r="L147">
        <f>BV147 - IF(AH147&gt;1, K147*BQ147*100.0/(AJ147*CJ147), 0)</f>
        <v>0</v>
      </c>
      <c r="M147">
        <f>((S147-I147/2)*L147-K147)/(S147+I147/2)</f>
        <v>0</v>
      </c>
      <c r="N147">
        <f>M147*(CC147+CD147)/1000.0</f>
        <v>0</v>
      </c>
      <c r="O147">
        <f>(BV147 - IF(AH147&gt;1, K147*BQ147*100.0/(AJ147*CJ147), 0))*(CC147+CD147)/1000.0</f>
        <v>0</v>
      </c>
      <c r="P147">
        <f>2.0/((1/R147-1/Q147)+SIGN(R147)*SQRT((1/R147-1/Q147)*(1/R147-1/Q147) + 4*BR147/((BR147+1)*(BR147+1))*(2*1/R147*1/Q147-1/Q147*1/Q147)))</f>
        <v>0</v>
      </c>
      <c r="Q147">
        <f>IF(LEFT(BS147,1)&lt;&gt;"0",IF(LEFT(BS147,1)="1",3.0,BT147),$D$5+$E$5*(CJ147*CC147/($K$5*1000))+$F$5*(CJ147*CC147/($K$5*1000))*MAX(MIN(BQ147,$J$5),$I$5)*MAX(MIN(BQ147,$J$5),$I$5)+$G$5*MAX(MIN(BQ147,$J$5),$I$5)*(CJ147*CC147/($K$5*1000))+$H$5*(CJ147*CC147/($K$5*1000))*(CJ147*CC147/($K$5*1000)))</f>
        <v>0</v>
      </c>
      <c r="R147">
        <f>I147*(1000-(1000*0.61365*exp(17.502*V147/(240.97+V147))/(CC147+CD147)+BX147)/2)/(1000*0.61365*exp(17.502*V147/(240.97+V147))/(CC147+CD147)-BX147)</f>
        <v>0</v>
      </c>
      <c r="S147">
        <f>1/((BR147+1)/(P147/1.6)+1/(Q147/1.37)) + BR147/((BR147+1)/(P147/1.6) + BR147/(Q147/1.37))</f>
        <v>0</v>
      </c>
      <c r="T147">
        <f>(BM147*BP147)</f>
        <v>0</v>
      </c>
      <c r="U147">
        <f>(CE147+(T147+2*0.95*5.67E-8*(((CE147+$B$7)+273)^4-(CE147+273)^4)-44100*I147)/(1.84*29.3*Q147+8*0.95*5.67E-8*(CE147+273)^3))</f>
        <v>0</v>
      </c>
      <c r="V147">
        <f>($C$7*CF147+$D$7*CG147+$E$7*U147)</f>
        <v>0</v>
      </c>
      <c r="W147">
        <f>0.61365*exp(17.502*V147/(240.97+V147))</f>
        <v>0</v>
      </c>
      <c r="X147">
        <f>(Y147/Z147*100)</f>
        <v>0</v>
      </c>
      <c r="Y147">
        <f>BX147*(CC147+CD147)/1000</f>
        <v>0</v>
      </c>
      <c r="Z147">
        <f>0.61365*exp(17.502*CE147/(240.97+CE147))</f>
        <v>0</v>
      </c>
      <c r="AA147">
        <f>(W147-BX147*(CC147+CD147)/1000)</f>
        <v>0</v>
      </c>
      <c r="AB147">
        <f>(-I147*44100)</f>
        <v>0</v>
      </c>
      <c r="AC147">
        <f>2*29.3*Q147*0.92*(CE147-V147)</f>
        <v>0</v>
      </c>
      <c r="AD147">
        <f>2*0.95*5.67E-8*(((CE147+$B$7)+273)^4-(V147+273)^4)</f>
        <v>0</v>
      </c>
      <c r="AE147">
        <f>T147+AD147+AB147+AC147</f>
        <v>0</v>
      </c>
      <c r="AF147">
        <v>0</v>
      </c>
      <c r="AG147">
        <v>0</v>
      </c>
      <c r="AH147">
        <f>IF(AF147*$H$13&gt;=AJ147,1.0,(AJ147/(AJ147-AF147*$H$13)))</f>
        <v>0</v>
      </c>
      <c r="AI147">
        <f>(AH147-1)*100</f>
        <v>0</v>
      </c>
      <c r="AJ147">
        <f>MAX(0,($B$13+$C$13*CJ147)/(1+$D$13*CJ147)*CC147/(CE147+273)*$E$13)</f>
        <v>0</v>
      </c>
      <c r="AK147" t="s">
        <v>292</v>
      </c>
      <c r="AL147" t="s">
        <v>292</v>
      </c>
      <c r="AM147">
        <v>0</v>
      </c>
      <c r="AN147">
        <v>0</v>
      </c>
      <c r="AO147">
        <f>1-AM147/AN147</f>
        <v>0</v>
      </c>
      <c r="AP147">
        <v>0</v>
      </c>
      <c r="AQ147" t="s">
        <v>292</v>
      </c>
      <c r="AR147" t="s">
        <v>292</v>
      </c>
      <c r="AS147">
        <v>0</v>
      </c>
      <c r="AT147">
        <v>0</v>
      </c>
      <c r="AU147">
        <f>1-AS147/AT147</f>
        <v>0</v>
      </c>
      <c r="AV147">
        <v>0.5</v>
      </c>
      <c r="AW147">
        <f>BN147</f>
        <v>0</v>
      </c>
      <c r="AX147">
        <f>K147</f>
        <v>0</v>
      </c>
      <c r="AY147">
        <f>AU147*AV147*AW147</f>
        <v>0</v>
      </c>
      <c r="AZ147">
        <f>(AX147-AP147)/AW147</f>
        <v>0</v>
      </c>
      <c r="BA147">
        <f>(AN147-AT147)/AT147</f>
        <v>0</v>
      </c>
      <c r="BB147">
        <f>AM147/(AO147+AM147/AT147)</f>
        <v>0</v>
      </c>
      <c r="BC147" t="s">
        <v>292</v>
      </c>
      <c r="BD147">
        <v>0</v>
      </c>
      <c r="BE147">
        <f>IF(BD147&lt;&gt;0, BD147, BB147)</f>
        <v>0</v>
      </c>
      <c r="BF147">
        <f>1-BE147/AT147</f>
        <v>0</v>
      </c>
      <c r="BG147">
        <f>(AT147-AS147)/(AT147-BE147)</f>
        <v>0</v>
      </c>
      <c r="BH147">
        <f>(AN147-AT147)/(AN147-BE147)</f>
        <v>0</v>
      </c>
      <c r="BI147">
        <f>(AT147-AS147)/(AT147-AM147)</f>
        <v>0</v>
      </c>
      <c r="BJ147">
        <f>(AN147-AT147)/(AN147-AM147)</f>
        <v>0</v>
      </c>
      <c r="BK147">
        <f>(BG147*BE147/AS147)</f>
        <v>0</v>
      </c>
      <c r="BL147">
        <f>(1-BK147)</f>
        <v>0</v>
      </c>
      <c r="BM147">
        <f>$B$11*CK147+$C$11*CL147+$F$11*CM147*(1-CP147)</f>
        <v>0</v>
      </c>
      <c r="BN147">
        <f>BM147*BO147</f>
        <v>0</v>
      </c>
      <c r="BO147">
        <f>($B$11*$D$9+$C$11*$D$9+$F$11*((CZ147+CR147)/MAX(CZ147+CR147+DA147, 0.1)*$I$9+DA147/MAX(CZ147+CR147+DA147, 0.1)*$J$9))/($B$11+$C$11+$F$11)</f>
        <v>0</v>
      </c>
      <c r="BP147">
        <f>($B$11*$K$9+$C$11*$K$9+$F$11*((CZ147+CR147)/MAX(CZ147+CR147+DA147, 0.1)*$P$9+DA147/MAX(CZ147+CR147+DA147, 0.1)*$Q$9))/($B$11+$C$11+$F$11)</f>
        <v>0</v>
      </c>
      <c r="BQ147">
        <v>6</v>
      </c>
      <c r="BR147">
        <v>0.5</v>
      </c>
      <c r="BS147" t="s">
        <v>293</v>
      </c>
      <c r="BT147">
        <v>2</v>
      </c>
      <c r="BU147">
        <v>1627940773.6</v>
      </c>
      <c r="BV147">
        <v>427.999</v>
      </c>
      <c r="BW147">
        <v>434.04</v>
      </c>
      <c r="BX147">
        <v>19.6063</v>
      </c>
      <c r="BY147">
        <v>19.558</v>
      </c>
      <c r="BZ147">
        <v>427.35</v>
      </c>
      <c r="CA147">
        <v>19.739</v>
      </c>
      <c r="CB147">
        <v>899.928</v>
      </c>
      <c r="CC147">
        <v>101.148</v>
      </c>
      <c r="CD147">
        <v>0.0999312</v>
      </c>
      <c r="CE147">
        <v>35.1239</v>
      </c>
      <c r="CF147">
        <v>35.3699</v>
      </c>
      <c r="CG147">
        <v>999.9</v>
      </c>
      <c r="CH147">
        <v>0</v>
      </c>
      <c r="CI147">
        <v>0</v>
      </c>
      <c r="CJ147">
        <v>9986.25</v>
      </c>
      <c r="CK147">
        <v>0</v>
      </c>
      <c r="CL147">
        <v>66.3781</v>
      </c>
      <c r="CM147">
        <v>1459.87</v>
      </c>
      <c r="CN147">
        <v>0.972993</v>
      </c>
      <c r="CO147">
        <v>0.027007</v>
      </c>
      <c r="CP147">
        <v>0</v>
      </c>
      <c r="CQ147">
        <v>2.874</v>
      </c>
      <c r="CR147">
        <v>4.99951</v>
      </c>
      <c r="CS147">
        <v>199.899</v>
      </c>
      <c r="CT147">
        <v>11910.8</v>
      </c>
      <c r="CU147">
        <v>49.062</v>
      </c>
      <c r="CV147">
        <v>51.437</v>
      </c>
      <c r="CW147">
        <v>50.687</v>
      </c>
      <c r="CX147">
        <v>50.812</v>
      </c>
      <c r="CY147">
        <v>51.062</v>
      </c>
      <c r="CZ147">
        <v>1415.58</v>
      </c>
      <c r="DA147">
        <v>39.29</v>
      </c>
      <c r="DB147">
        <v>0</v>
      </c>
      <c r="DC147">
        <v>1627940774.5</v>
      </c>
      <c r="DD147">
        <v>0</v>
      </c>
      <c r="DE147">
        <v>3.28018076923077</v>
      </c>
      <c r="DF147">
        <v>0.252960680135756</v>
      </c>
      <c r="DG147">
        <v>2.74796581774297</v>
      </c>
      <c r="DH147">
        <v>199.414230769231</v>
      </c>
      <c r="DI147">
        <v>15</v>
      </c>
      <c r="DJ147">
        <v>1627940486.6</v>
      </c>
      <c r="DK147" t="s">
        <v>294</v>
      </c>
      <c r="DL147">
        <v>1627940484.1</v>
      </c>
      <c r="DM147">
        <v>1627940486.6</v>
      </c>
      <c r="DN147">
        <v>1</v>
      </c>
      <c r="DO147">
        <v>-0.66</v>
      </c>
      <c r="DP147">
        <v>-0.126</v>
      </c>
      <c r="DQ147">
        <v>0.617</v>
      </c>
      <c r="DR147">
        <v>-0.144</v>
      </c>
      <c r="DS147">
        <v>420</v>
      </c>
      <c r="DT147">
        <v>19</v>
      </c>
      <c r="DU147">
        <v>0.69</v>
      </c>
      <c r="DV147">
        <v>0.21</v>
      </c>
      <c r="DW147">
        <v>-6.27792243902439</v>
      </c>
      <c r="DX147">
        <v>0.51500278745644</v>
      </c>
      <c r="DY147">
        <v>0.0649827796994387</v>
      </c>
      <c r="DZ147">
        <v>0</v>
      </c>
      <c r="EA147">
        <v>3.26365</v>
      </c>
      <c r="EB147">
        <v>0.575779374471682</v>
      </c>
      <c r="EC147">
        <v>0.177971346421436</v>
      </c>
      <c r="ED147">
        <v>1</v>
      </c>
      <c r="EE147">
        <v>0.0494167073170732</v>
      </c>
      <c r="EF147">
        <v>-0.00718138954703839</v>
      </c>
      <c r="EG147">
        <v>0.00132169686543201</v>
      </c>
      <c r="EH147">
        <v>1</v>
      </c>
      <c r="EI147">
        <v>2</v>
      </c>
      <c r="EJ147">
        <v>3</v>
      </c>
      <c r="EK147" t="s">
        <v>298</v>
      </c>
      <c r="EL147">
        <v>100</v>
      </c>
      <c r="EM147">
        <v>100</v>
      </c>
      <c r="EN147">
        <v>0.649</v>
      </c>
      <c r="EO147">
        <v>-0.1327</v>
      </c>
      <c r="EP147">
        <v>-1.5265217558934</v>
      </c>
      <c r="EQ147">
        <v>0.00616335315543056</v>
      </c>
      <c r="ER147">
        <v>-2.81551833566181e-06</v>
      </c>
      <c r="ES147">
        <v>7.20361701182458e-10</v>
      </c>
      <c r="ET147">
        <v>-0.335119031910718</v>
      </c>
      <c r="EU147">
        <v>0.000949733804135094</v>
      </c>
      <c r="EV147">
        <v>0.000626151634330831</v>
      </c>
      <c r="EW147">
        <v>-7.8445624330649e-06</v>
      </c>
      <c r="EX147">
        <v>-4</v>
      </c>
      <c r="EY147">
        <v>2067</v>
      </c>
      <c r="EZ147">
        <v>1</v>
      </c>
      <c r="FA147">
        <v>22</v>
      </c>
      <c r="FB147">
        <v>4.8</v>
      </c>
      <c r="FC147">
        <v>4.8</v>
      </c>
      <c r="FD147">
        <v>18</v>
      </c>
      <c r="FE147">
        <v>992.13</v>
      </c>
      <c r="FF147">
        <v>450.974</v>
      </c>
      <c r="FG147">
        <v>33.001</v>
      </c>
      <c r="FH147">
        <v>34.582</v>
      </c>
      <c r="FI147">
        <v>30.0019</v>
      </c>
      <c r="FJ147">
        <v>34.174</v>
      </c>
      <c r="FK147">
        <v>34.21</v>
      </c>
      <c r="FL147">
        <v>28.2028</v>
      </c>
      <c r="FM147">
        <v>43.7471</v>
      </c>
      <c r="FN147">
        <v>0</v>
      </c>
      <c r="FO147">
        <v>33</v>
      </c>
      <c r="FP147">
        <v>448.77</v>
      </c>
      <c r="FQ147">
        <v>19.4913</v>
      </c>
      <c r="FR147">
        <v>98.8806</v>
      </c>
      <c r="FS147">
        <v>97.7017</v>
      </c>
    </row>
    <row r="148" spans="1:175">
      <c r="A148">
        <v>132</v>
      </c>
      <c r="B148">
        <v>1627940775.6</v>
      </c>
      <c r="C148">
        <v>262</v>
      </c>
      <c r="D148" t="s">
        <v>558</v>
      </c>
      <c r="E148" t="s">
        <v>559</v>
      </c>
      <c r="F148">
        <v>0</v>
      </c>
      <c r="H148">
        <v>1627940775.6</v>
      </c>
      <c r="I148">
        <f>(J148)/1000</f>
        <v>0</v>
      </c>
      <c r="J148">
        <f>1000*CB148*AH148*(BX148-BY148)/(100*BQ148*(1000-AH148*BX148))</f>
        <v>0</v>
      </c>
      <c r="K148">
        <f>CB148*AH148*(BW148-BV148*(1000-AH148*BY148)/(1000-AH148*BX148))/(100*BQ148)</f>
        <v>0</v>
      </c>
      <c r="L148">
        <f>BV148 - IF(AH148&gt;1, K148*BQ148*100.0/(AJ148*CJ148), 0)</f>
        <v>0</v>
      </c>
      <c r="M148">
        <f>((S148-I148/2)*L148-K148)/(S148+I148/2)</f>
        <v>0</v>
      </c>
      <c r="N148">
        <f>M148*(CC148+CD148)/1000.0</f>
        <v>0</v>
      </c>
      <c r="O148">
        <f>(BV148 - IF(AH148&gt;1, K148*BQ148*100.0/(AJ148*CJ148), 0))*(CC148+CD148)/1000.0</f>
        <v>0</v>
      </c>
      <c r="P148">
        <f>2.0/((1/R148-1/Q148)+SIGN(R148)*SQRT((1/R148-1/Q148)*(1/R148-1/Q148) + 4*BR148/((BR148+1)*(BR148+1))*(2*1/R148*1/Q148-1/Q148*1/Q148)))</f>
        <v>0</v>
      </c>
      <c r="Q148">
        <f>IF(LEFT(BS148,1)&lt;&gt;"0",IF(LEFT(BS148,1)="1",3.0,BT148),$D$5+$E$5*(CJ148*CC148/($K$5*1000))+$F$5*(CJ148*CC148/($K$5*1000))*MAX(MIN(BQ148,$J$5),$I$5)*MAX(MIN(BQ148,$J$5),$I$5)+$G$5*MAX(MIN(BQ148,$J$5),$I$5)*(CJ148*CC148/($K$5*1000))+$H$5*(CJ148*CC148/($K$5*1000))*(CJ148*CC148/($K$5*1000)))</f>
        <v>0</v>
      </c>
      <c r="R148">
        <f>I148*(1000-(1000*0.61365*exp(17.502*V148/(240.97+V148))/(CC148+CD148)+BX148)/2)/(1000*0.61365*exp(17.502*V148/(240.97+V148))/(CC148+CD148)-BX148)</f>
        <v>0</v>
      </c>
      <c r="S148">
        <f>1/((BR148+1)/(P148/1.6)+1/(Q148/1.37)) + BR148/((BR148+1)/(P148/1.6) + BR148/(Q148/1.37))</f>
        <v>0</v>
      </c>
      <c r="T148">
        <f>(BM148*BP148)</f>
        <v>0</v>
      </c>
      <c r="U148">
        <f>(CE148+(T148+2*0.95*5.67E-8*(((CE148+$B$7)+273)^4-(CE148+273)^4)-44100*I148)/(1.84*29.3*Q148+8*0.95*5.67E-8*(CE148+273)^3))</f>
        <v>0</v>
      </c>
      <c r="V148">
        <f>($C$7*CF148+$D$7*CG148+$E$7*U148)</f>
        <v>0</v>
      </c>
      <c r="W148">
        <f>0.61365*exp(17.502*V148/(240.97+V148))</f>
        <v>0</v>
      </c>
      <c r="X148">
        <f>(Y148/Z148*100)</f>
        <v>0</v>
      </c>
      <c r="Y148">
        <f>BX148*(CC148+CD148)/1000</f>
        <v>0</v>
      </c>
      <c r="Z148">
        <f>0.61365*exp(17.502*CE148/(240.97+CE148))</f>
        <v>0</v>
      </c>
      <c r="AA148">
        <f>(W148-BX148*(CC148+CD148)/1000)</f>
        <v>0</v>
      </c>
      <c r="AB148">
        <f>(-I148*44100)</f>
        <v>0</v>
      </c>
      <c r="AC148">
        <f>2*29.3*Q148*0.92*(CE148-V148)</f>
        <v>0</v>
      </c>
      <c r="AD148">
        <f>2*0.95*5.67E-8*(((CE148+$B$7)+273)^4-(V148+273)^4)</f>
        <v>0</v>
      </c>
      <c r="AE148">
        <f>T148+AD148+AB148+AC148</f>
        <v>0</v>
      </c>
      <c r="AF148">
        <v>0</v>
      </c>
      <c r="AG148">
        <v>0</v>
      </c>
      <c r="AH148">
        <f>IF(AF148*$H$13&gt;=AJ148,1.0,(AJ148/(AJ148-AF148*$H$13)))</f>
        <v>0</v>
      </c>
      <c r="AI148">
        <f>(AH148-1)*100</f>
        <v>0</v>
      </c>
      <c r="AJ148">
        <f>MAX(0,($B$13+$C$13*CJ148)/(1+$D$13*CJ148)*CC148/(CE148+273)*$E$13)</f>
        <v>0</v>
      </c>
      <c r="AK148" t="s">
        <v>292</v>
      </c>
      <c r="AL148" t="s">
        <v>292</v>
      </c>
      <c r="AM148">
        <v>0</v>
      </c>
      <c r="AN148">
        <v>0</v>
      </c>
      <c r="AO148">
        <f>1-AM148/AN148</f>
        <v>0</v>
      </c>
      <c r="AP148">
        <v>0</v>
      </c>
      <c r="AQ148" t="s">
        <v>292</v>
      </c>
      <c r="AR148" t="s">
        <v>292</v>
      </c>
      <c r="AS148">
        <v>0</v>
      </c>
      <c r="AT148">
        <v>0</v>
      </c>
      <c r="AU148">
        <f>1-AS148/AT148</f>
        <v>0</v>
      </c>
      <c r="AV148">
        <v>0.5</v>
      </c>
      <c r="AW148">
        <f>BN148</f>
        <v>0</v>
      </c>
      <c r="AX148">
        <f>K148</f>
        <v>0</v>
      </c>
      <c r="AY148">
        <f>AU148*AV148*AW148</f>
        <v>0</v>
      </c>
      <c r="AZ148">
        <f>(AX148-AP148)/AW148</f>
        <v>0</v>
      </c>
      <c r="BA148">
        <f>(AN148-AT148)/AT148</f>
        <v>0</v>
      </c>
      <c r="BB148">
        <f>AM148/(AO148+AM148/AT148)</f>
        <v>0</v>
      </c>
      <c r="BC148" t="s">
        <v>292</v>
      </c>
      <c r="BD148">
        <v>0</v>
      </c>
      <c r="BE148">
        <f>IF(BD148&lt;&gt;0, BD148, BB148)</f>
        <v>0</v>
      </c>
      <c r="BF148">
        <f>1-BE148/AT148</f>
        <v>0</v>
      </c>
      <c r="BG148">
        <f>(AT148-AS148)/(AT148-BE148)</f>
        <v>0</v>
      </c>
      <c r="BH148">
        <f>(AN148-AT148)/(AN148-BE148)</f>
        <v>0</v>
      </c>
      <c r="BI148">
        <f>(AT148-AS148)/(AT148-AM148)</f>
        <v>0</v>
      </c>
      <c r="BJ148">
        <f>(AN148-AT148)/(AN148-AM148)</f>
        <v>0</v>
      </c>
      <c r="BK148">
        <f>(BG148*BE148/AS148)</f>
        <v>0</v>
      </c>
      <c r="BL148">
        <f>(1-BK148)</f>
        <v>0</v>
      </c>
      <c r="BM148">
        <f>$B$11*CK148+$C$11*CL148+$F$11*CM148*(1-CP148)</f>
        <v>0</v>
      </c>
      <c r="BN148">
        <f>BM148*BO148</f>
        <v>0</v>
      </c>
      <c r="BO148">
        <f>($B$11*$D$9+$C$11*$D$9+$F$11*((CZ148+CR148)/MAX(CZ148+CR148+DA148, 0.1)*$I$9+DA148/MAX(CZ148+CR148+DA148, 0.1)*$J$9))/($B$11+$C$11+$F$11)</f>
        <v>0</v>
      </c>
      <c r="BP148">
        <f>($B$11*$K$9+$C$11*$K$9+$F$11*((CZ148+CR148)/MAX(CZ148+CR148+DA148, 0.1)*$P$9+DA148/MAX(CZ148+CR148+DA148, 0.1)*$Q$9))/($B$11+$C$11+$F$11)</f>
        <v>0</v>
      </c>
      <c r="BQ148">
        <v>6</v>
      </c>
      <c r="BR148">
        <v>0.5</v>
      </c>
      <c r="BS148" t="s">
        <v>293</v>
      </c>
      <c r="BT148">
        <v>2</v>
      </c>
      <c r="BU148">
        <v>1627940775.6</v>
      </c>
      <c r="BV148">
        <v>431.249</v>
      </c>
      <c r="BW148">
        <v>437.138</v>
      </c>
      <c r="BX148">
        <v>19.6115</v>
      </c>
      <c r="BY148">
        <v>19.5642</v>
      </c>
      <c r="BZ148">
        <v>430.586</v>
      </c>
      <c r="CA148">
        <v>19.7442</v>
      </c>
      <c r="CB148">
        <v>900.068</v>
      </c>
      <c r="CC148">
        <v>101.148</v>
      </c>
      <c r="CD148">
        <v>0.100271</v>
      </c>
      <c r="CE148">
        <v>35.1248</v>
      </c>
      <c r="CF148">
        <v>35.3689</v>
      </c>
      <c r="CG148">
        <v>999.9</v>
      </c>
      <c r="CH148">
        <v>0</v>
      </c>
      <c r="CI148">
        <v>0</v>
      </c>
      <c r="CJ148">
        <v>9973.75</v>
      </c>
      <c r="CK148">
        <v>0</v>
      </c>
      <c r="CL148">
        <v>66.3781</v>
      </c>
      <c r="CM148">
        <v>1460.19</v>
      </c>
      <c r="CN148">
        <v>0.972999</v>
      </c>
      <c r="CO148">
        <v>0.0270013</v>
      </c>
      <c r="CP148">
        <v>0</v>
      </c>
      <c r="CQ148">
        <v>3.3207</v>
      </c>
      <c r="CR148">
        <v>4.99951</v>
      </c>
      <c r="CS148">
        <v>199.835</v>
      </c>
      <c r="CT148">
        <v>11913.4</v>
      </c>
      <c r="CU148">
        <v>49.062</v>
      </c>
      <c r="CV148">
        <v>51.437</v>
      </c>
      <c r="CW148">
        <v>50.687</v>
      </c>
      <c r="CX148">
        <v>50.812</v>
      </c>
      <c r="CY148">
        <v>51.062</v>
      </c>
      <c r="CZ148">
        <v>1415.9</v>
      </c>
      <c r="DA148">
        <v>39.29</v>
      </c>
      <c r="DB148">
        <v>0</v>
      </c>
      <c r="DC148">
        <v>1627940776.3</v>
      </c>
      <c r="DD148">
        <v>0</v>
      </c>
      <c r="DE148">
        <v>3.314376</v>
      </c>
      <c r="DF148">
        <v>0.20278460960872</v>
      </c>
      <c r="DG148">
        <v>2.86653847478739</v>
      </c>
      <c r="DH148">
        <v>199.51152</v>
      </c>
      <c r="DI148">
        <v>15</v>
      </c>
      <c r="DJ148">
        <v>1627940486.6</v>
      </c>
      <c r="DK148" t="s">
        <v>294</v>
      </c>
      <c r="DL148">
        <v>1627940484.1</v>
      </c>
      <c r="DM148">
        <v>1627940486.6</v>
      </c>
      <c r="DN148">
        <v>1</v>
      </c>
      <c r="DO148">
        <v>-0.66</v>
      </c>
      <c r="DP148">
        <v>-0.126</v>
      </c>
      <c r="DQ148">
        <v>0.617</v>
      </c>
      <c r="DR148">
        <v>-0.144</v>
      </c>
      <c r="DS148">
        <v>420</v>
      </c>
      <c r="DT148">
        <v>19</v>
      </c>
      <c r="DU148">
        <v>0.69</v>
      </c>
      <c r="DV148">
        <v>0.21</v>
      </c>
      <c r="DW148">
        <v>-6.24442951219512</v>
      </c>
      <c r="DX148">
        <v>0.801658954703822</v>
      </c>
      <c r="DY148">
        <v>0.100674297321737</v>
      </c>
      <c r="DZ148">
        <v>0</v>
      </c>
      <c r="EA148">
        <v>3.27083714285714</v>
      </c>
      <c r="EB148">
        <v>0.433254011741691</v>
      </c>
      <c r="EC148">
        <v>0.192343630123224</v>
      </c>
      <c r="ED148">
        <v>1</v>
      </c>
      <c r="EE148">
        <v>0.0489679219512195</v>
      </c>
      <c r="EF148">
        <v>-0.00247807944250869</v>
      </c>
      <c r="EG148">
        <v>0.000696045114711156</v>
      </c>
      <c r="EH148">
        <v>1</v>
      </c>
      <c r="EI148">
        <v>2</v>
      </c>
      <c r="EJ148">
        <v>3</v>
      </c>
      <c r="EK148" t="s">
        <v>298</v>
      </c>
      <c r="EL148">
        <v>100</v>
      </c>
      <c r="EM148">
        <v>100</v>
      </c>
      <c r="EN148">
        <v>0.663</v>
      </c>
      <c r="EO148">
        <v>-0.1327</v>
      </c>
      <c r="EP148">
        <v>-1.5265217558934</v>
      </c>
      <c r="EQ148">
        <v>0.00616335315543056</v>
      </c>
      <c r="ER148">
        <v>-2.81551833566181e-06</v>
      </c>
      <c r="ES148">
        <v>7.20361701182458e-10</v>
      </c>
      <c r="ET148">
        <v>-0.335119031910718</v>
      </c>
      <c r="EU148">
        <v>0.000949733804135094</v>
      </c>
      <c r="EV148">
        <v>0.000626151634330831</v>
      </c>
      <c r="EW148">
        <v>-7.8445624330649e-06</v>
      </c>
      <c r="EX148">
        <v>-4</v>
      </c>
      <c r="EY148">
        <v>2067</v>
      </c>
      <c r="EZ148">
        <v>1</v>
      </c>
      <c r="FA148">
        <v>22</v>
      </c>
      <c r="FB148">
        <v>4.9</v>
      </c>
      <c r="FC148">
        <v>4.8</v>
      </c>
      <c r="FD148">
        <v>18</v>
      </c>
      <c r="FE148">
        <v>992.318</v>
      </c>
      <c r="FF148">
        <v>450.842</v>
      </c>
      <c r="FG148">
        <v>33.0009</v>
      </c>
      <c r="FH148">
        <v>34.5907</v>
      </c>
      <c r="FI148">
        <v>30.0019</v>
      </c>
      <c r="FJ148">
        <v>34.1825</v>
      </c>
      <c r="FK148">
        <v>34.2192</v>
      </c>
      <c r="FL148">
        <v>28.3469</v>
      </c>
      <c r="FM148">
        <v>43.7471</v>
      </c>
      <c r="FN148">
        <v>0</v>
      </c>
      <c r="FO148">
        <v>33</v>
      </c>
      <c r="FP148">
        <v>448.77</v>
      </c>
      <c r="FQ148">
        <v>19.489</v>
      </c>
      <c r="FR148">
        <v>98.8793</v>
      </c>
      <c r="FS148">
        <v>97.701</v>
      </c>
    </row>
    <row r="149" spans="1:175">
      <c r="A149">
        <v>133</v>
      </c>
      <c r="B149">
        <v>1627940777.6</v>
      </c>
      <c r="C149">
        <v>264</v>
      </c>
      <c r="D149" t="s">
        <v>560</v>
      </c>
      <c r="E149" t="s">
        <v>561</v>
      </c>
      <c r="F149">
        <v>0</v>
      </c>
      <c r="H149">
        <v>1627940777.6</v>
      </c>
      <c r="I149">
        <f>(J149)/1000</f>
        <v>0</v>
      </c>
      <c r="J149">
        <f>1000*CB149*AH149*(BX149-BY149)/(100*BQ149*(1000-AH149*BX149))</f>
        <v>0</v>
      </c>
      <c r="K149">
        <f>CB149*AH149*(BW149-BV149*(1000-AH149*BY149)/(1000-AH149*BX149))/(100*BQ149)</f>
        <v>0</v>
      </c>
      <c r="L149">
        <f>BV149 - IF(AH149&gt;1, K149*BQ149*100.0/(AJ149*CJ149), 0)</f>
        <v>0</v>
      </c>
      <c r="M149">
        <f>((S149-I149/2)*L149-K149)/(S149+I149/2)</f>
        <v>0</v>
      </c>
      <c r="N149">
        <f>M149*(CC149+CD149)/1000.0</f>
        <v>0</v>
      </c>
      <c r="O149">
        <f>(BV149 - IF(AH149&gt;1, K149*BQ149*100.0/(AJ149*CJ149), 0))*(CC149+CD149)/1000.0</f>
        <v>0</v>
      </c>
      <c r="P149">
        <f>2.0/((1/R149-1/Q149)+SIGN(R149)*SQRT((1/R149-1/Q149)*(1/R149-1/Q149) + 4*BR149/((BR149+1)*(BR149+1))*(2*1/R149*1/Q149-1/Q149*1/Q149)))</f>
        <v>0</v>
      </c>
      <c r="Q149">
        <f>IF(LEFT(BS149,1)&lt;&gt;"0",IF(LEFT(BS149,1)="1",3.0,BT149),$D$5+$E$5*(CJ149*CC149/($K$5*1000))+$F$5*(CJ149*CC149/($K$5*1000))*MAX(MIN(BQ149,$J$5),$I$5)*MAX(MIN(BQ149,$J$5),$I$5)+$G$5*MAX(MIN(BQ149,$J$5),$I$5)*(CJ149*CC149/($K$5*1000))+$H$5*(CJ149*CC149/($K$5*1000))*(CJ149*CC149/($K$5*1000)))</f>
        <v>0</v>
      </c>
      <c r="R149">
        <f>I149*(1000-(1000*0.61365*exp(17.502*V149/(240.97+V149))/(CC149+CD149)+BX149)/2)/(1000*0.61365*exp(17.502*V149/(240.97+V149))/(CC149+CD149)-BX149)</f>
        <v>0</v>
      </c>
      <c r="S149">
        <f>1/((BR149+1)/(P149/1.6)+1/(Q149/1.37)) + BR149/((BR149+1)/(P149/1.6) + BR149/(Q149/1.37))</f>
        <v>0</v>
      </c>
      <c r="T149">
        <f>(BM149*BP149)</f>
        <v>0</v>
      </c>
      <c r="U149">
        <f>(CE149+(T149+2*0.95*5.67E-8*(((CE149+$B$7)+273)^4-(CE149+273)^4)-44100*I149)/(1.84*29.3*Q149+8*0.95*5.67E-8*(CE149+273)^3))</f>
        <v>0</v>
      </c>
      <c r="V149">
        <f>($C$7*CF149+$D$7*CG149+$E$7*U149)</f>
        <v>0</v>
      </c>
      <c r="W149">
        <f>0.61365*exp(17.502*V149/(240.97+V149))</f>
        <v>0</v>
      </c>
      <c r="X149">
        <f>(Y149/Z149*100)</f>
        <v>0</v>
      </c>
      <c r="Y149">
        <f>BX149*(CC149+CD149)/1000</f>
        <v>0</v>
      </c>
      <c r="Z149">
        <f>0.61365*exp(17.502*CE149/(240.97+CE149))</f>
        <v>0</v>
      </c>
      <c r="AA149">
        <f>(W149-BX149*(CC149+CD149)/1000)</f>
        <v>0</v>
      </c>
      <c r="AB149">
        <f>(-I149*44100)</f>
        <v>0</v>
      </c>
      <c r="AC149">
        <f>2*29.3*Q149*0.92*(CE149-V149)</f>
        <v>0</v>
      </c>
      <c r="AD149">
        <f>2*0.95*5.67E-8*(((CE149+$B$7)+273)^4-(V149+273)^4)</f>
        <v>0</v>
      </c>
      <c r="AE149">
        <f>T149+AD149+AB149+AC149</f>
        <v>0</v>
      </c>
      <c r="AF149">
        <v>0</v>
      </c>
      <c r="AG149">
        <v>0</v>
      </c>
      <c r="AH149">
        <f>IF(AF149*$H$13&gt;=AJ149,1.0,(AJ149/(AJ149-AF149*$H$13)))</f>
        <v>0</v>
      </c>
      <c r="AI149">
        <f>(AH149-1)*100</f>
        <v>0</v>
      </c>
      <c r="AJ149">
        <f>MAX(0,($B$13+$C$13*CJ149)/(1+$D$13*CJ149)*CC149/(CE149+273)*$E$13)</f>
        <v>0</v>
      </c>
      <c r="AK149" t="s">
        <v>292</v>
      </c>
      <c r="AL149" t="s">
        <v>292</v>
      </c>
      <c r="AM149">
        <v>0</v>
      </c>
      <c r="AN149">
        <v>0</v>
      </c>
      <c r="AO149">
        <f>1-AM149/AN149</f>
        <v>0</v>
      </c>
      <c r="AP149">
        <v>0</v>
      </c>
      <c r="AQ149" t="s">
        <v>292</v>
      </c>
      <c r="AR149" t="s">
        <v>292</v>
      </c>
      <c r="AS149">
        <v>0</v>
      </c>
      <c r="AT149">
        <v>0</v>
      </c>
      <c r="AU149">
        <f>1-AS149/AT149</f>
        <v>0</v>
      </c>
      <c r="AV149">
        <v>0.5</v>
      </c>
      <c r="AW149">
        <f>BN149</f>
        <v>0</v>
      </c>
      <c r="AX149">
        <f>K149</f>
        <v>0</v>
      </c>
      <c r="AY149">
        <f>AU149*AV149*AW149</f>
        <v>0</v>
      </c>
      <c r="AZ149">
        <f>(AX149-AP149)/AW149</f>
        <v>0</v>
      </c>
      <c r="BA149">
        <f>(AN149-AT149)/AT149</f>
        <v>0</v>
      </c>
      <c r="BB149">
        <f>AM149/(AO149+AM149/AT149)</f>
        <v>0</v>
      </c>
      <c r="BC149" t="s">
        <v>292</v>
      </c>
      <c r="BD149">
        <v>0</v>
      </c>
      <c r="BE149">
        <f>IF(BD149&lt;&gt;0, BD149, BB149)</f>
        <v>0</v>
      </c>
      <c r="BF149">
        <f>1-BE149/AT149</f>
        <v>0</v>
      </c>
      <c r="BG149">
        <f>(AT149-AS149)/(AT149-BE149)</f>
        <v>0</v>
      </c>
      <c r="BH149">
        <f>(AN149-AT149)/(AN149-BE149)</f>
        <v>0</v>
      </c>
      <c r="BI149">
        <f>(AT149-AS149)/(AT149-AM149)</f>
        <v>0</v>
      </c>
      <c r="BJ149">
        <f>(AN149-AT149)/(AN149-AM149)</f>
        <v>0</v>
      </c>
      <c r="BK149">
        <f>(BG149*BE149/AS149)</f>
        <v>0</v>
      </c>
      <c r="BL149">
        <f>(1-BK149)</f>
        <v>0</v>
      </c>
      <c r="BM149">
        <f>$B$11*CK149+$C$11*CL149+$F$11*CM149*(1-CP149)</f>
        <v>0</v>
      </c>
      <c r="BN149">
        <f>BM149*BO149</f>
        <v>0</v>
      </c>
      <c r="BO149">
        <f>($B$11*$D$9+$C$11*$D$9+$F$11*((CZ149+CR149)/MAX(CZ149+CR149+DA149, 0.1)*$I$9+DA149/MAX(CZ149+CR149+DA149, 0.1)*$J$9))/($B$11+$C$11+$F$11)</f>
        <v>0</v>
      </c>
      <c r="BP149">
        <f>($B$11*$K$9+$C$11*$K$9+$F$11*((CZ149+CR149)/MAX(CZ149+CR149+DA149, 0.1)*$P$9+DA149/MAX(CZ149+CR149+DA149, 0.1)*$Q$9))/($B$11+$C$11+$F$11)</f>
        <v>0</v>
      </c>
      <c r="BQ149">
        <v>6</v>
      </c>
      <c r="BR149">
        <v>0.5</v>
      </c>
      <c r="BS149" t="s">
        <v>293</v>
      </c>
      <c r="BT149">
        <v>2</v>
      </c>
      <c r="BU149">
        <v>1627940777.6</v>
      </c>
      <c r="BV149">
        <v>434.49</v>
      </c>
      <c r="BW149">
        <v>440.408</v>
      </c>
      <c r="BX149">
        <v>19.6177</v>
      </c>
      <c r="BY149">
        <v>19.5693</v>
      </c>
      <c r="BZ149">
        <v>433.814</v>
      </c>
      <c r="CA149">
        <v>19.7502</v>
      </c>
      <c r="CB149">
        <v>900.168</v>
      </c>
      <c r="CC149">
        <v>101.148</v>
      </c>
      <c r="CD149">
        <v>0.100043</v>
      </c>
      <c r="CE149">
        <v>35.1248</v>
      </c>
      <c r="CF149">
        <v>35.3704</v>
      </c>
      <c r="CG149">
        <v>999.9</v>
      </c>
      <c r="CH149">
        <v>0</v>
      </c>
      <c r="CI149">
        <v>0</v>
      </c>
      <c r="CJ149">
        <v>9978.75</v>
      </c>
      <c r="CK149">
        <v>0</v>
      </c>
      <c r="CL149">
        <v>66.3781</v>
      </c>
      <c r="CM149">
        <v>1460.18</v>
      </c>
      <c r="CN149">
        <v>0.972999</v>
      </c>
      <c r="CO149">
        <v>0.0270013</v>
      </c>
      <c r="CP149">
        <v>0</v>
      </c>
      <c r="CQ149">
        <v>3.1842</v>
      </c>
      <c r="CR149">
        <v>4.99951</v>
      </c>
      <c r="CS149">
        <v>200.127</v>
      </c>
      <c r="CT149">
        <v>11913.4</v>
      </c>
      <c r="CU149">
        <v>49.125</v>
      </c>
      <c r="CV149">
        <v>51.437</v>
      </c>
      <c r="CW149">
        <v>50.687</v>
      </c>
      <c r="CX149">
        <v>50.812</v>
      </c>
      <c r="CY149">
        <v>51.125</v>
      </c>
      <c r="CZ149">
        <v>1415.89</v>
      </c>
      <c r="DA149">
        <v>39.29</v>
      </c>
      <c r="DB149">
        <v>0</v>
      </c>
      <c r="DC149">
        <v>1627940778.1</v>
      </c>
      <c r="DD149">
        <v>0</v>
      </c>
      <c r="DE149">
        <v>3.28495384615385</v>
      </c>
      <c r="DF149">
        <v>-0.298536761904411</v>
      </c>
      <c r="DG149">
        <v>3.32287180186403</v>
      </c>
      <c r="DH149">
        <v>199.599384615385</v>
      </c>
      <c r="DI149">
        <v>15</v>
      </c>
      <c r="DJ149">
        <v>1627940486.6</v>
      </c>
      <c r="DK149" t="s">
        <v>294</v>
      </c>
      <c r="DL149">
        <v>1627940484.1</v>
      </c>
      <c r="DM149">
        <v>1627940486.6</v>
      </c>
      <c r="DN149">
        <v>1</v>
      </c>
      <c r="DO149">
        <v>-0.66</v>
      </c>
      <c r="DP149">
        <v>-0.126</v>
      </c>
      <c r="DQ149">
        <v>0.617</v>
      </c>
      <c r="DR149">
        <v>-0.144</v>
      </c>
      <c r="DS149">
        <v>420</v>
      </c>
      <c r="DT149">
        <v>19</v>
      </c>
      <c r="DU149">
        <v>0.69</v>
      </c>
      <c r="DV149">
        <v>0.21</v>
      </c>
      <c r="DW149">
        <v>-6.20358804878049</v>
      </c>
      <c r="DX149">
        <v>1.07691135888501</v>
      </c>
      <c r="DY149">
        <v>0.130013295290483</v>
      </c>
      <c r="DZ149">
        <v>0</v>
      </c>
      <c r="EA149">
        <v>3.27053529411765</v>
      </c>
      <c r="EB149">
        <v>0.126857142857138</v>
      </c>
      <c r="EC149">
        <v>0.190265300663779</v>
      </c>
      <c r="ED149">
        <v>1</v>
      </c>
      <c r="EE149">
        <v>0.0487142463414634</v>
      </c>
      <c r="EF149">
        <v>-0.00196557282229974</v>
      </c>
      <c r="EG149">
        <v>0.000648535345745886</v>
      </c>
      <c r="EH149">
        <v>1</v>
      </c>
      <c r="EI149">
        <v>2</v>
      </c>
      <c r="EJ149">
        <v>3</v>
      </c>
      <c r="EK149" t="s">
        <v>298</v>
      </c>
      <c r="EL149">
        <v>100</v>
      </c>
      <c r="EM149">
        <v>100</v>
      </c>
      <c r="EN149">
        <v>0.676</v>
      </c>
      <c r="EO149">
        <v>-0.1325</v>
      </c>
      <c r="EP149">
        <v>-1.5265217558934</v>
      </c>
      <c r="EQ149">
        <v>0.00616335315543056</v>
      </c>
      <c r="ER149">
        <v>-2.81551833566181e-06</v>
      </c>
      <c r="ES149">
        <v>7.20361701182458e-10</v>
      </c>
      <c r="ET149">
        <v>-0.335119031910718</v>
      </c>
      <c r="EU149">
        <v>0.000949733804135094</v>
      </c>
      <c r="EV149">
        <v>0.000626151634330831</v>
      </c>
      <c r="EW149">
        <v>-7.8445624330649e-06</v>
      </c>
      <c r="EX149">
        <v>-4</v>
      </c>
      <c r="EY149">
        <v>2067</v>
      </c>
      <c r="EZ149">
        <v>1</v>
      </c>
      <c r="FA149">
        <v>22</v>
      </c>
      <c r="FB149">
        <v>4.9</v>
      </c>
      <c r="FC149">
        <v>4.8</v>
      </c>
      <c r="FD149">
        <v>18</v>
      </c>
      <c r="FE149">
        <v>992.369</v>
      </c>
      <c r="FF149">
        <v>450.77</v>
      </c>
      <c r="FG149">
        <v>33.0009</v>
      </c>
      <c r="FH149">
        <v>34.5987</v>
      </c>
      <c r="FI149">
        <v>30.0017</v>
      </c>
      <c r="FJ149">
        <v>34.1908</v>
      </c>
      <c r="FK149">
        <v>34.2276</v>
      </c>
      <c r="FL149">
        <v>28.5368</v>
      </c>
      <c r="FM149">
        <v>43.7471</v>
      </c>
      <c r="FN149">
        <v>0</v>
      </c>
      <c r="FO149">
        <v>33</v>
      </c>
      <c r="FP149">
        <v>453.85</v>
      </c>
      <c r="FQ149">
        <v>19.489</v>
      </c>
      <c r="FR149">
        <v>98.8787</v>
      </c>
      <c r="FS149">
        <v>97.6988</v>
      </c>
    </row>
    <row r="150" spans="1:175">
      <c r="A150">
        <v>134</v>
      </c>
      <c r="B150">
        <v>1627940779.6</v>
      </c>
      <c r="C150">
        <v>266</v>
      </c>
      <c r="D150" t="s">
        <v>562</v>
      </c>
      <c r="E150" t="s">
        <v>563</v>
      </c>
      <c r="F150">
        <v>0</v>
      </c>
      <c r="H150">
        <v>1627940779.6</v>
      </c>
      <c r="I150">
        <f>(J150)/1000</f>
        <v>0</v>
      </c>
      <c r="J150">
        <f>1000*CB150*AH150*(BX150-BY150)/(100*BQ150*(1000-AH150*BX150))</f>
        <v>0</v>
      </c>
      <c r="K150">
        <f>CB150*AH150*(BW150-BV150*(1000-AH150*BY150)/(1000-AH150*BX150))/(100*BQ150)</f>
        <v>0</v>
      </c>
      <c r="L150">
        <f>BV150 - IF(AH150&gt;1, K150*BQ150*100.0/(AJ150*CJ150), 0)</f>
        <v>0</v>
      </c>
      <c r="M150">
        <f>((S150-I150/2)*L150-K150)/(S150+I150/2)</f>
        <v>0</v>
      </c>
      <c r="N150">
        <f>M150*(CC150+CD150)/1000.0</f>
        <v>0</v>
      </c>
      <c r="O150">
        <f>(BV150 - IF(AH150&gt;1, K150*BQ150*100.0/(AJ150*CJ150), 0))*(CC150+CD150)/1000.0</f>
        <v>0</v>
      </c>
      <c r="P150">
        <f>2.0/((1/R150-1/Q150)+SIGN(R150)*SQRT((1/R150-1/Q150)*(1/R150-1/Q150) + 4*BR150/((BR150+1)*(BR150+1))*(2*1/R150*1/Q150-1/Q150*1/Q150)))</f>
        <v>0</v>
      </c>
      <c r="Q150">
        <f>IF(LEFT(BS150,1)&lt;&gt;"0",IF(LEFT(BS150,1)="1",3.0,BT150),$D$5+$E$5*(CJ150*CC150/($K$5*1000))+$F$5*(CJ150*CC150/($K$5*1000))*MAX(MIN(BQ150,$J$5),$I$5)*MAX(MIN(BQ150,$J$5),$I$5)+$G$5*MAX(MIN(BQ150,$J$5),$I$5)*(CJ150*CC150/($K$5*1000))+$H$5*(CJ150*CC150/($K$5*1000))*(CJ150*CC150/($K$5*1000)))</f>
        <v>0</v>
      </c>
      <c r="R150">
        <f>I150*(1000-(1000*0.61365*exp(17.502*V150/(240.97+V150))/(CC150+CD150)+BX150)/2)/(1000*0.61365*exp(17.502*V150/(240.97+V150))/(CC150+CD150)-BX150)</f>
        <v>0</v>
      </c>
      <c r="S150">
        <f>1/((BR150+1)/(P150/1.6)+1/(Q150/1.37)) + BR150/((BR150+1)/(P150/1.6) + BR150/(Q150/1.37))</f>
        <v>0</v>
      </c>
      <c r="T150">
        <f>(BM150*BP150)</f>
        <v>0</v>
      </c>
      <c r="U150">
        <f>(CE150+(T150+2*0.95*5.67E-8*(((CE150+$B$7)+273)^4-(CE150+273)^4)-44100*I150)/(1.84*29.3*Q150+8*0.95*5.67E-8*(CE150+273)^3))</f>
        <v>0</v>
      </c>
      <c r="V150">
        <f>($C$7*CF150+$D$7*CG150+$E$7*U150)</f>
        <v>0</v>
      </c>
      <c r="W150">
        <f>0.61365*exp(17.502*V150/(240.97+V150))</f>
        <v>0</v>
      </c>
      <c r="X150">
        <f>(Y150/Z150*100)</f>
        <v>0</v>
      </c>
      <c r="Y150">
        <f>BX150*(CC150+CD150)/1000</f>
        <v>0</v>
      </c>
      <c r="Z150">
        <f>0.61365*exp(17.502*CE150/(240.97+CE150))</f>
        <v>0</v>
      </c>
      <c r="AA150">
        <f>(W150-BX150*(CC150+CD150)/1000)</f>
        <v>0</v>
      </c>
      <c r="AB150">
        <f>(-I150*44100)</f>
        <v>0</v>
      </c>
      <c r="AC150">
        <f>2*29.3*Q150*0.92*(CE150-V150)</f>
        <v>0</v>
      </c>
      <c r="AD150">
        <f>2*0.95*5.67E-8*(((CE150+$B$7)+273)^4-(V150+273)^4)</f>
        <v>0</v>
      </c>
      <c r="AE150">
        <f>T150+AD150+AB150+AC150</f>
        <v>0</v>
      </c>
      <c r="AF150">
        <v>0</v>
      </c>
      <c r="AG150">
        <v>0</v>
      </c>
      <c r="AH150">
        <f>IF(AF150*$H$13&gt;=AJ150,1.0,(AJ150/(AJ150-AF150*$H$13)))</f>
        <v>0</v>
      </c>
      <c r="AI150">
        <f>(AH150-1)*100</f>
        <v>0</v>
      </c>
      <c r="AJ150">
        <f>MAX(0,($B$13+$C$13*CJ150)/(1+$D$13*CJ150)*CC150/(CE150+273)*$E$13)</f>
        <v>0</v>
      </c>
      <c r="AK150" t="s">
        <v>292</v>
      </c>
      <c r="AL150" t="s">
        <v>292</v>
      </c>
      <c r="AM150">
        <v>0</v>
      </c>
      <c r="AN150">
        <v>0</v>
      </c>
      <c r="AO150">
        <f>1-AM150/AN150</f>
        <v>0</v>
      </c>
      <c r="AP150">
        <v>0</v>
      </c>
      <c r="AQ150" t="s">
        <v>292</v>
      </c>
      <c r="AR150" t="s">
        <v>292</v>
      </c>
      <c r="AS150">
        <v>0</v>
      </c>
      <c r="AT150">
        <v>0</v>
      </c>
      <c r="AU150">
        <f>1-AS150/AT150</f>
        <v>0</v>
      </c>
      <c r="AV150">
        <v>0.5</v>
      </c>
      <c r="AW150">
        <f>BN150</f>
        <v>0</v>
      </c>
      <c r="AX150">
        <f>K150</f>
        <v>0</v>
      </c>
      <c r="AY150">
        <f>AU150*AV150*AW150</f>
        <v>0</v>
      </c>
      <c r="AZ150">
        <f>(AX150-AP150)/AW150</f>
        <v>0</v>
      </c>
      <c r="BA150">
        <f>(AN150-AT150)/AT150</f>
        <v>0</v>
      </c>
      <c r="BB150">
        <f>AM150/(AO150+AM150/AT150)</f>
        <v>0</v>
      </c>
      <c r="BC150" t="s">
        <v>292</v>
      </c>
      <c r="BD150">
        <v>0</v>
      </c>
      <c r="BE150">
        <f>IF(BD150&lt;&gt;0, BD150, BB150)</f>
        <v>0</v>
      </c>
      <c r="BF150">
        <f>1-BE150/AT150</f>
        <v>0</v>
      </c>
      <c r="BG150">
        <f>(AT150-AS150)/(AT150-BE150)</f>
        <v>0</v>
      </c>
      <c r="BH150">
        <f>(AN150-AT150)/(AN150-BE150)</f>
        <v>0</v>
      </c>
      <c r="BI150">
        <f>(AT150-AS150)/(AT150-AM150)</f>
        <v>0</v>
      </c>
      <c r="BJ150">
        <f>(AN150-AT150)/(AN150-AM150)</f>
        <v>0</v>
      </c>
      <c r="BK150">
        <f>(BG150*BE150/AS150)</f>
        <v>0</v>
      </c>
      <c r="BL150">
        <f>(1-BK150)</f>
        <v>0</v>
      </c>
      <c r="BM150">
        <f>$B$11*CK150+$C$11*CL150+$F$11*CM150*(1-CP150)</f>
        <v>0</v>
      </c>
      <c r="BN150">
        <f>BM150*BO150</f>
        <v>0</v>
      </c>
      <c r="BO150">
        <f>($B$11*$D$9+$C$11*$D$9+$F$11*((CZ150+CR150)/MAX(CZ150+CR150+DA150, 0.1)*$I$9+DA150/MAX(CZ150+CR150+DA150, 0.1)*$J$9))/($B$11+$C$11+$F$11)</f>
        <v>0</v>
      </c>
      <c r="BP150">
        <f>($B$11*$K$9+$C$11*$K$9+$F$11*((CZ150+CR150)/MAX(CZ150+CR150+DA150, 0.1)*$P$9+DA150/MAX(CZ150+CR150+DA150, 0.1)*$Q$9))/($B$11+$C$11+$F$11)</f>
        <v>0</v>
      </c>
      <c r="BQ150">
        <v>6</v>
      </c>
      <c r="BR150">
        <v>0.5</v>
      </c>
      <c r="BS150" t="s">
        <v>293</v>
      </c>
      <c r="BT150">
        <v>2</v>
      </c>
      <c r="BU150">
        <v>1627940779.6</v>
      </c>
      <c r="BV150">
        <v>437.734</v>
      </c>
      <c r="BW150">
        <v>443.759</v>
      </c>
      <c r="BX150">
        <v>19.6233</v>
      </c>
      <c r="BY150">
        <v>19.5746</v>
      </c>
      <c r="BZ150">
        <v>437.044</v>
      </c>
      <c r="CA150">
        <v>19.7558</v>
      </c>
      <c r="CB150">
        <v>900.006</v>
      </c>
      <c r="CC150">
        <v>101.147</v>
      </c>
      <c r="CD150">
        <v>0.0998435</v>
      </c>
      <c r="CE150">
        <v>35.1242</v>
      </c>
      <c r="CF150">
        <v>35.376</v>
      </c>
      <c r="CG150">
        <v>999.9</v>
      </c>
      <c r="CH150">
        <v>0</v>
      </c>
      <c r="CI150">
        <v>0</v>
      </c>
      <c r="CJ150">
        <v>9967.5</v>
      </c>
      <c r="CK150">
        <v>0</v>
      </c>
      <c r="CL150">
        <v>66.3781</v>
      </c>
      <c r="CM150">
        <v>1459.86</v>
      </c>
      <c r="CN150">
        <v>0.972993</v>
      </c>
      <c r="CO150">
        <v>0.027007</v>
      </c>
      <c r="CP150">
        <v>0</v>
      </c>
      <c r="CQ150">
        <v>3.3698</v>
      </c>
      <c r="CR150">
        <v>4.99951</v>
      </c>
      <c r="CS150">
        <v>200.314</v>
      </c>
      <c r="CT150">
        <v>11910.8</v>
      </c>
      <c r="CU150">
        <v>49.062</v>
      </c>
      <c r="CV150">
        <v>51.437</v>
      </c>
      <c r="CW150">
        <v>50.687</v>
      </c>
      <c r="CX150">
        <v>50.812</v>
      </c>
      <c r="CY150">
        <v>51.125</v>
      </c>
      <c r="CZ150">
        <v>1415.57</v>
      </c>
      <c r="DA150">
        <v>39.29</v>
      </c>
      <c r="DB150">
        <v>0</v>
      </c>
      <c r="DC150">
        <v>1627940780.5</v>
      </c>
      <c r="DD150">
        <v>0</v>
      </c>
      <c r="DE150">
        <v>3.28504615384615</v>
      </c>
      <c r="DF150">
        <v>-0.822694026711466</v>
      </c>
      <c r="DG150">
        <v>4.61842735508366</v>
      </c>
      <c r="DH150">
        <v>199.7305</v>
      </c>
      <c r="DI150">
        <v>15</v>
      </c>
      <c r="DJ150">
        <v>1627940486.6</v>
      </c>
      <c r="DK150" t="s">
        <v>294</v>
      </c>
      <c r="DL150">
        <v>1627940484.1</v>
      </c>
      <c r="DM150">
        <v>1627940486.6</v>
      </c>
      <c r="DN150">
        <v>1</v>
      </c>
      <c r="DO150">
        <v>-0.66</v>
      </c>
      <c r="DP150">
        <v>-0.126</v>
      </c>
      <c r="DQ150">
        <v>0.617</v>
      </c>
      <c r="DR150">
        <v>-0.144</v>
      </c>
      <c r="DS150">
        <v>420</v>
      </c>
      <c r="DT150">
        <v>19</v>
      </c>
      <c r="DU150">
        <v>0.69</v>
      </c>
      <c r="DV150">
        <v>0.21</v>
      </c>
      <c r="DW150">
        <v>-6.16755804878049</v>
      </c>
      <c r="DX150">
        <v>1.30618766550522</v>
      </c>
      <c r="DY150">
        <v>0.147177395222519</v>
      </c>
      <c r="DZ150">
        <v>0</v>
      </c>
      <c r="EA150">
        <v>3.26681764705882</v>
      </c>
      <c r="EB150">
        <v>-0.140708368554514</v>
      </c>
      <c r="EC150">
        <v>0.18370600949309</v>
      </c>
      <c r="ED150">
        <v>1</v>
      </c>
      <c r="EE150">
        <v>0.0486847975609756</v>
      </c>
      <c r="EF150">
        <v>-0.00168913379790935</v>
      </c>
      <c r="EG150">
        <v>0.000590973032890509</v>
      </c>
      <c r="EH150">
        <v>1</v>
      </c>
      <c r="EI150">
        <v>2</v>
      </c>
      <c r="EJ150">
        <v>3</v>
      </c>
      <c r="EK150" t="s">
        <v>298</v>
      </c>
      <c r="EL150">
        <v>100</v>
      </c>
      <c r="EM150">
        <v>100</v>
      </c>
      <c r="EN150">
        <v>0.69</v>
      </c>
      <c r="EO150">
        <v>-0.1325</v>
      </c>
      <c r="EP150">
        <v>-1.5265217558934</v>
      </c>
      <c r="EQ150">
        <v>0.00616335315543056</v>
      </c>
      <c r="ER150">
        <v>-2.81551833566181e-06</v>
      </c>
      <c r="ES150">
        <v>7.20361701182458e-10</v>
      </c>
      <c r="ET150">
        <v>-0.335119031910718</v>
      </c>
      <c r="EU150">
        <v>0.000949733804135094</v>
      </c>
      <c r="EV150">
        <v>0.000626151634330831</v>
      </c>
      <c r="EW150">
        <v>-7.8445624330649e-06</v>
      </c>
      <c r="EX150">
        <v>-4</v>
      </c>
      <c r="EY150">
        <v>2067</v>
      </c>
      <c r="EZ150">
        <v>1</v>
      </c>
      <c r="FA150">
        <v>22</v>
      </c>
      <c r="FB150">
        <v>4.9</v>
      </c>
      <c r="FC150">
        <v>4.9</v>
      </c>
      <c r="FD150">
        <v>18</v>
      </c>
      <c r="FE150">
        <v>992.148</v>
      </c>
      <c r="FF150">
        <v>450.793</v>
      </c>
      <c r="FG150">
        <v>33.0008</v>
      </c>
      <c r="FH150">
        <v>34.6072</v>
      </c>
      <c r="FI150">
        <v>30.0017</v>
      </c>
      <c r="FJ150">
        <v>34.1992</v>
      </c>
      <c r="FK150">
        <v>34.2353</v>
      </c>
      <c r="FL150">
        <v>28.7133</v>
      </c>
      <c r="FM150">
        <v>44.0297</v>
      </c>
      <c r="FN150">
        <v>0</v>
      </c>
      <c r="FO150">
        <v>33</v>
      </c>
      <c r="FP150">
        <v>458.91</v>
      </c>
      <c r="FQ150">
        <v>19.489</v>
      </c>
      <c r="FR150">
        <v>98.8782</v>
      </c>
      <c r="FS150">
        <v>97.6962</v>
      </c>
    </row>
    <row r="151" spans="1:175">
      <c r="A151">
        <v>135</v>
      </c>
      <c r="B151">
        <v>1627940781.6</v>
      </c>
      <c r="C151">
        <v>268</v>
      </c>
      <c r="D151" t="s">
        <v>564</v>
      </c>
      <c r="E151" t="s">
        <v>565</v>
      </c>
      <c r="F151">
        <v>0</v>
      </c>
      <c r="H151">
        <v>1627940781.6</v>
      </c>
      <c r="I151">
        <f>(J151)/1000</f>
        <v>0</v>
      </c>
      <c r="J151">
        <f>1000*CB151*AH151*(BX151-BY151)/(100*BQ151*(1000-AH151*BX151))</f>
        <v>0</v>
      </c>
      <c r="K151">
        <f>CB151*AH151*(BW151-BV151*(1000-AH151*BY151)/(1000-AH151*BX151))/(100*BQ151)</f>
        <v>0</v>
      </c>
      <c r="L151">
        <f>BV151 - IF(AH151&gt;1, K151*BQ151*100.0/(AJ151*CJ151), 0)</f>
        <v>0</v>
      </c>
      <c r="M151">
        <f>((S151-I151/2)*L151-K151)/(S151+I151/2)</f>
        <v>0</v>
      </c>
      <c r="N151">
        <f>M151*(CC151+CD151)/1000.0</f>
        <v>0</v>
      </c>
      <c r="O151">
        <f>(BV151 - IF(AH151&gt;1, K151*BQ151*100.0/(AJ151*CJ151), 0))*(CC151+CD151)/1000.0</f>
        <v>0</v>
      </c>
      <c r="P151">
        <f>2.0/((1/R151-1/Q151)+SIGN(R151)*SQRT((1/R151-1/Q151)*(1/R151-1/Q151) + 4*BR151/((BR151+1)*(BR151+1))*(2*1/R151*1/Q151-1/Q151*1/Q151)))</f>
        <v>0</v>
      </c>
      <c r="Q151">
        <f>IF(LEFT(BS151,1)&lt;&gt;"0",IF(LEFT(BS151,1)="1",3.0,BT151),$D$5+$E$5*(CJ151*CC151/($K$5*1000))+$F$5*(CJ151*CC151/($K$5*1000))*MAX(MIN(BQ151,$J$5),$I$5)*MAX(MIN(BQ151,$J$5),$I$5)+$G$5*MAX(MIN(BQ151,$J$5),$I$5)*(CJ151*CC151/($K$5*1000))+$H$5*(CJ151*CC151/($K$5*1000))*(CJ151*CC151/($K$5*1000)))</f>
        <v>0</v>
      </c>
      <c r="R151">
        <f>I151*(1000-(1000*0.61365*exp(17.502*V151/(240.97+V151))/(CC151+CD151)+BX151)/2)/(1000*0.61365*exp(17.502*V151/(240.97+V151))/(CC151+CD151)-BX151)</f>
        <v>0</v>
      </c>
      <c r="S151">
        <f>1/((BR151+1)/(P151/1.6)+1/(Q151/1.37)) + BR151/((BR151+1)/(P151/1.6) + BR151/(Q151/1.37))</f>
        <v>0</v>
      </c>
      <c r="T151">
        <f>(BM151*BP151)</f>
        <v>0</v>
      </c>
      <c r="U151">
        <f>(CE151+(T151+2*0.95*5.67E-8*(((CE151+$B$7)+273)^4-(CE151+273)^4)-44100*I151)/(1.84*29.3*Q151+8*0.95*5.67E-8*(CE151+273)^3))</f>
        <v>0</v>
      </c>
      <c r="V151">
        <f>($C$7*CF151+$D$7*CG151+$E$7*U151)</f>
        <v>0</v>
      </c>
      <c r="W151">
        <f>0.61365*exp(17.502*V151/(240.97+V151))</f>
        <v>0</v>
      </c>
      <c r="X151">
        <f>(Y151/Z151*100)</f>
        <v>0</v>
      </c>
      <c r="Y151">
        <f>BX151*(CC151+CD151)/1000</f>
        <v>0</v>
      </c>
      <c r="Z151">
        <f>0.61365*exp(17.502*CE151/(240.97+CE151))</f>
        <v>0</v>
      </c>
      <c r="AA151">
        <f>(W151-BX151*(CC151+CD151)/1000)</f>
        <v>0</v>
      </c>
      <c r="AB151">
        <f>(-I151*44100)</f>
        <v>0</v>
      </c>
      <c r="AC151">
        <f>2*29.3*Q151*0.92*(CE151-V151)</f>
        <v>0</v>
      </c>
      <c r="AD151">
        <f>2*0.95*5.67E-8*(((CE151+$B$7)+273)^4-(V151+273)^4)</f>
        <v>0</v>
      </c>
      <c r="AE151">
        <f>T151+AD151+AB151+AC151</f>
        <v>0</v>
      </c>
      <c r="AF151">
        <v>0</v>
      </c>
      <c r="AG151">
        <v>0</v>
      </c>
      <c r="AH151">
        <f>IF(AF151*$H$13&gt;=AJ151,1.0,(AJ151/(AJ151-AF151*$H$13)))</f>
        <v>0</v>
      </c>
      <c r="AI151">
        <f>(AH151-1)*100</f>
        <v>0</v>
      </c>
      <c r="AJ151">
        <f>MAX(0,($B$13+$C$13*CJ151)/(1+$D$13*CJ151)*CC151/(CE151+273)*$E$13)</f>
        <v>0</v>
      </c>
      <c r="AK151" t="s">
        <v>292</v>
      </c>
      <c r="AL151" t="s">
        <v>292</v>
      </c>
      <c r="AM151">
        <v>0</v>
      </c>
      <c r="AN151">
        <v>0</v>
      </c>
      <c r="AO151">
        <f>1-AM151/AN151</f>
        <v>0</v>
      </c>
      <c r="AP151">
        <v>0</v>
      </c>
      <c r="AQ151" t="s">
        <v>292</v>
      </c>
      <c r="AR151" t="s">
        <v>292</v>
      </c>
      <c r="AS151">
        <v>0</v>
      </c>
      <c r="AT151">
        <v>0</v>
      </c>
      <c r="AU151">
        <f>1-AS151/AT151</f>
        <v>0</v>
      </c>
      <c r="AV151">
        <v>0.5</v>
      </c>
      <c r="AW151">
        <f>BN151</f>
        <v>0</v>
      </c>
      <c r="AX151">
        <f>K151</f>
        <v>0</v>
      </c>
      <c r="AY151">
        <f>AU151*AV151*AW151</f>
        <v>0</v>
      </c>
      <c r="AZ151">
        <f>(AX151-AP151)/AW151</f>
        <v>0</v>
      </c>
      <c r="BA151">
        <f>(AN151-AT151)/AT151</f>
        <v>0</v>
      </c>
      <c r="BB151">
        <f>AM151/(AO151+AM151/AT151)</f>
        <v>0</v>
      </c>
      <c r="BC151" t="s">
        <v>292</v>
      </c>
      <c r="BD151">
        <v>0</v>
      </c>
      <c r="BE151">
        <f>IF(BD151&lt;&gt;0, BD151, BB151)</f>
        <v>0</v>
      </c>
      <c r="BF151">
        <f>1-BE151/AT151</f>
        <v>0</v>
      </c>
      <c r="BG151">
        <f>(AT151-AS151)/(AT151-BE151)</f>
        <v>0</v>
      </c>
      <c r="BH151">
        <f>(AN151-AT151)/(AN151-BE151)</f>
        <v>0</v>
      </c>
      <c r="BI151">
        <f>(AT151-AS151)/(AT151-AM151)</f>
        <v>0</v>
      </c>
      <c r="BJ151">
        <f>(AN151-AT151)/(AN151-AM151)</f>
        <v>0</v>
      </c>
      <c r="BK151">
        <f>(BG151*BE151/AS151)</f>
        <v>0</v>
      </c>
      <c r="BL151">
        <f>(1-BK151)</f>
        <v>0</v>
      </c>
      <c r="BM151">
        <f>$B$11*CK151+$C$11*CL151+$F$11*CM151*(1-CP151)</f>
        <v>0</v>
      </c>
      <c r="BN151">
        <f>BM151*BO151</f>
        <v>0</v>
      </c>
      <c r="BO151">
        <f>($B$11*$D$9+$C$11*$D$9+$F$11*((CZ151+CR151)/MAX(CZ151+CR151+DA151, 0.1)*$I$9+DA151/MAX(CZ151+CR151+DA151, 0.1)*$J$9))/($B$11+$C$11+$F$11)</f>
        <v>0</v>
      </c>
      <c r="BP151">
        <f>($B$11*$K$9+$C$11*$K$9+$F$11*((CZ151+CR151)/MAX(CZ151+CR151+DA151, 0.1)*$P$9+DA151/MAX(CZ151+CR151+DA151, 0.1)*$Q$9))/($B$11+$C$11+$F$11)</f>
        <v>0</v>
      </c>
      <c r="BQ151">
        <v>6</v>
      </c>
      <c r="BR151">
        <v>0.5</v>
      </c>
      <c r="BS151" t="s">
        <v>293</v>
      </c>
      <c r="BT151">
        <v>2</v>
      </c>
      <c r="BU151">
        <v>1627940781.6</v>
      </c>
      <c r="BV151">
        <v>441.017</v>
      </c>
      <c r="BW151">
        <v>447.058</v>
      </c>
      <c r="BX151">
        <v>19.6283</v>
      </c>
      <c r="BY151">
        <v>19.5749</v>
      </c>
      <c r="BZ151">
        <v>440.314</v>
      </c>
      <c r="CA151">
        <v>19.7607</v>
      </c>
      <c r="CB151">
        <v>899.992</v>
      </c>
      <c r="CC151">
        <v>101.147</v>
      </c>
      <c r="CD151">
        <v>0.10007</v>
      </c>
      <c r="CE151">
        <v>35.126</v>
      </c>
      <c r="CF151">
        <v>35.3758</v>
      </c>
      <c r="CG151">
        <v>999.9</v>
      </c>
      <c r="CH151">
        <v>0</v>
      </c>
      <c r="CI151">
        <v>0</v>
      </c>
      <c r="CJ151">
        <v>9975</v>
      </c>
      <c r="CK151">
        <v>0</v>
      </c>
      <c r="CL151">
        <v>66.3781</v>
      </c>
      <c r="CM151">
        <v>1459.85</v>
      </c>
      <c r="CN151">
        <v>0.972993</v>
      </c>
      <c r="CO151">
        <v>0.027007</v>
      </c>
      <c r="CP151">
        <v>0</v>
      </c>
      <c r="CQ151">
        <v>3.216</v>
      </c>
      <c r="CR151">
        <v>4.99951</v>
      </c>
      <c r="CS151">
        <v>200.103</v>
      </c>
      <c r="CT151">
        <v>11910.7</v>
      </c>
      <c r="CU151">
        <v>49.125</v>
      </c>
      <c r="CV151">
        <v>51.437</v>
      </c>
      <c r="CW151">
        <v>50.687</v>
      </c>
      <c r="CX151">
        <v>50.875</v>
      </c>
      <c r="CY151">
        <v>51.125</v>
      </c>
      <c r="CZ151">
        <v>1415.56</v>
      </c>
      <c r="DA151">
        <v>39.29</v>
      </c>
      <c r="DB151">
        <v>0</v>
      </c>
      <c r="DC151">
        <v>1627940782.3</v>
      </c>
      <c r="DD151">
        <v>0</v>
      </c>
      <c r="DE151">
        <v>3.258592</v>
      </c>
      <c r="DF151">
        <v>-0.550053861108349</v>
      </c>
      <c r="DG151">
        <v>4.46815386885831</v>
      </c>
      <c r="DH151">
        <v>199.88116</v>
      </c>
      <c r="DI151">
        <v>15</v>
      </c>
      <c r="DJ151">
        <v>1627940486.6</v>
      </c>
      <c r="DK151" t="s">
        <v>294</v>
      </c>
      <c r="DL151">
        <v>1627940484.1</v>
      </c>
      <c r="DM151">
        <v>1627940486.6</v>
      </c>
      <c r="DN151">
        <v>1</v>
      </c>
      <c r="DO151">
        <v>-0.66</v>
      </c>
      <c r="DP151">
        <v>-0.126</v>
      </c>
      <c r="DQ151">
        <v>0.617</v>
      </c>
      <c r="DR151">
        <v>-0.144</v>
      </c>
      <c r="DS151">
        <v>420</v>
      </c>
      <c r="DT151">
        <v>19</v>
      </c>
      <c r="DU151">
        <v>0.69</v>
      </c>
      <c r="DV151">
        <v>0.21</v>
      </c>
      <c r="DW151">
        <v>-6.13932829268293</v>
      </c>
      <c r="DX151">
        <v>1.32516794425087</v>
      </c>
      <c r="DY151">
        <v>0.148153412197848</v>
      </c>
      <c r="DZ151">
        <v>0</v>
      </c>
      <c r="EA151">
        <v>3.26266857142857</v>
      </c>
      <c r="EB151">
        <v>0.00337455968689165</v>
      </c>
      <c r="EC151">
        <v>0.179138957670022</v>
      </c>
      <c r="ED151">
        <v>1</v>
      </c>
      <c r="EE151">
        <v>0.048662887804878</v>
      </c>
      <c r="EF151">
        <v>-0.00124506480836233</v>
      </c>
      <c r="EG151">
        <v>0.000591734391303462</v>
      </c>
      <c r="EH151">
        <v>1</v>
      </c>
      <c r="EI151">
        <v>2</v>
      </c>
      <c r="EJ151">
        <v>3</v>
      </c>
      <c r="EK151" t="s">
        <v>298</v>
      </c>
      <c r="EL151">
        <v>100</v>
      </c>
      <c r="EM151">
        <v>100</v>
      </c>
      <c r="EN151">
        <v>0.703</v>
      </c>
      <c r="EO151">
        <v>-0.1324</v>
      </c>
      <c r="EP151">
        <v>-1.5265217558934</v>
      </c>
      <c r="EQ151">
        <v>0.00616335315543056</v>
      </c>
      <c r="ER151">
        <v>-2.81551833566181e-06</v>
      </c>
      <c r="ES151">
        <v>7.20361701182458e-10</v>
      </c>
      <c r="ET151">
        <v>-0.335119031910718</v>
      </c>
      <c r="EU151">
        <v>0.000949733804135094</v>
      </c>
      <c r="EV151">
        <v>0.000626151634330831</v>
      </c>
      <c r="EW151">
        <v>-7.8445624330649e-06</v>
      </c>
      <c r="EX151">
        <v>-4</v>
      </c>
      <c r="EY151">
        <v>2067</v>
      </c>
      <c r="EZ151">
        <v>1</v>
      </c>
      <c r="FA151">
        <v>22</v>
      </c>
      <c r="FB151">
        <v>5</v>
      </c>
      <c r="FC151">
        <v>4.9</v>
      </c>
      <c r="FD151">
        <v>18</v>
      </c>
      <c r="FE151">
        <v>992.065</v>
      </c>
      <c r="FF151">
        <v>450.755</v>
      </c>
      <c r="FG151">
        <v>33.0007</v>
      </c>
      <c r="FH151">
        <v>34.615</v>
      </c>
      <c r="FI151">
        <v>30.0017</v>
      </c>
      <c r="FJ151">
        <v>34.2078</v>
      </c>
      <c r="FK151">
        <v>34.2437</v>
      </c>
      <c r="FL151">
        <v>28.8579</v>
      </c>
      <c r="FM151">
        <v>44.0297</v>
      </c>
      <c r="FN151">
        <v>0</v>
      </c>
      <c r="FO151">
        <v>33</v>
      </c>
      <c r="FP151">
        <v>458.91</v>
      </c>
      <c r="FQ151">
        <v>19.489</v>
      </c>
      <c r="FR151">
        <v>98.8768</v>
      </c>
      <c r="FS151">
        <v>97.694</v>
      </c>
    </row>
    <row r="152" spans="1:175">
      <c r="A152">
        <v>136</v>
      </c>
      <c r="B152">
        <v>1627940783.6</v>
      </c>
      <c r="C152">
        <v>270</v>
      </c>
      <c r="D152" t="s">
        <v>566</v>
      </c>
      <c r="E152" t="s">
        <v>567</v>
      </c>
      <c r="F152">
        <v>0</v>
      </c>
      <c r="H152">
        <v>1627940783.6</v>
      </c>
      <c r="I152">
        <f>(J152)/1000</f>
        <v>0</v>
      </c>
      <c r="J152">
        <f>1000*CB152*AH152*(BX152-BY152)/(100*BQ152*(1000-AH152*BX152))</f>
        <v>0</v>
      </c>
      <c r="K152">
        <f>CB152*AH152*(BW152-BV152*(1000-AH152*BY152)/(1000-AH152*BX152))/(100*BQ152)</f>
        <v>0</v>
      </c>
      <c r="L152">
        <f>BV152 - IF(AH152&gt;1, K152*BQ152*100.0/(AJ152*CJ152), 0)</f>
        <v>0</v>
      </c>
      <c r="M152">
        <f>((S152-I152/2)*L152-K152)/(S152+I152/2)</f>
        <v>0</v>
      </c>
      <c r="N152">
        <f>M152*(CC152+CD152)/1000.0</f>
        <v>0</v>
      </c>
      <c r="O152">
        <f>(BV152 - IF(AH152&gt;1, K152*BQ152*100.0/(AJ152*CJ152), 0))*(CC152+CD152)/1000.0</f>
        <v>0</v>
      </c>
      <c r="P152">
        <f>2.0/((1/R152-1/Q152)+SIGN(R152)*SQRT((1/R152-1/Q152)*(1/R152-1/Q152) + 4*BR152/((BR152+1)*(BR152+1))*(2*1/R152*1/Q152-1/Q152*1/Q152)))</f>
        <v>0</v>
      </c>
      <c r="Q152">
        <f>IF(LEFT(BS152,1)&lt;&gt;"0",IF(LEFT(BS152,1)="1",3.0,BT152),$D$5+$E$5*(CJ152*CC152/($K$5*1000))+$F$5*(CJ152*CC152/($K$5*1000))*MAX(MIN(BQ152,$J$5),$I$5)*MAX(MIN(BQ152,$J$5),$I$5)+$G$5*MAX(MIN(BQ152,$J$5),$I$5)*(CJ152*CC152/($K$5*1000))+$H$5*(CJ152*CC152/($K$5*1000))*(CJ152*CC152/($K$5*1000)))</f>
        <v>0</v>
      </c>
      <c r="R152">
        <f>I152*(1000-(1000*0.61365*exp(17.502*V152/(240.97+V152))/(CC152+CD152)+BX152)/2)/(1000*0.61365*exp(17.502*V152/(240.97+V152))/(CC152+CD152)-BX152)</f>
        <v>0</v>
      </c>
      <c r="S152">
        <f>1/((BR152+1)/(P152/1.6)+1/(Q152/1.37)) + BR152/((BR152+1)/(P152/1.6) + BR152/(Q152/1.37))</f>
        <v>0</v>
      </c>
      <c r="T152">
        <f>(BM152*BP152)</f>
        <v>0</v>
      </c>
      <c r="U152">
        <f>(CE152+(T152+2*0.95*5.67E-8*(((CE152+$B$7)+273)^4-(CE152+273)^4)-44100*I152)/(1.84*29.3*Q152+8*0.95*5.67E-8*(CE152+273)^3))</f>
        <v>0</v>
      </c>
      <c r="V152">
        <f>($C$7*CF152+$D$7*CG152+$E$7*U152)</f>
        <v>0</v>
      </c>
      <c r="W152">
        <f>0.61365*exp(17.502*V152/(240.97+V152))</f>
        <v>0</v>
      </c>
      <c r="X152">
        <f>(Y152/Z152*100)</f>
        <v>0</v>
      </c>
      <c r="Y152">
        <f>BX152*(CC152+CD152)/1000</f>
        <v>0</v>
      </c>
      <c r="Z152">
        <f>0.61365*exp(17.502*CE152/(240.97+CE152))</f>
        <v>0</v>
      </c>
      <c r="AA152">
        <f>(W152-BX152*(CC152+CD152)/1000)</f>
        <v>0</v>
      </c>
      <c r="AB152">
        <f>(-I152*44100)</f>
        <v>0</v>
      </c>
      <c r="AC152">
        <f>2*29.3*Q152*0.92*(CE152-V152)</f>
        <v>0</v>
      </c>
      <c r="AD152">
        <f>2*0.95*5.67E-8*(((CE152+$B$7)+273)^4-(V152+273)^4)</f>
        <v>0</v>
      </c>
      <c r="AE152">
        <f>T152+AD152+AB152+AC152</f>
        <v>0</v>
      </c>
      <c r="AF152">
        <v>0</v>
      </c>
      <c r="AG152">
        <v>0</v>
      </c>
      <c r="AH152">
        <f>IF(AF152*$H$13&gt;=AJ152,1.0,(AJ152/(AJ152-AF152*$H$13)))</f>
        <v>0</v>
      </c>
      <c r="AI152">
        <f>(AH152-1)*100</f>
        <v>0</v>
      </c>
      <c r="AJ152">
        <f>MAX(0,($B$13+$C$13*CJ152)/(1+$D$13*CJ152)*CC152/(CE152+273)*$E$13)</f>
        <v>0</v>
      </c>
      <c r="AK152" t="s">
        <v>292</v>
      </c>
      <c r="AL152" t="s">
        <v>292</v>
      </c>
      <c r="AM152">
        <v>0</v>
      </c>
      <c r="AN152">
        <v>0</v>
      </c>
      <c r="AO152">
        <f>1-AM152/AN152</f>
        <v>0</v>
      </c>
      <c r="AP152">
        <v>0</v>
      </c>
      <c r="AQ152" t="s">
        <v>292</v>
      </c>
      <c r="AR152" t="s">
        <v>292</v>
      </c>
      <c r="AS152">
        <v>0</v>
      </c>
      <c r="AT152">
        <v>0</v>
      </c>
      <c r="AU152">
        <f>1-AS152/AT152</f>
        <v>0</v>
      </c>
      <c r="AV152">
        <v>0.5</v>
      </c>
      <c r="AW152">
        <f>BN152</f>
        <v>0</v>
      </c>
      <c r="AX152">
        <f>K152</f>
        <v>0</v>
      </c>
      <c r="AY152">
        <f>AU152*AV152*AW152</f>
        <v>0</v>
      </c>
      <c r="AZ152">
        <f>(AX152-AP152)/AW152</f>
        <v>0</v>
      </c>
      <c r="BA152">
        <f>(AN152-AT152)/AT152</f>
        <v>0</v>
      </c>
      <c r="BB152">
        <f>AM152/(AO152+AM152/AT152)</f>
        <v>0</v>
      </c>
      <c r="BC152" t="s">
        <v>292</v>
      </c>
      <c r="BD152">
        <v>0</v>
      </c>
      <c r="BE152">
        <f>IF(BD152&lt;&gt;0, BD152, BB152)</f>
        <v>0</v>
      </c>
      <c r="BF152">
        <f>1-BE152/AT152</f>
        <v>0</v>
      </c>
      <c r="BG152">
        <f>(AT152-AS152)/(AT152-BE152)</f>
        <v>0</v>
      </c>
      <c r="BH152">
        <f>(AN152-AT152)/(AN152-BE152)</f>
        <v>0</v>
      </c>
      <c r="BI152">
        <f>(AT152-AS152)/(AT152-AM152)</f>
        <v>0</v>
      </c>
      <c r="BJ152">
        <f>(AN152-AT152)/(AN152-AM152)</f>
        <v>0</v>
      </c>
      <c r="BK152">
        <f>(BG152*BE152/AS152)</f>
        <v>0</v>
      </c>
      <c r="BL152">
        <f>(1-BK152)</f>
        <v>0</v>
      </c>
      <c r="BM152">
        <f>$B$11*CK152+$C$11*CL152+$F$11*CM152*(1-CP152)</f>
        <v>0</v>
      </c>
      <c r="BN152">
        <f>BM152*BO152</f>
        <v>0</v>
      </c>
      <c r="BO152">
        <f>($B$11*$D$9+$C$11*$D$9+$F$11*((CZ152+CR152)/MAX(CZ152+CR152+DA152, 0.1)*$I$9+DA152/MAX(CZ152+CR152+DA152, 0.1)*$J$9))/($B$11+$C$11+$F$11)</f>
        <v>0</v>
      </c>
      <c r="BP152">
        <f>($B$11*$K$9+$C$11*$K$9+$F$11*((CZ152+CR152)/MAX(CZ152+CR152+DA152, 0.1)*$P$9+DA152/MAX(CZ152+CR152+DA152, 0.1)*$Q$9))/($B$11+$C$11+$F$11)</f>
        <v>0</v>
      </c>
      <c r="BQ152">
        <v>6</v>
      </c>
      <c r="BR152">
        <v>0.5</v>
      </c>
      <c r="BS152" t="s">
        <v>293</v>
      </c>
      <c r="BT152">
        <v>2</v>
      </c>
      <c r="BU152">
        <v>1627940783.6</v>
      </c>
      <c r="BV152">
        <v>444.337</v>
      </c>
      <c r="BW152">
        <v>450.44</v>
      </c>
      <c r="BX152">
        <v>19.6279</v>
      </c>
      <c r="BY152">
        <v>19.551</v>
      </c>
      <c r="BZ152">
        <v>443.621</v>
      </c>
      <c r="CA152">
        <v>19.7602</v>
      </c>
      <c r="CB152">
        <v>899.908</v>
      </c>
      <c r="CC152">
        <v>101.147</v>
      </c>
      <c r="CD152">
        <v>0.10005</v>
      </c>
      <c r="CE152">
        <v>35.129</v>
      </c>
      <c r="CF152">
        <v>35.3714</v>
      </c>
      <c r="CG152">
        <v>999.9</v>
      </c>
      <c r="CH152">
        <v>0</v>
      </c>
      <c r="CI152">
        <v>0</v>
      </c>
      <c r="CJ152">
        <v>9995</v>
      </c>
      <c r="CK152">
        <v>0</v>
      </c>
      <c r="CL152">
        <v>66.3781</v>
      </c>
      <c r="CM152">
        <v>1459.85</v>
      </c>
      <c r="CN152">
        <v>0.972993</v>
      </c>
      <c r="CO152">
        <v>0.027007</v>
      </c>
      <c r="CP152">
        <v>0</v>
      </c>
      <c r="CQ152">
        <v>3.4489</v>
      </c>
      <c r="CR152">
        <v>4.99951</v>
      </c>
      <c r="CS152">
        <v>199.98</v>
      </c>
      <c r="CT152">
        <v>11910.6</v>
      </c>
      <c r="CU152">
        <v>49.125</v>
      </c>
      <c r="CV152">
        <v>51.437</v>
      </c>
      <c r="CW152">
        <v>50.687</v>
      </c>
      <c r="CX152">
        <v>50.812</v>
      </c>
      <c r="CY152">
        <v>51.125</v>
      </c>
      <c r="CZ152">
        <v>1415.56</v>
      </c>
      <c r="DA152">
        <v>39.29</v>
      </c>
      <c r="DB152">
        <v>0</v>
      </c>
      <c r="DC152">
        <v>1627940784.1</v>
      </c>
      <c r="DD152">
        <v>0</v>
      </c>
      <c r="DE152">
        <v>3.26539615384615</v>
      </c>
      <c r="DF152">
        <v>-0.622615393868519</v>
      </c>
      <c r="DG152">
        <v>3.9322051414969</v>
      </c>
      <c r="DH152">
        <v>199.957038461538</v>
      </c>
      <c r="DI152">
        <v>15</v>
      </c>
      <c r="DJ152">
        <v>1627940486.6</v>
      </c>
      <c r="DK152" t="s">
        <v>294</v>
      </c>
      <c r="DL152">
        <v>1627940484.1</v>
      </c>
      <c r="DM152">
        <v>1627940486.6</v>
      </c>
      <c r="DN152">
        <v>1</v>
      </c>
      <c r="DO152">
        <v>-0.66</v>
      </c>
      <c r="DP152">
        <v>-0.126</v>
      </c>
      <c r="DQ152">
        <v>0.617</v>
      </c>
      <c r="DR152">
        <v>-0.144</v>
      </c>
      <c r="DS152">
        <v>420</v>
      </c>
      <c r="DT152">
        <v>19</v>
      </c>
      <c r="DU152">
        <v>0.69</v>
      </c>
      <c r="DV152">
        <v>0.21</v>
      </c>
      <c r="DW152">
        <v>-6.11433853658537</v>
      </c>
      <c r="DX152">
        <v>1.11186585365854</v>
      </c>
      <c r="DY152">
        <v>0.138584162023343</v>
      </c>
      <c r="DZ152">
        <v>0</v>
      </c>
      <c r="EA152">
        <v>3.26847352941176</v>
      </c>
      <c r="EB152">
        <v>-0.491618530111429</v>
      </c>
      <c r="EC152">
        <v>0.189637991522584</v>
      </c>
      <c r="ED152">
        <v>1</v>
      </c>
      <c r="EE152">
        <v>0.0494708585365854</v>
      </c>
      <c r="EF152">
        <v>0.011211380487805</v>
      </c>
      <c r="EG152">
        <v>0.00303321042059364</v>
      </c>
      <c r="EH152">
        <v>1</v>
      </c>
      <c r="EI152">
        <v>2</v>
      </c>
      <c r="EJ152">
        <v>3</v>
      </c>
      <c r="EK152" t="s">
        <v>298</v>
      </c>
      <c r="EL152">
        <v>100</v>
      </c>
      <c r="EM152">
        <v>100</v>
      </c>
      <c r="EN152">
        <v>0.716</v>
      </c>
      <c r="EO152">
        <v>-0.1323</v>
      </c>
      <c r="EP152">
        <v>-1.5265217558934</v>
      </c>
      <c r="EQ152">
        <v>0.00616335315543056</v>
      </c>
      <c r="ER152">
        <v>-2.81551833566181e-06</v>
      </c>
      <c r="ES152">
        <v>7.20361701182458e-10</v>
      </c>
      <c r="ET152">
        <v>-0.335119031910718</v>
      </c>
      <c r="EU152">
        <v>0.000949733804135094</v>
      </c>
      <c r="EV152">
        <v>0.000626151634330831</v>
      </c>
      <c r="EW152">
        <v>-7.8445624330649e-06</v>
      </c>
      <c r="EX152">
        <v>-4</v>
      </c>
      <c r="EY152">
        <v>2067</v>
      </c>
      <c r="EZ152">
        <v>1</v>
      </c>
      <c r="FA152">
        <v>22</v>
      </c>
      <c r="FB152">
        <v>5</v>
      </c>
      <c r="FC152">
        <v>5</v>
      </c>
      <c r="FD152">
        <v>18</v>
      </c>
      <c r="FE152">
        <v>992.253</v>
      </c>
      <c r="FF152">
        <v>450.794</v>
      </c>
      <c r="FG152">
        <v>33.0007</v>
      </c>
      <c r="FH152">
        <v>34.6229</v>
      </c>
      <c r="FI152">
        <v>30.0018</v>
      </c>
      <c r="FJ152">
        <v>34.2163</v>
      </c>
      <c r="FK152">
        <v>34.2514</v>
      </c>
      <c r="FL152">
        <v>29.0483</v>
      </c>
      <c r="FM152">
        <v>44.0297</v>
      </c>
      <c r="FN152">
        <v>0</v>
      </c>
      <c r="FO152">
        <v>33</v>
      </c>
      <c r="FP152">
        <v>463.95</v>
      </c>
      <c r="FQ152">
        <v>19.489</v>
      </c>
      <c r="FR152">
        <v>98.8746</v>
      </c>
      <c r="FS152">
        <v>97.6918</v>
      </c>
    </row>
    <row r="153" spans="1:175">
      <c r="A153">
        <v>137</v>
      </c>
      <c r="B153">
        <v>1627940785.6</v>
      </c>
      <c r="C153">
        <v>272</v>
      </c>
      <c r="D153" t="s">
        <v>568</v>
      </c>
      <c r="E153" t="s">
        <v>569</v>
      </c>
      <c r="F153">
        <v>0</v>
      </c>
      <c r="H153">
        <v>1627940785.6</v>
      </c>
      <c r="I153">
        <f>(J153)/1000</f>
        <v>0</v>
      </c>
      <c r="J153">
        <f>1000*CB153*AH153*(BX153-BY153)/(100*BQ153*(1000-AH153*BX153))</f>
        <v>0</v>
      </c>
      <c r="K153">
        <f>CB153*AH153*(BW153-BV153*(1000-AH153*BY153)/(1000-AH153*BX153))/(100*BQ153)</f>
        <v>0</v>
      </c>
      <c r="L153">
        <f>BV153 - IF(AH153&gt;1, K153*BQ153*100.0/(AJ153*CJ153), 0)</f>
        <v>0</v>
      </c>
      <c r="M153">
        <f>((S153-I153/2)*L153-K153)/(S153+I153/2)</f>
        <v>0</v>
      </c>
      <c r="N153">
        <f>M153*(CC153+CD153)/1000.0</f>
        <v>0</v>
      </c>
      <c r="O153">
        <f>(BV153 - IF(AH153&gt;1, K153*BQ153*100.0/(AJ153*CJ153), 0))*(CC153+CD153)/1000.0</f>
        <v>0</v>
      </c>
      <c r="P153">
        <f>2.0/((1/R153-1/Q153)+SIGN(R153)*SQRT((1/R153-1/Q153)*(1/R153-1/Q153) + 4*BR153/((BR153+1)*(BR153+1))*(2*1/R153*1/Q153-1/Q153*1/Q153)))</f>
        <v>0</v>
      </c>
      <c r="Q153">
        <f>IF(LEFT(BS153,1)&lt;&gt;"0",IF(LEFT(BS153,1)="1",3.0,BT153),$D$5+$E$5*(CJ153*CC153/($K$5*1000))+$F$5*(CJ153*CC153/($K$5*1000))*MAX(MIN(BQ153,$J$5),$I$5)*MAX(MIN(BQ153,$J$5),$I$5)+$G$5*MAX(MIN(BQ153,$J$5),$I$5)*(CJ153*CC153/($K$5*1000))+$H$5*(CJ153*CC153/($K$5*1000))*(CJ153*CC153/($K$5*1000)))</f>
        <v>0</v>
      </c>
      <c r="R153">
        <f>I153*(1000-(1000*0.61365*exp(17.502*V153/(240.97+V153))/(CC153+CD153)+BX153)/2)/(1000*0.61365*exp(17.502*V153/(240.97+V153))/(CC153+CD153)-BX153)</f>
        <v>0</v>
      </c>
      <c r="S153">
        <f>1/((BR153+1)/(P153/1.6)+1/(Q153/1.37)) + BR153/((BR153+1)/(P153/1.6) + BR153/(Q153/1.37))</f>
        <v>0</v>
      </c>
      <c r="T153">
        <f>(BM153*BP153)</f>
        <v>0</v>
      </c>
      <c r="U153">
        <f>(CE153+(T153+2*0.95*5.67E-8*(((CE153+$B$7)+273)^4-(CE153+273)^4)-44100*I153)/(1.84*29.3*Q153+8*0.95*5.67E-8*(CE153+273)^3))</f>
        <v>0</v>
      </c>
      <c r="V153">
        <f>($C$7*CF153+$D$7*CG153+$E$7*U153)</f>
        <v>0</v>
      </c>
      <c r="W153">
        <f>0.61365*exp(17.502*V153/(240.97+V153))</f>
        <v>0</v>
      </c>
      <c r="X153">
        <f>(Y153/Z153*100)</f>
        <v>0</v>
      </c>
      <c r="Y153">
        <f>BX153*(CC153+CD153)/1000</f>
        <v>0</v>
      </c>
      <c r="Z153">
        <f>0.61365*exp(17.502*CE153/(240.97+CE153))</f>
        <v>0</v>
      </c>
      <c r="AA153">
        <f>(W153-BX153*(CC153+CD153)/1000)</f>
        <v>0</v>
      </c>
      <c r="AB153">
        <f>(-I153*44100)</f>
        <v>0</v>
      </c>
      <c r="AC153">
        <f>2*29.3*Q153*0.92*(CE153-V153)</f>
        <v>0</v>
      </c>
      <c r="AD153">
        <f>2*0.95*5.67E-8*(((CE153+$B$7)+273)^4-(V153+273)^4)</f>
        <v>0</v>
      </c>
      <c r="AE153">
        <f>T153+AD153+AB153+AC153</f>
        <v>0</v>
      </c>
      <c r="AF153">
        <v>0</v>
      </c>
      <c r="AG153">
        <v>0</v>
      </c>
      <c r="AH153">
        <f>IF(AF153*$H$13&gt;=AJ153,1.0,(AJ153/(AJ153-AF153*$H$13)))</f>
        <v>0</v>
      </c>
      <c r="AI153">
        <f>(AH153-1)*100</f>
        <v>0</v>
      </c>
      <c r="AJ153">
        <f>MAX(0,($B$13+$C$13*CJ153)/(1+$D$13*CJ153)*CC153/(CE153+273)*$E$13)</f>
        <v>0</v>
      </c>
      <c r="AK153" t="s">
        <v>292</v>
      </c>
      <c r="AL153" t="s">
        <v>292</v>
      </c>
      <c r="AM153">
        <v>0</v>
      </c>
      <c r="AN153">
        <v>0</v>
      </c>
      <c r="AO153">
        <f>1-AM153/AN153</f>
        <v>0</v>
      </c>
      <c r="AP153">
        <v>0</v>
      </c>
      <c r="AQ153" t="s">
        <v>292</v>
      </c>
      <c r="AR153" t="s">
        <v>292</v>
      </c>
      <c r="AS153">
        <v>0</v>
      </c>
      <c r="AT153">
        <v>0</v>
      </c>
      <c r="AU153">
        <f>1-AS153/AT153</f>
        <v>0</v>
      </c>
      <c r="AV153">
        <v>0.5</v>
      </c>
      <c r="AW153">
        <f>BN153</f>
        <v>0</v>
      </c>
      <c r="AX153">
        <f>K153</f>
        <v>0</v>
      </c>
      <c r="AY153">
        <f>AU153*AV153*AW153</f>
        <v>0</v>
      </c>
      <c r="AZ153">
        <f>(AX153-AP153)/AW153</f>
        <v>0</v>
      </c>
      <c r="BA153">
        <f>(AN153-AT153)/AT153</f>
        <v>0</v>
      </c>
      <c r="BB153">
        <f>AM153/(AO153+AM153/AT153)</f>
        <v>0</v>
      </c>
      <c r="BC153" t="s">
        <v>292</v>
      </c>
      <c r="BD153">
        <v>0</v>
      </c>
      <c r="BE153">
        <f>IF(BD153&lt;&gt;0, BD153, BB153)</f>
        <v>0</v>
      </c>
      <c r="BF153">
        <f>1-BE153/AT153</f>
        <v>0</v>
      </c>
      <c r="BG153">
        <f>(AT153-AS153)/(AT153-BE153)</f>
        <v>0</v>
      </c>
      <c r="BH153">
        <f>(AN153-AT153)/(AN153-BE153)</f>
        <v>0</v>
      </c>
      <c r="BI153">
        <f>(AT153-AS153)/(AT153-AM153)</f>
        <v>0</v>
      </c>
      <c r="BJ153">
        <f>(AN153-AT153)/(AN153-AM153)</f>
        <v>0</v>
      </c>
      <c r="BK153">
        <f>(BG153*BE153/AS153)</f>
        <v>0</v>
      </c>
      <c r="BL153">
        <f>(1-BK153)</f>
        <v>0</v>
      </c>
      <c r="BM153">
        <f>$B$11*CK153+$C$11*CL153+$F$11*CM153*(1-CP153)</f>
        <v>0</v>
      </c>
      <c r="BN153">
        <f>BM153*BO153</f>
        <v>0</v>
      </c>
      <c r="BO153">
        <f>($B$11*$D$9+$C$11*$D$9+$F$11*((CZ153+CR153)/MAX(CZ153+CR153+DA153, 0.1)*$I$9+DA153/MAX(CZ153+CR153+DA153, 0.1)*$J$9))/($B$11+$C$11+$F$11)</f>
        <v>0</v>
      </c>
      <c r="BP153">
        <f>($B$11*$K$9+$C$11*$K$9+$F$11*((CZ153+CR153)/MAX(CZ153+CR153+DA153, 0.1)*$P$9+DA153/MAX(CZ153+CR153+DA153, 0.1)*$Q$9))/($B$11+$C$11+$F$11)</f>
        <v>0</v>
      </c>
      <c r="BQ153">
        <v>6</v>
      </c>
      <c r="BR153">
        <v>0.5</v>
      </c>
      <c r="BS153" t="s">
        <v>293</v>
      </c>
      <c r="BT153">
        <v>2</v>
      </c>
      <c r="BU153">
        <v>1627940785.6</v>
      </c>
      <c r="BV153">
        <v>447.694</v>
      </c>
      <c r="BW153">
        <v>453.862</v>
      </c>
      <c r="BX153">
        <v>19.6168</v>
      </c>
      <c r="BY153">
        <v>19.527</v>
      </c>
      <c r="BZ153">
        <v>446.964</v>
      </c>
      <c r="CA153">
        <v>19.7494</v>
      </c>
      <c r="CB153">
        <v>899.906</v>
      </c>
      <c r="CC153">
        <v>101.147</v>
      </c>
      <c r="CD153">
        <v>0.0999364</v>
      </c>
      <c r="CE153">
        <v>35.1317</v>
      </c>
      <c r="CF153">
        <v>35.3764</v>
      </c>
      <c r="CG153">
        <v>999.9</v>
      </c>
      <c r="CH153">
        <v>0</v>
      </c>
      <c r="CI153">
        <v>0</v>
      </c>
      <c r="CJ153">
        <v>10001.2</v>
      </c>
      <c r="CK153">
        <v>0</v>
      </c>
      <c r="CL153">
        <v>66.3781</v>
      </c>
      <c r="CM153">
        <v>1460.15</v>
      </c>
      <c r="CN153">
        <v>0.972999</v>
      </c>
      <c r="CO153">
        <v>0.0270013</v>
      </c>
      <c r="CP153">
        <v>0</v>
      </c>
      <c r="CQ153">
        <v>3.2081</v>
      </c>
      <c r="CR153">
        <v>4.99951</v>
      </c>
      <c r="CS153">
        <v>200.73</v>
      </c>
      <c r="CT153">
        <v>11913.1</v>
      </c>
      <c r="CU153">
        <v>49.125</v>
      </c>
      <c r="CV153">
        <v>51.5</v>
      </c>
      <c r="CW153">
        <v>50.75</v>
      </c>
      <c r="CX153">
        <v>50.875</v>
      </c>
      <c r="CY153">
        <v>51.125</v>
      </c>
      <c r="CZ153">
        <v>1415.86</v>
      </c>
      <c r="DA153">
        <v>39.29</v>
      </c>
      <c r="DB153">
        <v>0</v>
      </c>
      <c r="DC153">
        <v>1627940786.5</v>
      </c>
      <c r="DD153">
        <v>0</v>
      </c>
      <c r="DE153">
        <v>3.25546923076923</v>
      </c>
      <c r="DF153">
        <v>-0.406823942625078</v>
      </c>
      <c r="DG153">
        <v>3.11435897999907</v>
      </c>
      <c r="DH153">
        <v>200.105576923077</v>
      </c>
      <c r="DI153">
        <v>15</v>
      </c>
      <c r="DJ153">
        <v>1627940486.6</v>
      </c>
      <c r="DK153" t="s">
        <v>294</v>
      </c>
      <c r="DL153">
        <v>1627940484.1</v>
      </c>
      <c r="DM153">
        <v>1627940486.6</v>
      </c>
      <c r="DN153">
        <v>1</v>
      </c>
      <c r="DO153">
        <v>-0.66</v>
      </c>
      <c r="DP153">
        <v>-0.126</v>
      </c>
      <c r="DQ153">
        <v>0.617</v>
      </c>
      <c r="DR153">
        <v>-0.144</v>
      </c>
      <c r="DS153">
        <v>420</v>
      </c>
      <c r="DT153">
        <v>19</v>
      </c>
      <c r="DU153">
        <v>0.69</v>
      </c>
      <c r="DV153">
        <v>0.21</v>
      </c>
      <c r="DW153">
        <v>-6.0992187804878</v>
      </c>
      <c r="DX153">
        <v>0.859828432055747</v>
      </c>
      <c r="DY153">
        <v>0.12991016185107</v>
      </c>
      <c r="DZ153">
        <v>0</v>
      </c>
      <c r="EA153">
        <v>3.28791470588235</v>
      </c>
      <c r="EB153">
        <v>-0.294852071005919</v>
      </c>
      <c r="EC153">
        <v>0.194587515669236</v>
      </c>
      <c r="ED153">
        <v>1</v>
      </c>
      <c r="EE153">
        <v>0.0524882365853659</v>
      </c>
      <c r="EF153">
        <v>0.0559465087108014</v>
      </c>
      <c r="EG153">
        <v>0.0094993863444103</v>
      </c>
      <c r="EH153">
        <v>1</v>
      </c>
      <c r="EI153">
        <v>2</v>
      </c>
      <c r="EJ153">
        <v>3</v>
      </c>
      <c r="EK153" t="s">
        <v>298</v>
      </c>
      <c r="EL153">
        <v>100</v>
      </c>
      <c r="EM153">
        <v>100</v>
      </c>
      <c r="EN153">
        <v>0.73</v>
      </c>
      <c r="EO153">
        <v>-0.1326</v>
      </c>
      <c r="EP153">
        <v>-1.5265217558934</v>
      </c>
      <c r="EQ153">
        <v>0.00616335315543056</v>
      </c>
      <c r="ER153">
        <v>-2.81551833566181e-06</v>
      </c>
      <c r="ES153">
        <v>7.20361701182458e-10</v>
      </c>
      <c r="ET153">
        <v>-0.335119031910718</v>
      </c>
      <c r="EU153">
        <v>0.000949733804135094</v>
      </c>
      <c r="EV153">
        <v>0.000626151634330831</v>
      </c>
      <c r="EW153">
        <v>-7.8445624330649e-06</v>
      </c>
      <c r="EX153">
        <v>-4</v>
      </c>
      <c r="EY153">
        <v>2067</v>
      </c>
      <c r="EZ153">
        <v>1</v>
      </c>
      <c r="FA153">
        <v>22</v>
      </c>
      <c r="FB153">
        <v>5</v>
      </c>
      <c r="FC153">
        <v>5</v>
      </c>
      <c r="FD153">
        <v>18</v>
      </c>
      <c r="FE153">
        <v>992.305</v>
      </c>
      <c r="FF153">
        <v>450.767</v>
      </c>
      <c r="FG153">
        <v>33.0006</v>
      </c>
      <c r="FH153">
        <v>34.6316</v>
      </c>
      <c r="FI153">
        <v>30.0018</v>
      </c>
      <c r="FJ153">
        <v>34.2246</v>
      </c>
      <c r="FK153">
        <v>34.2591</v>
      </c>
      <c r="FL153">
        <v>29.2232</v>
      </c>
      <c r="FM153">
        <v>44.0297</v>
      </c>
      <c r="FN153">
        <v>0</v>
      </c>
      <c r="FO153">
        <v>33</v>
      </c>
      <c r="FP153">
        <v>469.02</v>
      </c>
      <c r="FQ153">
        <v>19.4951</v>
      </c>
      <c r="FR153">
        <v>98.8735</v>
      </c>
      <c r="FS153">
        <v>97.6904</v>
      </c>
    </row>
    <row r="154" spans="1:175">
      <c r="A154">
        <v>138</v>
      </c>
      <c r="B154">
        <v>1627940787.6</v>
      </c>
      <c r="C154">
        <v>274</v>
      </c>
      <c r="D154" t="s">
        <v>570</v>
      </c>
      <c r="E154" t="s">
        <v>571</v>
      </c>
      <c r="F154">
        <v>0</v>
      </c>
      <c r="H154">
        <v>1627940787.6</v>
      </c>
      <c r="I154">
        <f>(J154)/1000</f>
        <v>0</v>
      </c>
      <c r="J154">
        <f>1000*CB154*AH154*(BX154-BY154)/(100*BQ154*(1000-AH154*BX154))</f>
        <v>0</v>
      </c>
      <c r="K154">
        <f>CB154*AH154*(BW154-BV154*(1000-AH154*BY154)/(1000-AH154*BX154))/(100*BQ154)</f>
        <v>0</v>
      </c>
      <c r="L154">
        <f>BV154 - IF(AH154&gt;1, K154*BQ154*100.0/(AJ154*CJ154), 0)</f>
        <v>0</v>
      </c>
      <c r="M154">
        <f>((S154-I154/2)*L154-K154)/(S154+I154/2)</f>
        <v>0</v>
      </c>
      <c r="N154">
        <f>M154*(CC154+CD154)/1000.0</f>
        <v>0</v>
      </c>
      <c r="O154">
        <f>(BV154 - IF(AH154&gt;1, K154*BQ154*100.0/(AJ154*CJ154), 0))*(CC154+CD154)/1000.0</f>
        <v>0</v>
      </c>
      <c r="P154">
        <f>2.0/((1/R154-1/Q154)+SIGN(R154)*SQRT((1/R154-1/Q154)*(1/R154-1/Q154) + 4*BR154/((BR154+1)*(BR154+1))*(2*1/R154*1/Q154-1/Q154*1/Q154)))</f>
        <v>0</v>
      </c>
      <c r="Q154">
        <f>IF(LEFT(BS154,1)&lt;&gt;"0",IF(LEFT(BS154,1)="1",3.0,BT154),$D$5+$E$5*(CJ154*CC154/($K$5*1000))+$F$5*(CJ154*CC154/($K$5*1000))*MAX(MIN(BQ154,$J$5),$I$5)*MAX(MIN(BQ154,$J$5),$I$5)+$G$5*MAX(MIN(BQ154,$J$5),$I$5)*(CJ154*CC154/($K$5*1000))+$H$5*(CJ154*CC154/($K$5*1000))*(CJ154*CC154/($K$5*1000)))</f>
        <v>0</v>
      </c>
      <c r="R154">
        <f>I154*(1000-(1000*0.61365*exp(17.502*V154/(240.97+V154))/(CC154+CD154)+BX154)/2)/(1000*0.61365*exp(17.502*V154/(240.97+V154))/(CC154+CD154)-BX154)</f>
        <v>0</v>
      </c>
      <c r="S154">
        <f>1/((BR154+1)/(P154/1.6)+1/(Q154/1.37)) + BR154/((BR154+1)/(P154/1.6) + BR154/(Q154/1.37))</f>
        <v>0</v>
      </c>
      <c r="T154">
        <f>(BM154*BP154)</f>
        <v>0</v>
      </c>
      <c r="U154">
        <f>(CE154+(T154+2*0.95*5.67E-8*(((CE154+$B$7)+273)^4-(CE154+273)^4)-44100*I154)/(1.84*29.3*Q154+8*0.95*5.67E-8*(CE154+273)^3))</f>
        <v>0</v>
      </c>
      <c r="V154">
        <f>($C$7*CF154+$D$7*CG154+$E$7*U154)</f>
        <v>0</v>
      </c>
      <c r="W154">
        <f>0.61365*exp(17.502*V154/(240.97+V154))</f>
        <v>0</v>
      </c>
      <c r="X154">
        <f>(Y154/Z154*100)</f>
        <v>0</v>
      </c>
      <c r="Y154">
        <f>BX154*(CC154+CD154)/1000</f>
        <v>0</v>
      </c>
      <c r="Z154">
        <f>0.61365*exp(17.502*CE154/(240.97+CE154))</f>
        <v>0</v>
      </c>
      <c r="AA154">
        <f>(W154-BX154*(CC154+CD154)/1000)</f>
        <v>0</v>
      </c>
      <c r="AB154">
        <f>(-I154*44100)</f>
        <v>0</v>
      </c>
      <c r="AC154">
        <f>2*29.3*Q154*0.92*(CE154-V154)</f>
        <v>0</v>
      </c>
      <c r="AD154">
        <f>2*0.95*5.67E-8*(((CE154+$B$7)+273)^4-(V154+273)^4)</f>
        <v>0</v>
      </c>
      <c r="AE154">
        <f>T154+AD154+AB154+AC154</f>
        <v>0</v>
      </c>
      <c r="AF154">
        <v>0</v>
      </c>
      <c r="AG154">
        <v>0</v>
      </c>
      <c r="AH154">
        <f>IF(AF154*$H$13&gt;=AJ154,1.0,(AJ154/(AJ154-AF154*$H$13)))</f>
        <v>0</v>
      </c>
      <c r="AI154">
        <f>(AH154-1)*100</f>
        <v>0</v>
      </c>
      <c r="AJ154">
        <f>MAX(0,($B$13+$C$13*CJ154)/(1+$D$13*CJ154)*CC154/(CE154+273)*$E$13)</f>
        <v>0</v>
      </c>
      <c r="AK154" t="s">
        <v>292</v>
      </c>
      <c r="AL154" t="s">
        <v>292</v>
      </c>
      <c r="AM154">
        <v>0</v>
      </c>
      <c r="AN154">
        <v>0</v>
      </c>
      <c r="AO154">
        <f>1-AM154/AN154</f>
        <v>0</v>
      </c>
      <c r="AP154">
        <v>0</v>
      </c>
      <c r="AQ154" t="s">
        <v>292</v>
      </c>
      <c r="AR154" t="s">
        <v>292</v>
      </c>
      <c r="AS154">
        <v>0</v>
      </c>
      <c r="AT154">
        <v>0</v>
      </c>
      <c r="AU154">
        <f>1-AS154/AT154</f>
        <v>0</v>
      </c>
      <c r="AV154">
        <v>0.5</v>
      </c>
      <c r="AW154">
        <f>BN154</f>
        <v>0</v>
      </c>
      <c r="AX154">
        <f>K154</f>
        <v>0</v>
      </c>
      <c r="AY154">
        <f>AU154*AV154*AW154</f>
        <v>0</v>
      </c>
      <c r="AZ154">
        <f>(AX154-AP154)/AW154</f>
        <v>0</v>
      </c>
      <c r="BA154">
        <f>(AN154-AT154)/AT154</f>
        <v>0</v>
      </c>
      <c r="BB154">
        <f>AM154/(AO154+AM154/AT154)</f>
        <v>0</v>
      </c>
      <c r="BC154" t="s">
        <v>292</v>
      </c>
      <c r="BD154">
        <v>0</v>
      </c>
      <c r="BE154">
        <f>IF(BD154&lt;&gt;0, BD154, BB154)</f>
        <v>0</v>
      </c>
      <c r="BF154">
        <f>1-BE154/AT154</f>
        <v>0</v>
      </c>
      <c r="BG154">
        <f>(AT154-AS154)/(AT154-BE154)</f>
        <v>0</v>
      </c>
      <c r="BH154">
        <f>(AN154-AT154)/(AN154-BE154)</f>
        <v>0</v>
      </c>
      <c r="BI154">
        <f>(AT154-AS154)/(AT154-AM154)</f>
        <v>0</v>
      </c>
      <c r="BJ154">
        <f>(AN154-AT154)/(AN154-AM154)</f>
        <v>0</v>
      </c>
      <c r="BK154">
        <f>(BG154*BE154/AS154)</f>
        <v>0</v>
      </c>
      <c r="BL154">
        <f>(1-BK154)</f>
        <v>0</v>
      </c>
      <c r="BM154">
        <f>$B$11*CK154+$C$11*CL154+$F$11*CM154*(1-CP154)</f>
        <v>0</v>
      </c>
      <c r="BN154">
        <f>BM154*BO154</f>
        <v>0</v>
      </c>
      <c r="BO154">
        <f>($B$11*$D$9+$C$11*$D$9+$F$11*((CZ154+CR154)/MAX(CZ154+CR154+DA154, 0.1)*$I$9+DA154/MAX(CZ154+CR154+DA154, 0.1)*$J$9))/($B$11+$C$11+$F$11)</f>
        <v>0</v>
      </c>
      <c r="BP154">
        <f>($B$11*$K$9+$C$11*$K$9+$F$11*((CZ154+CR154)/MAX(CZ154+CR154+DA154, 0.1)*$P$9+DA154/MAX(CZ154+CR154+DA154, 0.1)*$Q$9))/($B$11+$C$11+$F$11)</f>
        <v>0</v>
      </c>
      <c r="BQ154">
        <v>6</v>
      </c>
      <c r="BR154">
        <v>0.5</v>
      </c>
      <c r="BS154" t="s">
        <v>293</v>
      </c>
      <c r="BT154">
        <v>2</v>
      </c>
      <c r="BU154">
        <v>1627940787.6</v>
      </c>
      <c r="BV154">
        <v>451.052</v>
      </c>
      <c r="BW154">
        <v>457.165</v>
      </c>
      <c r="BX154">
        <v>19.6043</v>
      </c>
      <c r="BY154">
        <v>19.5263</v>
      </c>
      <c r="BZ154">
        <v>450.309</v>
      </c>
      <c r="CA154">
        <v>19.7371</v>
      </c>
      <c r="CB154">
        <v>900.155</v>
      </c>
      <c r="CC154">
        <v>101.148</v>
      </c>
      <c r="CD154">
        <v>0.100054</v>
      </c>
      <c r="CE154">
        <v>35.1356</v>
      </c>
      <c r="CF154">
        <v>35.384</v>
      </c>
      <c r="CG154">
        <v>999.9</v>
      </c>
      <c r="CH154">
        <v>0</v>
      </c>
      <c r="CI154">
        <v>0</v>
      </c>
      <c r="CJ154">
        <v>10000</v>
      </c>
      <c r="CK154">
        <v>0</v>
      </c>
      <c r="CL154">
        <v>66.3922</v>
      </c>
      <c r="CM154">
        <v>1460.15</v>
      </c>
      <c r="CN154">
        <v>0.972999</v>
      </c>
      <c r="CO154">
        <v>0.0270013</v>
      </c>
      <c r="CP154">
        <v>0</v>
      </c>
      <c r="CQ154">
        <v>3.1825</v>
      </c>
      <c r="CR154">
        <v>4.99951</v>
      </c>
      <c r="CS154">
        <v>200.68</v>
      </c>
      <c r="CT154">
        <v>11913.1</v>
      </c>
      <c r="CU154">
        <v>49.125</v>
      </c>
      <c r="CV154">
        <v>51.5</v>
      </c>
      <c r="CW154">
        <v>50.687</v>
      </c>
      <c r="CX154">
        <v>50.875</v>
      </c>
      <c r="CY154">
        <v>51.125</v>
      </c>
      <c r="CZ154">
        <v>1415.86</v>
      </c>
      <c r="DA154">
        <v>39.29</v>
      </c>
      <c r="DB154">
        <v>0</v>
      </c>
      <c r="DC154">
        <v>1627940788.3</v>
      </c>
      <c r="DD154">
        <v>0</v>
      </c>
      <c r="DE154">
        <v>3.236248</v>
      </c>
      <c r="DF154">
        <v>0.118538452156818</v>
      </c>
      <c r="DG154">
        <v>2.56338462688798</v>
      </c>
      <c r="DH154">
        <v>200.19464</v>
      </c>
      <c r="DI154">
        <v>15</v>
      </c>
      <c r="DJ154">
        <v>1627940486.6</v>
      </c>
      <c r="DK154" t="s">
        <v>294</v>
      </c>
      <c r="DL154">
        <v>1627940484.1</v>
      </c>
      <c r="DM154">
        <v>1627940486.6</v>
      </c>
      <c r="DN154">
        <v>1</v>
      </c>
      <c r="DO154">
        <v>-0.66</v>
      </c>
      <c r="DP154">
        <v>-0.126</v>
      </c>
      <c r="DQ154">
        <v>0.617</v>
      </c>
      <c r="DR154">
        <v>-0.144</v>
      </c>
      <c r="DS154">
        <v>420</v>
      </c>
      <c r="DT154">
        <v>19</v>
      </c>
      <c r="DU154">
        <v>0.69</v>
      </c>
      <c r="DV154">
        <v>0.21</v>
      </c>
      <c r="DW154">
        <v>-6.08925951219512</v>
      </c>
      <c r="DX154">
        <v>0.53924989547038</v>
      </c>
      <c r="DY154">
        <v>0.122743785416202</v>
      </c>
      <c r="DZ154">
        <v>0</v>
      </c>
      <c r="EA154">
        <v>3.27144571428571</v>
      </c>
      <c r="EB154">
        <v>-0.375569471624262</v>
      </c>
      <c r="EC154">
        <v>0.197131996885129</v>
      </c>
      <c r="ED154">
        <v>1</v>
      </c>
      <c r="EE154">
        <v>0.0562159414634146</v>
      </c>
      <c r="EF154">
        <v>0.103524397212544</v>
      </c>
      <c r="EG154">
        <v>0.0139549284100369</v>
      </c>
      <c r="EH154">
        <v>0</v>
      </c>
      <c r="EI154">
        <v>1</v>
      </c>
      <c r="EJ154">
        <v>3</v>
      </c>
      <c r="EK154" t="s">
        <v>349</v>
      </c>
      <c r="EL154">
        <v>100</v>
      </c>
      <c r="EM154">
        <v>100</v>
      </c>
      <c r="EN154">
        <v>0.743</v>
      </c>
      <c r="EO154">
        <v>-0.1328</v>
      </c>
      <c r="EP154">
        <v>-1.5265217558934</v>
      </c>
      <c r="EQ154">
        <v>0.00616335315543056</v>
      </c>
      <c r="ER154">
        <v>-2.81551833566181e-06</v>
      </c>
      <c r="ES154">
        <v>7.20361701182458e-10</v>
      </c>
      <c r="ET154">
        <v>-0.335119031910718</v>
      </c>
      <c r="EU154">
        <v>0.000949733804135094</v>
      </c>
      <c r="EV154">
        <v>0.000626151634330831</v>
      </c>
      <c r="EW154">
        <v>-7.8445624330649e-06</v>
      </c>
      <c r="EX154">
        <v>-4</v>
      </c>
      <c r="EY154">
        <v>2067</v>
      </c>
      <c r="EZ154">
        <v>1</v>
      </c>
      <c r="FA154">
        <v>22</v>
      </c>
      <c r="FB154">
        <v>5.1</v>
      </c>
      <c r="FC154">
        <v>5</v>
      </c>
      <c r="FD154">
        <v>18</v>
      </c>
      <c r="FE154">
        <v>992.138</v>
      </c>
      <c r="FF154">
        <v>450.53</v>
      </c>
      <c r="FG154">
        <v>33.0005</v>
      </c>
      <c r="FH154">
        <v>34.6394</v>
      </c>
      <c r="FI154">
        <v>30.0017</v>
      </c>
      <c r="FJ154">
        <v>34.2331</v>
      </c>
      <c r="FK154">
        <v>34.2675</v>
      </c>
      <c r="FL154">
        <v>29.37</v>
      </c>
      <c r="FM154">
        <v>44.0297</v>
      </c>
      <c r="FN154">
        <v>0</v>
      </c>
      <c r="FO154">
        <v>33</v>
      </c>
      <c r="FP154">
        <v>469.02</v>
      </c>
      <c r="FQ154">
        <v>19.5062</v>
      </c>
      <c r="FR154">
        <v>98.8723</v>
      </c>
      <c r="FS154">
        <v>97.6894</v>
      </c>
    </row>
    <row r="155" spans="1:175">
      <c r="A155">
        <v>139</v>
      </c>
      <c r="B155">
        <v>1627940789.6</v>
      </c>
      <c r="C155">
        <v>276</v>
      </c>
      <c r="D155" t="s">
        <v>572</v>
      </c>
      <c r="E155" t="s">
        <v>573</v>
      </c>
      <c r="F155">
        <v>0</v>
      </c>
      <c r="H155">
        <v>1627940789.6</v>
      </c>
      <c r="I155">
        <f>(J155)/1000</f>
        <v>0</v>
      </c>
      <c r="J155">
        <f>1000*CB155*AH155*(BX155-BY155)/(100*BQ155*(1000-AH155*BX155))</f>
        <v>0</v>
      </c>
      <c r="K155">
        <f>CB155*AH155*(BW155-BV155*(1000-AH155*BY155)/(1000-AH155*BX155))/(100*BQ155)</f>
        <v>0</v>
      </c>
      <c r="L155">
        <f>BV155 - IF(AH155&gt;1, K155*BQ155*100.0/(AJ155*CJ155), 0)</f>
        <v>0</v>
      </c>
      <c r="M155">
        <f>((S155-I155/2)*L155-K155)/(S155+I155/2)</f>
        <v>0</v>
      </c>
      <c r="N155">
        <f>M155*(CC155+CD155)/1000.0</f>
        <v>0</v>
      </c>
      <c r="O155">
        <f>(BV155 - IF(AH155&gt;1, K155*BQ155*100.0/(AJ155*CJ155), 0))*(CC155+CD155)/1000.0</f>
        <v>0</v>
      </c>
      <c r="P155">
        <f>2.0/((1/R155-1/Q155)+SIGN(R155)*SQRT((1/R155-1/Q155)*(1/R155-1/Q155) + 4*BR155/((BR155+1)*(BR155+1))*(2*1/R155*1/Q155-1/Q155*1/Q155)))</f>
        <v>0</v>
      </c>
      <c r="Q155">
        <f>IF(LEFT(BS155,1)&lt;&gt;"0",IF(LEFT(BS155,1)="1",3.0,BT155),$D$5+$E$5*(CJ155*CC155/($K$5*1000))+$F$5*(CJ155*CC155/($K$5*1000))*MAX(MIN(BQ155,$J$5),$I$5)*MAX(MIN(BQ155,$J$5),$I$5)+$G$5*MAX(MIN(BQ155,$J$5),$I$5)*(CJ155*CC155/($K$5*1000))+$H$5*(CJ155*CC155/($K$5*1000))*(CJ155*CC155/($K$5*1000)))</f>
        <v>0</v>
      </c>
      <c r="R155">
        <f>I155*(1000-(1000*0.61365*exp(17.502*V155/(240.97+V155))/(CC155+CD155)+BX155)/2)/(1000*0.61365*exp(17.502*V155/(240.97+V155))/(CC155+CD155)-BX155)</f>
        <v>0</v>
      </c>
      <c r="S155">
        <f>1/((BR155+1)/(P155/1.6)+1/(Q155/1.37)) + BR155/((BR155+1)/(P155/1.6) + BR155/(Q155/1.37))</f>
        <v>0</v>
      </c>
      <c r="T155">
        <f>(BM155*BP155)</f>
        <v>0</v>
      </c>
      <c r="U155">
        <f>(CE155+(T155+2*0.95*5.67E-8*(((CE155+$B$7)+273)^4-(CE155+273)^4)-44100*I155)/(1.84*29.3*Q155+8*0.95*5.67E-8*(CE155+273)^3))</f>
        <v>0</v>
      </c>
      <c r="V155">
        <f>($C$7*CF155+$D$7*CG155+$E$7*U155)</f>
        <v>0</v>
      </c>
      <c r="W155">
        <f>0.61365*exp(17.502*V155/(240.97+V155))</f>
        <v>0</v>
      </c>
      <c r="X155">
        <f>(Y155/Z155*100)</f>
        <v>0</v>
      </c>
      <c r="Y155">
        <f>BX155*(CC155+CD155)/1000</f>
        <v>0</v>
      </c>
      <c r="Z155">
        <f>0.61365*exp(17.502*CE155/(240.97+CE155))</f>
        <v>0</v>
      </c>
      <c r="AA155">
        <f>(W155-BX155*(CC155+CD155)/1000)</f>
        <v>0</v>
      </c>
      <c r="AB155">
        <f>(-I155*44100)</f>
        <v>0</v>
      </c>
      <c r="AC155">
        <f>2*29.3*Q155*0.92*(CE155-V155)</f>
        <v>0</v>
      </c>
      <c r="AD155">
        <f>2*0.95*5.67E-8*(((CE155+$B$7)+273)^4-(V155+273)^4)</f>
        <v>0</v>
      </c>
      <c r="AE155">
        <f>T155+AD155+AB155+AC155</f>
        <v>0</v>
      </c>
      <c r="AF155">
        <v>0</v>
      </c>
      <c r="AG155">
        <v>0</v>
      </c>
      <c r="AH155">
        <f>IF(AF155*$H$13&gt;=AJ155,1.0,(AJ155/(AJ155-AF155*$H$13)))</f>
        <v>0</v>
      </c>
      <c r="AI155">
        <f>(AH155-1)*100</f>
        <v>0</v>
      </c>
      <c r="AJ155">
        <f>MAX(0,($B$13+$C$13*CJ155)/(1+$D$13*CJ155)*CC155/(CE155+273)*$E$13)</f>
        <v>0</v>
      </c>
      <c r="AK155" t="s">
        <v>292</v>
      </c>
      <c r="AL155" t="s">
        <v>292</v>
      </c>
      <c r="AM155">
        <v>0</v>
      </c>
      <c r="AN155">
        <v>0</v>
      </c>
      <c r="AO155">
        <f>1-AM155/AN155</f>
        <v>0</v>
      </c>
      <c r="AP155">
        <v>0</v>
      </c>
      <c r="AQ155" t="s">
        <v>292</v>
      </c>
      <c r="AR155" t="s">
        <v>292</v>
      </c>
      <c r="AS155">
        <v>0</v>
      </c>
      <c r="AT155">
        <v>0</v>
      </c>
      <c r="AU155">
        <f>1-AS155/AT155</f>
        <v>0</v>
      </c>
      <c r="AV155">
        <v>0.5</v>
      </c>
      <c r="AW155">
        <f>BN155</f>
        <v>0</v>
      </c>
      <c r="AX155">
        <f>K155</f>
        <v>0</v>
      </c>
      <c r="AY155">
        <f>AU155*AV155*AW155</f>
        <v>0</v>
      </c>
      <c r="AZ155">
        <f>(AX155-AP155)/AW155</f>
        <v>0</v>
      </c>
      <c r="BA155">
        <f>(AN155-AT155)/AT155</f>
        <v>0</v>
      </c>
      <c r="BB155">
        <f>AM155/(AO155+AM155/AT155)</f>
        <v>0</v>
      </c>
      <c r="BC155" t="s">
        <v>292</v>
      </c>
      <c r="BD155">
        <v>0</v>
      </c>
      <c r="BE155">
        <f>IF(BD155&lt;&gt;0, BD155, BB155)</f>
        <v>0</v>
      </c>
      <c r="BF155">
        <f>1-BE155/AT155</f>
        <v>0</v>
      </c>
      <c r="BG155">
        <f>(AT155-AS155)/(AT155-BE155)</f>
        <v>0</v>
      </c>
      <c r="BH155">
        <f>(AN155-AT155)/(AN155-BE155)</f>
        <v>0</v>
      </c>
      <c r="BI155">
        <f>(AT155-AS155)/(AT155-AM155)</f>
        <v>0</v>
      </c>
      <c r="BJ155">
        <f>(AN155-AT155)/(AN155-AM155)</f>
        <v>0</v>
      </c>
      <c r="BK155">
        <f>(BG155*BE155/AS155)</f>
        <v>0</v>
      </c>
      <c r="BL155">
        <f>(1-BK155)</f>
        <v>0</v>
      </c>
      <c r="BM155">
        <f>$B$11*CK155+$C$11*CL155+$F$11*CM155*(1-CP155)</f>
        <v>0</v>
      </c>
      <c r="BN155">
        <f>BM155*BO155</f>
        <v>0</v>
      </c>
      <c r="BO155">
        <f>($B$11*$D$9+$C$11*$D$9+$F$11*((CZ155+CR155)/MAX(CZ155+CR155+DA155, 0.1)*$I$9+DA155/MAX(CZ155+CR155+DA155, 0.1)*$J$9))/($B$11+$C$11+$F$11)</f>
        <v>0</v>
      </c>
      <c r="BP155">
        <f>($B$11*$K$9+$C$11*$K$9+$F$11*((CZ155+CR155)/MAX(CZ155+CR155+DA155, 0.1)*$P$9+DA155/MAX(CZ155+CR155+DA155, 0.1)*$Q$9))/($B$11+$C$11+$F$11)</f>
        <v>0</v>
      </c>
      <c r="BQ155">
        <v>6</v>
      </c>
      <c r="BR155">
        <v>0.5</v>
      </c>
      <c r="BS155" t="s">
        <v>293</v>
      </c>
      <c r="BT155">
        <v>2</v>
      </c>
      <c r="BU155">
        <v>1627940789.6</v>
      </c>
      <c r="BV155">
        <v>454.49</v>
      </c>
      <c r="BW155">
        <v>460.548</v>
      </c>
      <c r="BX155">
        <v>19.5994</v>
      </c>
      <c r="BY155">
        <v>19.5318</v>
      </c>
      <c r="BZ155">
        <v>453.733</v>
      </c>
      <c r="CA155">
        <v>19.7323</v>
      </c>
      <c r="CB155">
        <v>900.008</v>
      </c>
      <c r="CC155">
        <v>101.146</v>
      </c>
      <c r="CD155">
        <v>0.100112</v>
      </c>
      <c r="CE155">
        <v>35.1367</v>
      </c>
      <c r="CF155">
        <v>35.3861</v>
      </c>
      <c r="CG155">
        <v>999.9</v>
      </c>
      <c r="CH155">
        <v>0</v>
      </c>
      <c r="CI155">
        <v>0</v>
      </c>
      <c r="CJ155">
        <v>9987.5</v>
      </c>
      <c r="CK155">
        <v>0</v>
      </c>
      <c r="CL155">
        <v>66.4063</v>
      </c>
      <c r="CM155">
        <v>1460.14</v>
      </c>
      <c r="CN155">
        <v>0.972999</v>
      </c>
      <c r="CO155">
        <v>0.0270013</v>
      </c>
      <c r="CP155">
        <v>0</v>
      </c>
      <c r="CQ155">
        <v>3.1751</v>
      </c>
      <c r="CR155">
        <v>4.99951</v>
      </c>
      <c r="CS155">
        <v>200.525</v>
      </c>
      <c r="CT155">
        <v>11913.1</v>
      </c>
      <c r="CU155">
        <v>49.125</v>
      </c>
      <c r="CV155">
        <v>51.5</v>
      </c>
      <c r="CW155">
        <v>50.75</v>
      </c>
      <c r="CX155">
        <v>50.875</v>
      </c>
      <c r="CY155">
        <v>51.125</v>
      </c>
      <c r="CZ155">
        <v>1415.85</v>
      </c>
      <c r="DA155">
        <v>39.29</v>
      </c>
      <c r="DB155">
        <v>0</v>
      </c>
      <c r="DC155">
        <v>1627940790.1</v>
      </c>
      <c r="DD155">
        <v>0</v>
      </c>
      <c r="DE155">
        <v>3.22516153846154</v>
      </c>
      <c r="DF155">
        <v>-0.442400010913603</v>
      </c>
      <c r="DG155">
        <v>2.5135384706611</v>
      </c>
      <c r="DH155">
        <v>200.2685</v>
      </c>
      <c r="DI155">
        <v>15</v>
      </c>
      <c r="DJ155">
        <v>1627940486.6</v>
      </c>
      <c r="DK155" t="s">
        <v>294</v>
      </c>
      <c r="DL155">
        <v>1627940484.1</v>
      </c>
      <c r="DM155">
        <v>1627940486.6</v>
      </c>
      <c r="DN155">
        <v>1</v>
      </c>
      <c r="DO155">
        <v>-0.66</v>
      </c>
      <c r="DP155">
        <v>-0.126</v>
      </c>
      <c r="DQ155">
        <v>0.617</v>
      </c>
      <c r="DR155">
        <v>-0.144</v>
      </c>
      <c r="DS155">
        <v>420</v>
      </c>
      <c r="DT155">
        <v>19</v>
      </c>
      <c r="DU155">
        <v>0.69</v>
      </c>
      <c r="DV155">
        <v>0.21</v>
      </c>
      <c r="DW155">
        <v>-6.07416</v>
      </c>
      <c r="DX155">
        <v>0.107190522648086</v>
      </c>
      <c r="DY155">
        <v>0.106308080297715</v>
      </c>
      <c r="DZ155">
        <v>1</v>
      </c>
      <c r="EA155">
        <v>3.24223235294118</v>
      </c>
      <c r="EB155">
        <v>-0.408233779892321</v>
      </c>
      <c r="EC155">
        <v>0.195515693247955</v>
      </c>
      <c r="ED155">
        <v>1</v>
      </c>
      <c r="EE155">
        <v>0.058826312195122</v>
      </c>
      <c r="EF155">
        <v>0.121276578397213</v>
      </c>
      <c r="EG155">
        <v>0.014944520049188</v>
      </c>
      <c r="EH155">
        <v>0</v>
      </c>
      <c r="EI155">
        <v>2</v>
      </c>
      <c r="EJ155">
        <v>3</v>
      </c>
      <c r="EK155" t="s">
        <v>298</v>
      </c>
      <c r="EL155">
        <v>100</v>
      </c>
      <c r="EM155">
        <v>100</v>
      </c>
      <c r="EN155">
        <v>0.757</v>
      </c>
      <c r="EO155">
        <v>-0.1329</v>
      </c>
      <c r="EP155">
        <v>-1.5265217558934</v>
      </c>
      <c r="EQ155">
        <v>0.00616335315543056</v>
      </c>
      <c r="ER155">
        <v>-2.81551833566181e-06</v>
      </c>
      <c r="ES155">
        <v>7.20361701182458e-10</v>
      </c>
      <c r="ET155">
        <v>-0.335119031910718</v>
      </c>
      <c r="EU155">
        <v>0.000949733804135094</v>
      </c>
      <c r="EV155">
        <v>0.000626151634330831</v>
      </c>
      <c r="EW155">
        <v>-7.8445624330649e-06</v>
      </c>
      <c r="EX155">
        <v>-4</v>
      </c>
      <c r="EY155">
        <v>2067</v>
      </c>
      <c r="EZ155">
        <v>1</v>
      </c>
      <c r="FA155">
        <v>22</v>
      </c>
      <c r="FB155">
        <v>5.1</v>
      </c>
      <c r="FC155">
        <v>5</v>
      </c>
      <c r="FD155">
        <v>18</v>
      </c>
      <c r="FE155">
        <v>992.234</v>
      </c>
      <c r="FF155">
        <v>450.585</v>
      </c>
      <c r="FG155">
        <v>33.0006</v>
      </c>
      <c r="FH155">
        <v>34.6473</v>
      </c>
      <c r="FI155">
        <v>30.0017</v>
      </c>
      <c r="FJ155">
        <v>34.2409</v>
      </c>
      <c r="FK155">
        <v>34.2752</v>
      </c>
      <c r="FL155">
        <v>29.558</v>
      </c>
      <c r="FM155">
        <v>44.0297</v>
      </c>
      <c r="FN155">
        <v>0</v>
      </c>
      <c r="FO155">
        <v>33</v>
      </c>
      <c r="FP155">
        <v>474.06</v>
      </c>
      <c r="FQ155">
        <v>19.5109</v>
      </c>
      <c r="FR155">
        <v>98.8713</v>
      </c>
      <c r="FS155">
        <v>97.688</v>
      </c>
    </row>
    <row r="156" spans="1:175">
      <c r="A156">
        <v>140</v>
      </c>
      <c r="B156">
        <v>1627940791.6</v>
      </c>
      <c r="C156">
        <v>278</v>
      </c>
      <c r="D156" t="s">
        <v>574</v>
      </c>
      <c r="E156" t="s">
        <v>575</v>
      </c>
      <c r="F156">
        <v>0</v>
      </c>
      <c r="H156">
        <v>1627940791.6</v>
      </c>
      <c r="I156">
        <f>(J156)/1000</f>
        <v>0</v>
      </c>
      <c r="J156">
        <f>1000*CB156*AH156*(BX156-BY156)/(100*BQ156*(1000-AH156*BX156))</f>
        <v>0</v>
      </c>
      <c r="K156">
        <f>CB156*AH156*(BW156-BV156*(1000-AH156*BY156)/(1000-AH156*BX156))/(100*BQ156)</f>
        <v>0</v>
      </c>
      <c r="L156">
        <f>BV156 - IF(AH156&gt;1, K156*BQ156*100.0/(AJ156*CJ156), 0)</f>
        <v>0</v>
      </c>
      <c r="M156">
        <f>((S156-I156/2)*L156-K156)/(S156+I156/2)</f>
        <v>0</v>
      </c>
      <c r="N156">
        <f>M156*(CC156+CD156)/1000.0</f>
        <v>0</v>
      </c>
      <c r="O156">
        <f>(BV156 - IF(AH156&gt;1, K156*BQ156*100.0/(AJ156*CJ156), 0))*(CC156+CD156)/1000.0</f>
        <v>0</v>
      </c>
      <c r="P156">
        <f>2.0/((1/R156-1/Q156)+SIGN(R156)*SQRT((1/R156-1/Q156)*(1/R156-1/Q156) + 4*BR156/((BR156+1)*(BR156+1))*(2*1/R156*1/Q156-1/Q156*1/Q156)))</f>
        <v>0</v>
      </c>
      <c r="Q156">
        <f>IF(LEFT(BS156,1)&lt;&gt;"0",IF(LEFT(BS156,1)="1",3.0,BT156),$D$5+$E$5*(CJ156*CC156/($K$5*1000))+$F$5*(CJ156*CC156/($K$5*1000))*MAX(MIN(BQ156,$J$5),$I$5)*MAX(MIN(BQ156,$J$5),$I$5)+$G$5*MAX(MIN(BQ156,$J$5),$I$5)*(CJ156*CC156/($K$5*1000))+$H$5*(CJ156*CC156/($K$5*1000))*(CJ156*CC156/($K$5*1000)))</f>
        <v>0</v>
      </c>
      <c r="R156">
        <f>I156*(1000-(1000*0.61365*exp(17.502*V156/(240.97+V156))/(CC156+CD156)+BX156)/2)/(1000*0.61365*exp(17.502*V156/(240.97+V156))/(CC156+CD156)-BX156)</f>
        <v>0</v>
      </c>
      <c r="S156">
        <f>1/((BR156+1)/(P156/1.6)+1/(Q156/1.37)) + BR156/((BR156+1)/(P156/1.6) + BR156/(Q156/1.37))</f>
        <v>0</v>
      </c>
      <c r="T156">
        <f>(BM156*BP156)</f>
        <v>0</v>
      </c>
      <c r="U156">
        <f>(CE156+(T156+2*0.95*5.67E-8*(((CE156+$B$7)+273)^4-(CE156+273)^4)-44100*I156)/(1.84*29.3*Q156+8*0.95*5.67E-8*(CE156+273)^3))</f>
        <v>0</v>
      </c>
      <c r="V156">
        <f>($C$7*CF156+$D$7*CG156+$E$7*U156)</f>
        <v>0</v>
      </c>
      <c r="W156">
        <f>0.61365*exp(17.502*V156/(240.97+V156))</f>
        <v>0</v>
      </c>
      <c r="X156">
        <f>(Y156/Z156*100)</f>
        <v>0</v>
      </c>
      <c r="Y156">
        <f>BX156*(CC156+CD156)/1000</f>
        <v>0</v>
      </c>
      <c r="Z156">
        <f>0.61365*exp(17.502*CE156/(240.97+CE156))</f>
        <v>0</v>
      </c>
      <c r="AA156">
        <f>(W156-BX156*(CC156+CD156)/1000)</f>
        <v>0</v>
      </c>
      <c r="AB156">
        <f>(-I156*44100)</f>
        <v>0</v>
      </c>
      <c r="AC156">
        <f>2*29.3*Q156*0.92*(CE156-V156)</f>
        <v>0</v>
      </c>
      <c r="AD156">
        <f>2*0.95*5.67E-8*(((CE156+$B$7)+273)^4-(V156+273)^4)</f>
        <v>0</v>
      </c>
      <c r="AE156">
        <f>T156+AD156+AB156+AC156</f>
        <v>0</v>
      </c>
      <c r="AF156">
        <v>0</v>
      </c>
      <c r="AG156">
        <v>0</v>
      </c>
      <c r="AH156">
        <f>IF(AF156*$H$13&gt;=AJ156,1.0,(AJ156/(AJ156-AF156*$H$13)))</f>
        <v>0</v>
      </c>
      <c r="AI156">
        <f>(AH156-1)*100</f>
        <v>0</v>
      </c>
      <c r="AJ156">
        <f>MAX(0,($B$13+$C$13*CJ156)/(1+$D$13*CJ156)*CC156/(CE156+273)*$E$13)</f>
        <v>0</v>
      </c>
      <c r="AK156" t="s">
        <v>292</v>
      </c>
      <c r="AL156" t="s">
        <v>292</v>
      </c>
      <c r="AM156">
        <v>0</v>
      </c>
      <c r="AN156">
        <v>0</v>
      </c>
      <c r="AO156">
        <f>1-AM156/AN156</f>
        <v>0</v>
      </c>
      <c r="AP156">
        <v>0</v>
      </c>
      <c r="AQ156" t="s">
        <v>292</v>
      </c>
      <c r="AR156" t="s">
        <v>292</v>
      </c>
      <c r="AS156">
        <v>0</v>
      </c>
      <c r="AT156">
        <v>0</v>
      </c>
      <c r="AU156">
        <f>1-AS156/AT156</f>
        <v>0</v>
      </c>
      <c r="AV156">
        <v>0.5</v>
      </c>
      <c r="AW156">
        <f>BN156</f>
        <v>0</v>
      </c>
      <c r="AX156">
        <f>K156</f>
        <v>0</v>
      </c>
      <c r="AY156">
        <f>AU156*AV156*AW156</f>
        <v>0</v>
      </c>
      <c r="AZ156">
        <f>(AX156-AP156)/AW156</f>
        <v>0</v>
      </c>
      <c r="BA156">
        <f>(AN156-AT156)/AT156</f>
        <v>0</v>
      </c>
      <c r="BB156">
        <f>AM156/(AO156+AM156/AT156)</f>
        <v>0</v>
      </c>
      <c r="BC156" t="s">
        <v>292</v>
      </c>
      <c r="BD156">
        <v>0</v>
      </c>
      <c r="BE156">
        <f>IF(BD156&lt;&gt;0, BD156, BB156)</f>
        <v>0</v>
      </c>
      <c r="BF156">
        <f>1-BE156/AT156</f>
        <v>0</v>
      </c>
      <c r="BG156">
        <f>(AT156-AS156)/(AT156-BE156)</f>
        <v>0</v>
      </c>
      <c r="BH156">
        <f>(AN156-AT156)/(AN156-BE156)</f>
        <v>0</v>
      </c>
      <c r="BI156">
        <f>(AT156-AS156)/(AT156-AM156)</f>
        <v>0</v>
      </c>
      <c r="BJ156">
        <f>(AN156-AT156)/(AN156-AM156)</f>
        <v>0</v>
      </c>
      <c r="BK156">
        <f>(BG156*BE156/AS156)</f>
        <v>0</v>
      </c>
      <c r="BL156">
        <f>(1-BK156)</f>
        <v>0</v>
      </c>
      <c r="BM156">
        <f>$B$11*CK156+$C$11*CL156+$F$11*CM156*(1-CP156)</f>
        <v>0</v>
      </c>
      <c r="BN156">
        <f>BM156*BO156</f>
        <v>0</v>
      </c>
      <c r="BO156">
        <f>($B$11*$D$9+$C$11*$D$9+$F$11*((CZ156+CR156)/MAX(CZ156+CR156+DA156, 0.1)*$I$9+DA156/MAX(CZ156+CR156+DA156, 0.1)*$J$9))/($B$11+$C$11+$F$11)</f>
        <v>0</v>
      </c>
      <c r="BP156">
        <f>($B$11*$K$9+$C$11*$K$9+$F$11*((CZ156+CR156)/MAX(CZ156+CR156+DA156, 0.1)*$P$9+DA156/MAX(CZ156+CR156+DA156, 0.1)*$Q$9))/($B$11+$C$11+$F$11)</f>
        <v>0</v>
      </c>
      <c r="BQ156">
        <v>6</v>
      </c>
      <c r="BR156">
        <v>0.5</v>
      </c>
      <c r="BS156" t="s">
        <v>293</v>
      </c>
      <c r="BT156">
        <v>2</v>
      </c>
      <c r="BU156">
        <v>1627940791.6</v>
      </c>
      <c r="BV156">
        <v>457.887</v>
      </c>
      <c r="BW156">
        <v>464.001</v>
      </c>
      <c r="BX156">
        <v>19.5991</v>
      </c>
      <c r="BY156">
        <v>19.5378</v>
      </c>
      <c r="BZ156">
        <v>457.116</v>
      </c>
      <c r="CA156">
        <v>19.732</v>
      </c>
      <c r="CB156">
        <v>899.933</v>
      </c>
      <c r="CC156">
        <v>101.145</v>
      </c>
      <c r="CD156">
        <v>0.0998941</v>
      </c>
      <c r="CE156">
        <v>35.1363</v>
      </c>
      <c r="CF156">
        <v>35.3944</v>
      </c>
      <c r="CG156">
        <v>999.9</v>
      </c>
      <c r="CH156">
        <v>0</v>
      </c>
      <c r="CI156">
        <v>0</v>
      </c>
      <c r="CJ156">
        <v>9997.5</v>
      </c>
      <c r="CK156">
        <v>0</v>
      </c>
      <c r="CL156">
        <v>66.3922</v>
      </c>
      <c r="CM156">
        <v>1459.82</v>
      </c>
      <c r="CN156">
        <v>0.972993</v>
      </c>
      <c r="CO156">
        <v>0.027007</v>
      </c>
      <c r="CP156">
        <v>0</v>
      </c>
      <c r="CQ156">
        <v>3.1885</v>
      </c>
      <c r="CR156">
        <v>4.99951</v>
      </c>
      <c r="CS156">
        <v>200.867</v>
      </c>
      <c r="CT156">
        <v>11910.4</v>
      </c>
      <c r="CU156">
        <v>49.125</v>
      </c>
      <c r="CV156">
        <v>51.5</v>
      </c>
      <c r="CW156">
        <v>50.75</v>
      </c>
      <c r="CX156">
        <v>50.875</v>
      </c>
      <c r="CY156">
        <v>51.125</v>
      </c>
      <c r="CZ156">
        <v>1415.53</v>
      </c>
      <c r="DA156">
        <v>39.29</v>
      </c>
      <c r="DB156">
        <v>0</v>
      </c>
      <c r="DC156">
        <v>1627940792.5</v>
      </c>
      <c r="DD156">
        <v>0</v>
      </c>
      <c r="DE156">
        <v>3.22878076923077</v>
      </c>
      <c r="DF156">
        <v>0.225890594626735</v>
      </c>
      <c r="DG156">
        <v>2.20892308414825</v>
      </c>
      <c r="DH156">
        <v>200.3785</v>
      </c>
      <c r="DI156">
        <v>15</v>
      </c>
      <c r="DJ156">
        <v>1627940486.6</v>
      </c>
      <c r="DK156" t="s">
        <v>294</v>
      </c>
      <c r="DL156">
        <v>1627940484.1</v>
      </c>
      <c r="DM156">
        <v>1627940486.6</v>
      </c>
      <c r="DN156">
        <v>1</v>
      </c>
      <c r="DO156">
        <v>-0.66</v>
      </c>
      <c r="DP156">
        <v>-0.126</v>
      </c>
      <c r="DQ156">
        <v>0.617</v>
      </c>
      <c r="DR156">
        <v>-0.144</v>
      </c>
      <c r="DS156">
        <v>420</v>
      </c>
      <c r="DT156">
        <v>19</v>
      </c>
      <c r="DU156">
        <v>0.69</v>
      </c>
      <c r="DV156">
        <v>0.21</v>
      </c>
      <c r="DW156">
        <v>-6.05750829268293</v>
      </c>
      <c r="DX156">
        <v>-0.232655540069693</v>
      </c>
      <c r="DY156">
        <v>0.0891379726344377</v>
      </c>
      <c r="DZ156">
        <v>1</v>
      </c>
      <c r="EA156">
        <v>3.24349117647059</v>
      </c>
      <c r="EB156">
        <v>-0.339063398140324</v>
      </c>
      <c r="EC156">
        <v>0.195339010542678</v>
      </c>
      <c r="ED156">
        <v>1</v>
      </c>
      <c r="EE156">
        <v>0.0606047975609756</v>
      </c>
      <c r="EF156">
        <v>0.115559165853659</v>
      </c>
      <c r="EG156">
        <v>0.0147653565091628</v>
      </c>
      <c r="EH156">
        <v>0</v>
      </c>
      <c r="EI156">
        <v>2</v>
      </c>
      <c r="EJ156">
        <v>3</v>
      </c>
      <c r="EK156" t="s">
        <v>298</v>
      </c>
      <c r="EL156">
        <v>100</v>
      </c>
      <c r="EM156">
        <v>100</v>
      </c>
      <c r="EN156">
        <v>0.771</v>
      </c>
      <c r="EO156">
        <v>-0.1329</v>
      </c>
      <c r="EP156">
        <v>-1.5265217558934</v>
      </c>
      <c r="EQ156">
        <v>0.00616335315543056</v>
      </c>
      <c r="ER156">
        <v>-2.81551833566181e-06</v>
      </c>
      <c r="ES156">
        <v>7.20361701182458e-10</v>
      </c>
      <c r="ET156">
        <v>-0.335119031910718</v>
      </c>
      <c r="EU156">
        <v>0.000949733804135094</v>
      </c>
      <c r="EV156">
        <v>0.000626151634330831</v>
      </c>
      <c r="EW156">
        <v>-7.8445624330649e-06</v>
      </c>
      <c r="EX156">
        <v>-4</v>
      </c>
      <c r="EY156">
        <v>2067</v>
      </c>
      <c r="EZ156">
        <v>1</v>
      </c>
      <c r="FA156">
        <v>22</v>
      </c>
      <c r="FB156">
        <v>5.1</v>
      </c>
      <c r="FC156">
        <v>5.1</v>
      </c>
      <c r="FD156">
        <v>18</v>
      </c>
      <c r="FE156">
        <v>992.203</v>
      </c>
      <c r="FF156">
        <v>450.597</v>
      </c>
      <c r="FG156">
        <v>33.0007</v>
      </c>
      <c r="FH156">
        <v>34.6552</v>
      </c>
      <c r="FI156">
        <v>30.0016</v>
      </c>
      <c r="FJ156">
        <v>34.2492</v>
      </c>
      <c r="FK156">
        <v>34.2837</v>
      </c>
      <c r="FL156">
        <v>29.7323</v>
      </c>
      <c r="FM156">
        <v>44.0297</v>
      </c>
      <c r="FN156">
        <v>0</v>
      </c>
      <c r="FO156">
        <v>33</v>
      </c>
      <c r="FP156">
        <v>479.08</v>
      </c>
      <c r="FQ156">
        <v>19.5124</v>
      </c>
      <c r="FR156">
        <v>98.8704</v>
      </c>
      <c r="FS156">
        <v>97.6867</v>
      </c>
    </row>
    <row r="157" spans="1:175">
      <c r="A157">
        <v>141</v>
      </c>
      <c r="B157">
        <v>1627940793.6</v>
      </c>
      <c r="C157">
        <v>280</v>
      </c>
      <c r="D157" t="s">
        <v>576</v>
      </c>
      <c r="E157" t="s">
        <v>577</v>
      </c>
      <c r="F157">
        <v>0</v>
      </c>
      <c r="H157">
        <v>1627940793.6</v>
      </c>
      <c r="I157">
        <f>(J157)/1000</f>
        <v>0</v>
      </c>
      <c r="J157">
        <f>1000*CB157*AH157*(BX157-BY157)/(100*BQ157*(1000-AH157*BX157))</f>
        <v>0</v>
      </c>
      <c r="K157">
        <f>CB157*AH157*(BW157-BV157*(1000-AH157*BY157)/(1000-AH157*BX157))/(100*BQ157)</f>
        <v>0</v>
      </c>
      <c r="L157">
        <f>BV157 - IF(AH157&gt;1, K157*BQ157*100.0/(AJ157*CJ157), 0)</f>
        <v>0</v>
      </c>
      <c r="M157">
        <f>((S157-I157/2)*L157-K157)/(S157+I157/2)</f>
        <v>0</v>
      </c>
      <c r="N157">
        <f>M157*(CC157+CD157)/1000.0</f>
        <v>0</v>
      </c>
      <c r="O157">
        <f>(BV157 - IF(AH157&gt;1, K157*BQ157*100.0/(AJ157*CJ157), 0))*(CC157+CD157)/1000.0</f>
        <v>0</v>
      </c>
      <c r="P157">
        <f>2.0/((1/R157-1/Q157)+SIGN(R157)*SQRT((1/R157-1/Q157)*(1/R157-1/Q157) + 4*BR157/((BR157+1)*(BR157+1))*(2*1/R157*1/Q157-1/Q157*1/Q157)))</f>
        <v>0</v>
      </c>
      <c r="Q157">
        <f>IF(LEFT(BS157,1)&lt;&gt;"0",IF(LEFT(BS157,1)="1",3.0,BT157),$D$5+$E$5*(CJ157*CC157/($K$5*1000))+$F$5*(CJ157*CC157/($K$5*1000))*MAX(MIN(BQ157,$J$5),$I$5)*MAX(MIN(BQ157,$J$5),$I$5)+$G$5*MAX(MIN(BQ157,$J$5),$I$5)*(CJ157*CC157/($K$5*1000))+$H$5*(CJ157*CC157/($K$5*1000))*(CJ157*CC157/($K$5*1000)))</f>
        <v>0</v>
      </c>
      <c r="R157">
        <f>I157*(1000-(1000*0.61365*exp(17.502*V157/(240.97+V157))/(CC157+CD157)+BX157)/2)/(1000*0.61365*exp(17.502*V157/(240.97+V157))/(CC157+CD157)-BX157)</f>
        <v>0</v>
      </c>
      <c r="S157">
        <f>1/((BR157+1)/(P157/1.6)+1/(Q157/1.37)) + BR157/((BR157+1)/(P157/1.6) + BR157/(Q157/1.37))</f>
        <v>0</v>
      </c>
      <c r="T157">
        <f>(BM157*BP157)</f>
        <v>0</v>
      </c>
      <c r="U157">
        <f>(CE157+(T157+2*0.95*5.67E-8*(((CE157+$B$7)+273)^4-(CE157+273)^4)-44100*I157)/(1.84*29.3*Q157+8*0.95*5.67E-8*(CE157+273)^3))</f>
        <v>0</v>
      </c>
      <c r="V157">
        <f>($C$7*CF157+$D$7*CG157+$E$7*U157)</f>
        <v>0</v>
      </c>
      <c r="W157">
        <f>0.61365*exp(17.502*V157/(240.97+V157))</f>
        <v>0</v>
      </c>
      <c r="X157">
        <f>(Y157/Z157*100)</f>
        <v>0</v>
      </c>
      <c r="Y157">
        <f>BX157*(CC157+CD157)/1000</f>
        <v>0</v>
      </c>
      <c r="Z157">
        <f>0.61365*exp(17.502*CE157/(240.97+CE157))</f>
        <v>0</v>
      </c>
      <c r="AA157">
        <f>(W157-BX157*(CC157+CD157)/1000)</f>
        <v>0</v>
      </c>
      <c r="AB157">
        <f>(-I157*44100)</f>
        <v>0</v>
      </c>
      <c r="AC157">
        <f>2*29.3*Q157*0.92*(CE157-V157)</f>
        <v>0</v>
      </c>
      <c r="AD157">
        <f>2*0.95*5.67E-8*(((CE157+$B$7)+273)^4-(V157+273)^4)</f>
        <v>0</v>
      </c>
      <c r="AE157">
        <f>T157+AD157+AB157+AC157</f>
        <v>0</v>
      </c>
      <c r="AF157">
        <v>0</v>
      </c>
      <c r="AG157">
        <v>0</v>
      </c>
      <c r="AH157">
        <f>IF(AF157*$H$13&gt;=AJ157,1.0,(AJ157/(AJ157-AF157*$H$13)))</f>
        <v>0</v>
      </c>
      <c r="AI157">
        <f>(AH157-1)*100</f>
        <v>0</v>
      </c>
      <c r="AJ157">
        <f>MAX(0,($B$13+$C$13*CJ157)/(1+$D$13*CJ157)*CC157/(CE157+273)*$E$13)</f>
        <v>0</v>
      </c>
      <c r="AK157" t="s">
        <v>292</v>
      </c>
      <c r="AL157" t="s">
        <v>292</v>
      </c>
      <c r="AM157">
        <v>0</v>
      </c>
      <c r="AN157">
        <v>0</v>
      </c>
      <c r="AO157">
        <f>1-AM157/AN157</f>
        <v>0</v>
      </c>
      <c r="AP157">
        <v>0</v>
      </c>
      <c r="AQ157" t="s">
        <v>292</v>
      </c>
      <c r="AR157" t="s">
        <v>292</v>
      </c>
      <c r="AS157">
        <v>0</v>
      </c>
      <c r="AT157">
        <v>0</v>
      </c>
      <c r="AU157">
        <f>1-AS157/AT157</f>
        <v>0</v>
      </c>
      <c r="AV157">
        <v>0.5</v>
      </c>
      <c r="AW157">
        <f>BN157</f>
        <v>0</v>
      </c>
      <c r="AX157">
        <f>K157</f>
        <v>0</v>
      </c>
      <c r="AY157">
        <f>AU157*AV157*AW157</f>
        <v>0</v>
      </c>
      <c r="AZ157">
        <f>(AX157-AP157)/AW157</f>
        <v>0</v>
      </c>
      <c r="BA157">
        <f>(AN157-AT157)/AT157</f>
        <v>0</v>
      </c>
      <c r="BB157">
        <f>AM157/(AO157+AM157/AT157)</f>
        <v>0</v>
      </c>
      <c r="BC157" t="s">
        <v>292</v>
      </c>
      <c r="BD157">
        <v>0</v>
      </c>
      <c r="BE157">
        <f>IF(BD157&lt;&gt;0, BD157, BB157)</f>
        <v>0</v>
      </c>
      <c r="BF157">
        <f>1-BE157/AT157</f>
        <v>0</v>
      </c>
      <c r="BG157">
        <f>(AT157-AS157)/(AT157-BE157)</f>
        <v>0</v>
      </c>
      <c r="BH157">
        <f>(AN157-AT157)/(AN157-BE157)</f>
        <v>0</v>
      </c>
      <c r="BI157">
        <f>(AT157-AS157)/(AT157-AM157)</f>
        <v>0</v>
      </c>
      <c r="BJ157">
        <f>(AN157-AT157)/(AN157-AM157)</f>
        <v>0</v>
      </c>
      <c r="BK157">
        <f>(BG157*BE157/AS157)</f>
        <v>0</v>
      </c>
      <c r="BL157">
        <f>(1-BK157)</f>
        <v>0</v>
      </c>
      <c r="BM157">
        <f>$B$11*CK157+$C$11*CL157+$F$11*CM157*(1-CP157)</f>
        <v>0</v>
      </c>
      <c r="BN157">
        <f>BM157*BO157</f>
        <v>0</v>
      </c>
      <c r="BO157">
        <f>($B$11*$D$9+$C$11*$D$9+$F$11*((CZ157+CR157)/MAX(CZ157+CR157+DA157, 0.1)*$I$9+DA157/MAX(CZ157+CR157+DA157, 0.1)*$J$9))/($B$11+$C$11+$F$11)</f>
        <v>0</v>
      </c>
      <c r="BP157">
        <f>($B$11*$K$9+$C$11*$K$9+$F$11*((CZ157+CR157)/MAX(CZ157+CR157+DA157, 0.1)*$P$9+DA157/MAX(CZ157+CR157+DA157, 0.1)*$Q$9))/($B$11+$C$11+$F$11)</f>
        <v>0</v>
      </c>
      <c r="BQ157">
        <v>6</v>
      </c>
      <c r="BR157">
        <v>0.5</v>
      </c>
      <c r="BS157" t="s">
        <v>293</v>
      </c>
      <c r="BT157">
        <v>2</v>
      </c>
      <c r="BU157">
        <v>1627940793.6</v>
      </c>
      <c r="BV157">
        <v>461.211</v>
      </c>
      <c r="BW157">
        <v>467.307</v>
      </c>
      <c r="BX157">
        <v>19.6013</v>
      </c>
      <c r="BY157">
        <v>19.5422</v>
      </c>
      <c r="BZ157">
        <v>460.427</v>
      </c>
      <c r="CA157">
        <v>19.7341</v>
      </c>
      <c r="CB157">
        <v>900.055</v>
      </c>
      <c r="CC157">
        <v>101.146</v>
      </c>
      <c r="CD157">
        <v>0.100079</v>
      </c>
      <c r="CE157">
        <v>35.1398</v>
      </c>
      <c r="CF157">
        <v>35.3946</v>
      </c>
      <c r="CG157">
        <v>999.9</v>
      </c>
      <c r="CH157">
        <v>0</v>
      </c>
      <c r="CI157">
        <v>0</v>
      </c>
      <c r="CJ157">
        <v>10002.5</v>
      </c>
      <c r="CK157">
        <v>0</v>
      </c>
      <c r="CL157">
        <v>66.3922</v>
      </c>
      <c r="CM157">
        <v>1460.12</v>
      </c>
      <c r="CN157">
        <v>0.972993</v>
      </c>
      <c r="CO157">
        <v>0.027007</v>
      </c>
      <c r="CP157">
        <v>0</v>
      </c>
      <c r="CQ157">
        <v>3.315</v>
      </c>
      <c r="CR157">
        <v>4.99951</v>
      </c>
      <c r="CS157">
        <v>200.734</v>
      </c>
      <c r="CT157">
        <v>11912.9</v>
      </c>
      <c r="CU157">
        <v>49.187</v>
      </c>
      <c r="CV157">
        <v>51.5</v>
      </c>
      <c r="CW157">
        <v>50.75</v>
      </c>
      <c r="CX157">
        <v>50.875</v>
      </c>
      <c r="CY157">
        <v>51.187</v>
      </c>
      <c r="CZ157">
        <v>1415.82</v>
      </c>
      <c r="DA157">
        <v>39.3</v>
      </c>
      <c r="DB157">
        <v>0</v>
      </c>
      <c r="DC157">
        <v>1627940794.3</v>
      </c>
      <c r="DD157">
        <v>0</v>
      </c>
      <c r="DE157">
        <v>3.266808</v>
      </c>
      <c r="DF157">
        <v>0.372123067309684</v>
      </c>
      <c r="DG157">
        <v>1.69500002135088</v>
      </c>
      <c r="DH157">
        <v>200.4336</v>
      </c>
      <c r="DI157">
        <v>15</v>
      </c>
      <c r="DJ157">
        <v>1627940486.6</v>
      </c>
      <c r="DK157" t="s">
        <v>294</v>
      </c>
      <c r="DL157">
        <v>1627940484.1</v>
      </c>
      <c r="DM157">
        <v>1627940486.6</v>
      </c>
      <c r="DN157">
        <v>1</v>
      </c>
      <c r="DO157">
        <v>-0.66</v>
      </c>
      <c r="DP157">
        <v>-0.126</v>
      </c>
      <c r="DQ157">
        <v>0.617</v>
      </c>
      <c r="DR157">
        <v>-0.144</v>
      </c>
      <c r="DS157">
        <v>420</v>
      </c>
      <c r="DT157">
        <v>19</v>
      </c>
      <c r="DU157">
        <v>0.69</v>
      </c>
      <c r="DV157">
        <v>0.21</v>
      </c>
      <c r="DW157">
        <v>-6.04929512195122</v>
      </c>
      <c r="DX157">
        <v>-0.508388989547038</v>
      </c>
      <c r="DY157">
        <v>0.0800193756146949</v>
      </c>
      <c r="DZ157">
        <v>0</v>
      </c>
      <c r="EA157">
        <v>3.24922857142857</v>
      </c>
      <c r="EB157">
        <v>0.259343248532289</v>
      </c>
      <c r="EC157">
        <v>0.20428834044266</v>
      </c>
      <c r="ED157">
        <v>1</v>
      </c>
      <c r="EE157">
        <v>0.061855556097561</v>
      </c>
      <c r="EF157">
        <v>0.0953091700348433</v>
      </c>
      <c r="EG157">
        <v>0.014259890611082</v>
      </c>
      <c r="EH157">
        <v>1</v>
      </c>
      <c r="EI157">
        <v>2</v>
      </c>
      <c r="EJ157">
        <v>3</v>
      </c>
      <c r="EK157" t="s">
        <v>298</v>
      </c>
      <c r="EL157">
        <v>100</v>
      </c>
      <c r="EM157">
        <v>100</v>
      </c>
      <c r="EN157">
        <v>0.784</v>
      </c>
      <c r="EO157">
        <v>-0.1328</v>
      </c>
      <c r="EP157">
        <v>-1.5265217558934</v>
      </c>
      <c r="EQ157">
        <v>0.00616335315543056</v>
      </c>
      <c r="ER157">
        <v>-2.81551833566181e-06</v>
      </c>
      <c r="ES157">
        <v>7.20361701182458e-10</v>
      </c>
      <c r="ET157">
        <v>-0.335119031910718</v>
      </c>
      <c r="EU157">
        <v>0.000949733804135094</v>
      </c>
      <c r="EV157">
        <v>0.000626151634330831</v>
      </c>
      <c r="EW157">
        <v>-7.8445624330649e-06</v>
      </c>
      <c r="EX157">
        <v>-4</v>
      </c>
      <c r="EY157">
        <v>2067</v>
      </c>
      <c r="EZ157">
        <v>1</v>
      </c>
      <c r="FA157">
        <v>22</v>
      </c>
      <c r="FB157">
        <v>5.2</v>
      </c>
      <c r="FC157">
        <v>5.1</v>
      </c>
      <c r="FD157">
        <v>18</v>
      </c>
      <c r="FE157">
        <v>992.091</v>
      </c>
      <c r="FF157">
        <v>450.476</v>
      </c>
      <c r="FG157">
        <v>33.0007</v>
      </c>
      <c r="FH157">
        <v>34.6623</v>
      </c>
      <c r="FI157">
        <v>30.0015</v>
      </c>
      <c r="FJ157">
        <v>34.2577</v>
      </c>
      <c r="FK157">
        <v>34.2921</v>
      </c>
      <c r="FL157">
        <v>29.8773</v>
      </c>
      <c r="FM157">
        <v>44.0297</v>
      </c>
      <c r="FN157">
        <v>0</v>
      </c>
      <c r="FO157">
        <v>33</v>
      </c>
      <c r="FP157">
        <v>479.08</v>
      </c>
      <c r="FQ157">
        <v>19.5125</v>
      </c>
      <c r="FR157">
        <v>98.8692</v>
      </c>
      <c r="FS157">
        <v>97.6857</v>
      </c>
    </row>
    <row r="158" spans="1:175">
      <c r="A158">
        <v>142</v>
      </c>
      <c r="B158">
        <v>1627940795.6</v>
      </c>
      <c r="C158">
        <v>282</v>
      </c>
      <c r="D158" t="s">
        <v>578</v>
      </c>
      <c r="E158" t="s">
        <v>579</v>
      </c>
      <c r="F158">
        <v>0</v>
      </c>
      <c r="H158">
        <v>1627940795.6</v>
      </c>
      <c r="I158">
        <f>(J158)/1000</f>
        <v>0</v>
      </c>
      <c r="J158">
        <f>1000*CB158*AH158*(BX158-BY158)/(100*BQ158*(1000-AH158*BX158))</f>
        <v>0</v>
      </c>
      <c r="K158">
        <f>CB158*AH158*(BW158-BV158*(1000-AH158*BY158)/(1000-AH158*BX158))/(100*BQ158)</f>
        <v>0</v>
      </c>
      <c r="L158">
        <f>BV158 - IF(AH158&gt;1, K158*BQ158*100.0/(AJ158*CJ158), 0)</f>
        <v>0</v>
      </c>
      <c r="M158">
        <f>((S158-I158/2)*L158-K158)/(S158+I158/2)</f>
        <v>0</v>
      </c>
      <c r="N158">
        <f>M158*(CC158+CD158)/1000.0</f>
        <v>0</v>
      </c>
      <c r="O158">
        <f>(BV158 - IF(AH158&gt;1, K158*BQ158*100.0/(AJ158*CJ158), 0))*(CC158+CD158)/1000.0</f>
        <v>0</v>
      </c>
      <c r="P158">
        <f>2.0/((1/R158-1/Q158)+SIGN(R158)*SQRT((1/R158-1/Q158)*(1/R158-1/Q158) + 4*BR158/((BR158+1)*(BR158+1))*(2*1/R158*1/Q158-1/Q158*1/Q158)))</f>
        <v>0</v>
      </c>
      <c r="Q158">
        <f>IF(LEFT(BS158,1)&lt;&gt;"0",IF(LEFT(BS158,1)="1",3.0,BT158),$D$5+$E$5*(CJ158*CC158/($K$5*1000))+$F$5*(CJ158*CC158/($K$5*1000))*MAX(MIN(BQ158,$J$5),$I$5)*MAX(MIN(BQ158,$J$5),$I$5)+$G$5*MAX(MIN(BQ158,$J$5),$I$5)*(CJ158*CC158/($K$5*1000))+$H$5*(CJ158*CC158/($K$5*1000))*(CJ158*CC158/($K$5*1000)))</f>
        <v>0</v>
      </c>
      <c r="R158">
        <f>I158*(1000-(1000*0.61365*exp(17.502*V158/(240.97+V158))/(CC158+CD158)+BX158)/2)/(1000*0.61365*exp(17.502*V158/(240.97+V158))/(CC158+CD158)-BX158)</f>
        <v>0</v>
      </c>
      <c r="S158">
        <f>1/((BR158+1)/(P158/1.6)+1/(Q158/1.37)) + BR158/((BR158+1)/(P158/1.6) + BR158/(Q158/1.37))</f>
        <v>0</v>
      </c>
      <c r="T158">
        <f>(BM158*BP158)</f>
        <v>0</v>
      </c>
      <c r="U158">
        <f>(CE158+(T158+2*0.95*5.67E-8*(((CE158+$B$7)+273)^4-(CE158+273)^4)-44100*I158)/(1.84*29.3*Q158+8*0.95*5.67E-8*(CE158+273)^3))</f>
        <v>0</v>
      </c>
      <c r="V158">
        <f>($C$7*CF158+$D$7*CG158+$E$7*U158)</f>
        <v>0</v>
      </c>
      <c r="W158">
        <f>0.61365*exp(17.502*V158/(240.97+V158))</f>
        <v>0</v>
      </c>
      <c r="X158">
        <f>(Y158/Z158*100)</f>
        <v>0</v>
      </c>
      <c r="Y158">
        <f>BX158*(CC158+CD158)/1000</f>
        <v>0</v>
      </c>
      <c r="Z158">
        <f>0.61365*exp(17.502*CE158/(240.97+CE158))</f>
        <v>0</v>
      </c>
      <c r="AA158">
        <f>(W158-BX158*(CC158+CD158)/1000)</f>
        <v>0</v>
      </c>
      <c r="AB158">
        <f>(-I158*44100)</f>
        <v>0</v>
      </c>
      <c r="AC158">
        <f>2*29.3*Q158*0.92*(CE158-V158)</f>
        <v>0</v>
      </c>
      <c r="AD158">
        <f>2*0.95*5.67E-8*(((CE158+$B$7)+273)^4-(V158+273)^4)</f>
        <v>0</v>
      </c>
      <c r="AE158">
        <f>T158+AD158+AB158+AC158</f>
        <v>0</v>
      </c>
      <c r="AF158">
        <v>0</v>
      </c>
      <c r="AG158">
        <v>0</v>
      </c>
      <c r="AH158">
        <f>IF(AF158*$H$13&gt;=AJ158,1.0,(AJ158/(AJ158-AF158*$H$13)))</f>
        <v>0</v>
      </c>
      <c r="AI158">
        <f>(AH158-1)*100</f>
        <v>0</v>
      </c>
      <c r="AJ158">
        <f>MAX(0,($B$13+$C$13*CJ158)/(1+$D$13*CJ158)*CC158/(CE158+273)*$E$13)</f>
        <v>0</v>
      </c>
      <c r="AK158" t="s">
        <v>292</v>
      </c>
      <c r="AL158" t="s">
        <v>292</v>
      </c>
      <c r="AM158">
        <v>0</v>
      </c>
      <c r="AN158">
        <v>0</v>
      </c>
      <c r="AO158">
        <f>1-AM158/AN158</f>
        <v>0</v>
      </c>
      <c r="AP158">
        <v>0</v>
      </c>
      <c r="AQ158" t="s">
        <v>292</v>
      </c>
      <c r="AR158" t="s">
        <v>292</v>
      </c>
      <c r="AS158">
        <v>0</v>
      </c>
      <c r="AT158">
        <v>0</v>
      </c>
      <c r="AU158">
        <f>1-AS158/AT158</f>
        <v>0</v>
      </c>
      <c r="AV158">
        <v>0.5</v>
      </c>
      <c r="AW158">
        <f>BN158</f>
        <v>0</v>
      </c>
      <c r="AX158">
        <f>K158</f>
        <v>0</v>
      </c>
      <c r="AY158">
        <f>AU158*AV158*AW158</f>
        <v>0</v>
      </c>
      <c r="AZ158">
        <f>(AX158-AP158)/AW158</f>
        <v>0</v>
      </c>
      <c r="BA158">
        <f>(AN158-AT158)/AT158</f>
        <v>0</v>
      </c>
      <c r="BB158">
        <f>AM158/(AO158+AM158/AT158)</f>
        <v>0</v>
      </c>
      <c r="BC158" t="s">
        <v>292</v>
      </c>
      <c r="BD158">
        <v>0</v>
      </c>
      <c r="BE158">
        <f>IF(BD158&lt;&gt;0, BD158, BB158)</f>
        <v>0</v>
      </c>
      <c r="BF158">
        <f>1-BE158/AT158</f>
        <v>0</v>
      </c>
      <c r="BG158">
        <f>(AT158-AS158)/(AT158-BE158)</f>
        <v>0</v>
      </c>
      <c r="BH158">
        <f>(AN158-AT158)/(AN158-BE158)</f>
        <v>0</v>
      </c>
      <c r="BI158">
        <f>(AT158-AS158)/(AT158-AM158)</f>
        <v>0</v>
      </c>
      <c r="BJ158">
        <f>(AN158-AT158)/(AN158-AM158)</f>
        <v>0</v>
      </c>
      <c r="BK158">
        <f>(BG158*BE158/AS158)</f>
        <v>0</v>
      </c>
      <c r="BL158">
        <f>(1-BK158)</f>
        <v>0</v>
      </c>
      <c r="BM158">
        <f>$B$11*CK158+$C$11*CL158+$F$11*CM158*(1-CP158)</f>
        <v>0</v>
      </c>
      <c r="BN158">
        <f>BM158*BO158</f>
        <v>0</v>
      </c>
      <c r="BO158">
        <f>($B$11*$D$9+$C$11*$D$9+$F$11*((CZ158+CR158)/MAX(CZ158+CR158+DA158, 0.1)*$I$9+DA158/MAX(CZ158+CR158+DA158, 0.1)*$J$9))/($B$11+$C$11+$F$11)</f>
        <v>0</v>
      </c>
      <c r="BP158">
        <f>($B$11*$K$9+$C$11*$K$9+$F$11*((CZ158+CR158)/MAX(CZ158+CR158+DA158, 0.1)*$P$9+DA158/MAX(CZ158+CR158+DA158, 0.1)*$Q$9))/($B$11+$C$11+$F$11)</f>
        <v>0</v>
      </c>
      <c r="BQ158">
        <v>6</v>
      </c>
      <c r="BR158">
        <v>0.5</v>
      </c>
      <c r="BS158" t="s">
        <v>293</v>
      </c>
      <c r="BT158">
        <v>2</v>
      </c>
      <c r="BU158">
        <v>1627940795.6</v>
      </c>
      <c r="BV158">
        <v>464.585</v>
      </c>
      <c r="BW158">
        <v>470.614</v>
      </c>
      <c r="BX158">
        <v>19.6045</v>
      </c>
      <c r="BY158">
        <v>19.5459</v>
      </c>
      <c r="BZ158">
        <v>463.787</v>
      </c>
      <c r="CA158">
        <v>19.7373</v>
      </c>
      <c r="CB158">
        <v>900.036</v>
      </c>
      <c r="CC158">
        <v>101.146</v>
      </c>
      <c r="CD158">
        <v>0.100095</v>
      </c>
      <c r="CE158">
        <v>35.1435</v>
      </c>
      <c r="CF158">
        <v>35.3948</v>
      </c>
      <c r="CG158">
        <v>999.9</v>
      </c>
      <c r="CH158">
        <v>0</v>
      </c>
      <c r="CI158">
        <v>0</v>
      </c>
      <c r="CJ158">
        <v>9978.12</v>
      </c>
      <c r="CK158">
        <v>0</v>
      </c>
      <c r="CL158">
        <v>66.4063</v>
      </c>
      <c r="CM158">
        <v>1460.12</v>
      </c>
      <c r="CN158">
        <v>0.972999</v>
      </c>
      <c r="CO158">
        <v>0.0270013</v>
      </c>
      <c r="CP158">
        <v>0</v>
      </c>
      <c r="CQ158">
        <v>3.1728</v>
      </c>
      <c r="CR158">
        <v>4.99951</v>
      </c>
      <c r="CS158">
        <v>200.885</v>
      </c>
      <c r="CT158">
        <v>11912.9</v>
      </c>
      <c r="CU158">
        <v>49.187</v>
      </c>
      <c r="CV158">
        <v>51.5</v>
      </c>
      <c r="CW158">
        <v>50.75</v>
      </c>
      <c r="CX158">
        <v>50.875</v>
      </c>
      <c r="CY158">
        <v>51.125</v>
      </c>
      <c r="CZ158">
        <v>1415.83</v>
      </c>
      <c r="DA158">
        <v>39.29</v>
      </c>
      <c r="DB158">
        <v>0</v>
      </c>
      <c r="DC158">
        <v>1627940796.1</v>
      </c>
      <c r="DD158">
        <v>0</v>
      </c>
      <c r="DE158">
        <v>3.25230769230769</v>
      </c>
      <c r="DF158">
        <v>0.0416683660795951</v>
      </c>
      <c r="DG158">
        <v>2.37357266611883</v>
      </c>
      <c r="DH158">
        <v>200.493961538462</v>
      </c>
      <c r="DI158">
        <v>15</v>
      </c>
      <c r="DJ158">
        <v>1627940486.6</v>
      </c>
      <c r="DK158" t="s">
        <v>294</v>
      </c>
      <c r="DL158">
        <v>1627940484.1</v>
      </c>
      <c r="DM158">
        <v>1627940486.6</v>
      </c>
      <c r="DN158">
        <v>1</v>
      </c>
      <c r="DO158">
        <v>-0.66</v>
      </c>
      <c r="DP158">
        <v>-0.126</v>
      </c>
      <c r="DQ158">
        <v>0.617</v>
      </c>
      <c r="DR158">
        <v>-0.144</v>
      </c>
      <c r="DS158">
        <v>420</v>
      </c>
      <c r="DT158">
        <v>19</v>
      </c>
      <c r="DU158">
        <v>0.69</v>
      </c>
      <c r="DV158">
        <v>0.21</v>
      </c>
      <c r="DW158">
        <v>-6.05320975609756</v>
      </c>
      <c r="DX158">
        <v>-0.607936306620206</v>
      </c>
      <c r="DY158">
        <v>0.0802253982193464</v>
      </c>
      <c r="DZ158">
        <v>0</v>
      </c>
      <c r="EA158">
        <v>3.24022941176471</v>
      </c>
      <c r="EB158">
        <v>0.246924752723179</v>
      </c>
      <c r="EC158">
        <v>0.1908743651007</v>
      </c>
      <c r="ED158">
        <v>1</v>
      </c>
      <c r="EE158">
        <v>0.0629242731707317</v>
      </c>
      <c r="EF158">
        <v>0.0665662599303136</v>
      </c>
      <c r="EG158">
        <v>0.0136173260564195</v>
      </c>
      <c r="EH158">
        <v>1</v>
      </c>
      <c r="EI158">
        <v>2</v>
      </c>
      <c r="EJ158">
        <v>3</v>
      </c>
      <c r="EK158" t="s">
        <v>298</v>
      </c>
      <c r="EL158">
        <v>100</v>
      </c>
      <c r="EM158">
        <v>100</v>
      </c>
      <c r="EN158">
        <v>0.798</v>
      </c>
      <c r="EO158">
        <v>-0.1328</v>
      </c>
      <c r="EP158">
        <v>-1.5265217558934</v>
      </c>
      <c r="EQ158">
        <v>0.00616335315543056</v>
      </c>
      <c r="ER158">
        <v>-2.81551833566181e-06</v>
      </c>
      <c r="ES158">
        <v>7.20361701182458e-10</v>
      </c>
      <c r="ET158">
        <v>-0.335119031910718</v>
      </c>
      <c r="EU158">
        <v>0.000949733804135094</v>
      </c>
      <c r="EV158">
        <v>0.000626151634330831</v>
      </c>
      <c r="EW158">
        <v>-7.8445624330649e-06</v>
      </c>
      <c r="EX158">
        <v>-4</v>
      </c>
      <c r="EY158">
        <v>2067</v>
      </c>
      <c r="EZ158">
        <v>1</v>
      </c>
      <c r="FA158">
        <v>22</v>
      </c>
      <c r="FB158">
        <v>5.2</v>
      </c>
      <c r="FC158">
        <v>5.2</v>
      </c>
      <c r="FD158">
        <v>18</v>
      </c>
      <c r="FE158">
        <v>992.023</v>
      </c>
      <c r="FF158">
        <v>450.52</v>
      </c>
      <c r="FG158">
        <v>33.0008</v>
      </c>
      <c r="FH158">
        <v>34.6702</v>
      </c>
      <c r="FI158">
        <v>30.0015</v>
      </c>
      <c r="FJ158">
        <v>34.2656</v>
      </c>
      <c r="FK158">
        <v>34.3006</v>
      </c>
      <c r="FL158">
        <v>30.0676</v>
      </c>
      <c r="FM158">
        <v>44.0297</v>
      </c>
      <c r="FN158">
        <v>0</v>
      </c>
      <c r="FO158">
        <v>33</v>
      </c>
      <c r="FP158">
        <v>484.1</v>
      </c>
      <c r="FQ158">
        <v>19.5143</v>
      </c>
      <c r="FR158">
        <v>98.8678</v>
      </c>
      <c r="FS158">
        <v>97.6846</v>
      </c>
    </row>
    <row r="159" spans="1:175">
      <c r="A159">
        <v>143</v>
      </c>
      <c r="B159">
        <v>1627940797.6</v>
      </c>
      <c r="C159">
        <v>284</v>
      </c>
      <c r="D159" t="s">
        <v>580</v>
      </c>
      <c r="E159" t="s">
        <v>581</v>
      </c>
      <c r="F159">
        <v>0</v>
      </c>
      <c r="H159">
        <v>1627940797.6</v>
      </c>
      <c r="I159">
        <f>(J159)/1000</f>
        <v>0</v>
      </c>
      <c r="J159">
        <f>1000*CB159*AH159*(BX159-BY159)/(100*BQ159*(1000-AH159*BX159))</f>
        <v>0</v>
      </c>
      <c r="K159">
        <f>CB159*AH159*(BW159-BV159*(1000-AH159*BY159)/(1000-AH159*BX159))/(100*BQ159)</f>
        <v>0</v>
      </c>
      <c r="L159">
        <f>BV159 - IF(AH159&gt;1, K159*BQ159*100.0/(AJ159*CJ159), 0)</f>
        <v>0</v>
      </c>
      <c r="M159">
        <f>((S159-I159/2)*L159-K159)/(S159+I159/2)</f>
        <v>0</v>
      </c>
      <c r="N159">
        <f>M159*(CC159+CD159)/1000.0</f>
        <v>0</v>
      </c>
      <c r="O159">
        <f>(BV159 - IF(AH159&gt;1, K159*BQ159*100.0/(AJ159*CJ159), 0))*(CC159+CD159)/1000.0</f>
        <v>0</v>
      </c>
      <c r="P159">
        <f>2.0/((1/R159-1/Q159)+SIGN(R159)*SQRT((1/R159-1/Q159)*(1/R159-1/Q159) + 4*BR159/((BR159+1)*(BR159+1))*(2*1/R159*1/Q159-1/Q159*1/Q159)))</f>
        <v>0</v>
      </c>
      <c r="Q159">
        <f>IF(LEFT(BS159,1)&lt;&gt;"0",IF(LEFT(BS159,1)="1",3.0,BT159),$D$5+$E$5*(CJ159*CC159/($K$5*1000))+$F$5*(CJ159*CC159/($K$5*1000))*MAX(MIN(BQ159,$J$5),$I$5)*MAX(MIN(BQ159,$J$5),$I$5)+$G$5*MAX(MIN(BQ159,$J$5),$I$5)*(CJ159*CC159/($K$5*1000))+$H$5*(CJ159*CC159/($K$5*1000))*(CJ159*CC159/($K$5*1000)))</f>
        <v>0</v>
      </c>
      <c r="R159">
        <f>I159*(1000-(1000*0.61365*exp(17.502*V159/(240.97+V159))/(CC159+CD159)+BX159)/2)/(1000*0.61365*exp(17.502*V159/(240.97+V159))/(CC159+CD159)-BX159)</f>
        <v>0</v>
      </c>
      <c r="S159">
        <f>1/((BR159+1)/(P159/1.6)+1/(Q159/1.37)) + BR159/((BR159+1)/(P159/1.6) + BR159/(Q159/1.37))</f>
        <v>0</v>
      </c>
      <c r="T159">
        <f>(BM159*BP159)</f>
        <v>0</v>
      </c>
      <c r="U159">
        <f>(CE159+(T159+2*0.95*5.67E-8*(((CE159+$B$7)+273)^4-(CE159+273)^4)-44100*I159)/(1.84*29.3*Q159+8*0.95*5.67E-8*(CE159+273)^3))</f>
        <v>0</v>
      </c>
      <c r="V159">
        <f>($C$7*CF159+$D$7*CG159+$E$7*U159)</f>
        <v>0</v>
      </c>
      <c r="W159">
        <f>0.61365*exp(17.502*V159/(240.97+V159))</f>
        <v>0</v>
      </c>
      <c r="X159">
        <f>(Y159/Z159*100)</f>
        <v>0</v>
      </c>
      <c r="Y159">
        <f>BX159*(CC159+CD159)/1000</f>
        <v>0</v>
      </c>
      <c r="Z159">
        <f>0.61365*exp(17.502*CE159/(240.97+CE159))</f>
        <v>0</v>
      </c>
      <c r="AA159">
        <f>(W159-BX159*(CC159+CD159)/1000)</f>
        <v>0</v>
      </c>
      <c r="AB159">
        <f>(-I159*44100)</f>
        <v>0</v>
      </c>
      <c r="AC159">
        <f>2*29.3*Q159*0.92*(CE159-V159)</f>
        <v>0</v>
      </c>
      <c r="AD159">
        <f>2*0.95*5.67E-8*(((CE159+$B$7)+273)^4-(V159+273)^4)</f>
        <v>0</v>
      </c>
      <c r="AE159">
        <f>T159+AD159+AB159+AC159</f>
        <v>0</v>
      </c>
      <c r="AF159">
        <v>0</v>
      </c>
      <c r="AG159">
        <v>0</v>
      </c>
      <c r="AH159">
        <f>IF(AF159*$H$13&gt;=AJ159,1.0,(AJ159/(AJ159-AF159*$H$13)))</f>
        <v>0</v>
      </c>
      <c r="AI159">
        <f>(AH159-1)*100</f>
        <v>0</v>
      </c>
      <c r="AJ159">
        <f>MAX(0,($B$13+$C$13*CJ159)/(1+$D$13*CJ159)*CC159/(CE159+273)*$E$13)</f>
        <v>0</v>
      </c>
      <c r="AK159" t="s">
        <v>292</v>
      </c>
      <c r="AL159" t="s">
        <v>292</v>
      </c>
      <c r="AM159">
        <v>0</v>
      </c>
      <c r="AN159">
        <v>0</v>
      </c>
      <c r="AO159">
        <f>1-AM159/AN159</f>
        <v>0</v>
      </c>
      <c r="AP159">
        <v>0</v>
      </c>
      <c r="AQ159" t="s">
        <v>292</v>
      </c>
      <c r="AR159" t="s">
        <v>292</v>
      </c>
      <c r="AS159">
        <v>0</v>
      </c>
      <c r="AT159">
        <v>0</v>
      </c>
      <c r="AU159">
        <f>1-AS159/AT159</f>
        <v>0</v>
      </c>
      <c r="AV159">
        <v>0.5</v>
      </c>
      <c r="AW159">
        <f>BN159</f>
        <v>0</v>
      </c>
      <c r="AX159">
        <f>K159</f>
        <v>0</v>
      </c>
      <c r="AY159">
        <f>AU159*AV159*AW159</f>
        <v>0</v>
      </c>
      <c r="AZ159">
        <f>(AX159-AP159)/AW159</f>
        <v>0</v>
      </c>
      <c r="BA159">
        <f>(AN159-AT159)/AT159</f>
        <v>0</v>
      </c>
      <c r="BB159">
        <f>AM159/(AO159+AM159/AT159)</f>
        <v>0</v>
      </c>
      <c r="BC159" t="s">
        <v>292</v>
      </c>
      <c r="BD159">
        <v>0</v>
      </c>
      <c r="BE159">
        <f>IF(BD159&lt;&gt;0, BD159, BB159)</f>
        <v>0</v>
      </c>
      <c r="BF159">
        <f>1-BE159/AT159</f>
        <v>0</v>
      </c>
      <c r="BG159">
        <f>(AT159-AS159)/(AT159-BE159)</f>
        <v>0</v>
      </c>
      <c r="BH159">
        <f>(AN159-AT159)/(AN159-BE159)</f>
        <v>0</v>
      </c>
      <c r="BI159">
        <f>(AT159-AS159)/(AT159-AM159)</f>
        <v>0</v>
      </c>
      <c r="BJ159">
        <f>(AN159-AT159)/(AN159-AM159)</f>
        <v>0</v>
      </c>
      <c r="BK159">
        <f>(BG159*BE159/AS159)</f>
        <v>0</v>
      </c>
      <c r="BL159">
        <f>(1-BK159)</f>
        <v>0</v>
      </c>
      <c r="BM159">
        <f>$B$11*CK159+$C$11*CL159+$F$11*CM159*(1-CP159)</f>
        <v>0</v>
      </c>
      <c r="BN159">
        <f>BM159*BO159</f>
        <v>0</v>
      </c>
      <c r="BO159">
        <f>($B$11*$D$9+$C$11*$D$9+$F$11*((CZ159+CR159)/MAX(CZ159+CR159+DA159, 0.1)*$I$9+DA159/MAX(CZ159+CR159+DA159, 0.1)*$J$9))/($B$11+$C$11+$F$11)</f>
        <v>0</v>
      </c>
      <c r="BP159">
        <f>($B$11*$K$9+$C$11*$K$9+$F$11*((CZ159+CR159)/MAX(CZ159+CR159+DA159, 0.1)*$P$9+DA159/MAX(CZ159+CR159+DA159, 0.1)*$Q$9))/($B$11+$C$11+$F$11)</f>
        <v>0</v>
      </c>
      <c r="BQ159">
        <v>6</v>
      </c>
      <c r="BR159">
        <v>0.5</v>
      </c>
      <c r="BS159" t="s">
        <v>293</v>
      </c>
      <c r="BT159">
        <v>2</v>
      </c>
      <c r="BU159">
        <v>1627940797.6</v>
      </c>
      <c r="BV159">
        <v>467.927</v>
      </c>
      <c r="BW159">
        <v>474.001</v>
      </c>
      <c r="BX159">
        <v>19.6073</v>
      </c>
      <c r="BY159">
        <v>19.5506</v>
      </c>
      <c r="BZ159">
        <v>467.115</v>
      </c>
      <c r="CA159">
        <v>19.74</v>
      </c>
      <c r="CB159">
        <v>900.047</v>
      </c>
      <c r="CC159">
        <v>101.145</v>
      </c>
      <c r="CD159">
        <v>0.0999213</v>
      </c>
      <c r="CE159">
        <v>35.1441</v>
      </c>
      <c r="CF159">
        <v>35.4025</v>
      </c>
      <c r="CG159">
        <v>999.9</v>
      </c>
      <c r="CH159">
        <v>0</v>
      </c>
      <c r="CI159">
        <v>0</v>
      </c>
      <c r="CJ159">
        <v>9971.88</v>
      </c>
      <c r="CK159">
        <v>0</v>
      </c>
      <c r="CL159">
        <v>66.3922</v>
      </c>
      <c r="CM159">
        <v>1460.11</v>
      </c>
      <c r="CN159">
        <v>0.972999</v>
      </c>
      <c r="CO159">
        <v>0.0270013</v>
      </c>
      <c r="CP159">
        <v>0</v>
      </c>
      <c r="CQ159">
        <v>3.0861</v>
      </c>
      <c r="CR159">
        <v>4.99951</v>
      </c>
      <c r="CS159">
        <v>201.003</v>
      </c>
      <c r="CT159">
        <v>11912.8</v>
      </c>
      <c r="CU159">
        <v>49.125</v>
      </c>
      <c r="CV159">
        <v>51.5</v>
      </c>
      <c r="CW159">
        <v>50.75</v>
      </c>
      <c r="CX159">
        <v>50.875</v>
      </c>
      <c r="CY159">
        <v>51.187</v>
      </c>
      <c r="CZ159">
        <v>1415.82</v>
      </c>
      <c r="DA159">
        <v>39.29</v>
      </c>
      <c r="DB159">
        <v>0</v>
      </c>
      <c r="DC159">
        <v>1627940798.5</v>
      </c>
      <c r="DD159">
        <v>0</v>
      </c>
      <c r="DE159">
        <v>3.22261538461539</v>
      </c>
      <c r="DF159">
        <v>-0.145661552465428</v>
      </c>
      <c r="DG159">
        <v>2.72536753729164</v>
      </c>
      <c r="DH159">
        <v>200.594807692308</v>
      </c>
      <c r="DI159">
        <v>15</v>
      </c>
      <c r="DJ159">
        <v>1627940486.6</v>
      </c>
      <c r="DK159" t="s">
        <v>294</v>
      </c>
      <c r="DL159">
        <v>1627940484.1</v>
      </c>
      <c r="DM159">
        <v>1627940486.6</v>
      </c>
      <c r="DN159">
        <v>1</v>
      </c>
      <c r="DO159">
        <v>-0.66</v>
      </c>
      <c r="DP159">
        <v>-0.126</v>
      </c>
      <c r="DQ159">
        <v>0.617</v>
      </c>
      <c r="DR159">
        <v>-0.144</v>
      </c>
      <c r="DS159">
        <v>420</v>
      </c>
      <c r="DT159">
        <v>19</v>
      </c>
      <c r="DU159">
        <v>0.69</v>
      </c>
      <c r="DV159">
        <v>0.21</v>
      </c>
      <c r="DW159">
        <v>-6.06502268292683</v>
      </c>
      <c r="DX159">
        <v>-0.314282717770035</v>
      </c>
      <c r="DY159">
        <v>0.0666633393609496</v>
      </c>
      <c r="DZ159">
        <v>1</v>
      </c>
      <c r="EA159">
        <v>3.2279</v>
      </c>
      <c r="EB159">
        <v>-0.00529501267962412</v>
      </c>
      <c r="EC159">
        <v>0.198446841303986</v>
      </c>
      <c r="ED159">
        <v>1</v>
      </c>
      <c r="EE159">
        <v>0.0639297268292683</v>
      </c>
      <c r="EF159">
        <v>0.0299733198606273</v>
      </c>
      <c r="EG159">
        <v>0.0128072541141687</v>
      </c>
      <c r="EH159">
        <v>1</v>
      </c>
      <c r="EI159">
        <v>3</v>
      </c>
      <c r="EJ159">
        <v>3</v>
      </c>
      <c r="EK159" t="s">
        <v>295</v>
      </c>
      <c r="EL159">
        <v>100</v>
      </c>
      <c r="EM159">
        <v>100</v>
      </c>
      <c r="EN159">
        <v>0.812</v>
      </c>
      <c r="EO159">
        <v>-0.1327</v>
      </c>
      <c r="EP159">
        <v>-1.5265217558934</v>
      </c>
      <c r="EQ159">
        <v>0.00616335315543056</v>
      </c>
      <c r="ER159">
        <v>-2.81551833566181e-06</v>
      </c>
      <c r="ES159">
        <v>7.20361701182458e-10</v>
      </c>
      <c r="ET159">
        <v>-0.335119031910718</v>
      </c>
      <c r="EU159">
        <v>0.000949733804135094</v>
      </c>
      <c r="EV159">
        <v>0.000626151634330831</v>
      </c>
      <c r="EW159">
        <v>-7.8445624330649e-06</v>
      </c>
      <c r="EX159">
        <v>-4</v>
      </c>
      <c r="EY159">
        <v>2067</v>
      </c>
      <c r="EZ159">
        <v>1</v>
      </c>
      <c r="FA159">
        <v>22</v>
      </c>
      <c r="FB159">
        <v>5.2</v>
      </c>
      <c r="FC159">
        <v>5.2</v>
      </c>
      <c r="FD159">
        <v>18</v>
      </c>
      <c r="FE159">
        <v>992.185</v>
      </c>
      <c r="FF159">
        <v>450.499</v>
      </c>
      <c r="FG159">
        <v>33.0009</v>
      </c>
      <c r="FH159">
        <v>34.6781</v>
      </c>
      <c r="FI159">
        <v>30.0016</v>
      </c>
      <c r="FJ159">
        <v>34.274</v>
      </c>
      <c r="FK159">
        <v>34.309</v>
      </c>
      <c r="FL159">
        <v>30.2426</v>
      </c>
      <c r="FM159">
        <v>44.0297</v>
      </c>
      <c r="FN159">
        <v>0</v>
      </c>
      <c r="FO159">
        <v>33</v>
      </c>
      <c r="FP159">
        <v>489.16</v>
      </c>
      <c r="FQ159">
        <v>19.5114</v>
      </c>
      <c r="FR159">
        <v>98.8662</v>
      </c>
      <c r="FS159">
        <v>97.6835</v>
      </c>
    </row>
    <row r="160" spans="1:175">
      <c r="A160">
        <v>144</v>
      </c>
      <c r="B160">
        <v>1627940799.6</v>
      </c>
      <c r="C160">
        <v>286</v>
      </c>
      <c r="D160" t="s">
        <v>582</v>
      </c>
      <c r="E160" t="s">
        <v>583</v>
      </c>
      <c r="F160">
        <v>0</v>
      </c>
      <c r="H160">
        <v>1627940799.6</v>
      </c>
      <c r="I160">
        <f>(J160)/1000</f>
        <v>0</v>
      </c>
      <c r="J160">
        <f>1000*CB160*AH160*(BX160-BY160)/(100*BQ160*(1000-AH160*BX160))</f>
        <v>0</v>
      </c>
      <c r="K160">
        <f>CB160*AH160*(BW160-BV160*(1000-AH160*BY160)/(1000-AH160*BX160))/(100*BQ160)</f>
        <v>0</v>
      </c>
      <c r="L160">
        <f>BV160 - IF(AH160&gt;1, K160*BQ160*100.0/(AJ160*CJ160), 0)</f>
        <v>0</v>
      </c>
      <c r="M160">
        <f>((S160-I160/2)*L160-K160)/(S160+I160/2)</f>
        <v>0</v>
      </c>
      <c r="N160">
        <f>M160*(CC160+CD160)/1000.0</f>
        <v>0</v>
      </c>
      <c r="O160">
        <f>(BV160 - IF(AH160&gt;1, K160*BQ160*100.0/(AJ160*CJ160), 0))*(CC160+CD160)/1000.0</f>
        <v>0</v>
      </c>
      <c r="P160">
        <f>2.0/((1/R160-1/Q160)+SIGN(R160)*SQRT((1/R160-1/Q160)*(1/R160-1/Q160) + 4*BR160/((BR160+1)*(BR160+1))*(2*1/R160*1/Q160-1/Q160*1/Q160)))</f>
        <v>0</v>
      </c>
      <c r="Q160">
        <f>IF(LEFT(BS160,1)&lt;&gt;"0",IF(LEFT(BS160,1)="1",3.0,BT160),$D$5+$E$5*(CJ160*CC160/($K$5*1000))+$F$5*(CJ160*CC160/($K$5*1000))*MAX(MIN(BQ160,$J$5),$I$5)*MAX(MIN(BQ160,$J$5),$I$5)+$G$5*MAX(MIN(BQ160,$J$5),$I$5)*(CJ160*CC160/($K$5*1000))+$H$5*(CJ160*CC160/($K$5*1000))*(CJ160*CC160/($K$5*1000)))</f>
        <v>0</v>
      </c>
      <c r="R160">
        <f>I160*(1000-(1000*0.61365*exp(17.502*V160/(240.97+V160))/(CC160+CD160)+BX160)/2)/(1000*0.61365*exp(17.502*V160/(240.97+V160))/(CC160+CD160)-BX160)</f>
        <v>0</v>
      </c>
      <c r="S160">
        <f>1/((BR160+1)/(P160/1.6)+1/(Q160/1.37)) + BR160/((BR160+1)/(P160/1.6) + BR160/(Q160/1.37))</f>
        <v>0</v>
      </c>
      <c r="T160">
        <f>(BM160*BP160)</f>
        <v>0</v>
      </c>
      <c r="U160">
        <f>(CE160+(T160+2*0.95*5.67E-8*(((CE160+$B$7)+273)^4-(CE160+273)^4)-44100*I160)/(1.84*29.3*Q160+8*0.95*5.67E-8*(CE160+273)^3))</f>
        <v>0</v>
      </c>
      <c r="V160">
        <f>($C$7*CF160+$D$7*CG160+$E$7*U160)</f>
        <v>0</v>
      </c>
      <c r="W160">
        <f>0.61365*exp(17.502*V160/(240.97+V160))</f>
        <v>0</v>
      </c>
      <c r="X160">
        <f>(Y160/Z160*100)</f>
        <v>0</v>
      </c>
      <c r="Y160">
        <f>BX160*(CC160+CD160)/1000</f>
        <v>0</v>
      </c>
      <c r="Z160">
        <f>0.61365*exp(17.502*CE160/(240.97+CE160))</f>
        <v>0</v>
      </c>
      <c r="AA160">
        <f>(W160-BX160*(CC160+CD160)/1000)</f>
        <v>0</v>
      </c>
      <c r="AB160">
        <f>(-I160*44100)</f>
        <v>0</v>
      </c>
      <c r="AC160">
        <f>2*29.3*Q160*0.92*(CE160-V160)</f>
        <v>0</v>
      </c>
      <c r="AD160">
        <f>2*0.95*5.67E-8*(((CE160+$B$7)+273)^4-(V160+273)^4)</f>
        <v>0</v>
      </c>
      <c r="AE160">
        <f>T160+AD160+AB160+AC160</f>
        <v>0</v>
      </c>
      <c r="AF160">
        <v>0</v>
      </c>
      <c r="AG160">
        <v>0</v>
      </c>
      <c r="AH160">
        <f>IF(AF160*$H$13&gt;=AJ160,1.0,(AJ160/(AJ160-AF160*$H$13)))</f>
        <v>0</v>
      </c>
      <c r="AI160">
        <f>(AH160-1)*100</f>
        <v>0</v>
      </c>
      <c r="AJ160">
        <f>MAX(0,($B$13+$C$13*CJ160)/(1+$D$13*CJ160)*CC160/(CE160+273)*$E$13)</f>
        <v>0</v>
      </c>
      <c r="AK160" t="s">
        <v>292</v>
      </c>
      <c r="AL160" t="s">
        <v>292</v>
      </c>
      <c r="AM160">
        <v>0</v>
      </c>
      <c r="AN160">
        <v>0</v>
      </c>
      <c r="AO160">
        <f>1-AM160/AN160</f>
        <v>0</v>
      </c>
      <c r="AP160">
        <v>0</v>
      </c>
      <c r="AQ160" t="s">
        <v>292</v>
      </c>
      <c r="AR160" t="s">
        <v>292</v>
      </c>
      <c r="AS160">
        <v>0</v>
      </c>
      <c r="AT160">
        <v>0</v>
      </c>
      <c r="AU160">
        <f>1-AS160/AT160</f>
        <v>0</v>
      </c>
      <c r="AV160">
        <v>0.5</v>
      </c>
      <c r="AW160">
        <f>BN160</f>
        <v>0</v>
      </c>
      <c r="AX160">
        <f>K160</f>
        <v>0</v>
      </c>
      <c r="AY160">
        <f>AU160*AV160*AW160</f>
        <v>0</v>
      </c>
      <c r="AZ160">
        <f>(AX160-AP160)/AW160</f>
        <v>0</v>
      </c>
      <c r="BA160">
        <f>(AN160-AT160)/AT160</f>
        <v>0</v>
      </c>
      <c r="BB160">
        <f>AM160/(AO160+AM160/AT160)</f>
        <v>0</v>
      </c>
      <c r="BC160" t="s">
        <v>292</v>
      </c>
      <c r="BD160">
        <v>0</v>
      </c>
      <c r="BE160">
        <f>IF(BD160&lt;&gt;0, BD160, BB160)</f>
        <v>0</v>
      </c>
      <c r="BF160">
        <f>1-BE160/AT160</f>
        <v>0</v>
      </c>
      <c r="BG160">
        <f>(AT160-AS160)/(AT160-BE160)</f>
        <v>0</v>
      </c>
      <c r="BH160">
        <f>(AN160-AT160)/(AN160-BE160)</f>
        <v>0</v>
      </c>
      <c r="BI160">
        <f>(AT160-AS160)/(AT160-AM160)</f>
        <v>0</v>
      </c>
      <c r="BJ160">
        <f>(AN160-AT160)/(AN160-AM160)</f>
        <v>0</v>
      </c>
      <c r="BK160">
        <f>(BG160*BE160/AS160)</f>
        <v>0</v>
      </c>
      <c r="BL160">
        <f>(1-BK160)</f>
        <v>0</v>
      </c>
      <c r="BM160">
        <f>$B$11*CK160+$C$11*CL160+$F$11*CM160*(1-CP160)</f>
        <v>0</v>
      </c>
      <c r="BN160">
        <f>BM160*BO160</f>
        <v>0</v>
      </c>
      <c r="BO160">
        <f>($B$11*$D$9+$C$11*$D$9+$F$11*((CZ160+CR160)/MAX(CZ160+CR160+DA160, 0.1)*$I$9+DA160/MAX(CZ160+CR160+DA160, 0.1)*$J$9))/($B$11+$C$11+$F$11)</f>
        <v>0</v>
      </c>
      <c r="BP160">
        <f>($B$11*$K$9+$C$11*$K$9+$F$11*((CZ160+CR160)/MAX(CZ160+CR160+DA160, 0.1)*$P$9+DA160/MAX(CZ160+CR160+DA160, 0.1)*$Q$9))/($B$11+$C$11+$F$11)</f>
        <v>0</v>
      </c>
      <c r="BQ160">
        <v>6</v>
      </c>
      <c r="BR160">
        <v>0.5</v>
      </c>
      <c r="BS160" t="s">
        <v>293</v>
      </c>
      <c r="BT160">
        <v>2</v>
      </c>
      <c r="BU160">
        <v>1627940799.6</v>
      </c>
      <c r="BV160">
        <v>471.319</v>
      </c>
      <c r="BW160">
        <v>477.374</v>
      </c>
      <c r="BX160">
        <v>19.6109</v>
      </c>
      <c r="BY160">
        <v>19.5572</v>
      </c>
      <c r="BZ160">
        <v>470.494</v>
      </c>
      <c r="CA160">
        <v>19.7435</v>
      </c>
      <c r="CB160">
        <v>900.042</v>
      </c>
      <c r="CC160">
        <v>101.145</v>
      </c>
      <c r="CD160">
        <v>0.100083</v>
      </c>
      <c r="CE160">
        <v>35.1445</v>
      </c>
      <c r="CF160">
        <v>35.4014</v>
      </c>
      <c r="CG160">
        <v>999.9</v>
      </c>
      <c r="CH160">
        <v>0</v>
      </c>
      <c r="CI160">
        <v>0</v>
      </c>
      <c r="CJ160">
        <v>9992.5</v>
      </c>
      <c r="CK160">
        <v>0</v>
      </c>
      <c r="CL160">
        <v>66.3781</v>
      </c>
      <c r="CM160">
        <v>1459.79</v>
      </c>
      <c r="CN160">
        <v>0.972993</v>
      </c>
      <c r="CO160">
        <v>0.027007</v>
      </c>
      <c r="CP160">
        <v>0</v>
      </c>
      <c r="CQ160">
        <v>3.2665</v>
      </c>
      <c r="CR160">
        <v>4.99951</v>
      </c>
      <c r="CS160">
        <v>200.63</v>
      </c>
      <c r="CT160">
        <v>11910.2</v>
      </c>
      <c r="CU160">
        <v>49.187</v>
      </c>
      <c r="CV160">
        <v>51.5</v>
      </c>
      <c r="CW160">
        <v>50.75</v>
      </c>
      <c r="CX160">
        <v>50.875</v>
      </c>
      <c r="CY160">
        <v>51.187</v>
      </c>
      <c r="CZ160">
        <v>1415.5</v>
      </c>
      <c r="DA160">
        <v>39.29</v>
      </c>
      <c r="DB160">
        <v>0</v>
      </c>
      <c r="DC160">
        <v>1627940800.3</v>
      </c>
      <c r="DD160">
        <v>0</v>
      </c>
      <c r="DE160">
        <v>3.222432</v>
      </c>
      <c r="DF160">
        <v>0.264546142071779</v>
      </c>
      <c r="DG160">
        <v>1.64392309977421</v>
      </c>
      <c r="DH160">
        <v>200.67484</v>
      </c>
      <c r="DI160">
        <v>15</v>
      </c>
      <c r="DJ160">
        <v>1627940486.6</v>
      </c>
      <c r="DK160" t="s">
        <v>294</v>
      </c>
      <c r="DL160">
        <v>1627940484.1</v>
      </c>
      <c r="DM160">
        <v>1627940486.6</v>
      </c>
      <c r="DN160">
        <v>1</v>
      </c>
      <c r="DO160">
        <v>-0.66</v>
      </c>
      <c r="DP160">
        <v>-0.126</v>
      </c>
      <c r="DQ160">
        <v>0.617</v>
      </c>
      <c r="DR160">
        <v>-0.144</v>
      </c>
      <c r="DS160">
        <v>420</v>
      </c>
      <c r="DT160">
        <v>19</v>
      </c>
      <c r="DU160">
        <v>0.69</v>
      </c>
      <c r="DV160">
        <v>0.21</v>
      </c>
      <c r="DW160">
        <v>-6.07702341463415</v>
      </c>
      <c r="DX160">
        <v>-0.0639878048780566</v>
      </c>
      <c r="DY160">
        <v>0.0515477920612421</v>
      </c>
      <c r="DZ160">
        <v>1</v>
      </c>
      <c r="EA160">
        <v>3.23187142857143</v>
      </c>
      <c r="EB160">
        <v>-0.103150684931504</v>
      </c>
      <c r="EC160">
        <v>0.196385633125133</v>
      </c>
      <c r="ED160">
        <v>1</v>
      </c>
      <c r="EE160">
        <v>0.0646427024390244</v>
      </c>
      <c r="EF160">
        <v>-0.0119870843205575</v>
      </c>
      <c r="EG160">
        <v>0.0121106453308647</v>
      </c>
      <c r="EH160">
        <v>1</v>
      </c>
      <c r="EI160">
        <v>3</v>
      </c>
      <c r="EJ160">
        <v>3</v>
      </c>
      <c r="EK160" t="s">
        <v>295</v>
      </c>
      <c r="EL160">
        <v>100</v>
      </c>
      <c r="EM160">
        <v>100</v>
      </c>
      <c r="EN160">
        <v>0.825</v>
      </c>
      <c r="EO160">
        <v>-0.1326</v>
      </c>
      <c r="EP160">
        <v>-1.5265217558934</v>
      </c>
      <c r="EQ160">
        <v>0.00616335315543056</v>
      </c>
      <c r="ER160">
        <v>-2.81551833566181e-06</v>
      </c>
      <c r="ES160">
        <v>7.20361701182458e-10</v>
      </c>
      <c r="ET160">
        <v>-0.335119031910718</v>
      </c>
      <c r="EU160">
        <v>0.000949733804135094</v>
      </c>
      <c r="EV160">
        <v>0.000626151634330831</v>
      </c>
      <c r="EW160">
        <v>-7.8445624330649e-06</v>
      </c>
      <c r="EX160">
        <v>-4</v>
      </c>
      <c r="EY160">
        <v>2067</v>
      </c>
      <c r="EZ160">
        <v>1</v>
      </c>
      <c r="FA160">
        <v>22</v>
      </c>
      <c r="FB160">
        <v>5.3</v>
      </c>
      <c r="FC160">
        <v>5.2</v>
      </c>
      <c r="FD160">
        <v>18</v>
      </c>
      <c r="FE160">
        <v>992.33</v>
      </c>
      <c r="FF160">
        <v>450.494</v>
      </c>
      <c r="FG160">
        <v>33.0012</v>
      </c>
      <c r="FH160">
        <v>34.686</v>
      </c>
      <c r="FI160">
        <v>30.0016</v>
      </c>
      <c r="FJ160">
        <v>34.2831</v>
      </c>
      <c r="FK160">
        <v>34.3175</v>
      </c>
      <c r="FL160">
        <v>30.3872</v>
      </c>
      <c r="FM160">
        <v>44.0297</v>
      </c>
      <c r="FN160">
        <v>0</v>
      </c>
      <c r="FO160">
        <v>33</v>
      </c>
      <c r="FP160">
        <v>489.16</v>
      </c>
      <c r="FQ160">
        <v>19.5126</v>
      </c>
      <c r="FR160">
        <v>98.8653</v>
      </c>
      <c r="FS160">
        <v>97.6818</v>
      </c>
    </row>
    <row r="161" spans="1:175">
      <c r="A161">
        <v>145</v>
      </c>
      <c r="B161">
        <v>1627940801.6</v>
      </c>
      <c r="C161">
        <v>288</v>
      </c>
      <c r="D161" t="s">
        <v>584</v>
      </c>
      <c r="E161" t="s">
        <v>585</v>
      </c>
      <c r="F161">
        <v>0</v>
      </c>
      <c r="H161">
        <v>1627940801.6</v>
      </c>
      <c r="I161">
        <f>(J161)/1000</f>
        <v>0</v>
      </c>
      <c r="J161">
        <f>1000*CB161*AH161*(BX161-BY161)/(100*BQ161*(1000-AH161*BX161))</f>
        <v>0</v>
      </c>
      <c r="K161">
        <f>CB161*AH161*(BW161-BV161*(1000-AH161*BY161)/(1000-AH161*BX161))/(100*BQ161)</f>
        <v>0</v>
      </c>
      <c r="L161">
        <f>BV161 - IF(AH161&gt;1, K161*BQ161*100.0/(AJ161*CJ161), 0)</f>
        <v>0</v>
      </c>
      <c r="M161">
        <f>((S161-I161/2)*L161-K161)/(S161+I161/2)</f>
        <v>0</v>
      </c>
      <c r="N161">
        <f>M161*(CC161+CD161)/1000.0</f>
        <v>0</v>
      </c>
      <c r="O161">
        <f>(BV161 - IF(AH161&gt;1, K161*BQ161*100.0/(AJ161*CJ161), 0))*(CC161+CD161)/1000.0</f>
        <v>0</v>
      </c>
      <c r="P161">
        <f>2.0/((1/R161-1/Q161)+SIGN(R161)*SQRT((1/R161-1/Q161)*(1/R161-1/Q161) + 4*BR161/((BR161+1)*(BR161+1))*(2*1/R161*1/Q161-1/Q161*1/Q161)))</f>
        <v>0</v>
      </c>
      <c r="Q161">
        <f>IF(LEFT(BS161,1)&lt;&gt;"0",IF(LEFT(BS161,1)="1",3.0,BT161),$D$5+$E$5*(CJ161*CC161/($K$5*1000))+$F$5*(CJ161*CC161/($K$5*1000))*MAX(MIN(BQ161,$J$5),$I$5)*MAX(MIN(BQ161,$J$5),$I$5)+$G$5*MAX(MIN(BQ161,$J$5),$I$5)*(CJ161*CC161/($K$5*1000))+$H$5*(CJ161*CC161/($K$5*1000))*(CJ161*CC161/($K$5*1000)))</f>
        <v>0</v>
      </c>
      <c r="R161">
        <f>I161*(1000-(1000*0.61365*exp(17.502*V161/(240.97+V161))/(CC161+CD161)+BX161)/2)/(1000*0.61365*exp(17.502*V161/(240.97+V161))/(CC161+CD161)-BX161)</f>
        <v>0</v>
      </c>
      <c r="S161">
        <f>1/((BR161+1)/(P161/1.6)+1/(Q161/1.37)) + BR161/((BR161+1)/(P161/1.6) + BR161/(Q161/1.37))</f>
        <v>0</v>
      </c>
      <c r="T161">
        <f>(BM161*BP161)</f>
        <v>0</v>
      </c>
      <c r="U161">
        <f>(CE161+(T161+2*0.95*5.67E-8*(((CE161+$B$7)+273)^4-(CE161+273)^4)-44100*I161)/(1.84*29.3*Q161+8*0.95*5.67E-8*(CE161+273)^3))</f>
        <v>0</v>
      </c>
      <c r="V161">
        <f>($C$7*CF161+$D$7*CG161+$E$7*U161)</f>
        <v>0</v>
      </c>
      <c r="W161">
        <f>0.61365*exp(17.502*V161/(240.97+V161))</f>
        <v>0</v>
      </c>
      <c r="X161">
        <f>(Y161/Z161*100)</f>
        <v>0</v>
      </c>
      <c r="Y161">
        <f>BX161*(CC161+CD161)/1000</f>
        <v>0</v>
      </c>
      <c r="Z161">
        <f>0.61365*exp(17.502*CE161/(240.97+CE161))</f>
        <v>0</v>
      </c>
      <c r="AA161">
        <f>(W161-BX161*(CC161+CD161)/1000)</f>
        <v>0</v>
      </c>
      <c r="AB161">
        <f>(-I161*44100)</f>
        <v>0</v>
      </c>
      <c r="AC161">
        <f>2*29.3*Q161*0.92*(CE161-V161)</f>
        <v>0</v>
      </c>
      <c r="AD161">
        <f>2*0.95*5.67E-8*(((CE161+$B$7)+273)^4-(V161+273)^4)</f>
        <v>0</v>
      </c>
      <c r="AE161">
        <f>T161+AD161+AB161+AC161</f>
        <v>0</v>
      </c>
      <c r="AF161">
        <v>0</v>
      </c>
      <c r="AG161">
        <v>0</v>
      </c>
      <c r="AH161">
        <f>IF(AF161*$H$13&gt;=AJ161,1.0,(AJ161/(AJ161-AF161*$H$13)))</f>
        <v>0</v>
      </c>
      <c r="AI161">
        <f>(AH161-1)*100</f>
        <v>0</v>
      </c>
      <c r="AJ161">
        <f>MAX(0,($B$13+$C$13*CJ161)/(1+$D$13*CJ161)*CC161/(CE161+273)*$E$13)</f>
        <v>0</v>
      </c>
      <c r="AK161" t="s">
        <v>292</v>
      </c>
      <c r="AL161" t="s">
        <v>292</v>
      </c>
      <c r="AM161">
        <v>0</v>
      </c>
      <c r="AN161">
        <v>0</v>
      </c>
      <c r="AO161">
        <f>1-AM161/AN161</f>
        <v>0</v>
      </c>
      <c r="AP161">
        <v>0</v>
      </c>
      <c r="AQ161" t="s">
        <v>292</v>
      </c>
      <c r="AR161" t="s">
        <v>292</v>
      </c>
      <c r="AS161">
        <v>0</v>
      </c>
      <c r="AT161">
        <v>0</v>
      </c>
      <c r="AU161">
        <f>1-AS161/AT161</f>
        <v>0</v>
      </c>
      <c r="AV161">
        <v>0.5</v>
      </c>
      <c r="AW161">
        <f>BN161</f>
        <v>0</v>
      </c>
      <c r="AX161">
        <f>K161</f>
        <v>0</v>
      </c>
      <c r="AY161">
        <f>AU161*AV161*AW161</f>
        <v>0</v>
      </c>
      <c r="AZ161">
        <f>(AX161-AP161)/AW161</f>
        <v>0</v>
      </c>
      <c r="BA161">
        <f>(AN161-AT161)/AT161</f>
        <v>0</v>
      </c>
      <c r="BB161">
        <f>AM161/(AO161+AM161/AT161)</f>
        <v>0</v>
      </c>
      <c r="BC161" t="s">
        <v>292</v>
      </c>
      <c r="BD161">
        <v>0</v>
      </c>
      <c r="BE161">
        <f>IF(BD161&lt;&gt;0, BD161, BB161)</f>
        <v>0</v>
      </c>
      <c r="BF161">
        <f>1-BE161/AT161</f>
        <v>0</v>
      </c>
      <c r="BG161">
        <f>(AT161-AS161)/(AT161-BE161)</f>
        <v>0</v>
      </c>
      <c r="BH161">
        <f>(AN161-AT161)/(AN161-BE161)</f>
        <v>0</v>
      </c>
      <c r="BI161">
        <f>(AT161-AS161)/(AT161-AM161)</f>
        <v>0</v>
      </c>
      <c r="BJ161">
        <f>(AN161-AT161)/(AN161-AM161)</f>
        <v>0</v>
      </c>
      <c r="BK161">
        <f>(BG161*BE161/AS161)</f>
        <v>0</v>
      </c>
      <c r="BL161">
        <f>(1-BK161)</f>
        <v>0</v>
      </c>
      <c r="BM161">
        <f>$B$11*CK161+$C$11*CL161+$F$11*CM161*(1-CP161)</f>
        <v>0</v>
      </c>
      <c r="BN161">
        <f>BM161*BO161</f>
        <v>0</v>
      </c>
      <c r="BO161">
        <f>($B$11*$D$9+$C$11*$D$9+$F$11*((CZ161+CR161)/MAX(CZ161+CR161+DA161, 0.1)*$I$9+DA161/MAX(CZ161+CR161+DA161, 0.1)*$J$9))/($B$11+$C$11+$F$11)</f>
        <v>0</v>
      </c>
      <c r="BP161">
        <f>($B$11*$K$9+$C$11*$K$9+$F$11*((CZ161+CR161)/MAX(CZ161+CR161+DA161, 0.1)*$P$9+DA161/MAX(CZ161+CR161+DA161, 0.1)*$Q$9))/($B$11+$C$11+$F$11)</f>
        <v>0</v>
      </c>
      <c r="BQ161">
        <v>6</v>
      </c>
      <c r="BR161">
        <v>0.5</v>
      </c>
      <c r="BS161" t="s">
        <v>293</v>
      </c>
      <c r="BT161">
        <v>2</v>
      </c>
      <c r="BU161">
        <v>1627940801.6</v>
      </c>
      <c r="BV161">
        <v>474.715</v>
      </c>
      <c r="BW161">
        <v>480.695</v>
      </c>
      <c r="BX161">
        <v>19.6162</v>
      </c>
      <c r="BY161">
        <v>19.5634</v>
      </c>
      <c r="BZ161">
        <v>473.877</v>
      </c>
      <c r="CA161">
        <v>19.7488</v>
      </c>
      <c r="CB161">
        <v>900.036</v>
      </c>
      <c r="CC161">
        <v>101.145</v>
      </c>
      <c r="CD161">
        <v>0.099952</v>
      </c>
      <c r="CE161">
        <v>35.1486</v>
      </c>
      <c r="CF161">
        <v>35.3978</v>
      </c>
      <c r="CG161">
        <v>999.9</v>
      </c>
      <c r="CH161">
        <v>0</v>
      </c>
      <c r="CI161">
        <v>0</v>
      </c>
      <c r="CJ161">
        <v>10005</v>
      </c>
      <c r="CK161">
        <v>0</v>
      </c>
      <c r="CL161">
        <v>66.3922</v>
      </c>
      <c r="CM161">
        <v>1460.11</v>
      </c>
      <c r="CN161">
        <v>0.972999</v>
      </c>
      <c r="CO161">
        <v>0.0270013</v>
      </c>
      <c r="CP161">
        <v>0</v>
      </c>
      <c r="CQ161">
        <v>3.109</v>
      </c>
      <c r="CR161">
        <v>4.99951</v>
      </c>
      <c r="CS161">
        <v>201.309</v>
      </c>
      <c r="CT161">
        <v>11912.8</v>
      </c>
      <c r="CU161">
        <v>49.187</v>
      </c>
      <c r="CV161">
        <v>51.562</v>
      </c>
      <c r="CW161">
        <v>50.812</v>
      </c>
      <c r="CX161">
        <v>50.875</v>
      </c>
      <c r="CY161">
        <v>51.187</v>
      </c>
      <c r="CZ161">
        <v>1415.82</v>
      </c>
      <c r="DA161">
        <v>39.29</v>
      </c>
      <c r="DB161">
        <v>0</v>
      </c>
      <c r="DC161">
        <v>1627940802.1</v>
      </c>
      <c r="DD161">
        <v>0</v>
      </c>
      <c r="DE161">
        <v>3.22492307692308</v>
      </c>
      <c r="DF161">
        <v>-0.24229060509214</v>
      </c>
      <c r="DG161">
        <v>2.93924787409967</v>
      </c>
      <c r="DH161">
        <v>200.7355</v>
      </c>
      <c r="DI161">
        <v>15</v>
      </c>
      <c r="DJ161">
        <v>1627940486.6</v>
      </c>
      <c r="DK161" t="s">
        <v>294</v>
      </c>
      <c r="DL161">
        <v>1627940484.1</v>
      </c>
      <c r="DM161">
        <v>1627940486.6</v>
      </c>
      <c r="DN161">
        <v>1</v>
      </c>
      <c r="DO161">
        <v>-0.66</v>
      </c>
      <c r="DP161">
        <v>-0.126</v>
      </c>
      <c r="DQ161">
        <v>0.617</v>
      </c>
      <c r="DR161">
        <v>-0.144</v>
      </c>
      <c r="DS161">
        <v>420</v>
      </c>
      <c r="DT161">
        <v>19</v>
      </c>
      <c r="DU161">
        <v>0.69</v>
      </c>
      <c r="DV161">
        <v>0.21</v>
      </c>
      <c r="DW161">
        <v>-6.08225292682927</v>
      </c>
      <c r="DX161">
        <v>0.103474076655044</v>
      </c>
      <c r="DY161">
        <v>0.046644238043441</v>
      </c>
      <c r="DZ161">
        <v>1</v>
      </c>
      <c r="EA161">
        <v>3.23391470588235</v>
      </c>
      <c r="EB161">
        <v>-0.122075773131344</v>
      </c>
      <c r="EC161">
        <v>0.198977931280527</v>
      </c>
      <c r="ED161">
        <v>1</v>
      </c>
      <c r="EE161">
        <v>0.0651562902439024</v>
      </c>
      <c r="EF161">
        <v>-0.0584820731707317</v>
      </c>
      <c r="EG161">
        <v>0.0115220035603105</v>
      </c>
      <c r="EH161">
        <v>1</v>
      </c>
      <c r="EI161">
        <v>3</v>
      </c>
      <c r="EJ161">
        <v>3</v>
      </c>
      <c r="EK161" t="s">
        <v>295</v>
      </c>
      <c r="EL161">
        <v>100</v>
      </c>
      <c r="EM161">
        <v>100</v>
      </c>
      <c r="EN161">
        <v>0.838</v>
      </c>
      <c r="EO161">
        <v>-0.1326</v>
      </c>
      <c r="EP161">
        <v>-1.5265217558934</v>
      </c>
      <c r="EQ161">
        <v>0.00616335315543056</v>
      </c>
      <c r="ER161">
        <v>-2.81551833566181e-06</v>
      </c>
      <c r="ES161">
        <v>7.20361701182458e-10</v>
      </c>
      <c r="ET161">
        <v>-0.335119031910718</v>
      </c>
      <c r="EU161">
        <v>0.000949733804135094</v>
      </c>
      <c r="EV161">
        <v>0.000626151634330831</v>
      </c>
      <c r="EW161">
        <v>-7.8445624330649e-06</v>
      </c>
      <c r="EX161">
        <v>-4</v>
      </c>
      <c r="EY161">
        <v>2067</v>
      </c>
      <c r="EZ161">
        <v>1</v>
      </c>
      <c r="FA161">
        <v>22</v>
      </c>
      <c r="FB161">
        <v>5.3</v>
      </c>
      <c r="FC161">
        <v>5.2</v>
      </c>
      <c r="FD161">
        <v>18</v>
      </c>
      <c r="FE161">
        <v>992.234</v>
      </c>
      <c r="FF161">
        <v>450.406</v>
      </c>
      <c r="FG161">
        <v>33.0016</v>
      </c>
      <c r="FH161">
        <v>34.6937</v>
      </c>
      <c r="FI161">
        <v>30.0016</v>
      </c>
      <c r="FJ161">
        <v>34.2909</v>
      </c>
      <c r="FK161">
        <v>34.3259</v>
      </c>
      <c r="FL161">
        <v>30.578</v>
      </c>
      <c r="FM161">
        <v>44.0297</v>
      </c>
      <c r="FN161">
        <v>0</v>
      </c>
      <c r="FO161">
        <v>33</v>
      </c>
      <c r="FP161">
        <v>494.17</v>
      </c>
      <c r="FQ161">
        <v>19.5109</v>
      </c>
      <c r="FR161">
        <v>98.864</v>
      </c>
      <c r="FS161">
        <v>97.68</v>
      </c>
    </row>
    <row r="162" spans="1:175">
      <c r="A162">
        <v>146</v>
      </c>
      <c r="B162">
        <v>1627940803.6</v>
      </c>
      <c r="C162">
        <v>290</v>
      </c>
      <c r="D162" t="s">
        <v>586</v>
      </c>
      <c r="E162" t="s">
        <v>587</v>
      </c>
      <c r="F162">
        <v>0</v>
      </c>
      <c r="H162">
        <v>1627940803.6</v>
      </c>
      <c r="I162">
        <f>(J162)/1000</f>
        <v>0</v>
      </c>
      <c r="J162">
        <f>1000*CB162*AH162*(BX162-BY162)/(100*BQ162*(1000-AH162*BX162))</f>
        <v>0</v>
      </c>
      <c r="K162">
        <f>CB162*AH162*(BW162-BV162*(1000-AH162*BY162)/(1000-AH162*BX162))/(100*BQ162)</f>
        <v>0</v>
      </c>
      <c r="L162">
        <f>BV162 - IF(AH162&gt;1, K162*BQ162*100.0/(AJ162*CJ162), 0)</f>
        <v>0</v>
      </c>
      <c r="M162">
        <f>((S162-I162/2)*L162-K162)/(S162+I162/2)</f>
        <v>0</v>
      </c>
      <c r="N162">
        <f>M162*(CC162+CD162)/1000.0</f>
        <v>0</v>
      </c>
      <c r="O162">
        <f>(BV162 - IF(AH162&gt;1, K162*BQ162*100.0/(AJ162*CJ162), 0))*(CC162+CD162)/1000.0</f>
        <v>0</v>
      </c>
      <c r="P162">
        <f>2.0/((1/R162-1/Q162)+SIGN(R162)*SQRT((1/R162-1/Q162)*(1/R162-1/Q162) + 4*BR162/((BR162+1)*(BR162+1))*(2*1/R162*1/Q162-1/Q162*1/Q162)))</f>
        <v>0</v>
      </c>
      <c r="Q162">
        <f>IF(LEFT(BS162,1)&lt;&gt;"0",IF(LEFT(BS162,1)="1",3.0,BT162),$D$5+$E$5*(CJ162*CC162/($K$5*1000))+$F$5*(CJ162*CC162/($K$5*1000))*MAX(MIN(BQ162,$J$5),$I$5)*MAX(MIN(BQ162,$J$5),$I$5)+$G$5*MAX(MIN(BQ162,$J$5),$I$5)*(CJ162*CC162/($K$5*1000))+$H$5*(CJ162*CC162/($K$5*1000))*(CJ162*CC162/($K$5*1000)))</f>
        <v>0</v>
      </c>
      <c r="R162">
        <f>I162*(1000-(1000*0.61365*exp(17.502*V162/(240.97+V162))/(CC162+CD162)+BX162)/2)/(1000*0.61365*exp(17.502*V162/(240.97+V162))/(CC162+CD162)-BX162)</f>
        <v>0</v>
      </c>
      <c r="S162">
        <f>1/((BR162+1)/(P162/1.6)+1/(Q162/1.37)) + BR162/((BR162+1)/(P162/1.6) + BR162/(Q162/1.37))</f>
        <v>0</v>
      </c>
      <c r="T162">
        <f>(BM162*BP162)</f>
        <v>0</v>
      </c>
      <c r="U162">
        <f>(CE162+(T162+2*0.95*5.67E-8*(((CE162+$B$7)+273)^4-(CE162+273)^4)-44100*I162)/(1.84*29.3*Q162+8*0.95*5.67E-8*(CE162+273)^3))</f>
        <v>0</v>
      </c>
      <c r="V162">
        <f>($C$7*CF162+$D$7*CG162+$E$7*U162)</f>
        <v>0</v>
      </c>
      <c r="W162">
        <f>0.61365*exp(17.502*V162/(240.97+V162))</f>
        <v>0</v>
      </c>
      <c r="X162">
        <f>(Y162/Z162*100)</f>
        <v>0</v>
      </c>
      <c r="Y162">
        <f>BX162*(CC162+CD162)/1000</f>
        <v>0</v>
      </c>
      <c r="Z162">
        <f>0.61365*exp(17.502*CE162/(240.97+CE162))</f>
        <v>0</v>
      </c>
      <c r="AA162">
        <f>(W162-BX162*(CC162+CD162)/1000)</f>
        <v>0</v>
      </c>
      <c r="AB162">
        <f>(-I162*44100)</f>
        <v>0</v>
      </c>
      <c r="AC162">
        <f>2*29.3*Q162*0.92*(CE162-V162)</f>
        <v>0</v>
      </c>
      <c r="AD162">
        <f>2*0.95*5.67E-8*(((CE162+$B$7)+273)^4-(V162+273)^4)</f>
        <v>0</v>
      </c>
      <c r="AE162">
        <f>T162+AD162+AB162+AC162</f>
        <v>0</v>
      </c>
      <c r="AF162">
        <v>0</v>
      </c>
      <c r="AG162">
        <v>0</v>
      </c>
      <c r="AH162">
        <f>IF(AF162*$H$13&gt;=AJ162,1.0,(AJ162/(AJ162-AF162*$H$13)))</f>
        <v>0</v>
      </c>
      <c r="AI162">
        <f>(AH162-1)*100</f>
        <v>0</v>
      </c>
      <c r="AJ162">
        <f>MAX(0,($B$13+$C$13*CJ162)/(1+$D$13*CJ162)*CC162/(CE162+273)*$E$13)</f>
        <v>0</v>
      </c>
      <c r="AK162" t="s">
        <v>292</v>
      </c>
      <c r="AL162" t="s">
        <v>292</v>
      </c>
      <c r="AM162">
        <v>0</v>
      </c>
      <c r="AN162">
        <v>0</v>
      </c>
      <c r="AO162">
        <f>1-AM162/AN162</f>
        <v>0</v>
      </c>
      <c r="AP162">
        <v>0</v>
      </c>
      <c r="AQ162" t="s">
        <v>292</v>
      </c>
      <c r="AR162" t="s">
        <v>292</v>
      </c>
      <c r="AS162">
        <v>0</v>
      </c>
      <c r="AT162">
        <v>0</v>
      </c>
      <c r="AU162">
        <f>1-AS162/AT162</f>
        <v>0</v>
      </c>
      <c r="AV162">
        <v>0.5</v>
      </c>
      <c r="AW162">
        <f>BN162</f>
        <v>0</v>
      </c>
      <c r="AX162">
        <f>K162</f>
        <v>0</v>
      </c>
      <c r="AY162">
        <f>AU162*AV162*AW162</f>
        <v>0</v>
      </c>
      <c r="AZ162">
        <f>(AX162-AP162)/AW162</f>
        <v>0</v>
      </c>
      <c r="BA162">
        <f>(AN162-AT162)/AT162</f>
        <v>0</v>
      </c>
      <c r="BB162">
        <f>AM162/(AO162+AM162/AT162)</f>
        <v>0</v>
      </c>
      <c r="BC162" t="s">
        <v>292</v>
      </c>
      <c r="BD162">
        <v>0</v>
      </c>
      <c r="BE162">
        <f>IF(BD162&lt;&gt;0, BD162, BB162)</f>
        <v>0</v>
      </c>
      <c r="BF162">
        <f>1-BE162/AT162</f>
        <v>0</v>
      </c>
      <c r="BG162">
        <f>(AT162-AS162)/(AT162-BE162)</f>
        <v>0</v>
      </c>
      <c r="BH162">
        <f>(AN162-AT162)/(AN162-BE162)</f>
        <v>0</v>
      </c>
      <c r="BI162">
        <f>(AT162-AS162)/(AT162-AM162)</f>
        <v>0</v>
      </c>
      <c r="BJ162">
        <f>(AN162-AT162)/(AN162-AM162)</f>
        <v>0</v>
      </c>
      <c r="BK162">
        <f>(BG162*BE162/AS162)</f>
        <v>0</v>
      </c>
      <c r="BL162">
        <f>(1-BK162)</f>
        <v>0</v>
      </c>
      <c r="BM162">
        <f>$B$11*CK162+$C$11*CL162+$F$11*CM162*(1-CP162)</f>
        <v>0</v>
      </c>
      <c r="BN162">
        <f>BM162*BO162</f>
        <v>0</v>
      </c>
      <c r="BO162">
        <f>($B$11*$D$9+$C$11*$D$9+$F$11*((CZ162+CR162)/MAX(CZ162+CR162+DA162, 0.1)*$I$9+DA162/MAX(CZ162+CR162+DA162, 0.1)*$J$9))/($B$11+$C$11+$F$11)</f>
        <v>0</v>
      </c>
      <c r="BP162">
        <f>($B$11*$K$9+$C$11*$K$9+$F$11*((CZ162+CR162)/MAX(CZ162+CR162+DA162, 0.1)*$P$9+DA162/MAX(CZ162+CR162+DA162, 0.1)*$Q$9))/($B$11+$C$11+$F$11)</f>
        <v>0</v>
      </c>
      <c r="BQ162">
        <v>6</v>
      </c>
      <c r="BR162">
        <v>0.5</v>
      </c>
      <c r="BS162" t="s">
        <v>293</v>
      </c>
      <c r="BT162">
        <v>2</v>
      </c>
      <c r="BU162">
        <v>1627940803.6</v>
      </c>
      <c r="BV162">
        <v>478.062</v>
      </c>
      <c r="BW162">
        <v>484.11</v>
      </c>
      <c r="BX162">
        <v>19.6208</v>
      </c>
      <c r="BY162">
        <v>19.5676</v>
      </c>
      <c r="BZ162">
        <v>477.211</v>
      </c>
      <c r="CA162">
        <v>19.7533</v>
      </c>
      <c r="CB162">
        <v>899.936</v>
      </c>
      <c r="CC162">
        <v>101.146</v>
      </c>
      <c r="CD162">
        <v>0.0998093</v>
      </c>
      <c r="CE162">
        <v>35.1531</v>
      </c>
      <c r="CF162">
        <v>35.4033</v>
      </c>
      <c r="CG162">
        <v>999.9</v>
      </c>
      <c r="CH162">
        <v>0</v>
      </c>
      <c r="CI162">
        <v>0</v>
      </c>
      <c r="CJ162">
        <v>10003.8</v>
      </c>
      <c r="CK162">
        <v>0</v>
      </c>
      <c r="CL162">
        <v>66.3922</v>
      </c>
      <c r="CM162">
        <v>1460.1</v>
      </c>
      <c r="CN162">
        <v>0.972999</v>
      </c>
      <c r="CO162">
        <v>0.0270013</v>
      </c>
      <c r="CP162">
        <v>0</v>
      </c>
      <c r="CQ162">
        <v>2.8245</v>
      </c>
      <c r="CR162">
        <v>4.99951</v>
      </c>
      <c r="CS162">
        <v>201.327</v>
      </c>
      <c r="CT162">
        <v>11912.7</v>
      </c>
      <c r="CU162">
        <v>49.187</v>
      </c>
      <c r="CV162">
        <v>51.562</v>
      </c>
      <c r="CW162">
        <v>50.812</v>
      </c>
      <c r="CX162">
        <v>50.875</v>
      </c>
      <c r="CY162">
        <v>51.187</v>
      </c>
      <c r="CZ162">
        <v>1415.81</v>
      </c>
      <c r="DA162">
        <v>39.29</v>
      </c>
      <c r="DB162">
        <v>0</v>
      </c>
      <c r="DC162">
        <v>1627940804.5</v>
      </c>
      <c r="DD162">
        <v>0</v>
      </c>
      <c r="DE162">
        <v>3.20883846153846</v>
      </c>
      <c r="DF162">
        <v>-0.570803423949978</v>
      </c>
      <c r="DG162">
        <v>2.68235897965735</v>
      </c>
      <c r="DH162">
        <v>200.839730769231</v>
      </c>
      <c r="DI162">
        <v>15</v>
      </c>
      <c r="DJ162">
        <v>1627940486.6</v>
      </c>
      <c r="DK162" t="s">
        <v>294</v>
      </c>
      <c r="DL162">
        <v>1627940484.1</v>
      </c>
      <c r="DM162">
        <v>1627940486.6</v>
      </c>
      <c r="DN162">
        <v>1</v>
      </c>
      <c r="DO162">
        <v>-0.66</v>
      </c>
      <c r="DP162">
        <v>-0.126</v>
      </c>
      <c r="DQ162">
        <v>0.617</v>
      </c>
      <c r="DR162">
        <v>-0.144</v>
      </c>
      <c r="DS162">
        <v>420</v>
      </c>
      <c r="DT162">
        <v>19</v>
      </c>
      <c r="DU162">
        <v>0.69</v>
      </c>
      <c r="DV162">
        <v>0.21</v>
      </c>
      <c r="DW162">
        <v>-6.07959536585366</v>
      </c>
      <c r="DX162">
        <v>0.354261114982576</v>
      </c>
      <c r="DY162">
        <v>0.0475819340125887</v>
      </c>
      <c r="DZ162">
        <v>1</v>
      </c>
      <c r="EA162">
        <v>3.22963529411765</v>
      </c>
      <c r="EB162">
        <v>0.0219230769230792</v>
      </c>
      <c r="EC162">
        <v>0.196125073962199</v>
      </c>
      <c r="ED162">
        <v>1</v>
      </c>
      <c r="EE162">
        <v>0.0651673585365854</v>
      </c>
      <c r="EF162">
        <v>-0.101554547038327</v>
      </c>
      <c r="EG162">
        <v>0.0114414927478247</v>
      </c>
      <c r="EH162">
        <v>0</v>
      </c>
      <c r="EI162">
        <v>2</v>
      </c>
      <c r="EJ162">
        <v>3</v>
      </c>
      <c r="EK162" t="s">
        <v>298</v>
      </c>
      <c r="EL162">
        <v>100</v>
      </c>
      <c r="EM162">
        <v>100</v>
      </c>
      <c r="EN162">
        <v>0.851</v>
      </c>
      <c r="EO162">
        <v>-0.1325</v>
      </c>
      <c r="EP162">
        <v>-1.5265217558934</v>
      </c>
      <c r="EQ162">
        <v>0.00616335315543056</v>
      </c>
      <c r="ER162">
        <v>-2.81551833566181e-06</v>
      </c>
      <c r="ES162">
        <v>7.20361701182458e-10</v>
      </c>
      <c r="ET162">
        <v>-0.335119031910718</v>
      </c>
      <c r="EU162">
        <v>0.000949733804135094</v>
      </c>
      <c r="EV162">
        <v>0.000626151634330831</v>
      </c>
      <c r="EW162">
        <v>-7.8445624330649e-06</v>
      </c>
      <c r="EX162">
        <v>-4</v>
      </c>
      <c r="EY162">
        <v>2067</v>
      </c>
      <c r="EZ162">
        <v>1</v>
      </c>
      <c r="FA162">
        <v>22</v>
      </c>
      <c r="FB162">
        <v>5.3</v>
      </c>
      <c r="FC162">
        <v>5.3</v>
      </c>
      <c r="FD162">
        <v>18</v>
      </c>
      <c r="FE162">
        <v>992.193</v>
      </c>
      <c r="FF162">
        <v>450.247</v>
      </c>
      <c r="FG162">
        <v>33.0018</v>
      </c>
      <c r="FH162">
        <v>34.701</v>
      </c>
      <c r="FI162">
        <v>30.0017</v>
      </c>
      <c r="FJ162">
        <v>34.2987</v>
      </c>
      <c r="FK162">
        <v>34.3336</v>
      </c>
      <c r="FL162">
        <v>30.7504</v>
      </c>
      <c r="FM162">
        <v>44.0297</v>
      </c>
      <c r="FN162">
        <v>0</v>
      </c>
      <c r="FO162">
        <v>33</v>
      </c>
      <c r="FP162">
        <v>499.22</v>
      </c>
      <c r="FQ162">
        <v>19.5109</v>
      </c>
      <c r="FR162">
        <v>98.8624</v>
      </c>
      <c r="FS162">
        <v>97.6786</v>
      </c>
    </row>
    <row r="163" spans="1:175">
      <c r="A163">
        <v>147</v>
      </c>
      <c r="B163">
        <v>1627940805.6</v>
      </c>
      <c r="C163">
        <v>292</v>
      </c>
      <c r="D163" t="s">
        <v>588</v>
      </c>
      <c r="E163" t="s">
        <v>589</v>
      </c>
      <c r="F163">
        <v>0</v>
      </c>
      <c r="H163">
        <v>1627940805.6</v>
      </c>
      <c r="I163">
        <f>(J163)/1000</f>
        <v>0</v>
      </c>
      <c r="J163">
        <f>1000*CB163*AH163*(BX163-BY163)/(100*BQ163*(1000-AH163*BX163))</f>
        <v>0</v>
      </c>
      <c r="K163">
        <f>CB163*AH163*(BW163-BV163*(1000-AH163*BY163)/(1000-AH163*BX163))/(100*BQ163)</f>
        <v>0</v>
      </c>
      <c r="L163">
        <f>BV163 - IF(AH163&gt;1, K163*BQ163*100.0/(AJ163*CJ163), 0)</f>
        <v>0</v>
      </c>
      <c r="M163">
        <f>((S163-I163/2)*L163-K163)/(S163+I163/2)</f>
        <v>0</v>
      </c>
      <c r="N163">
        <f>M163*(CC163+CD163)/1000.0</f>
        <v>0</v>
      </c>
      <c r="O163">
        <f>(BV163 - IF(AH163&gt;1, K163*BQ163*100.0/(AJ163*CJ163), 0))*(CC163+CD163)/1000.0</f>
        <v>0</v>
      </c>
      <c r="P163">
        <f>2.0/((1/R163-1/Q163)+SIGN(R163)*SQRT((1/R163-1/Q163)*(1/R163-1/Q163) + 4*BR163/((BR163+1)*(BR163+1))*(2*1/R163*1/Q163-1/Q163*1/Q163)))</f>
        <v>0</v>
      </c>
      <c r="Q163">
        <f>IF(LEFT(BS163,1)&lt;&gt;"0",IF(LEFT(BS163,1)="1",3.0,BT163),$D$5+$E$5*(CJ163*CC163/($K$5*1000))+$F$5*(CJ163*CC163/($K$5*1000))*MAX(MIN(BQ163,$J$5),$I$5)*MAX(MIN(BQ163,$J$5),$I$5)+$G$5*MAX(MIN(BQ163,$J$5),$I$5)*(CJ163*CC163/($K$5*1000))+$H$5*(CJ163*CC163/($K$5*1000))*(CJ163*CC163/($K$5*1000)))</f>
        <v>0</v>
      </c>
      <c r="R163">
        <f>I163*(1000-(1000*0.61365*exp(17.502*V163/(240.97+V163))/(CC163+CD163)+BX163)/2)/(1000*0.61365*exp(17.502*V163/(240.97+V163))/(CC163+CD163)-BX163)</f>
        <v>0</v>
      </c>
      <c r="S163">
        <f>1/((BR163+1)/(P163/1.6)+1/(Q163/1.37)) + BR163/((BR163+1)/(P163/1.6) + BR163/(Q163/1.37))</f>
        <v>0</v>
      </c>
      <c r="T163">
        <f>(BM163*BP163)</f>
        <v>0</v>
      </c>
      <c r="U163">
        <f>(CE163+(T163+2*0.95*5.67E-8*(((CE163+$B$7)+273)^4-(CE163+273)^4)-44100*I163)/(1.84*29.3*Q163+8*0.95*5.67E-8*(CE163+273)^3))</f>
        <v>0</v>
      </c>
      <c r="V163">
        <f>($C$7*CF163+$D$7*CG163+$E$7*U163)</f>
        <v>0</v>
      </c>
      <c r="W163">
        <f>0.61365*exp(17.502*V163/(240.97+V163))</f>
        <v>0</v>
      </c>
      <c r="X163">
        <f>(Y163/Z163*100)</f>
        <v>0</v>
      </c>
      <c r="Y163">
        <f>BX163*(CC163+CD163)/1000</f>
        <v>0</v>
      </c>
      <c r="Z163">
        <f>0.61365*exp(17.502*CE163/(240.97+CE163))</f>
        <v>0</v>
      </c>
      <c r="AA163">
        <f>(W163-BX163*(CC163+CD163)/1000)</f>
        <v>0</v>
      </c>
      <c r="AB163">
        <f>(-I163*44100)</f>
        <v>0</v>
      </c>
      <c r="AC163">
        <f>2*29.3*Q163*0.92*(CE163-V163)</f>
        <v>0</v>
      </c>
      <c r="AD163">
        <f>2*0.95*5.67E-8*(((CE163+$B$7)+273)^4-(V163+273)^4)</f>
        <v>0</v>
      </c>
      <c r="AE163">
        <f>T163+AD163+AB163+AC163</f>
        <v>0</v>
      </c>
      <c r="AF163">
        <v>0</v>
      </c>
      <c r="AG163">
        <v>0</v>
      </c>
      <c r="AH163">
        <f>IF(AF163*$H$13&gt;=AJ163,1.0,(AJ163/(AJ163-AF163*$H$13)))</f>
        <v>0</v>
      </c>
      <c r="AI163">
        <f>(AH163-1)*100</f>
        <v>0</v>
      </c>
      <c r="AJ163">
        <f>MAX(0,($B$13+$C$13*CJ163)/(1+$D$13*CJ163)*CC163/(CE163+273)*$E$13)</f>
        <v>0</v>
      </c>
      <c r="AK163" t="s">
        <v>292</v>
      </c>
      <c r="AL163" t="s">
        <v>292</v>
      </c>
      <c r="AM163">
        <v>0</v>
      </c>
      <c r="AN163">
        <v>0</v>
      </c>
      <c r="AO163">
        <f>1-AM163/AN163</f>
        <v>0</v>
      </c>
      <c r="AP163">
        <v>0</v>
      </c>
      <c r="AQ163" t="s">
        <v>292</v>
      </c>
      <c r="AR163" t="s">
        <v>292</v>
      </c>
      <c r="AS163">
        <v>0</v>
      </c>
      <c r="AT163">
        <v>0</v>
      </c>
      <c r="AU163">
        <f>1-AS163/AT163</f>
        <v>0</v>
      </c>
      <c r="AV163">
        <v>0.5</v>
      </c>
      <c r="AW163">
        <f>BN163</f>
        <v>0</v>
      </c>
      <c r="AX163">
        <f>K163</f>
        <v>0</v>
      </c>
      <c r="AY163">
        <f>AU163*AV163*AW163</f>
        <v>0</v>
      </c>
      <c r="AZ163">
        <f>(AX163-AP163)/AW163</f>
        <v>0</v>
      </c>
      <c r="BA163">
        <f>(AN163-AT163)/AT163</f>
        <v>0</v>
      </c>
      <c r="BB163">
        <f>AM163/(AO163+AM163/AT163)</f>
        <v>0</v>
      </c>
      <c r="BC163" t="s">
        <v>292</v>
      </c>
      <c r="BD163">
        <v>0</v>
      </c>
      <c r="BE163">
        <f>IF(BD163&lt;&gt;0, BD163, BB163)</f>
        <v>0</v>
      </c>
      <c r="BF163">
        <f>1-BE163/AT163</f>
        <v>0</v>
      </c>
      <c r="BG163">
        <f>(AT163-AS163)/(AT163-BE163)</f>
        <v>0</v>
      </c>
      <c r="BH163">
        <f>(AN163-AT163)/(AN163-BE163)</f>
        <v>0</v>
      </c>
      <c r="BI163">
        <f>(AT163-AS163)/(AT163-AM163)</f>
        <v>0</v>
      </c>
      <c r="BJ163">
        <f>(AN163-AT163)/(AN163-AM163)</f>
        <v>0</v>
      </c>
      <c r="BK163">
        <f>(BG163*BE163/AS163)</f>
        <v>0</v>
      </c>
      <c r="BL163">
        <f>(1-BK163)</f>
        <v>0</v>
      </c>
      <c r="BM163">
        <f>$B$11*CK163+$C$11*CL163+$F$11*CM163*(1-CP163)</f>
        <v>0</v>
      </c>
      <c r="BN163">
        <f>BM163*BO163</f>
        <v>0</v>
      </c>
      <c r="BO163">
        <f>($B$11*$D$9+$C$11*$D$9+$F$11*((CZ163+CR163)/MAX(CZ163+CR163+DA163, 0.1)*$I$9+DA163/MAX(CZ163+CR163+DA163, 0.1)*$J$9))/($B$11+$C$11+$F$11)</f>
        <v>0</v>
      </c>
      <c r="BP163">
        <f>($B$11*$K$9+$C$11*$K$9+$F$11*((CZ163+CR163)/MAX(CZ163+CR163+DA163, 0.1)*$P$9+DA163/MAX(CZ163+CR163+DA163, 0.1)*$Q$9))/($B$11+$C$11+$F$11)</f>
        <v>0</v>
      </c>
      <c r="BQ163">
        <v>6</v>
      </c>
      <c r="BR163">
        <v>0.5</v>
      </c>
      <c r="BS163" t="s">
        <v>293</v>
      </c>
      <c r="BT163">
        <v>2</v>
      </c>
      <c r="BU163">
        <v>1627940805.6</v>
      </c>
      <c r="BV163">
        <v>481.422</v>
      </c>
      <c r="BW163">
        <v>487.449</v>
      </c>
      <c r="BX163">
        <v>19.6258</v>
      </c>
      <c r="BY163">
        <v>19.5727</v>
      </c>
      <c r="BZ163">
        <v>480.557</v>
      </c>
      <c r="CA163">
        <v>19.7582</v>
      </c>
      <c r="CB163">
        <v>899.966</v>
      </c>
      <c r="CC163">
        <v>101.146</v>
      </c>
      <c r="CD163">
        <v>0.100063</v>
      </c>
      <c r="CE163">
        <v>35.1528</v>
      </c>
      <c r="CF163">
        <v>35.4014</v>
      </c>
      <c r="CG163">
        <v>999.9</v>
      </c>
      <c r="CH163">
        <v>0</v>
      </c>
      <c r="CI163">
        <v>0</v>
      </c>
      <c r="CJ163">
        <v>9993.12</v>
      </c>
      <c r="CK163">
        <v>0</v>
      </c>
      <c r="CL163">
        <v>66.3781</v>
      </c>
      <c r="CM163">
        <v>1460.08</v>
      </c>
      <c r="CN163">
        <v>0.972999</v>
      </c>
      <c r="CO163">
        <v>0.0270013</v>
      </c>
      <c r="CP163">
        <v>0</v>
      </c>
      <c r="CQ163">
        <v>3.407</v>
      </c>
      <c r="CR163">
        <v>4.99951</v>
      </c>
      <c r="CS163">
        <v>201.002</v>
      </c>
      <c r="CT163">
        <v>11912.5</v>
      </c>
      <c r="CU163">
        <v>49.187</v>
      </c>
      <c r="CV163">
        <v>51.562</v>
      </c>
      <c r="CW163">
        <v>50.812</v>
      </c>
      <c r="CX163">
        <v>50.937</v>
      </c>
      <c r="CY163">
        <v>51.187</v>
      </c>
      <c r="CZ163">
        <v>1415.79</v>
      </c>
      <c r="DA163">
        <v>39.29</v>
      </c>
      <c r="DB163">
        <v>0</v>
      </c>
      <c r="DC163">
        <v>1627940806.3</v>
      </c>
      <c r="DD163">
        <v>0</v>
      </c>
      <c r="DE163">
        <v>3.22928</v>
      </c>
      <c r="DF163">
        <v>-0.480976929358876</v>
      </c>
      <c r="DG163">
        <v>2.2780000103991</v>
      </c>
      <c r="DH163">
        <v>200.9104</v>
      </c>
      <c r="DI163">
        <v>15</v>
      </c>
      <c r="DJ163">
        <v>1627940486.6</v>
      </c>
      <c r="DK163" t="s">
        <v>294</v>
      </c>
      <c r="DL163">
        <v>1627940484.1</v>
      </c>
      <c r="DM163">
        <v>1627940486.6</v>
      </c>
      <c r="DN163">
        <v>1</v>
      </c>
      <c r="DO163">
        <v>-0.66</v>
      </c>
      <c r="DP163">
        <v>-0.126</v>
      </c>
      <c r="DQ163">
        <v>0.617</v>
      </c>
      <c r="DR163">
        <v>-0.144</v>
      </c>
      <c r="DS163">
        <v>420</v>
      </c>
      <c r="DT163">
        <v>19</v>
      </c>
      <c r="DU163">
        <v>0.69</v>
      </c>
      <c r="DV163">
        <v>0.21</v>
      </c>
      <c r="DW163">
        <v>-6.07248707317073</v>
      </c>
      <c r="DX163">
        <v>0.376792055749137</v>
      </c>
      <c r="DY163">
        <v>0.0486507271769735</v>
      </c>
      <c r="DZ163">
        <v>1</v>
      </c>
      <c r="EA163">
        <v>3.21404</v>
      </c>
      <c r="EB163">
        <v>-0.427289236790608</v>
      </c>
      <c r="EC163">
        <v>0.192614045178434</v>
      </c>
      <c r="ED163">
        <v>1</v>
      </c>
      <c r="EE163">
        <v>0.063098956097561</v>
      </c>
      <c r="EF163">
        <v>-0.105264342857143</v>
      </c>
      <c r="EG163">
        <v>0.0114326152639792</v>
      </c>
      <c r="EH163">
        <v>0</v>
      </c>
      <c r="EI163">
        <v>2</v>
      </c>
      <c r="EJ163">
        <v>3</v>
      </c>
      <c r="EK163" t="s">
        <v>298</v>
      </c>
      <c r="EL163">
        <v>100</v>
      </c>
      <c r="EM163">
        <v>100</v>
      </c>
      <c r="EN163">
        <v>0.865</v>
      </c>
      <c r="EO163">
        <v>-0.1324</v>
      </c>
      <c r="EP163">
        <v>-1.5265217558934</v>
      </c>
      <c r="EQ163">
        <v>0.00616335315543056</v>
      </c>
      <c r="ER163">
        <v>-2.81551833566181e-06</v>
      </c>
      <c r="ES163">
        <v>7.20361701182458e-10</v>
      </c>
      <c r="ET163">
        <v>-0.335119031910718</v>
      </c>
      <c r="EU163">
        <v>0.000949733804135094</v>
      </c>
      <c r="EV163">
        <v>0.000626151634330831</v>
      </c>
      <c r="EW163">
        <v>-7.8445624330649e-06</v>
      </c>
      <c r="EX163">
        <v>-4</v>
      </c>
      <c r="EY163">
        <v>2067</v>
      </c>
      <c r="EZ163">
        <v>1</v>
      </c>
      <c r="FA163">
        <v>22</v>
      </c>
      <c r="FB163">
        <v>5.4</v>
      </c>
      <c r="FC163">
        <v>5.3</v>
      </c>
      <c r="FD163">
        <v>18</v>
      </c>
      <c r="FE163">
        <v>992.256</v>
      </c>
      <c r="FF163">
        <v>450.275</v>
      </c>
      <c r="FG163">
        <v>33.002</v>
      </c>
      <c r="FH163">
        <v>34.7089</v>
      </c>
      <c r="FI163">
        <v>30.0019</v>
      </c>
      <c r="FJ163">
        <v>34.3078</v>
      </c>
      <c r="FK163">
        <v>34.3421</v>
      </c>
      <c r="FL163">
        <v>30.8961</v>
      </c>
      <c r="FM163">
        <v>44.0297</v>
      </c>
      <c r="FN163">
        <v>0</v>
      </c>
      <c r="FO163">
        <v>33</v>
      </c>
      <c r="FP163">
        <v>499.22</v>
      </c>
      <c r="FQ163">
        <v>19.5109</v>
      </c>
      <c r="FR163">
        <v>98.8603</v>
      </c>
      <c r="FS163">
        <v>97.6785</v>
      </c>
    </row>
    <row r="164" spans="1:175">
      <c r="A164">
        <v>148</v>
      </c>
      <c r="B164">
        <v>1627940807.6</v>
      </c>
      <c r="C164">
        <v>294</v>
      </c>
      <c r="D164" t="s">
        <v>590</v>
      </c>
      <c r="E164" t="s">
        <v>591</v>
      </c>
      <c r="F164">
        <v>0</v>
      </c>
      <c r="H164">
        <v>1627940807.6</v>
      </c>
      <c r="I164">
        <f>(J164)/1000</f>
        <v>0</v>
      </c>
      <c r="J164">
        <f>1000*CB164*AH164*(BX164-BY164)/(100*BQ164*(1000-AH164*BX164))</f>
        <v>0</v>
      </c>
      <c r="K164">
        <f>CB164*AH164*(BW164-BV164*(1000-AH164*BY164)/(1000-AH164*BX164))/(100*BQ164)</f>
        <v>0</v>
      </c>
      <c r="L164">
        <f>BV164 - IF(AH164&gt;1, K164*BQ164*100.0/(AJ164*CJ164), 0)</f>
        <v>0</v>
      </c>
      <c r="M164">
        <f>((S164-I164/2)*L164-K164)/(S164+I164/2)</f>
        <v>0</v>
      </c>
      <c r="N164">
        <f>M164*(CC164+CD164)/1000.0</f>
        <v>0</v>
      </c>
      <c r="O164">
        <f>(BV164 - IF(AH164&gt;1, K164*BQ164*100.0/(AJ164*CJ164), 0))*(CC164+CD164)/1000.0</f>
        <v>0</v>
      </c>
      <c r="P164">
        <f>2.0/((1/R164-1/Q164)+SIGN(R164)*SQRT((1/R164-1/Q164)*(1/R164-1/Q164) + 4*BR164/((BR164+1)*(BR164+1))*(2*1/R164*1/Q164-1/Q164*1/Q164)))</f>
        <v>0</v>
      </c>
      <c r="Q164">
        <f>IF(LEFT(BS164,1)&lt;&gt;"0",IF(LEFT(BS164,1)="1",3.0,BT164),$D$5+$E$5*(CJ164*CC164/($K$5*1000))+$F$5*(CJ164*CC164/($K$5*1000))*MAX(MIN(BQ164,$J$5),$I$5)*MAX(MIN(BQ164,$J$5),$I$5)+$G$5*MAX(MIN(BQ164,$J$5),$I$5)*(CJ164*CC164/($K$5*1000))+$H$5*(CJ164*CC164/($K$5*1000))*(CJ164*CC164/($K$5*1000)))</f>
        <v>0</v>
      </c>
      <c r="R164">
        <f>I164*(1000-(1000*0.61365*exp(17.502*V164/(240.97+V164))/(CC164+CD164)+BX164)/2)/(1000*0.61365*exp(17.502*V164/(240.97+V164))/(CC164+CD164)-BX164)</f>
        <v>0</v>
      </c>
      <c r="S164">
        <f>1/((BR164+1)/(P164/1.6)+1/(Q164/1.37)) + BR164/((BR164+1)/(P164/1.6) + BR164/(Q164/1.37))</f>
        <v>0</v>
      </c>
      <c r="T164">
        <f>(BM164*BP164)</f>
        <v>0</v>
      </c>
      <c r="U164">
        <f>(CE164+(T164+2*0.95*5.67E-8*(((CE164+$B$7)+273)^4-(CE164+273)^4)-44100*I164)/(1.84*29.3*Q164+8*0.95*5.67E-8*(CE164+273)^3))</f>
        <v>0</v>
      </c>
      <c r="V164">
        <f>($C$7*CF164+$D$7*CG164+$E$7*U164)</f>
        <v>0</v>
      </c>
      <c r="W164">
        <f>0.61365*exp(17.502*V164/(240.97+V164))</f>
        <v>0</v>
      </c>
      <c r="X164">
        <f>(Y164/Z164*100)</f>
        <v>0</v>
      </c>
      <c r="Y164">
        <f>BX164*(CC164+CD164)/1000</f>
        <v>0</v>
      </c>
      <c r="Z164">
        <f>0.61365*exp(17.502*CE164/(240.97+CE164))</f>
        <v>0</v>
      </c>
      <c r="AA164">
        <f>(W164-BX164*(CC164+CD164)/1000)</f>
        <v>0</v>
      </c>
      <c r="AB164">
        <f>(-I164*44100)</f>
        <v>0</v>
      </c>
      <c r="AC164">
        <f>2*29.3*Q164*0.92*(CE164-V164)</f>
        <v>0</v>
      </c>
      <c r="AD164">
        <f>2*0.95*5.67E-8*(((CE164+$B$7)+273)^4-(V164+273)^4)</f>
        <v>0</v>
      </c>
      <c r="AE164">
        <f>T164+AD164+AB164+AC164</f>
        <v>0</v>
      </c>
      <c r="AF164">
        <v>0</v>
      </c>
      <c r="AG164">
        <v>0</v>
      </c>
      <c r="AH164">
        <f>IF(AF164*$H$13&gt;=AJ164,1.0,(AJ164/(AJ164-AF164*$H$13)))</f>
        <v>0</v>
      </c>
      <c r="AI164">
        <f>(AH164-1)*100</f>
        <v>0</v>
      </c>
      <c r="AJ164">
        <f>MAX(0,($B$13+$C$13*CJ164)/(1+$D$13*CJ164)*CC164/(CE164+273)*$E$13)</f>
        <v>0</v>
      </c>
      <c r="AK164" t="s">
        <v>292</v>
      </c>
      <c r="AL164" t="s">
        <v>292</v>
      </c>
      <c r="AM164">
        <v>0</v>
      </c>
      <c r="AN164">
        <v>0</v>
      </c>
      <c r="AO164">
        <f>1-AM164/AN164</f>
        <v>0</v>
      </c>
      <c r="AP164">
        <v>0</v>
      </c>
      <c r="AQ164" t="s">
        <v>292</v>
      </c>
      <c r="AR164" t="s">
        <v>292</v>
      </c>
      <c r="AS164">
        <v>0</v>
      </c>
      <c r="AT164">
        <v>0</v>
      </c>
      <c r="AU164">
        <f>1-AS164/AT164</f>
        <v>0</v>
      </c>
      <c r="AV164">
        <v>0.5</v>
      </c>
      <c r="AW164">
        <f>BN164</f>
        <v>0</v>
      </c>
      <c r="AX164">
        <f>K164</f>
        <v>0</v>
      </c>
      <c r="AY164">
        <f>AU164*AV164*AW164</f>
        <v>0</v>
      </c>
      <c r="AZ164">
        <f>(AX164-AP164)/AW164</f>
        <v>0</v>
      </c>
      <c r="BA164">
        <f>(AN164-AT164)/AT164</f>
        <v>0</v>
      </c>
      <c r="BB164">
        <f>AM164/(AO164+AM164/AT164)</f>
        <v>0</v>
      </c>
      <c r="BC164" t="s">
        <v>292</v>
      </c>
      <c r="BD164">
        <v>0</v>
      </c>
      <c r="BE164">
        <f>IF(BD164&lt;&gt;0, BD164, BB164)</f>
        <v>0</v>
      </c>
      <c r="BF164">
        <f>1-BE164/AT164</f>
        <v>0</v>
      </c>
      <c r="BG164">
        <f>(AT164-AS164)/(AT164-BE164)</f>
        <v>0</v>
      </c>
      <c r="BH164">
        <f>(AN164-AT164)/(AN164-BE164)</f>
        <v>0</v>
      </c>
      <c r="BI164">
        <f>(AT164-AS164)/(AT164-AM164)</f>
        <v>0</v>
      </c>
      <c r="BJ164">
        <f>(AN164-AT164)/(AN164-AM164)</f>
        <v>0</v>
      </c>
      <c r="BK164">
        <f>(BG164*BE164/AS164)</f>
        <v>0</v>
      </c>
      <c r="BL164">
        <f>(1-BK164)</f>
        <v>0</v>
      </c>
      <c r="BM164">
        <f>$B$11*CK164+$C$11*CL164+$F$11*CM164*(1-CP164)</f>
        <v>0</v>
      </c>
      <c r="BN164">
        <f>BM164*BO164</f>
        <v>0</v>
      </c>
      <c r="BO164">
        <f>($B$11*$D$9+$C$11*$D$9+$F$11*((CZ164+CR164)/MAX(CZ164+CR164+DA164, 0.1)*$I$9+DA164/MAX(CZ164+CR164+DA164, 0.1)*$J$9))/($B$11+$C$11+$F$11)</f>
        <v>0</v>
      </c>
      <c r="BP164">
        <f>($B$11*$K$9+$C$11*$K$9+$F$11*((CZ164+CR164)/MAX(CZ164+CR164+DA164, 0.1)*$P$9+DA164/MAX(CZ164+CR164+DA164, 0.1)*$Q$9))/($B$11+$C$11+$F$11)</f>
        <v>0</v>
      </c>
      <c r="BQ164">
        <v>6</v>
      </c>
      <c r="BR164">
        <v>0.5</v>
      </c>
      <c r="BS164" t="s">
        <v>293</v>
      </c>
      <c r="BT164">
        <v>2</v>
      </c>
      <c r="BU164">
        <v>1627940807.6</v>
      </c>
      <c r="BV164">
        <v>484.824</v>
      </c>
      <c r="BW164">
        <v>490.791</v>
      </c>
      <c r="BX164">
        <v>19.633</v>
      </c>
      <c r="BY164">
        <v>19.579</v>
      </c>
      <c r="BZ164">
        <v>483.945</v>
      </c>
      <c r="CA164">
        <v>19.7653</v>
      </c>
      <c r="CB164">
        <v>899.977</v>
      </c>
      <c r="CC164">
        <v>101.146</v>
      </c>
      <c r="CD164">
        <v>0.100142</v>
      </c>
      <c r="CE164">
        <v>35.1525</v>
      </c>
      <c r="CF164">
        <v>35.3926</v>
      </c>
      <c r="CG164">
        <v>999.9</v>
      </c>
      <c r="CH164">
        <v>0</v>
      </c>
      <c r="CI164">
        <v>0</v>
      </c>
      <c r="CJ164">
        <v>9985</v>
      </c>
      <c r="CK164">
        <v>0</v>
      </c>
      <c r="CL164">
        <v>66.3781</v>
      </c>
      <c r="CM164">
        <v>1460.09</v>
      </c>
      <c r="CN164">
        <v>0.972999</v>
      </c>
      <c r="CO164">
        <v>0.0270013</v>
      </c>
      <c r="CP164">
        <v>0</v>
      </c>
      <c r="CQ164">
        <v>3.041</v>
      </c>
      <c r="CR164">
        <v>4.99951</v>
      </c>
      <c r="CS164">
        <v>201.216</v>
      </c>
      <c r="CT164">
        <v>11912.6</v>
      </c>
      <c r="CU164">
        <v>49.187</v>
      </c>
      <c r="CV164">
        <v>51.562</v>
      </c>
      <c r="CW164">
        <v>50.812</v>
      </c>
      <c r="CX164">
        <v>50.937</v>
      </c>
      <c r="CY164">
        <v>51.187</v>
      </c>
      <c r="CZ164">
        <v>1415.8</v>
      </c>
      <c r="DA164">
        <v>39.29</v>
      </c>
      <c r="DB164">
        <v>0</v>
      </c>
      <c r="DC164">
        <v>1627940808.1</v>
      </c>
      <c r="DD164">
        <v>0</v>
      </c>
      <c r="DE164">
        <v>3.21133076923077</v>
      </c>
      <c r="DF164">
        <v>-0.441367527236495</v>
      </c>
      <c r="DG164">
        <v>2.02034188288839</v>
      </c>
      <c r="DH164">
        <v>200.932423076923</v>
      </c>
      <c r="DI164">
        <v>15</v>
      </c>
      <c r="DJ164">
        <v>1627940486.6</v>
      </c>
      <c r="DK164" t="s">
        <v>294</v>
      </c>
      <c r="DL164">
        <v>1627940484.1</v>
      </c>
      <c r="DM164">
        <v>1627940486.6</v>
      </c>
      <c r="DN164">
        <v>1</v>
      </c>
      <c r="DO164">
        <v>-0.66</v>
      </c>
      <c r="DP164">
        <v>-0.126</v>
      </c>
      <c r="DQ164">
        <v>0.617</v>
      </c>
      <c r="DR164">
        <v>-0.144</v>
      </c>
      <c r="DS164">
        <v>420</v>
      </c>
      <c r="DT164">
        <v>19</v>
      </c>
      <c r="DU164">
        <v>0.69</v>
      </c>
      <c r="DV164">
        <v>0.21</v>
      </c>
      <c r="DW164">
        <v>-6.06172097560976</v>
      </c>
      <c r="DX164">
        <v>0.304109895470387</v>
      </c>
      <c r="DY164">
        <v>0.0432155908973736</v>
      </c>
      <c r="DZ164">
        <v>1</v>
      </c>
      <c r="EA164">
        <v>3.21944705882353</v>
      </c>
      <c r="EB164">
        <v>-0.099891774132964</v>
      </c>
      <c r="EC164">
        <v>0.19062874950649</v>
      </c>
      <c r="ED164">
        <v>1</v>
      </c>
      <c r="EE164">
        <v>0.0597007146341463</v>
      </c>
      <c r="EF164">
        <v>-0.0731098411149825</v>
      </c>
      <c r="EG164">
        <v>0.00817438479462018</v>
      </c>
      <c r="EH164">
        <v>1</v>
      </c>
      <c r="EI164">
        <v>3</v>
      </c>
      <c r="EJ164">
        <v>3</v>
      </c>
      <c r="EK164" t="s">
        <v>295</v>
      </c>
      <c r="EL164">
        <v>100</v>
      </c>
      <c r="EM164">
        <v>100</v>
      </c>
      <c r="EN164">
        <v>0.879</v>
      </c>
      <c r="EO164">
        <v>-0.1323</v>
      </c>
      <c r="EP164">
        <v>-1.5265217558934</v>
      </c>
      <c r="EQ164">
        <v>0.00616335315543056</v>
      </c>
      <c r="ER164">
        <v>-2.81551833566181e-06</v>
      </c>
      <c r="ES164">
        <v>7.20361701182458e-10</v>
      </c>
      <c r="ET164">
        <v>-0.335119031910718</v>
      </c>
      <c r="EU164">
        <v>0.000949733804135094</v>
      </c>
      <c r="EV164">
        <v>0.000626151634330831</v>
      </c>
      <c r="EW164">
        <v>-7.8445624330649e-06</v>
      </c>
      <c r="EX164">
        <v>-4</v>
      </c>
      <c r="EY164">
        <v>2067</v>
      </c>
      <c r="EZ164">
        <v>1</v>
      </c>
      <c r="FA164">
        <v>22</v>
      </c>
      <c r="FB164">
        <v>5.4</v>
      </c>
      <c r="FC164">
        <v>5.3</v>
      </c>
      <c r="FD164">
        <v>18</v>
      </c>
      <c r="FE164">
        <v>992.145</v>
      </c>
      <c r="FF164">
        <v>450.319</v>
      </c>
      <c r="FG164">
        <v>33.002</v>
      </c>
      <c r="FH164">
        <v>34.7168</v>
      </c>
      <c r="FI164">
        <v>30.0018</v>
      </c>
      <c r="FJ164">
        <v>34.3163</v>
      </c>
      <c r="FK164">
        <v>34.3506</v>
      </c>
      <c r="FL164">
        <v>31.0839</v>
      </c>
      <c r="FM164">
        <v>44.0297</v>
      </c>
      <c r="FN164">
        <v>0</v>
      </c>
      <c r="FO164">
        <v>33</v>
      </c>
      <c r="FP164">
        <v>504.25</v>
      </c>
      <c r="FQ164">
        <v>19.5109</v>
      </c>
      <c r="FR164">
        <v>98.8602</v>
      </c>
      <c r="FS164">
        <v>97.6777</v>
      </c>
    </row>
    <row r="165" spans="1:175">
      <c r="A165">
        <v>149</v>
      </c>
      <c r="B165">
        <v>1627940809.6</v>
      </c>
      <c r="C165">
        <v>296</v>
      </c>
      <c r="D165" t="s">
        <v>592</v>
      </c>
      <c r="E165" t="s">
        <v>593</v>
      </c>
      <c r="F165">
        <v>0</v>
      </c>
      <c r="H165">
        <v>1627940809.6</v>
      </c>
      <c r="I165">
        <f>(J165)/1000</f>
        <v>0</v>
      </c>
      <c r="J165">
        <f>1000*CB165*AH165*(BX165-BY165)/(100*BQ165*(1000-AH165*BX165))</f>
        <v>0</v>
      </c>
      <c r="K165">
        <f>CB165*AH165*(BW165-BV165*(1000-AH165*BY165)/(1000-AH165*BX165))/(100*BQ165)</f>
        <v>0</v>
      </c>
      <c r="L165">
        <f>BV165 - IF(AH165&gt;1, K165*BQ165*100.0/(AJ165*CJ165), 0)</f>
        <v>0</v>
      </c>
      <c r="M165">
        <f>((S165-I165/2)*L165-K165)/(S165+I165/2)</f>
        <v>0</v>
      </c>
      <c r="N165">
        <f>M165*(CC165+CD165)/1000.0</f>
        <v>0</v>
      </c>
      <c r="O165">
        <f>(BV165 - IF(AH165&gt;1, K165*BQ165*100.0/(AJ165*CJ165), 0))*(CC165+CD165)/1000.0</f>
        <v>0</v>
      </c>
      <c r="P165">
        <f>2.0/((1/R165-1/Q165)+SIGN(R165)*SQRT((1/R165-1/Q165)*(1/R165-1/Q165) + 4*BR165/((BR165+1)*(BR165+1))*(2*1/R165*1/Q165-1/Q165*1/Q165)))</f>
        <v>0</v>
      </c>
      <c r="Q165">
        <f>IF(LEFT(BS165,1)&lt;&gt;"0",IF(LEFT(BS165,1)="1",3.0,BT165),$D$5+$E$5*(CJ165*CC165/($K$5*1000))+$F$5*(CJ165*CC165/($K$5*1000))*MAX(MIN(BQ165,$J$5),$I$5)*MAX(MIN(BQ165,$J$5),$I$5)+$G$5*MAX(MIN(BQ165,$J$5),$I$5)*(CJ165*CC165/($K$5*1000))+$H$5*(CJ165*CC165/($K$5*1000))*(CJ165*CC165/($K$5*1000)))</f>
        <v>0</v>
      </c>
      <c r="R165">
        <f>I165*(1000-(1000*0.61365*exp(17.502*V165/(240.97+V165))/(CC165+CD165)+BX165)/2)/(1000*0.61365*exp(17.502*V165/(240.97+V165))/(CC165+CD165)-BX165)</f>
        <v>0</v>
      </c>
      <c r="S165">
        <f>1/((BR165+1)/(P165/1.6)+1/(Q165/1.37)) + BR165/((BR165+1)/(P165/1.6) + BR165/(Q165/1.37))</f>
        <v>0</v>
      </c>
      <c r="T165">
        <f>(BM165*BP165)</f>
        <v>0</v>
      </c>
      <c r="U165">
        <f>(CE165+(T165+2*0.95*5.67E-8*(((CE165+$B$7)+273)^4-(CE165+273)^4)-44100*I165)/(1.84*29.3*Q165+8*0.95*5.67E-8*(CE165+273)^3))</f>
        <v>0</v>
      </c>
      <c r="V165">
        <f>($C$7*CF165+$D$7*CG165+$E$7*U165)</f>
        <v>0</v>
      </c>
      <c r="W165">
        <f>0.61365*exp(17.502*V165/(240.97+V165))</f>
        <v>0</v>
      </c>
      <c r="X165">
        <f>(Y165/Z165*100)</f>
        <v>0</v>
      </c>
      <c r="Y165">
        <f>BX165*(CC165+CD165)/1000</f>
        <v>0</v>
      </c>
      <c r="Z165">
        <f>0.61365*exp(17.502*CE165/(240.97+CE165))</f>
        <v>0</v>
      </c>
      <c r="AA165">
        <f>(W165-BX165*(CC165+CD165)/1000)</f>
        <v>0</v>
      </c>
      <c r="AB165">
        <f>(-I165*44100)</f>
        <v>0</v>
      </c>
      <c r="AC165">
        <f>2*29.3*Q165*0.92*(CE165-V165)</f>
        <v>0</v>
      </c>
      <c r="AD165">
        <f>2*0.95*5.67E-8*(((CE165+$B$7)+273)^4-(V165+273)^4)</f>
        <v>0</v>
      </c>
      <c r="AE165">
        <f>T165+AD165+AB165+AC165</f>
        <v>0</v>
      </c>
      <c r="AF165">
        <v>0</v>
      </c>
      <c r="AG165">
        <v>0</v>
      </c>
      <c r="AH165">
        <f>IF(AF165*$H$13&gt;=AJ165,1.0,(AJ165/(AJ165-AF165*$H$13)))</f>
        <v>0</v>
      </c>
      <c r="AI165">
        <f>(AH165-1)*100</f>
        <v>0</v>
      </c>
      <c r="AJ165">
        <f>MAX(0,($B$13+$C$13*CJ165)/(1+$D$13*CJ165)*CC165/(CE165+273)*$E$13)</f>
        <v>0</v>
      </c>
      <c r="AK165" t="s">
        <v>292</v>
      </c>
      <c r="AL165" t="s">
        <v>292</v>
      </c>
      <c r="AM165">
        <v>0</v>
      </c>
      <c r="AN165">
        <v>0</v>
      </c>
      <c r="AO165">
        <f>1-AM165/AN165</f>
        <v>0</v>
      </c>
      <c r="AP165">
        <v>0</v>
      </c>
      <c r="AQ165" t="s">
        <v>292</v>
      </c>
      <c r="AR165" t="s">
        <v>292</v>
      </c>
      <c r="AS165">
        <v>0</v>
      </c>
      <c r="AT165">
        <v>0</v>
      </c>
      <c r="AU165">
        <f>1-AS165/AT165</f>
        <v>0</v>
      </c>
      <c r="AV165">
        <v>0.5</v>
      </c>
      <c r="AW165">
        <f>BN165</f>
        <v>0</v>
      </c>
      <c r="AX165">
        <f>K165</f>
        <v>0</v>
      </c>
      <c r="AY165">
        <f>AU165*AV165*AW165</f>
        <v>0</v>
      </c>
      <c r="AZ165">
        <f>(AX165-AP165)/AW165</f>
        <v>0</v>
      </c>
      <c r="BA165">
        <f>(AN165-AT165)/AT165</f>
        <v>0</v>
      </c>
      <c r="BB165">
        <f>AM165/(AO165+AM165/AT165)</f>
        <v>0</v>
      </c>
      <c r="BC165" t="s">
        <v>292</v>
      </c>
      <c r="BD165">
        <v>0</v>
      </c>
      <c r="BE165">
        <f>IF(BD165&lt;&gt;0, BD165, BB165)</f>
        <v>0</v>
      </c>
      <c r="BF165">
        <f>1-BE165/AT165</f>
        <v>0</v>
      </c>
      <c r="BG165">
        <f>(AT165-AS165)/(AT165-BE165)</f>
        <v>0</v>
      </c>
      <c r="BH165">
        <f>(AN165-AT165)/(AN165-BE165)</f>
        <v>0</v>
      </c>
      <c r="BI165">
        <f>(AT165-AS165)/(AT165-AM165)</f>
        <v>0</v>
      </c>
      <c r="BJ165">
        <f>(AN165-AT165)/(AN165-AM165)</f>
        <v>0</v>
      </c>
      <c r="BK165">
        <f>(BG165*BE165/AS165)</f>
        <v>0</v>
      </c>
      <c r="BL165">
        <f>(1-BK165)</f>
        <v>0</v>
      </c>
      <c r="BM165">
        <f>$B$11*CK165+$C$11*CL165+$F$11*CM165*(1-CP165)</f>
        <v>0</v>
      </c>
      <c r="BN165">
        <f>BM165*BO165</f>
        <v>0</v>
      </c>
      <c r="BO165">
        <f>($B$11*$D$9+$C$11*$D$9+$F$11*((CZ165+CR165)/MAX(CZ165+CR165+DA165, 0.1)*$I$9+DA165/MAX(CZ165+CR165+DA165, 0.1)*$J$9))/($B$11+$C$11+$F$11)</f>
        <v>0</v>
      </c>
      <c r="BP165">
        <f>($B$11*$K$9+$C$11*$K$9+$F$11*((CZ165+CR165)/MAX(CZ165+CR165+DA165, 0.1)*$P$9+DA165/MAX(CZ165+CR165+DA165, 0.1)*$Q$9))/($B$11+$C$11+$F$11)</f>
        <v>0</v>
      </c>
      <c r="BQ165">
        <v>6</v>
      </c>
      <c r="BR165">
        <v>0.5</v>
      </c>
      <c r="BS165" t="s">
        <v>293</v>
      </c>
      <c r="BT165">
        <v>2</v>
      </c>
      <c r="BU165">
        <v>1627940809.6</v>
      </c>
      <c r="BV165">
        <v>488.211</v>
      </c>
      <c r="BW165">
        <v>494.208</v>
      </c>
      <c r="BX165">
        <v>19.6371</v>
      </c>
      <c r="BY165">
        <v>19.5846</v>
      </c>
      <c r="BZ165">
        <v>487.319</v>
      </c>
      <c r="CA165">
        <v>19.7693</v>
      </c>
      <c r="CB165">
        <v>900.007</v>
      </c>
      <c r="CC165">
        <v>101.147</v>
      </c>
      <c r="CD165">
        <v>0.100003</v>
      </c>
      <c r="CE165">
        <v>35.1576</v>
      </c>
      <c r="CF165">
        <v>35.3999</v>
      </c>
      <c r="CG165">
        <v>999.9</v>
      </c>
      <c r="CH165">
        <v>0</v>
      </c>
      <c r="CI165">
        <v>0</v>
      </c>
      <c r="CJ165">
        <v>10003.1</v>
      </c>
      <c r="CK165">
        <v>0</v>
      </c>
      <c r="CL165">
        <v>66.3781</v>
      </c>
      <c r="CM165">
        <v>1459.76</v>
      </c>
      <c r="CN165">
        <v>0.972993</v>
      </c>
      <c r="CO165">
        <v>0.027007</v>
      </c>
      <c r="CP165">
        <v>0</v>
      </c>
      <c r="CQ165">
        <v>3.1164</v>
      </c>
      <c r="CR165">
        <v>4.99951</v>
      </c>
      <c r="CS165">
        <v>201.408</v>
      </c>
      <c r="CT165">
        <v>11909.9</v>
      </c>
      <c r="CU165">
        <v>49.187</v>
      </c>
      <c r="CV165">
        <v>51.562</v>
      </c>
      <c r="CW165">
        <v>50.812</v>
      </c>
      <c r="CX165">
        <v>50.937</v>
      </c>
      <c r="CY165">
        <v>51.187</v>
      </c>
      <c r="CZ165">
        <v>1415.47</v>
      </c>
      <c r="DA165">
        <v>39.29</v>
      </c>
      <c r="DB165">
        <v>0</v>
      </c>
      <c r="DC165">
        <v>1627940810.5</v>
      </c>
      <c r="DD165">
        <v>0</v>
      </c>
      <c r="DE165">
        <v>3.1846</v>
      </c>
      <c r="DF165">
        <v>0.0104273535317478</v>
      </c>
      <c r="DG165">
        <v>1.76991452236256</v>
      </c>
      <c r="DH165">
        <v>201.040461538462</v>
      </c>
      <c r="DI165">
        <v>15</v>
      </c>
      <c r="DJ165">
        <v>1627940486.6</v>
      </c>
      <c r="DK165" t="s">
        <v>294</v>
      </c>
      <c r="DL165">
        <v>1627940484.1</v>
      </c>
      <c r="DM165">
        <v>1627940486.6</v>
      </c>
      <c r="DN165">
        <v>1</v>
      </c>
      <c r="DO165">
        <v>-0.66</v>
      </c>
      <c r="DP165">
        <v>-0.126</v>
      </c>
      <c r="DQ165">
        <v>0.617</v>
      </c>
      <c r="DR165">
        <v>-0.144</v>
      </c>
      <c r="DS165">
        <v>420</v>
      </c>
      <c r="DT165">
        <v>19</v>
      </c>
      <c r="DU165">
        <v>0.69</v>
      </c>
      <c r="DV165">
        <v>0.21</v>
      </c>
      <c r="DW165">
        <v>-6.04801097560976</v>
      </c>
      <c r="DX165">
        <v>0.356417560975604</v>
      </c>
      <c r="DY165">
        <v>0.0472519540855385</v>
      </c>
      <c r="DZ165">
        <v>1</v>
      </c>
      <c r="EA165">
        <v>3.21072941176471</v>
      </c>
      <c r="EB165">
        <v>-0.258611158072689</v>
      </c>
      <c r="EC165">
        <v>0.192743036082961</v>
      </c>
      <c r="ED165">
        <v>1</v>
      </c>
      <c r="EE165">
        <v>0.0571885048780488</v>
      </c>
      <c r="EF165">
        <v>-0.0457575073170732</v>
      </c>
      <c r="EG165">
        <v>0.00510740881598827</v>
      </c>
      <c r="EH165">
        <v>1</v>
      </c>
      <c r="EI165">
        <v>3</v>
      </c>
      <c r="EJ165">
        <v>3</v>
      </c>
      <c r="EK165" t="s">
        <v>295</v>
      </c>
      <c r="EL165">
        <v>100</v>
      </c>
      <c r="EM165">
        <v>100</v>
      </c>
      <c r="EN165">
        <v>0.892</v>
      </c>
      <c r="EO165">
        <v>-0.1322</v>
      </c>
      <c r="EP165">
        <v>-1.5265217558934</v>
      </c>
      <c r="EQ165">
        <v>0.00616335315543056</v>
      </c>
      <c r="ER165">
        <v>-2.81551833566181e-06</v>
      </c>
      <c r="ES165">
        <v>7.20361701182458e-10</v>
      </c>
      <c r="ET165">
        <v>-0.335119031910718</v>
      </c>
      <c r="EU165">
        <v>0.000949733804135094</v>
      </c>
      <c r="EV165">
        <v>0.000626151634330831</v>
      </c>
      <c r="EW165">
        <v>-7.8445624330649e-06</v>
      </c>
      <c r="EX165">
        <v>-4</v>
      </c>
      <c r="EY165">
        <v>2067</v>
      </c>
      <c r="EZ165">
        <v>1</v>
      </c>
      <c r="FA165">
        <v>22</v>
      </c>
      <c r="FB165">
        <v>5.4</v>
      </c>
      <c r="FC165">
        <v>5.4</v>
      </c>
      <c r="FD165">
        <v>18</v>
      </c>
      <c r="FE165">
        <v>992.105</v>
      </c>
      <c r="FF165">
        <v>450.193</v>
      </c>
      <c r="FG165">
        <v>33.002</v>
      </c>
      <c r="FH165">
        <v>34.7247</v>
      </c>
      <c r="FI165">
        <v>30.0017</v>
      </c>
      <c r="FJ165">
        <v>34.3242</v>
      </c>
      <c r="FK165">
        <v>34.3583</v>
      </c>
      <c r="FL165">
        <v>31.26</v>
      </c>
      <c r="FM165">
        <v>44.0297</v>
      </c>
      <c r="FN165">
        <v>0</v>
      </c>
      <c r="FO165">
        <v>33</v>
      </c>
      <c r="FP165">
        <v>509.31</v>
      </c>
      <c r="FQ165">
        <v>19.5109</v>
      </c>
      <c r="FR165">
        <v>98.8607</v>
      </c>
      <c r="FS165">
        <v>97.6758</v>
      </c>
    </row>
    <row r="166" spans="1:175">
      <c r="A166">
        <v>150</v>
      </c>
      <c r="B166">
        <v>1627940811.6</v>
      </c>
      <c r="C166">
        <v>298</v>
      </c>
      <c r="D166" t="s">
        <v>594</v>
      </c>
      <c r="E166" t="s">
        <v>595</v>
      </c>
      <c r="F166">
        <v>0</v>
      </c>
      <c r="H166">
        <v>1627940811.6</v>
      </c>
      <c r="I166">
        <f>(J166)/1000</f>
        <v>0</v>
      </c>
      <c r="J166">
        <f>1000*CB166*AH166*(BX166-BY166)/(100*BQ166*(1000-AH166*BX166))</f>
        <v>0</v>
      </c>
      <c r="K166">
        <f>CB166*AH166*(BW166-BV166*(1000-AH166*BY166)/(1000-AH166*BX166))/(100*BQ166)</f>
        <v>0</v>
      </c>
      <c r="L166">
        <f>BV166 - IF(AH166&gt;1, K166*BQ166*100.0/(AJ166*CJ166), 0)</f>
        <v>0</v>
      </c>
      <c r="M166">
        <f>((S166-I166/2)*L166-K166)/(S166+I166/2)</f>
        <v>0</v>
      </c>
      <c r="N166">
        <f>M166*(CC166+CD166)/1000.0</f>
        <v>0</v>
      </c>
      <c r="O166">
        <f>(BV166 - IF(AH166&gt;1, K166*BQ166*100.0/(AJ166*CJ166), 0))*(CC166+CD166)/1000.0</f>
        <v>0</v>
      </c>
      <c r="P166">
        <f>2.0/((1/R166-1/Q166)+SIGN(R166)*SQRT((1/R166-1/Q166)*(1/R166-1/Q166) + 4*BR166/((BR166+1)*(BR166+1))*(2*1/R166*1/Q166-1/Q166*1/Q166)))</f>
        <v>0</v>
      </c>
      <c r="Q166">
        <f>IF(LEFT(BS166,1)&lt;&gt;"0",IF(LEFT(BS166,1)="1",3.0,BT166),$D$5+$E$5*(CJ166*CC166/($K$5*1000))+$F$5*(CJ166*CC166/($K$5*1000))*MAX(MIN(BQ166,$J$5),$I$5)*MAX(MIN(BQ166,$J$5),$I$5)+$G$5*MAX(MIN(BQ166,$J$5),$I$5)*(CJ166*CC166/($K$5*1000))+$H$5*(CJ166*CC166/($K$5*1000))*(CJ166*CC166/($K$5*1000)))</f>
        <v>0</v>
      </c>
      <c r="R166">
        <f>I166*(1000-(1000*0.61365*exp(17.502*V166/(240.97+V166))/(CC166+CD166)+BX166)/2)/(1000*0.61365*exp(17.502*V166/(240.97+V166))/(CC166+CD166)-BX166)</f>
        <v>0</v>
      </c>
      <c r="S166">
        <f>1/((BR166+1)/(P166/1.6)+1/(Q166/1.37)) + BR166/((BR166+1)/(P166/1.6) + BR166/(Q166/1.37))</f>
        <v>0</v>
      </c>
      <c r="T166">
        <f>(BM166*BP166)</f>
        <v>0</v>
      </c>
      <c r="U166">
        <f>(CE166+(T166+2*0.95*5.67E-8*(((CE166+$B$7)+273)^4-(CE166+273)^4)-44100*I166)/(1.84*29.3*Q166+8*0.95*5.67E-8*(CE166+273)^3))</f>
        <v>0</v>
      </c>
      <c r="V166">
        <f>($C$7*CF166+$D$7*CG166+$E$7*U166)</f>
        <v>0</v>
      </c>
      <c r="W166">
        <f>0.61365*exp(17.502*V166/(240.97+V166))</f>
        <v>0</v>
      </c>
      <c r="X166">
        <f>(Y166/Z166*100)</f>
        <v>0</v>
      </c>
      <c r="Y166">
        <f>BX166*(CC166+CD166)/1000</f>
        <v>0</v>
      </c>
      <c r="Z166">
        <f>0.61365*exp(17.502*CE166/(240.97+CE166))</f>
        <v>0</v>
      </c>
      <c r="AA166">
        <f>(W166-BX166*(CC166+CD166)/1000)</f>
        <v>0</v>
      </c>
      <c r="AB166">
        <f>(-I166*44100)</f>
        <v>0</v>
      </c>
      <c r="AC166">
        <f>2*29.3*Q166*0.92*(CE166-V166)</f>
        <v>0</v>
      </c>
      <c r="AD166">
        <f>2*0.95*5.67E-8*(((CE166+$B$7)+273)^4-(V166+273)^4)</f>
        <v>0</v>
      </c>
      <c r="AE166">
        <f>T166+AD166+AB166+AC166</f>
        <v>0</v>
      </c>
      <c r="AF166">
        <v>0</v>
      </c>
      <c r="AG166">
        <v>0</v>
      </c>
      <c r="AH166">
        <f>IF(AF166*$H$13&gt;=AJ166,1.0,(AJ166/(AJ166-AF166*$H$13)))</f>
        <v>0</v>
      </c>
      <c r="AI166">
        <f>(AH166-1)*100</f>
        <v>0</v>
      </c>
      <c r="AJ166">
        <f>MAX(0,($B$13+$C$13*CJ166)/(1+$D$13*CJ166)*CC166/(CE166+273)*$E$13)</f>
        <v>0</v>
      </c>
      <c r="AK166" t="s">
        <v>292</v>
      </c>
      <c r="AL166" t="s">
        <v>292</v>
      </c>
      <c r="AM166">
        <v>0</v>
      </c>
      <c r="AN166">
        <v>0</v>
      </c>
      <c r="AO166">
        <f>1-AM166/AN166</f>
        <v>0</v>
      </c>
      <c r="AP166">
        <v>0</v>
      </c>
      <c r="AQ166" t="s">
        <v>292</v>
      </c>
      <c r="AR166" t="s">
        <v>292</v>
      </c>
      <c r="AS166">
        <v>0</v>
      </c>
      <c r="AT166">
        <v>0</v>
      </c>
      <c r="AU166">
        <f>1-AS166/AT166</f>
        <v>0</v>
      </c>
      <c r="AV166">
        <v>0.5</v>
      </c>
      <c r="AW166">
        <f>BN166</f>
        <v>0</v>
      </c>
      <c r="AX166">
        <f>K166</f>
        <v>0</v>
      </c>
      <c r="AY166">
        <f>AU166*AV166*AW166</f>
        <v>0</v>
      </c>
      <c r="AZ166">
        <f>(AX166-AP166)/AW166</f>
        <v>0</v>
      </c>
      <c r="BA166">
        <f>(AN166-AT166)/AT166</f>
        <v>0</v>
      </c>
      <c r="BB166">
        <f>AM166/(AO166+AM166/AT166)</f>
        <v>0</v>
      </c>
      <c r="BC166" t="s">
        <v>292</v>
      </c>
      <c r="BD166">
        <v>0</v>
      </c>
      <c r="BE166">
        <f>IF(BD166&lt;&gt;0, BD166, BB166)</f>
        <v>0</v>
      </c>
      <c r="BF166">
        <f>1-BE166/AT166</f>
        <v>0</v>
      </c>
      <c r="BG166">
        <f>(AT166-AS166)/(AT166-BE166)</f>
        <v>0</v>
      </c>
      <c r="BH166">
        <f>(AN166-AT166)/(AN166-BE166)</f>
        <v>0</v>
      </c>
      <c r="BI166">
        <f>(AT166-AS166)/(AT166-AM166)</f>
        <v>0</v>
      </c>
      <c r="BJ166">
        <f>(AN166-AT166)/(AN166-AM166)</f>
        <v>0</v>
      </c>
      <c r="BK166">
        <f>(BG166*BE166/AS166)</f>
        <v>0</v>
      </c>
      <c r="BL166">
        <f>(1-BK166)</f>
        <v>0</v>
      </c>
      <c r="BM166">
        <f>$B$11*CK166+$C$11*CL166+$F$11*CM166*(1-CP166)</f>
        <v>0</v>
      </c>
      <c r="BN166">
        <f>BM166*BO166</f>
        <v>0</v>
      </c>
      <c r="BO166">
        <f>($B$11*$D$9+$C$11*$D$9+$F$11*((CZ166+CR166)/MAX(CZ166+CR166+DA166, 0.1)*$I$9+DA166/MAX(CZ166+CR166+DA166, 0.1)*$J$9))/($B$11+$C$11+$F$11)</f>
        <v>0</v>
      </c>
      <c r="BP166">
        <f>($B$11*$K$9+$C$11*$K$9+$F$11*((CZ166+CR166)/MAX(CZ166+CR166+DA166, 0.1)*$P$9+DA166/MAX(CZ166+CR166+DA166, 0.1)*$Q$9))/($B$11+$C$11+$F$11)</f>
        <v>0</v>
      </c>
      <c r="BQ166">
        <v>6</v>
      </c>
      <c r="BR166">
        <v>0.5</v>
      </c>
      <c r="BS166" t="s">
        <v>293</v>
      </c>
      <c r="BT166">
        <v>2</v>
      </c>
      <c r="BU166">
        <v>1627940811.6</v>
      </c>
      <c r="BV166">
        <v>491.568</v>
      </c>
      <c r="BW166">
        <v>497.565</v>
      </c>
      <c r="BX166">
        <v>19.6406</v>
      </c>
      <c r="BY166">
        <v>19.5902</v>
      </c>
      <c r="BZ166">
        <v>490.663</v>
      </c>
      <c r="CA166">
        <v>19.7728</v>
      </c>
      <c r="CB166">
        <v>900.104</v>
      </c>
      <c r="CC166">
        <v>101.146</v>
      </c>
      <c r="CD166">
        <v>0.100253</v>
      </c>
      <c r="CE166">
        <v>35.1636</v>
      </c>
      <c r="CF166">
        <v>35.4108</v>
      </c>
      <c r="CG166">
        <v>999.9</v>
      </c>
      <c r="CH166">
        <v>0</v>
      </c>
      <c r="CI166">
        <v>0</v>
      </c>
      <c r="CJ166">
        <v>9995</v>
      </c>
      <c r="CK166">
        <v>0</v>
      </c>
      <c r="CL166">
        <v>66.3639</v>
      </c>
      <c r="CM166">
        <v>1460.06</v>
      </c>
      <c r="CN166">
        <v>0.972999</v>
      </c>
      <c r="CO166">
        <v>0.0270013</v>
      </c>
      <c r="CP166">
        <v>0</v>
      </c>
      <c r="CQ166">
        <v>3.0792</v>
      </c>
      <c r="CR166">
        <v>4.99951</v>
      </c>
      <c r="CS166">
        <v>201.022</v>
      </c>
      <c r="CT166">
        <v>11912.4</v>
      </c>
      <c r="CU166">
        <v>49.25</v>
      </c>
      <c r="CV166">
        <v>51.562</v>
      </c>
      <c r="CW166">
        <v>50.812</v>
      </c>
      <c r="CX166">
        <v>50.937</v>
      </c>
      <c r="CY166">
        <v>51.187</v>
      </c>
      <c r="CZ166">
        <v>1415.77</v>
      </c>
      <c r="DA166">
        <v>39.29</v>
      </c>
      <c r="DB166">
        <v>0</v>
      </c>
      <c r="DC166">
        <v>1627940812.3</v>
      </c>
      <c r="DD166">
        <v>0</v>
      </c>
      <c r="DE166">
        <v>3.175608</v>
      </c>
      <c r="DF166">
        <v>-0.753061535419143</v>
      </c>
      <c r="DG166">
        <v>1.48923076613563</v>
      </c>
      <c r="DH166">
        <v>201.09632</v>
      </c>
      <c r="DI166">
        <v>15</v>
      </c>
      <c r="DJ166">
        <v>1627940486.6</v>
      </c>
      <c r="DK166" t="s">
        <v>294</v>
      </c>
      <c r="DL166">
        <v>1627940484.1</v>
      </c>
      <c r="DM166">
        <v>1627940486.6</v>
      </c>
      <c r="DN166">
        <v>1</v>
      </c>
      <c r="DO166">
        <v>-0.66</v>
      </c>
      <c r="DP166">
        <v>-0.126</v>
      </c>
      <c r="DQ166">
        <v>0.617</v>
      </c>
      <c r="DR166">
        <v>-0.144</v>
      </c>
      <c r="DS166">
        <v>420</v>
      </c>
      <c r="DT166">
        <v>19</v>
      </c>
      <c r="DU166">
        <v>0.69</v>
      </c>
      <c r="DV166">
        <v>0.21</v>
      </c>
      <c r="DW166">
        <v>-6.03652682926829</v>
      </c>
      <c r="DX166">
        <v>0.369798188153291</v>
      </c>
      <c r="DY166">
        <v>0.0473431722452049</v>
      </c>
      <c r="DZ166">
        <v>1</v>
      </c>
      <c r="EA166">
        <v>3.21708857142857</v>
      </c>
      <c r="EB166">
        <v>-0.479180430528372</v>
      </c>
      <c r="EC166">
        <v>0.183674268781027</v>
      </c>
      <c r="ED166">
        <v>1</v>
      </c>
      <c r="EE166">
        <v>0.0555727951219512</v>
      </c>
      <c r="EF166">
        <v>-0.0310873547038327</v>
      </c>
      <c r="EG166">
        <v>0.00346048216976959</v>
      </c>
      <c r="EH166">
        <v>1</v>
      </c>
      <c r="EI166">
        <v>3</v>
      </c>
      <c r="EJ166">
        <v>3</v>
      </c>
      <c r="EK166" t="s">
        <v>295</v>
      </c>
      <c r="EL166">
        <v>100</v>
      </c>
      <c r="EM166">
        <v>100</v>
      </c>
      <c r="EN166">
        <v>0.905</v>
      </c>
      <c r="EO166">
        <v>-0.1322</v>
      </c>
      <c r="EP166">
        <v>-1.5265217558934</v>
      </c>
      <c r="EQ166">
        <v>0.00616335315543056</v>
      </c>
      <c r="ER166">
        <v>-2.81551833566181e-06</v>
      </c>
      <c r="ES166">
        <v>7.20361701182458e-10</v>
      </c>
      <c r="ET166">
        <v>-0.335119031910718</v>
      </c>
      <c r="EU166">
        <v>0.000949733804135094</v>
      </c>
      <c r="EV166">
        <v>0.000626151634330831</v>
      </c>
      <c r="EW166">
        <v>-7.8445624330649e-06</v>
      </c>
      <c r="EX166">
        <v>-4</v>
      </c>
      <c r="EY166">
        <v>2067</v>
      </c>
      <c r="EZ166">
        <v>1</v>
      </c>
      <c r="FA166">
        <v>22</v>
      </c>
      <c r="FB166">
        <v>5.5</v>
      </c>
      <c r="FC166">
        <v>5.4</v>
      </c>
      <c r="FD166">
        <v>18</v>
      </c>
      <c r="FE166">
        <v>992.319</v>
      </c>
      <c r="FF166">
        <v>450.221</v>
      </c>
      <c r="FG166">
        <v>33.0022</v>
      </c>
      <c r="FH166">
        <v>34.7326</v>
      </c>
      <c r="FI166">
        <v>30.0016</v>
      </c>
      <c r="FJ166">
        <v>34.3325</v>
      </c>
      <c r="FK166">
        <v>34.3668</v>
      </c>
      <c r="FL166">
        <v>31.402</v>
      </c>
      <c r="FM166">
        <v>44.0297</v>
      </c>
      <c r="FN166">
        <v>0</v>
      </c>
      <c r="FO166">
        <v>33</v>
      </c>
      <c r="FP166">
        <v>509.31</v>
      </c>
      <c r="FQ166">
        <v>19.5109</v>
      </c>
      <c r="FR166">
        <v>98.8594</v>
      </c>
      <c r="FS166">
        <v>97.674</v>
      </c>
    </row>
    <row r="167" spans="1:175">
      <c r="A167">
        <v>151</v>
      </c>
      <c r="B167">
        <v>1627940813.6</v>
      </c>
      <c r="C167">
        <v>300</v>
      </c>
      <c r="D167" t="s">
        <v>596</v>
      </c>
      <c r="E167" t="s">
        <v>597</v>
      </c>
      <c r="F167">
        <v>0</v>
      </c>
      <c r="H167">
        <v>1627940813.6</v>
      </c>
      <c r="I167">
        <f>(J167)/1000</f>
        <v>0</v>
      </c>
      <c r="J167">
        <f>1000*CB167*AH167*(BX167-BY167)/(100*BQ167*(1000-AH167*BX167))</f>
        <v>0</v>
      </c>
      <c r="K167">
        <f>CB167*AH167*(BW167-BV167*(1000-AH167*BY167)/(1000-AH167*BX167))/(100*BQ167)</f>
        <v>0</v>
      </c>
      <c r="L167">
        <f>BV167 - IF(AH167&gt;1, K167*BQ167*100.0/(AJ167*CJ167), 0)</f>
        <v>0</v>
      </c>
      <c r="M167">
        <f>((S167-I167/2)*L167-K167)/(S167+I167/2)</f>
        <v>0</v>
      </c>
      <c r="N167">
        <f>M167*(CC167+CD167)/1000.0</f>
        <v>0</v>
      </c>
      <c r="O167">
        <f>(BV167 - IF(AH167&gt;1, K167*BQ167*100.0/(AJ167*CJ167), 0))*(CC167+CD167)/1000.0</f>
        <v>0</v>
      </c>
      <c r="P167">
        <f>2.0/((1/R167-1/Q167)+SIGN(R167)*SQRT((1/R167-1/Q167)*(1/R167-1/Q167) + 4*BR167/((BR167+1)*(BR167+1))*(2*1/R167*1/Q167-1/Q167*1/Q167)))</f>
        <v>0</v>
      </c>
      <c r="Q167">
        <f>IF(LEFT(BS167,1)&lt;&gt;"0",IF(LEFT(BS167,1)="1",3.0,BT167),$D$5+$E$5*(CJ167*CC167/($K$5*1000))+$F$5*(CJ167*CC167/($K$5*1000))*MAX(MIN(BQ167,$J$5),$I$5)*MAX(MIN(BQ167,$J$5),$I$5)+$G$5*MAX(MIN(BQ167,$J$5),$I$5)*(CJ167*CC167/($K$5*1000))+$H$5*(CJ167*CC167/($K$5*1000))*(CJ167*CC167/($K$5*1000)))</f>
        <v>0</v>
      </c>
      <c r="R167">
        <f>I167*(1000-(1000*0.61365*exp(17.502*V167/(240.97+V167))/(CC167+CD167)+BX167)/2)/(1000*0.61365*exp(17.502*V167/(240.97+V167))/(CC167+CD167)-BX167)</f>
        <v>0</v>
      </c>
      <c r="S167">
        <f>1/((BR167+1)/(P167/1.6)+1/(Q167/1.37)) + BR167/((BR167+1)/(P167/1.6) + BR167/(Q167/1.37))</f>
        <v>0</v>
      </c>
      <c r="T167">
        <f>(BM167*BP167)</f>
        <v>0</v>
      </c>
      <c r="U167">
        <f>(CE167+(T167+2*0.95*5.67E-8*(((CE167+$B$7)+273)^4-(CE167+273)^4)-44100*I167)/(1.84*29.3*Q167+8*0.95*5.67E-8*(CE167+273)^3))</f>
        <v>0</v>
      </c>
      <c r="V167">
        <f>($C$7*CF167+$D$7*CG167+$E$7*U167)</f>
        <v>0</v>
      </c>
      <c r="W167">
        <f>0.61365*exp(17.502*V167/(240.97+V167))</f>
        <v>0</v>
      </c>
      <c r="X167">
        <f>(Y167/Z167*100)</f>
        <v>0</v>
      </c>
      <c r="Y167">
        <f>BX167*(CC167+CD167)/1000</f>
        <v>0</v>
      </c>
      <c r="Z167">
        <f>0.61365*exp(17.502*CE167/(240.97+CE167))</f>
        <v>0</v>
      </c>
      <c r="AA167">
        <f>(W167-BX167*(CC167+CD167)/1000)</f>
        <v>0</v>
      </c>
      <c r="AB167">
        <f>(-I167*44100)</f>
        <v>0</v>
      </c>
      <c r="AC167">
        <f>2*29.3*Q167*0.92*(CE167-V167)</f>
        <v>0</v>
      </c>
      <c r="AD167">
        <f>2*0.95*5.67E-8*(((CE167+$B$7)+273)^4-(V167+273)^4)</f>
        <v>0</v>
      </c>
      <c r="AE167">
        <f>T167+AD167+AB167+AC167</f>
        <v>0</v>
      </c>
      <c r="AF167">
        <v>0</v>
      </c>
      <c r="AG167">
        <v>0</v>
      </c>
      <c r="AH167">
        <f>IF(AF167*$H$13&gt;=AJ167,1.0,(AJ167/(AJ167-AF167*$H$13)))</f>
        <v>0</v>
      </c>
      <c r="AI167">
        <f>(AH167-1)*100</f>
        <v>0</v>
      </c>
      <c r="AJ167">
        <f>MAX(0,($B$13+$C$13*CJ167)/(1+$D$13*CJ167)*CC167/(CE167+273)*$E$13)</f>
        <v>0</v>
      </c>
      <c r="AK167" t="s">
        <v>292</v>
      </c>
      <c r="AL167" t="s">
        <v>292</v>
      </c>
      <c r="AM167">
        <v>0</v>
      </c>
      <c r="AN167">
        <v>0</v>
      </c>
      <c r="AO167">
        <f>1-AM167/AN167</f>
        <v>0</v>
      </c>
      <c r="AP167">
        <v>0</v>
      </c>
      <c r="AQ167" t="s">
        <v>292</v>
      </c>
      <c r="AR167" t="s">
        <v>292</v>
      </c>
      <c r="AS167">
        <v>0</v>
      </c>
      <c r="AT167">
        <v>0</v>
      </c>
      <c r="AU167">
        <f>1-AS167/AT167</f>
        <v>0</v>
      </c>
      <c r="AV167">
        <v>0.5</v>
      </c>
      <c r="AW167">
        <f>BN167</f>
        <v>0</v>
      </c>
      <c r="AX167">
        <f>K167</f>
        <v>0</v>
      </c>
      <c r="AY167">
        <f>AU167*AV167*AW167</f>
        <v>0</v>
      </c>
      <c r="AZ167">
        <f>(AX167-AP167)/AW167</f>
        <v>0</v>
      </c>
      <c r="BA167">
        <f>(AN167-AT167)/AT167</f>
        <v>0</v>
      </c>
      <c r="BB167">
        <f>AM167/(AO167+AM167/AT167)</f>
        <v>0</v>
      </c>
      <c r="BC167" t="s">
        <v>292</v>
      </c>
      <c r="BD167">
        <v>0</v>
      </c>
      <c r="BE167">
        <f>IF(BD167&lt;&gt;0, BD167, BB167)</f>
        <v>0</v>
      </c>
      <c r="BF167">
        <f>1-BE167/AT167</f>
        <v>0</v>
      </c>
      <c r="BG167">
        <f>(AT167-AS167)/(AT167-BE167)</f>
        <v>0</v>
      </c>
      <c r="BH167">
        <f>(AN167-AT167)/(AN167-BE167)</f>
        <v>0</v>
      </c>
      <c r="BI167">
        <f>(AT167-AS167)/(AT167-AM167)</f>
        <v>0</v>
      </c>
      <c r="BJ167">
        <f>(AN167-AT167)/(AN167-AM167)</f>
        <v>0</v>
      </c>
      <c r="BK167">
        <f>(BG167*BE167/AS167)</f>
        <v>0</v>
      </c>
      <c r="BL167">
        <f>(1-BK167)</f>
        <v>0</v>
      </c>
      <c r="BM167">
        <f>$B$11*CK167+$C$11*CL167+$F$11*CM167*(1-CP167)</f>
        <v>0</v>
      </c>
      <c r="BN167">
        <f>BM167*BO167</f>
        <v>0</v>
      </c>
      <c r="BO167">
        <f>($B$11*$D$9+$C$11*$D$9+$F$11*((CZ167+CR167)/MAX(CZ167+CR167+DA167, 0.1)*$I$9+DA167/MAX(CZ167+CR167+DA167, 0.1)*$J$9))/($B$11+$C$11+$F$11)</f>
        <v>0</v>
      </c>
      <c r="BP167">
        <f>($B$11*$K$9+$C$11*$K$9+$F$11*((CZ167+CR167)/MAX(CZ167+CR167+DA167, 0.1)*$P$9+DA167/MAX(CZ167+CR167+DA167, 0.1)*$Q$9))/($B$11+$C$11+$F$11)</f>
        <v>0</v>
      </c>
      <c r="BQ167">
        <v>6</v>
      </c>
      <c r="BR167">
        <v>0.5</v>
      </c>
      <c r="BS167" t="s">
        <v>293</v>
      </c>
      <c r="BT167">
        <v>2</v>
      </c>
      <c r="BU167">
        <v>1627940813.6</v>
      </c>
      <c r="BV167">
        <v>494.951</v>
      </c>
      <c r="BW167">
        <v>500.995</v>
      </c>
      <c r="BX167">
        <v>19.6468</v>
      </c>
      <c r="BY167">
        <v>19.5966</v>
      </c>
      <c r="BZ167">
        <v>494.033</v>
      </c>
      <c r="CA167">
        <v>19.7789</v>
      </c>
      <c r="CB167">
        <v>899.997</v>
      </c>
      <c r="CC167">
        <v>101.145</v>
      </c>
      <c r="CD167">
        <v>0.10015</v>
      </c>
      <c r="CE167">
        <v>35.1652</v>
      </c>
      <c r="CF167">
        <v>35.4101</v>
      </c>
      <c r="CG167">
        <v>999.9</v>
      </c>
      <c r="CH167">
        <v>0</v>
      </c>
      <c r="CI167">
        <v>0</v>
      </c>
      <c r="CJ167">
        <v>9992.5</v>
      </c>
      <c r="CK167">
        <v>0</v>
      </c>
      <c r="CL167">
        <v>66.3498</v>
      </c>
      <c r="CM167">
        <v>1459.75</v>
      </c>
      <c r="CN167">
        <v>0.972993</v>
      </c>
      <c r="CO167">
        <v>0.027007</v>
      </c>
      <c r="CP167">
        <v>0</v>
      </c>
      <c r="CQ167">
        <v>3.151</v>
      </c>
      <c r="CR167">
        <v>4.99951</v>
      </c>
      <c r="CS167">
        <v>201.181</v>
      </c>
      <c r="CT167">
        <v>11909.8</v>
      </c>
      <c r="CU167">
        <v>49.187</v>
      </c>
      <c r="CV167">
        <v>51.625</v>
      </c>
      <c r="CW167">
        <v>50.812</v>
      </c>
      <c r="CX167">
        <v>50.937</v>
      </c>
      <c r="CY167">
        <v>51.25</v>
      </c>
      <c r="CZ167">
        <v>1415.46</v>
      </c>
      <c r="DA167">
        <v>39.29</v>
      </c>
      <c r="DB167">
        <v>0</v>
      </c>
      <c r="DC167">
        <v>1627940814.1</v>
      </c>
      <c r="DD167">
        <v>0</v>
      </c>
      <c r="DE167">
        <v>3.17205384615385</v>
      </c>
      <c r="DF167">
        <v>-0.681442729861345</v>
      </c>
      <c r="DG167">
        <v>1.50181195873506</v>
      </c>
      <c r="DH167">
        <v>201.115384615385</v>
      </c>
      <c r="DI167">
        <v>15</v>
      </c>
      <c r="DJ167">
        <v>1627940486.6</v>
      </c>
      <c r="DK167" t="s">
        <v>294</v>
      </c>
      <c r="DL167">
        <v>1627940484.1</v>
      </c>
      <c r="DM167">
        <v>1627940486.6</v>
      </c>
      <c r="DN167">
        <v>1</v>
      </c>
      <c r="DO167">
        <v>-0.66</v>
      </c>
      <c r="DP167">
        <v>-0.126</v>
      </c>
      <c r="DQ167">
        <v>0.617</v>
      </c>
      <c r="DR167">
        <v>-0.144</v>
      </c>
      <c r="DS167">
        <v>420</v>
      </c>
      <c r="DT167">
        <v>19</v>
      </c>
      <c r="DU167">
        <v>0.69</v>
      </c>
      <c r="DV167">
        <v>0.21</v>
      </c>
      <c r="DW167">
        <v>-6.02805170731707</v>
      </c>
      <c r="DX167">
        <v>0.289923344947734</v>
      </c>
      <c r="DY167">
        <v>0.0446577300495964</v>
      </c>
      <c r="DZ167">
        <v>1</v>
      </c>
      <c r="EA167">
        <v>3.16903235294118</v>
      </c>
      <c r="EB167">
        <v>-0.254330887692501</v>
      </c>
      <c r="EC167">
        <v>0.166788206171759</v>
      </c>
      <c r="ED167">
        <v>1</v>
      </c>
      <c r="EE167">
        <v>0.0544080073170732</v>
      </c>
      <c r="EF167">
        <v>-0.0248853449477352</v>
      </c>
      <c r="EG167">
        <v>0.00276547416429102</v>
      </c>
      <c r="EH167">
        <v>1</v>
      </c>
      <c r="EI167">
        <v>3</v>
      </c>
      <c r="EJ167">
        <v>3</v>
      </c>
      <c r="EK167" t="s">
        <v>295</v>
      </c>
      <c r="EL167">
        <v>100</v>
      </c>
      <c r="EM167">
        <v>100</v>
      </c>
      <c r="EN167">
        <v>0.918</v>
      </c>
      <c r="EO167">
        <v>-0.1321</v>
      </c>
      <c r="EP167">
        <v>-1.5265217558934</v>
      </c>
      <c r="EQ167">
        <v>0.00616335315543056</v>
      </c>
      <c r="ER167">
        <v>-2.81551833566181e-06</v>
      </c>
      <c r="ES167">
        <v>7.20361701182458e-10</v>
      </c>
      <c r="ET167">
        <v>-0.335119031910718</v>
      </c>
      <c r="EU167">
        <v>0.000949733804135094</v>
      </c>
      <c r="EV167">
        <v>0.000626151634330831</v>
      </c>
      <c r="EW167">
        <v>-7.8445624330649e-06</v>
      </c>
      <c r="EX167">
        <v>-4</v>
      </c>
      <c r="EY167">
        <v>2067</v>
      </c>
      <c r="EZ167">
        <v>1</v>
      </c>
      <c r="FA167">
        <v>22</v>
      </c>
      <c r="FB167">
        <v>5.5</v>
      </c>
      <c r="FC167">
        <v>5.5</v>
      </c>
      <c r="FD167">
        <v>18</v>
      </c>
      <c r="FE167">
        <v>992.071</v>
      </c>
      <c r="FF167">
        <v>450.199</v>
      </c>
      <c r="FG167">
        <v>33.0021</v>
      </c>
      <c r="FH167">
        <v>34.7405</v>
      </c>
      <c r="FI167">
        <v>30.0017</v>
      </c>
      <c r="FJ167">
        <v>34.341</v>
      </c>
      <c r="FK167">
        <v>34.3753</v>
      </c>
      <c r="FL167">
        <v>31.5877</v>
      </c>
      <c r="FM167">
        <v>44.0297</v>
      </c>
      <c r="FN167">
        <v>0</v>
      </c>
      <c r="FO167">
        <v>33</v>
      </c>
      <c r="FP167">
        <v>514.35</v>
      </c>
      <c r="FQ167">
        <v>19.5109</v>
      </c>
      <c r="FR167">
        <v>98.8572</v>
      </c>
      <c r="FS167">
        <v>97.6726</v>
      </c>
    </row>
    <row r="168" spans="1:175">
      <c r="A168">
        <v>152</v>
      </c>
      <c r="B168">
        <v>1627940815.6</v>
      </c>
      <c r="C168">
        <v>302</v>
      </c>
      <c r="D168" t="s">
        <v>598</v>
      </c>
      <c r="E168" t="s">
        <v>599</v>
      </c>
      <c r="F168">
        <v>0</v>
      </c>
      <c r="H168">
        <v>1627940815.6</v>
      </c>
      <c r="I168">
        <f>(J168)/1000</f>
        <v>0</v>
      </c>
      <c r="J168">
        <f>1000*CB168*AH168*(BX168-BY168)/(100*BQ168*(1000-AH168*BX168))</f>
        <v>0</v>
      </c>
      <c r="K168">
        <f>CB168*AH168*(BW168-BV168*(1000-AH168*BY168)/(1000-AH168*BX168))/(100*BQ168)</f>
        <v>0</v>
      </c>
      <c r="L168">
        <f>BV168 - IF(AH168&gt;1, K168*BQ168*100.0/(AJ168*CJ168), 0)</f>
        <v>0</v>
      </c>
      <c r="M168">
        <f>((S168-I168/2)*L168-K168)/(S168+I168/2)</f>
        <v>0</v>
      </c>
      <c r="N168">
        <f>M168*(CC168+CD168)/1000.0</f>
        <v>0</v>
      </c>
      <c r="O168">
        <f>(BV168 - IF(AH168&gt;1, K168*BQ168*100.0/(AJ168*CJ168), 0))*(CC168+CD168)/1000.0</f>
        <v>0</v>
      </c>
      <c r="P168">
        <f>2.0/((1/R168-1/Q168)+SIGN(R168)*SQRT((1/R168-1/Q168)*(1/R168-1/Q168) + 4*BR168/((BR168+1)*(BR168+1))*(2*1/R168*1/Q168-1/Q168*1/Q168)))</f>
        <v>0</v>
      </c>
      <c r="Q168">
        <f>IF(LEFT(BS168,1)&lt;&gt;"0",IF(LEFT(BS168,1)="1",3.0,BT168),$D$5+$E$5*(CJ168*CC168/($K$5*1000))+$F$5*(CJ168*CC168/($K$5*1000))*MAX(MIN(BQ168,$J$5),$I$5)*MAX(MIN(BQ168,$J$5),$I$5)+$G$5*MAX(MIN(BQ168,$J$5),$I$5)*(CJ168*CC168/($K$5*1000))+$H$5*(CJ168*CC168/($K$5*1000))*(CJ168*CC168/($K$5*1000)))</f>
        <v>0</v>
      </c>
      <c r="R168">
        <f>I168*(1000-(1000*0.61365*exp(17.502*V168/(240.97+V168))/(CC168+CD168)+BX168)/2)/(1000*0.61365*exp(17.502*V168/(240.97+V168))/(CC168+CD168)-BX168)</f>
        <v>0</v>
      </c>
      <c r="S168">
        <f>1/((BR168+1)/(P168/1.6)+1/(Q168/1.37)) + BR168/((BR168+1)/(P168/1.6) + BR168/(Q168/1.37))</f>
        <v>0</v>
      </c>
      <c r="T168">
        <f>(BM168*BP168)</f>
        <v>0</v>
      </c>
      <c r="U168">
        <f>(CE168+(T168+2*0.95*5.67E-8*(((CE168+$B$7)+273)^4-(CE168+273)^4)-44100*I168)/(1.84*29.3*Q168+8*0.95*5.67E-8*(CE168+273)^3))</f>
        <v>0</v>
      </c>
      <c r="V168">
        <f>($C$7*CF168+$D$7*CG168+$E$7*U168)</f>
        <v>0</v>
      </c>
      <c r="W168">
        <f>0.61365*exp(17.502*V168/(240.97+V168))</f>
        <v>0</v>
      </c>
      <c r="X168">
        <f>(Y168/Z168*100)</f>
        <v>0</v>
      </c>
      <c r="Y168">
        <f>BX168*(CC168+CD168)/1000</f>
        <v>0</v>
      </c>
      <c r="Z168">
        <f>0.61365*exp(17.502*CE168/(240.97+CE168))</f>
        <v>0</v>
      </c>
      <c r="AA168">
        <f>(W168-BX168*(CC168+CD168)/1000)</f>
        <v>0</v>
      </c>
      <c r="AB168">
        <f>(-I168*44100)</f>
        <v>0</v>
      </c>
      <c r="AC168">
        <f>2*29.3*Q168*0.92*(CE168-V168)</f>
        <v>0</v>
      </c>
      <c r="AD168">
        <f>2*0.95*5.67E-8*(((CE168+$B$7)+273)^4-(V168+273)^4)</f>
        <v>0</v>
      </c>
      <c r="AE168">
        <f>T168+AD168+AB168+AC168</f>
        <v>0</v>
      </c>
      <c r="AF168">
        <v>0</v>
      </c>
      <c r="AG168">
        <v>0</v>
      </c>
      <c r="AH168">
        <f>IF(AF168*$H$13&gt;=AJ168,1.0,(AJ168/(AJ168-AF168*$H$13)))</f>
        <v>0</v>
      </c>
      <c r="AI168">
        <f>(AH168-1)*100</f>
        <v>0</v>
      </c>
      <c r="AJ168">
        <f>MAX(0,($B$13+$C$13*CJ168)/(1+$D$13*CJ168)*CC168/(CE168+273)*$E$13)</f>
        <v>0</v>
      </c>
      <c r="AK168" t="s">
        <v>292</v>
      </c>
      <c r="AL168" t="s">
        <v>292</v>
      </c>
      <c r="AM168">
        <v>0</v>
      </c>
      <c r="AN168">
        <v>0</v>
      </c>
      <c r="AO168">
        <f>1-AM168/AN168</f>
        <v>0</v>
      </c>
      <c r="AP168">
        <v>0</v>
      </c>
      <c r="AQ168" t="s">
        <v>292</v>
      </c>
      <c r="AR168" t="s">
        <v>292</v>
      </c>
      <c r="AS168">
        <v>0</v>
      </c>
      <c r="AT168">
        <v>0</v>
      </c>
      <c r="AU168">
        <f>1-AS168/AT168</f>
        <v>0</v>
      </c>
      <c r="AV168">
        <v>0.5</v>
      </c>
      <c r="AW168">
        <f>BN168</f>
        <v>0</v>
      </c>
      <c r="AX168">
        <f>K168</f>
        <v>0</v>
      </c>
      <c r="AY168">
        <f>AU168*AV168*AW168</f>
        <v>0</v>
      </c>
      <c r="AZ168">
        <f>(AX168-AP168)/AW168</f>
        <v>0</v>
      </c>
      <c r="BA168">
        <f>(AN168-AT168)/AT168</f>
        <v>0</v>
      </c>
      <c r="BB168">
        <f>AM168/(AO168+AM168/AT168)</f>
        <v>0</v>
      </c>
      <c r="BC168" t="s">
        <v>292</v>
      </c>
      <c r="BD168">
        <v>0</v>
      </c>
      <c r="BE168">
        <f>IF(BD168&lt;&gt;0, BD168, BB168)</f>
        <v>0</v>
      </c>
      <c r="BF168">
        <f>1-BE168/AT168</f>
        <v>0</v>
      </c>
      <c r="BG168">
        <f>(AT168-AS168)/(AT168-BE168)</f>
        <v>0</v>
      </c>
      <c r="BH168">
        <f>(AN168-AT168)/(AN168-BE168)</f>
        <v>0</v>
      </c>
      <c r="BI168">
        <f>(AT168-AS168)/(AT168-AM168)</f>
        <v>0</v>
      </c>
      <c r="BJ168">
        <f>(AN168-AT168)/(AN168-AM168)</f>
        <v>0</v>
      </c>
      <c r="BK168">
        <f>(BG168*BE168/AS168)</f>
        <v>0</v>
      </c>
      <c r="BL168">
        <f>(1-BK168)</f>
        <v>0</v>
      </c>
      <c r="BM168">
        <f>$B$11*CK168+$C$11*CL168+$F$11*CM168*(1-CP168)</f>
        <v>0</v>
      </c>
      <c r="BN168">
        <f>BM168*BO168</f>
        <v>0</v>
      </c>
      <c r="BO168">
        <f>($B$11*$D$9+$C$11*$D$9+$F$11*((CZ168+CR168)/MAX(CZ168+CR168+DA168, 0.1)*$I$9+DA168/MAX(CZ168+CR168+DA168, 0.1)*$J$9))/($B$11+$C$11+$F$11)</f>
        <v>0</v>
      </c>
      <c r="BP168">
        <f>($B$11*$K$9+$C$11*$K$9+$F$11*((CZ168+CR168)/MAX(CZ168+CR168+DA168, 0.1)*$P$9+DA168/MAX(CZ168+CR168+DA168, 0.1)*$Q$9))/($B$11+$C$11+$F$11)</f>
        <v>0</v>
      </c>
      <c r="BQ168">
        <v>6</v>
      </c>
      <c r="BR168">
        <v>0.5</v>
      </c>
      <c r="BS168" t="s">
        <v>293</v>
      </c>
      <c r="BT168">
        <v>2</v>
      </c>
      <c r="BU168">
        <v>1627940815.6</v>
      </c>
      <c r="BV168">
        <v>498.326</v>
      </c>
      <c r="BW168">
        <v>504.36</v>
      </c>
      <c r="BX168">
        <v>19.6532</v>
      </c>
      <c r="BY168">
        <v>19.6007</v>
      </c>
      <c r="BZ168">
        <v>497.395</v>
      </c>
      <c r="CA168">
        <v>19.7851</v>
      </c>
      <c r="CB168">
        <v>899.988</v>
      </c>
      <c r="CC168">
        <v>101.145</v>
      </c>
      <c r="CD168">
        <v>0.100063</v>
      </c>
      <c r="CE168">
        <v>35.1681</v>
      </c>
      <c r="CF168">
        <v>35.4139</v>
      </c>
      <c r="CG168">
        <v>999.9</v>
      </c>
      <c r="CH168">
        <v>0</v>
      </c>
      <c r="CI168">
        <v>0</v>
      </c>
      <c r="CJ168">
        <v>10012.5</v>
      </c>
      <c r="CK168">
        <v>0</v>
      </c>
      <c r="CL168">
        <v>66.3356</v>
      </c>
      <c r="CM168">
        <v>1460.05</v>
      </c>
      <c r="CN168">
        <v>0.972999</v>
      </c>
      <c r="CO168">
        <v>0.0270013</v>
      </c>
      <c r="CP168">
        <v>0</v>
      </c>
      <c r="CQ168">
        <v>3.2648</v>
      </c>
      <c r="CR168">
        <v>4.99951</v>
      </c>
      <c r="CS168">
        <v>201.708</v>
      </c>
      <c r="CT168">
        <v>11912.3</v>
      </c>
      <c r="CU168">
        <v>49.25</v>
      </c>
      <c r="CV168">
        <v>51.625</v>
      </c>
      <c r="CW168">
        <v>50.812</v>
      </c>
      <c r="CX168">
        <v>50.937</v>
      </c>
      <c r="CY168">
        <v>51.25</v>
      </c>
      <c r="CZ168">
        <v>1415.76</v>
      </c>
      <c r="DA168">
        <v>39.29</v>
      </c>
      <c r="DB168">
        <v>0</v>
      </c>
      <c r="DC168">
        <v>1627940816.5</v>
      </c>
      <c r="DD168">
        <v>0</v>
      </c>
      <c r="DE168">
        <v>3.16734230769231</v>
      </c>
      <c r="DF168">
        <v>0.0411658161544656</v>
      </c>
      <c r="DG168">
        <v>0.893982898859416</v>
      </c>
      <c r="DH168">
        <v>201.212038461538</v>
      </c>
      <c r="DI168">
        <v>15</v>
      </c>
      <c r="DJ168">
        <v>1627940486.6</v>
      </c>
      <c r="DK168" t="s">
        <v>294</v>
      </c>
      <c r="DL168">
        <v>1627940484.1</v>
      </c>
      <c r="DM168">
        <v>1627940486.6</v>
      </c>
      <c r="DN168">
        <v>1</v>
      </c>
      <c r="DO168">
        <v>-0.66</v>
      </c>
      <c r="DP168">
        <v>-0.126</v>
      </c>
      <c r="DQ168">
        <v>0.617</v>
      </c>
      <c r="DR168">
        <v>-0.144</v>
      </c>
      <c r="DS168">
        <v>420</v>
      </c>
      <c r="DT168">
        <v>19</v>
      </c>
      <c r="DU168">
        <v>0.69</v>
      </c>
      <c r="DV168">
        <v>0.21</v>
      </c>
      <c r="DW168">
        <v>-6.02327756097561</v>
      </c>
      <c r="DX168">
        <v>0.180380696864108</v>
      </c>
      <c r="DY168">
        <v>0.0406578495574535</v>
      </c>
      <c r="DZ168">
        <v>1</v>
      </c>
      <c r="EA168">
        <v>3.17699705882353</v>
      </c>
      <c r="EB168">
        <v>-0.0260464919695752</v>
      </c>
      <c r="EC168">
        <v>0.169741920859969</v>
      </c>
      <c r="ED168">
        <v>1</v>
      </c>
      <c r="EE168">
        <v>0.0534894097560976</v>
      </c>
      <c r="EF168">
        <v>-0.0206022083623693</v>
      </c>
      <c r="EG168">
        <v>0.00232040476860153</v>
      </c>
      <c r="EH168">
        <v>1</v>
      </c>
      <c r="EI168">
        <v>3</v>
      </c>
      <c r="EJ168">
        <v>3</v>
      </c>
      <c r="EK168" t="s">
        <v>295</v>
      </c>
      <c r="EL168">
        <v>100</v>
      </c>
      <c r="EM168">
        <v>100</v>
      </c>
      <c r="EN168">
        <v>0.931</v>
      </c>
      <c r="EO168">
        <v>-0.1319</v>
      </c>
      <c r="EP168">
        <v>-1.5265217558934</v>
      </c>
      <c r="EQ168">
        <v>0.00616335315543056</v>
      </c>
      <c r="ER168">
        <v>-2.81551833566181e-06</v>
      </c>
      <c r="ES168">
        <v>7.20361701182458e-10</v>
      </c>
      <c r="ET168">
        <v>-0.335119031910718</v>
      </c>
      <c r="EU168">
        <v>0.000949733804135094</v>
      </c>
      <c r="EV168">
        <v>0.000626151634330831</v>
      </c>
      <c r="EW168">
        <v>-7.8445624330649e-06</v>
      </c>
      <c r="EX168">
        <v>-4</v>
      </c>
      <c r="EY168">
        <v>2067</v>
      </c>
      <c r="EZ168">
        <v>1</v>
      </c>
      <c r="FA168">
        <v>22</v>
      </c>
      <c r="FB168">
        <v>5.5</v>
      </c>
      <c r="FC168">
        <v>5.5</v>
      </c>
      <c r="FD168">
        <v>18</v>
      </c>
      <c r="FE168">
        <v>991.976</v>
      </c>
      <c r="FF168">
        <v>450.189</v>
      </c>
      <c r="FG168">
        <v>33.0021</v>
      </c>
      <c r="FH168">
        <v>34.7476</v>
      </c>
      <c r="FI168">
        <v>30.0017</v>
      </c>
      <c r="FJ168">
        <v>34.3489</v>
      </c>
      <c r="FK168">
        <v>34.383</v>
      </c>
      <c r="FL168">
        <v>31.7641</v>
      </c>
      <c r="FM168">
        <v>44.0297</v>
      </c>
      <c r="FN168">
        <v>0</v>
      </c>
      <c r="FO168">
        <v>33</v>
      </c>
      <c r="FP168">
        <v>519.37</v>
      </c>
      <c r="FQ168">
        <v>19.5109</v>
      </c>
      <c r="FR168">
        <v>98.8555</v>
      </c>
      <c r="FS168">
        <v>97.6712</v>
      </c>
    </row>
    <row r="169" spans="1:175">
      <c r="A169">
        <v>153</v>
      </c>
      <c r="B169">
        <v>1627940817.6</v>
      </c>
      <c r="C169">
        <v>304</v>
      </c>
      <c r="D169" t="s">
        <v>600</v>
      </c>
      <c r="E169" t="s">
        <v>601</v>
      </c>
      <c r="F169">
        <v>0</v>
      </c>
      <c r="H169">
        <v>1627940817.6</v>
      </c>
      <c r="I169">
        <f>(J169)/1000</f>
        <v>0</v>
      </c>
      <c r="J169">
        <f>1000*CB169*AH169*(BX169-BY169)/(100*BQ169*(1000-AH169*BX169))</f>
        <v>0</v>
      </c>
      <c r="K169">
        <f>CB169*AH169*(BW169-BV169*(1000-AH169*BY169)/(1000-AH169*BX169))/(100*BQ169)</f>
        <v>0</v>
      </c>
      <c r="L169">
        <f>BV169 - IF(AH169&gt;1, K169*BQ169*100.0/(AJ169*CJ169), 0)</f>
        <v>0</v>
      </c>
      <c r="M169">
        <f>((S169-I169/2)*L169-K169)/(S169+I169/2)</f>
        <v>0</v>
      </c>
      <c r="N169">
        <f>M169*(CC169+CD169)/1000.0</f>
        <v>0</v>
      </c>
      <c r="O169">
        <f>(BV169 - IF(AH169&gt;1, K169*BQ169*100.0/(AJ169*CJ169), 0))*(CC169+CD169)/1000.0</f>
        <v>0</v>
      </c>
      <c r="P169">
        <f>2.0/((1/R169-1/Q169)+SIGN(R169)*SQRT((1/R169-1/Q169)*(1/R169-1/Q169) + 4*BR169/((BR169+1)*(BR169+1))*(2*1/R169*1/Q169-1/Q169*1/Q169)))</f>
        <v>0</v>
      </c>
      <c r="Q169">
        <f>IF(LEFT(BS169,1)&lt;&gt;"0",IF(LEFT(BS169,1)="1",3.0,BT169),$D$5+$E$5*(CJ169*CC169/($K$5*1000))+$F$5*(CJ169*CC169/($K$5*1000))*MAX(MIN(BQ169,$J$5),$I$5)*MAX(MIN(BQ169,$J$5),$I$5)+$G$5*MAX(MIN(BQ169,$J$5),$I$5)*(CJ169*CC169/($K$5*1000))+$H$5*(CJ169*CC169/($K$5*1000))*(CJ169*CC169/($K$5*1000)))</f>
        <v>0</v>
      </c>
      <c r="R169">
        <f>I169*(1000-(1000*0.61365*exp(17.502*V169/(240.97+V169))/(CC169+CD169)+BX169)/2)/(1000*0.61365*exp(17.502*V169/(240.97+V169))/(CC169+CD169)-BX169)</f>
        <v>0</v>
      </c>
      <c r="S169">
        <f>1/((BR169+1)/(P169/1.6)+1/(Q169/1.37)) + BR169/((BR169+1)/(P169/1.6) + BR169/(Q169/1.37))</f>
        <v>0</v>
      </c>
      <c r="T169">
        <f>(BM169*BP169)</f>
        <v>0</v>
      </c>
      <c r="U169">
        <f>(CE169+(T169+2*0.95*5.67E-8*(((CE169+$B$7)+273)^4-(CE169+273)^4)-44100*I169)/(1.84*29.3*Q169+8*0.95*5.67E-8*(CE169+273)^3))</f>
        <v>0</v>
      </c>
      <c r="V169">
        <f>($C$7*CF169+$D$7*CG169+$E$7*U169)</f>
        <v>0</v>
      </c>
      <c r="W169">
        <f>0.61365*exp(17.502*V169/(240.97+V169))</f>
        <v>0</v>
      </c>
      <c r="X169">
        <f>(Y169/Z169*100)</f>
        <v>0</v>
      </c>
      <c r="Y169">
        <f>BX169*(CC169+CD169)/1000</f>
        <v>0</v>
      </c>
      <c r="Z169">
        <f>0.61365*exp(17.502*CE169/(240.97+CE169))</f>
        <v>0</v>
      </c>
      <c r="AA169">
        <f>(W169-BX169*(CC169+CD169)/1000)</f>
        <v>0</v>
      </c>
      <c r="AB169">
        <f>(-I169*44100)</f>
        <v>0</v>
      </c>
      <c r="AC169">
        <f>2*29.3*Q169*0.92*(CE169-V169)</f>
        <v>0</v>
      </c>
      <c r="AD169">
        <f>2*0.95*5.67E-8*(((CE169+$B$7)+273)^4-(V169+273)^4)</f>
        <v>0</v>
      </c>
      <c r="AE169">
        <f>T169+AD169+AB169+AC169</f>
        <v>0</v>
      </c>
      <c r="AF169">
        <v>0</v>
      </c>
      <c r="AG169">
        <v>0</v>
      </c>
      <c r="AH169">
        <f>IF(AF169*$H$13&gt;=AJ169,1.0,(AJ169/(AJ169-AF169*$H$13)))</f>
        <v>0</v>
      </c>
      <c r="AI169">
        <f>(AH169-1)*100</f>
        <v>0</v>
      </c>
      <c r="AJ169">
        <f>MAX(0,($B$13+$C$13*CJ169)/(1+$D$13*CJ169)*CC169/(CE169+273)*$E$13)</f>
        <v>0</v>
      </c>
      <c r="AK169" t="s">
        <v>292</v>
      </c>
      <c r="AL169" t="s">
        <v>292</v>
      </c>
      <c r="AM169">
        <v>0</v>
      </c>
      <c r="AN169">
        <v>0</v>
      </c>
      <c r="AO169">
        <f>1-AM169/AN169</f>
        <v>0</v>
      </c>
      <c r="AP169">
        <v>0</v>
      </c>
      <c r="AQ169" t="s">
        <v>292</v>
      </c>
      <c r="AR169" t="s">
        <v>292</v>
      </c>
      <c r="AS169">
        <v>0</v>
      </c>
      <c r="AT169">
        <v>0</v>
      </c>
      <c r="AU169">
        <f>1-AS169/AT169</f>
        <v>0</v>
      </c>
      <c r="AV169">
        <v>0.5</v>
      </c>
      <c r="AW169">
        <f>BN169</f>
        <v>0</v>
      </c>
      <c r="AX169">
        <f>K169</f>
        <v>0</v>
      </c>
      <c r="AY169">
        <f>AU169*AV169*AW169</f>
        <v>0</v>
      </c>
      <c r="AZ169">
        <f>(AX169-AP169)/AW169</f>
        <v>0</v>
      </c>
      <c r="BA169">
        <f>(AN169-AT169)/AT169</f>
        <v>0</v>
      </c>
      <c r="BB169">
        <f>AM169/(AO169+AM169/AT169)</f>
        <v>0</v>
      </c>
      <c r="BC169" t="s">
        <v>292</v>
      </c>
      <c r="BD169">
        <v>0</v>
      </c>
      <c r="BE169">
        <f>IF(BD169&lt;&gt;0, BD169, BB169)</f>
        <v>0</v>
      </c>
      <c r="BF169">
        <f>1-BE169/AT169</f>
        <v>0</v>
      </c>
      <c r="BG169">
        <f>(AT169-AS169)/(AT169-BE169)</f>
        <v>0</v>
      </c>
      <c r="BH169">
        <f>(AN169-AT169)/(AN169-BE169)</f>
        <v>0</v>
      </c>
      <c r="BI169">
        <f>(AT169-AS169)/(AT169-AM169)</f>
        <v>0</v>
      </c>
      <c r="BJ169">
        <f>(AN169-AT169)/(AN169-AM169)</f>
        <v>0</v>
      </c>
      <c r="BK169">
        <f>(BG169*BE169/AS169)</f>
        <v>0</v>
      </c>
      <c r="BL169">
        <f>(1-BK169)</f>
        <v>0</v>
      </c>
      <c r="BM169">
        <f>$B$11*CK169+$C$11*CL169+$F$11*CM169*(1-CP169)</f>
        <v>0</v>
      </c>
      <c r="BN169">
        <f>BM169*BO169</f>
        <v>0</v>
      </c>
      <c r="BO169">
        <f>($B$11*$D$9+$C$11*$D$9+$F$11*((CZ169+CR169)/MAX(CZ169+CR169+DA169, 0.1)*$I$9+DA169/MAX(CZ169+CR169+DA169, 0.1)*$J$9))/($B$11+$C$11+$F$11)</f>
        <v>0</v>
      </c>
      <c r="BP169">
        <f>($B$11*$K$9+$C$11*$K$9+$F$11*((CZ169+CR169)/MAX(CZ169+CR169+DA169, 0.1)*$P$9+DA169/MAX(CZ169+CR169+DA169, 0.1)*$Q$9))/($B$11+$C$11+$F$11)</f>
        <v>0</v>
      </c>
      <c r="BQ169">
        <v>6</v>
      </c>
      <c r="BR169">
        <v>0.5</v>
      </c>
      <c r="BS169" t="s">
        <v>293</v>
      </c>
      <c r="BT169">
        <v>2</v>
      </c>
      <c r="BU169">
        <v>1627940817.6</v>
      </c>
      <c r="BV169">
        <v>501.711</v>
      </c>
      <c r="BW169">
        <v>507.644</v>
      </c>
      <c r="BX169">
        <v>19.659</v>
      </c>
      <c r="BY169">
        <v>19.6027</v>
      </c>
      <c r="BZ169">
        <v>500.766</v>
      </c>
      <c r="CA169">
        <v>19.7909</v>
      </c>
      <c r="CB169">
        <v>900.062</v>
      </c>
      <c r="CC169">
        <v>101.145</v>
      </c>
      <c r="CD169">
        <v>0.100198</v>
      </c>
      <c r="CE169">
        <v>35.1736</v>
      </c>
      <c r="CF169">
        <v>35.4298</v>
      </c>
      <c r="CG169">
        <v>999.9</v>
      </c>
      <c r="CH169">
        <v>0</v>
      </c>
      <c r="CI169">
        <v>0</v>
      </c>
      <c r="CJ169">
        <v>10005</v>
      </c>
      <c r="CK169">
        <v>0</v>
      </c>
      <c r="CL169">
        <v>66.3356</v>
      </c>
      <c r="CM169">
        <v>1460.05</v>
      </c>
      <c r="CN169">
        <v>0.972993</v>
      </c>
      <c r="CO169">
        <v>0.027007</v>
      </c>
      <c r="CP169">
        <v>0</v>
      </c>
      <c r="CQ169">
        <v>3.2456</v>
      </c>
      <c r="CR169">
        <v>4.99951</v>
      </c>
      <c r="CS169">
        <v>201.454</v>
      </c>
      <c r="CT169">
        <v>11912.3</v>
      </c>
      <c r="CU169">
        <v>49.25</v>
      </c>
      <c r="CV169">
        <v>51.625</v>
      </c>
      <c r="CW169">
        <v>50.875</v>
      </c>
      <c r="CX169">
        <v>50.937</v>
      </c>
      <c r="CY169">
        <v>51.25</v>
      </c>
      <c r="CZ169">
        <v>1415.75</v>
      </c>
      <c r="DA169">
        <v>39.3</v>
      </c>
      <c r="DB169">
        <v>0</v>
      </c>
      <c r="DC169">
        <v>1627940818.3</v>
      </c>
      <c r="DD169">
        <v>0</v>
      </c>
      <c r="DE169">
        <v>3.180872</v>
      </c>
      <c r="DF169">
        <v>0.674676924703904</v>
      </c>
      <c r="DG169">
        <v>1.44507692402187</v>
      </c>
      <c r="DH169">
        <v>201.23232</v>
      </c>
      <c r="DI169">
        <v>15</v>
      </c>
      <c r="DJ169">
        <v>1627940486.6</v>
      </c>
      <c r="DK169" t="s">
        <v>294</v>
      </c>
      <c r="DL169">
        <v>1627940484.1</v>
      </c>
      <c r="DM169">
        <v>1627940486.6</v>
      </c>
      <c r="DN169">
        <v>1</v>
      </c>
      <c r="DO169">
        <v>-0.66</v>
      </c>
      <c r="DP169">
        <v>-0.126</v>
      </c>
      <c r="DQ169">
        <v>0.617</v>
      </c>
      <c r="DR169">
        <v>-0.144</v>
      </c>
      <c r="DS169">
        <v>420</v>
      </c>
      <c r="DT169">
        <v>19</v>
      </c>
      <c r="DU169">
        <v>0.69</v>
      </c>
      <c r="DV169">
        <v>0.21</v>
      </c>
      <c r="DW169">
        <v>-6.0189543902439</v>
      </c>
      <c r="DX169">
        <v>0.137152264808365</v>
      </c>
      <c r="DY169">
        <v>0.0378822058780791</v>
      </c>
      <c r="DZ169">
        <v>1</v>
      </c>
      <c r="EA169">
        <v>3.1833</v>
      </c>
      <c r="EB169">
        <v>0.108317025440314</v>
      </c>
      <c r="EC169">
        <v>0.17539106997955</v>
      </c>
      <c r="ED169">
        <v>1</v>
      </c>
      <c r="EE169">
        <v>0.0529109707317073</v>
      </c>
      <c r="EF169">
        <v>-0.0123430724738676</v>
      </c>
      <c r="EG169">
        <v>0.00161350297712528</v>
      </c>
      <c r="EH169">
        <v>1</v>
      </c>
      <c r="EI169">
        <v>3</v>
      </c>
      <c r="EJ169">
        <v>3</v>
      </c>
      <c r="EK169" t="s">
        <v>295</v>
      </c>
      <c r="EL169">
        <v>100</v>
      </c>
      <c r="EM169">
        <v>100</v>
      </c>
      <c r="EN169">
        <v>0.945</v>
      </c>
      <c r="EO169">
        <v>-0.1319</v>
      </c>
      <c r="EP169">
        <v>-1.5265217558934</v>
      </c>
      <c r="EQ169">
        <v>0.00616335315543056</v>
      </c>
      <c r="ER169">
        <v>-2.81551833566181e-06</v>
      </c>
      <c r="ES169">
        <v>7.20361701182458e-10</v>
      </c>
      <c r="ET169">
        <v>-0.335119031910718</v>
      </c>
      <c r="EU169">
        <v>0.000949733804135094</v>
      </c>
      <c r="EV169">
        <v>0.000626151634330831</v>
      </c>
      <c r="EW169">
        <v>-7.8445624330649e-06</v>
      </c>
      <c r="EX169">
        <v>-4</v>
      </c>
      <c r="EY169">
        <v>2067</v>
      </c>
      <c r="EZ169">
        <v>1</v>
      </c>
      <c r="FA169">
        <v>22</v>
      </c>
      <c r="FB169">
        <v>5.6</v>
      </c>
      <c r="FC169">
        <v>5.5</v>
      </c>
      <c r="FD169">
        <v>18</v>
      </c>
      <c r="FE169">
        <v>992.165</v>
      </c>
      <c r="FF169">
        <v>450.101</v>
      </c>
      <c r="FG169">
        <v>33.0021</v>
      </c>
      <c r="FH169">
        <v>34.7555</v>
      </c>
      <c r="FI169">
        <v>30.0017</v>
      </c>
      <c r="FJ169">
        <v>34.3573</v>
      </c>
      <c r="FK169">
        <v>34.3915</v>
      </c>
      <c r="FL169">
        <v>31.9071</v>
      </c>
      <c r="FM169">
        <v>44.3162</v>
      </c>
      <c r="FN169">
        <v>0</v>
      </c>
      <c r="FO169">
        <v>33</v>
      </c>
      <c r="FP169">
        <v>519.37</v>
      </c>
      <c r="FQ169">
        <v>19.5109</v>
      </c>
      <c r="FR169">
        <v>98.8541</v>
      </c>
      <c r="FS169">
        <v>97.6685</v>
      </c>
    </row>
    <row r="170" spans="1:175">
      <c r="A170">
        <v>154</v>
      </c>
      <c r="B170">
        <v>1627940819.6</v>
      </c>
      <c r="C170">
        <v>306</v>
      </c>
      <c r="D170" t="s">
        <v>602</v>
      </c>
      <c r="E170" t="s">
        <v>603</v>
      </c>
      <c r="F170">
        <v>0</v>
      </c>
      <c r="H170">
        <v>1627940819.6</v>
      </c>
      <c r="I170">
        <f>(J170)/1000</f>
        <v>0</v>
      </c>
      <c r="J170">
        <f>1000*CB170*AH170*(BX170-BY170)/(100*BQ170*(1000-AH170*BX170))</f>
        <v>0</v>
      </c>
      <c r="K170">
        <f>CB170*AH170*(BW170-BV170*(1000-AH170*BY170)/(1000-AH170*BX170))/(100*BQ170)</f>
        <v>0</v>
      </c>
      <c r="L170">
        <f>BV170 - IF(AH170&gt;1, K170*BQ170*100.0/(AJ170*CJ170), 0)</f>
        <v>0</v>
      </c>
      <c r="M170">
        <f>((S170-I170/2)*L170-K170)/(S170+I170/2)</f>
        <v>0</v>
      </c>
      <c r="N170">
        <f>M170*(CC170+CD170)/1000.0</f>
        <v>0</v>
      </c>
      <c r="O170">
        <f>(BV170 - IF(AH170&gt;1, K170*BQ170*100.0/(AJ170*CJ170), 0))*(CC170+CD170)/1000.0</f>
        <v>0</v>
      </c>
      <c r="P170">
        <f>2.0/((1/R170-1/Q170)+SIGN(R170)*SQRT((1/R170-1/Q170)*(1/R170-1/Q170) + 4*BR170/((BR170+1)*(BR170+1))*(2*1/R170*1/Q170-1/Q170*1/Q170)))</f>
        <v>0</v>
      </c>
      <c r="Q170">
        <f>IF(LEFT(BS170,1)&lt;&gt;"0",IF(LEFT(BS170,1)="1",3.0,BT170),$D$5+$E$5*(CJ170*CC170/($K$5*1000))+$F$5*(CJ170*CC170/($K$5*1000))*MAX(MIN(BQ170,$J$5),$I$5)*MAX(MIN(BQ170,$J$5),$I$5)+$G$5*MAX(MIN(BQ170,$J$5),$I$5)*(CJ170*CC170/($K$5*1000))+$H$5*(CJ170*CC170/($K$5*1000))*(CJ170*CC170/($K$5*1000)))</f>
        <v>0</v>
      </c>
      <c r="R170">
        <f>I170*(1000-(1000*0.61365*exp(17.502*V170/(240.97+V170))/(CC170+CD170)+BX170)/2)/(1000*0.61365*exp(17.502*V170/(240.97+V170))/(CC170+CD170)-BX170)</f>
        <v>0</v>
      </c>
      <c r="S170">
        <f>1/((BR170+1)/(P170/1.6)+1/(Q170/1.37)) + BR170/((BR170+1)/(P170/1.6) + BR170/(Q170/1.37))</f>
        <v>0</v>
      </c>
      <c r="T170">
        <f>(BM170*BP170)</f>
        <v>0</v>
      </c>
      <c r="U170">
        <f>(CE170+(T170+2*0.95*5.67E-8*(((CE170+$B$7)+273)^4-(CE170+273)^4)-44100*I170)/(1.84*29.3*Q170+8*0.95*5.67E-8*(CE170+273)^3))</f>
        <v>0</v>
      </c>
      <c r="V170">
        <f>($C$7*CF170+$D$7*CG170+$E$7*U170)</f>
        <v>0</v>
      </c>
      <c r="W170">
        <f>0.61365*exp(17.502*V170/(240.97+V170))</f>
        <v>0</v>
      </c>
      <c r="X170">
        <f>(Y170/Z170*100)</f>
        <v>0</v>
      </c>
      <c r="Y170">
        <f>BX170*(CC170+CD170)/1000</f>
        <v>0</v>
      </c>
      <c r="Z170">
        <f>0.61365*exp(17.502*CE170/(240.97+CE170))</f>
        <v>0</v>
      </c>
      <c r="AA170">
        <f>(W170-BX170*(CC170+CD170)/1000)</f>
        <v>0</v>
      </c>
      <c r="AB170">
        <f>(-I170*44100)</f>
        <v>0</v>
      </c>
      <c r="AC170">
        <f>2*29.3*Q170*0.92*(CE170-V170)</f>
        <v>0</v>
      </c>
      <c r="AD170">
        <f>2*0.95*5.67E-8*(((CE170+$B$7)+273)^4-(V170+273)^4)</f>
        <v>0</v>
      </c>
      <c r="AE170">
        <f>T170+AD170+AB170+AC170</f>
        <v>0</v>
      </c>
      <c r="AF170">
        <v>0</v>
      </c>
      <c r="AG170">
        <v>0</v>
      </c>
      <c r="AH170">
        <f>IF(AF170*$H$13&gt;=AJ170,1.0,(AJ170/(AJ170-AF170*$H$13)))</f>
        <v>0</v>
      </c>
      <c r="AI170">
        <f>(AH170-1)*100</f>
        <v>0</v>
      </c>
      <c r="AJ170">
        <f>MAX(0,($B$13+$C$13*CJ170)/(1+$D$13*CJ170)*CC170/(CE170+273)*$E$13)</f>
        <v>0</v>
      </c>
      <c r="AK170" t="s">
        <v>292</v>
      </c>
      <c r="AL170" t="s">
        <v>292</v>
      </c>
      <c r="AM170">
        <v>0</v>
      </c>
      <c r="AN170">
        <v>0</v>
      </c>
      <c r="AO170">
        <f>1-AM170/AN170</f>
        <v>0</v>
      </c>
      <c r="AP170">
        <v>0</v>
      </c>
      <c r="AQ170" t="s">
        <v>292</v>
      </c>
      <c r="AR170" t="s">
        <v>292</v>
      </c>
      <c r="AS170">
        <v>0</v>
      </c>
      <c r="AT170">
        <v>0</v>
      </c>
      <c r="AU170">
        <f>1-AS170/AT170</f>
        <v>0</v>
      </c>
      <c r="AV170">
        <v>0.5</v>
      </c>
      <c r="AW170">
        <f>BN170</f>
        <v>0</v>
      </c>
      <c r="AX170">
        <f>K170</f>
        <v>0</v>
      </c>
      <c r="AY170">
        <f>AU170*AV170*AW170</f>
        <v>0</v>
      </c>
      <c r="AZ170">
        <f>(AX170-AP170)/AW170</f>
        <v>0</v>
      </c>
      <c r="BA170">
        <f>(AN170-AT170)/AT170</f>
        <v>0</v>
      </c>
      <c r="BB170">
        <f>AM170/(AO170+AM170/AT170)</f>
        <v>0</v>
      </c>
      <c r="BC170" t="s">
        <v>292</v>
      </c>
      <c r="BD170">
        <v>0</v>
      </c>
      <c r="BE170">
        <f>IF(BD170&lt;&gt;0, BD170, BB170)</f>
        <v>0</v>
      </c>
      <c r="BF170">
        <f>1-BE170/AT170</f>
        <v>0</v>
      </c>
      <c r="BG170">
        <f>(AT170-AS170)/(AT170-BE170)</f>
        <v>0</v>
      </c>
      <c r="BH170">
        <f>(AN170-AT170)/(AN170-BE170)</f>
        <v>0</v>
      </c>
      <c r="BI170">
        <f>(AT170-AS170)/(AT170-AM170)</f>
        <v>0</v>
      </c>
      <c r="BJ170">
        <f>(AN170-AT170)/(AN170-AM170)</f>
        <v>0</v>
      </c>
      <c r="BK170">
        <f>(BG170*BE170/AS170)</f>
        <v>0</v>
      </c>
      <c r="BL170">
        <f>(1-BK170)</f>
        <v>0</v>
      </c>
      <c r="BM170">
        <f>$B$11*CK170+$C$11*CL170+$F$11*CM170*(1-CP170)</f>
        <v>0</v>
      </c>
      <c r="BN170">
        <f>BM170*BO170</f>
        <v>0</v>
      </c>
      <c r="BO170">
        <f>($B$11*$D$9+$C$11*$D$9+$F$11*((CZ170+CR170)/MAX(CZ170+CR170+DA170, 0.1)*$I$9+DA170/MAX(CZ170+CR170+DA170, 0.1)*$J$9))/($B$11+$C$11+$F$11)</f>
        <v>0</v>
      </c>
      <c r="BP170">
        <f>($B$11*$K$9+$C$11*$K$9+$F$11*((CZ170+CR170)/MAX(CZ170+CR170+DA170, 0.1)*$P$9+DA170/MAX(CZ170+CR170+DA170, 0.1)*$Q$9))/($B$11+$C$11+$F$11)</f>
        <v>0</v>
      </c>
      <c r="BQ170">
        <v>6</v>
      </c>
      <c r="BR170">
        <v>0.5</v>
      </c>
      <c r="BS170" t="s">
        <v>293</v>
      </c>
      <c r="BT170">
        <v>2</v>
      </c>
      <c r="BU170">
        <v>1627940819.6</v>
      </c>
      <c r="BV170">
        <v>505.13</v>
      </c>
      <c r="BW170">
        <v>511.107</v>
      </c>
      <c r="BX170">
        <v>19.6555</v>
      </c>
      <c r="BY170">
        <v>19.5632</v>
      </c>
      <c r="BZ170">
        <v>504.172</v>
      </c>
      <c r="CA170">
        <v>19.7874</v>
      </c>
      <c r="CB170">
        <v>899.982</v>
      </c>
      <c r="CC170">
        <v>101.145</v>
      </c>
      <c r="CD170">
        <v>0.0999489</v>
      </c>
      <c r="CE170">
        <v>35.1763</v>
      </c>
      <c r="CF170">
        <v>35.4293</v>
      </c>
      <c r="CG170">
        <v>999.9</v>
      </c>
      <c r="CH170">
        <v>0</v>
      </c>
      <c r="CI170">
        <v>0</v>
      </c>
      <c r="CJ170">
        <v>10007.5</v>
      </c>
      <c r="CK170">
        <v>0</v>
      </c>
      <c r="CL170">
        <v>66.3356</v>
      </c>
      <c r="CM170">
        <v>1460.04</v>
      </c>
      <c r="CN170">
        <v>0.972999</v>
      </c>
      <c r="CO170">
        <v>0.0270013</v>
      </c>
      <c r="CP170">
        <v>0</v>
      </c>
      <c r="CQ170">
        <v>3.3705</v>
      </c>
      <c r="CR170">
        <v>4.99951</v>
      </c>
      <c r="CS170">
        <v>201.568</v>
      </c>
      <c r="CT170">
        <v>11912.2</v>
      </c>
      <c r="CU170">
        <v>49.25</v>
      </c>
      <c r="CV170">
        <v>51.625</v>
      </c>
      <c r="CW170">
        <v>50.875</v>
      </c>
      <c r="CX170">
        <v>51</v>
      </c>
      <c r="CY170">
        <v>51.25</v>
      </c>
      <c r="CZ170">
        <v>1415.75</v>
      </c>
      <c r="DA170">
        <v>39.29</v>
      </c>
      <c r="DB170">
        <v>0</v>
      </c>
      <c r="DC170">
        <v>1627940820.1</v>
      </c>
      <c r="DD170">
        <v>0</v>
      </c>
      <c r="DE170">
        <v>3.20783461538462</v>
      </c>
      <c r="DF170">
        <v>0.283654698539075</v>
      </c>
      <c r="DG170">
        <v>2.32225641036156</v>
      </c>
      <c r="DH170">
        <v>201.287692307692</v>
      </c>
      <c r="DI170">
        <v>15</v>
      </c>
      <c r="DJ170">
        <v>1627940486.6</v>
      </c>
      <c r="DK170" t="s">
        <v>294</v>
      </c>
      <c r="DL170">
        <v>1627940484.1</v>
      </c>
      <c r="DM170">
        <v>1627940486.6</v>
      </c>
      <c r="DN170">
        <v>1</v>
      </c>
      <c r="DO170">
        <v>-0.66</v>
      </c>
      <c r="DP170">
        <v>-0.126</v>
      </c>
      <c r="DQ170">
        <v>0.617</v>
      </c>
      <c r="DR170">
        <v>-0.144</v>
      </c>
      <c r="DS170">
        <v>420</v>
      </c>
      <c r="DT170">
        <v>19</v>
      </c>
      <c r="DU170">
        <v>0.69</v>
      </c>
      <c r="DV170">
        <v>0.21</v>
      </c>
      <c r="DW170">
        <v>-6.00964219512195</v>
      </c>
      <c r="DX170">
        <v>0.134194703832751</v>
      </c>
      <c r="DY170">
        <v>0.0395628628222684</v>
      </c>
      <c r="DZ170">
        <v>1</v>
      </c>
      <c r="EA170">
        <v>3.19492647058824</v>
      </c>
      <c r="EB170">
        <v>0.0763570802554144</v>
      </c>
      <c r="EC170">
        <v>0.166975861779345</v>
      </c>
      <c r="ED170">
        <v>1</v>
      </c>
      <c r="EE170">
        <v>0.0534091146341463</v>
      </c>
      <c r="EF170">
        <v>0.00791700627177695</v>
      </c>
      <c r="EG170">
        <v>0.00367612927269185</v>
      </c>
      <c r="EH170">
        <v>1</v>
      </c>
      <c r="EI170">
        <v>3</v>
      </c>
      <c r="EJ170">
        <v>3</v>
      </c>
      <c r="EK170" t="s">
        <v>295</v>
      </c>
      <c r="EL170">
        <v>100</v>
      </c>
      <c r="EM170">
        <v>100</v>
      </c>
      <c r="EN170">
        <v>0.958</v>
      </c>
      <c r="EO170">
        <v>-0.1319</v>
      </c>
      <c r="EP170">
        <v>-1.5265217558934</v>
      </c>
      <c r="EQ170">
        <v>0.00616335315543056</v>
      </c>
      <c r="ER170">
        <v>-2.81551833566181e-06</v>
      </c>
      <c r="ES170">
        <v>7.20361701182458e-10</v>
      </c>
      <c r="ET170">
        <v>-0.335119031910718</v>
      </c>
      <c r="EU170">
        <v>0.000949733804135094</v>
      </c>
      <c r="EV170">
        <v>0.000626151634330831</v>
      </c>
      <c r="EW170">
        <v>-7.8445624330649e-06</v>
      </c>
      <c r="EX170">
        <v>-4</v>
      </c>
      <c r="EY170">
        <v>2067</v>
      </c>
      <c r="EZ170">
        <v>1</v>
      </c>
      <c r="FA170">
        <v>22</v>
      </c>
      <c r="FB170">
        <v>5.6</v>
      </c>
      <c r="FC170">
        <v>5.5</v>
      </c>
      <c r="FD170">
        <v>18</v>
      </c>
      <c r="FE170">
        <v>992.135</v>
      </c>
      <c r="FF170">
        <v>450.128</v>
      </c>
      <c r="FG170">
        <v>33.0021</v>
      </c>
      <c r="FH170">
        <v>34.7634</v>
      </c>
      <c r="FI170">
        <v>30.0017</v>
      </c>
      <c r="FJ170">
        <v>34.3658</v>
      </c>
      <c r="FK170">
        <v>34.3999</v>
      </c>
      <c r="FL170">
        <v>32.0909</v>
      </c>
      <c r="FM170">
        <v>44.3162</v>
      </c>
      <c r="FN170">
        <v>0</v>
      </c>
      <c r="FO170">
        <v>33</v>
      </c>
      <c r="FP170">
        <v>524.42</v>
      </c>
      <c r="FQ170">
        <v>19.5109</v>
      </c>
      <c r="FR170">
        <v>98.8528</v>
      </c>
      <c r="FS170">
        <v>97.667</v>
      </c>
    </row>
    <row r="171" spans="1:175">
      <c r="A171">
        <v>155</v>
      </c>
      <c r="B171">
        <v>1627940821.6</v>
      </c>
      <c r="C171">
        <v>308</v>
      </c>
      <c r="D171" t="s">
        <v>604</v>
      </c>
      <c r="E171" t="s">
        <v>605</v>
      </c>
      <c r="F171">
        <v>0</v>
      </c>
      <c r="H171">
        <v>1627940821.6</v>
      </c>
      <c r="I171">
        <f>(J171)/1000</f>
        <v>0</v>
      </c>
      <c r="J171">
        <f>1000*CB171*AH171*(BX171-BY171)/(100*BQ171*(1000-AH171*BX171))</f>
        <v>0</v>
      </c>
      <c r="K171">
        <f>CB171*AH171*(BW171-BV171*(1000-AH171*BY171)/(1000-AH171*BX171))/(100*BQ171)</f>
        <v>0</v>
      </c>
      <c r="L171">
        <f>BV171 - IF(AH171&gt;1, K171*BQ171*100.0/(AJ171*CJ171), 0)</f>
        <v>0</v>
      </c>
      <c r="M171">
        <f>((S171-I171/2)*L171-K171)/(S171+I171/2)</f>
        <v>0</v>
      </c>
      <c r="N171">
        <f>M171*(CC171+CD171)/1000.0</f>
        <v>0</v>
      </c>
      <c r="O171">
        <f>(BV171 - IF(AH171&gt;1, K171*BQ171*100.0/(AJ171*CJ171), 0))*(CC171+CD171)/1000.0</f>
        <v>0</v>
      </c>
      <c r="P171">
        <f>2.0/((1/R171-1/Q171)+SIGN(R171)*SQRT((1/R171-1/Q171)*(1/R171-1/Q171) + 4*BR171/((BR171+1)*(BR171+1))*(2*1/R171*1/Q171-1/Q171*1/Q171)))</f>
        <v>0</v>
      </c>
      <c r="Q171">
        <f>IF(LEFT(BS171,1)&lt;&gt;"0",IF(LEFT(BS171,1)="1",3.0,BT171),$D$5+$E$5*(CJ171*CC171/($K$5*1000))+$F$5*(CJ171*CC171/($K$5*1000))*MAX(MIN(BQ171,$J$5),$I$5)*MAX(MIN(BQ171,$J$5),$I$5)+$G$5*MAX(MIN(BQ171,$J$5),$I$5)*(CJ171*CC171/($K$5*1000))+$H$5*(CJ171*CC171/($K$5*1000))*(CJ171*CC171/($K$5*1000)))</f>
        <v>0</v>
      </c>
      <c r="R171">
        <f>I171*(1000-(1000*0.61365*exp(17.502*V171/(240.97+V171))/(CC171+CD171)+BX171)/2)/(1000*0.61365*exp(17.502*V171/(240.97+V171))/(CC171+CD171)-BX171)</f>
        <v>0</v>
      </c>
      <c r="S171">
        <f>1/((BR171+1)/(P171/1.6)+1/(Q171/1.37)) + BR171/((BR171+1)/(P171/1.6) + BR171/(Q171/1.37))</f>
        <v>0</v>
      </c>
      <c r="T171">
        <f>(BM171*BP171)</f>
        <v>0</v>
      </c>
      <c r="U171">
        <f>(CE171+(T171+2*0.95*5.67E-8*(((CE171+$B$7)+273)^4-(CE171+273)^4)-44100*I171)/(1.84*29.3*Q171+8*0.95*5.67E-8*(CE171+273)^3))</f>
        <v>0</v>
      </c>
      <c r="V171">
        <f>($C$7*CF171+$D$7*CG171+$E$7*U171)</f>
        <v>0</v>
      </c>
      <c r="W171">
        <f>0.61365*exp(17.502*V171/(240.97+V171))</f>
        <v>0</v>
      </c>
      <c r="X171">
        <f>(Y171/Z171*100)</f>
        <v>0</v>
      </c>
      <c r="Y171">
        <f>BX171*(CC171+CD171)/1000</f>
        <v>0</v>
      </c>
      <c r="Z171">
        <f>0.61365*exp(17.502*CE171/(240.97+CE171))</f>
        <v>0</v>
      </c>
      <c r="AA171">
        <f>(W171-BX171*(CC171+CD171)/1000)</f>
        <v>0</v>
      </c>
      <c r="AB171">
        <f>(-I171*44100)</f>
        <v>0</v>
      </c>
      <c r="AC171">
        <f>2*29.3*Q171*0.92*(CE171-V171)</f>
        <v>0</v>
      </c>
      <c r="AD171">
        <f>2*0.95*5.67E-8*(((CE171+$B$7)+273)^4-(V171+273)^4)</f>
        <v>0</v>
      </c>
      <c r="AE171">
        <f>T171+AD171+AB171+AC171</f>
        <v>0</v>
      </c>
      <c r="AF171">
        <v>0</v>
      </c>
      <c r="AG171">
        <v>0</v>
      </c>
      <c r="AH171">
        <f>IF(AF171*$H$13&gt;=AJ171,1.0,(AJ171/(AJ171-AF171*$H$13)))</f>
        <v>0</v>
      </c>
      <c r="AI171">
        <f>(AH171-1)*100</f>
        <v>0</v>
      </c>
      <c r="AJ171">
        <f>MAX(0,($B$13+$C$13*CJ171)/(1+$D$13*CJ171)*CC171/(CE171+273)*$E$13)</f>
        <v>0</v>
      </c>
      <c r="AK171" t="s">
        <v>292</v>
      </c>
      <c r="AL171" t="s">
        <v>292</v>
      </c>
      <c r="AM171">
        <v>0</v>
      </c>
      <c r="AN171">
        <v>0</v>
      </c>
      <c r="AO171">
        <f>1-AM171/AN171</f>
        <v>0</v>
      </c>
      <c r="AP171">
        <v>0</v>
      </c>
      <c r="AQ171" t="s">
        <v>292</v>
      </c>
      <c r="AR171" t="s">
        <v>292</v>
      </c>
      <c r="AS171">
        <v>0</v>
      </c>
      <c r="AT171">
        <v>0</v>
      </c>
      <c r="AU171">
        <f>1-AS171/AT171</f>
        <v>0</v>
      </c>
      <c r="AV171">
        <v>0.5</v>
      </c>
      <c r="AW171">
        <f>BN171</f>
        <v>0</v>
      </c>
      <c r="AX171">
        <f>K171</f>
        <v>0</v>
      </c>
      <c r="AY171">
        <f>AU171*AV171*AW171</f>
        <v>0</v>
      </c>
      <c r="AZ171">
        <f>(AX171-AP171)/AW171</f>
        <v>0</v>
      </c>
      <c r="BA171">
        <f>(AN171-AT171)/AT171</f>
        <v>0</v>
      </c>
      <c r="BB171">
        <f>AM171/(AO171+AM171/AT171)</f>
        <v>0</v>
      </c>
      <c r="BC171" t="s">
        <v>292</v>
      </c>
      <c r="BD171">
        <v>0</v>
      </c>
      <c r="BE171">
        <f>IF(BD171&lt;&gt;0, BD171, BB171)</f>
        <v>0</v>
      </c>
      <c r="BF171">
        <f>1-BE171/AT171</f>
        <v>0</v>
      </c>
      <c r="BG171">
        <f>(AT171-AS171)/(AT171-BE171)</f>
        <v>0</v>
      </c>
      <c r="BH171">
        <f>(AN171-AT171)/(AN171-BE171)</f>
        <v>0</v>
      </c>
      <c r="BI171">
        <f>(AT171-AS171)/(AT171-AM171)</f>
        <v>0</v>
      </c>
      <c r="BJ171">
        <f>(AN171-AT171)/(AN171-AM171)</f>
        <v>0</v>
      </c>
      <c r="BK171">
        <f>(BG171*BE171/AS171)</f>
        <v>0</v>
      </c>
      <c r="BL171">
        <f>(1-BK171)</f>
        <v>0</v>
      </c>
      <c r="BM171">
        <f>$B$11*CK171+$C$11*CL171+$F$11*CM171*(1-CP171)</f>
        <v>0</v>
      </c>
      <c r="BN171">
        <f>BM171*BO171</f>
        <v>0</v>
      </c>
      <c r="BO171">
        <f>($B$11*$D$9+$C$11*$D$9+$F$11*((CZ171+CR171)/MAX(CZ171+CR171+DA171, 0.1)*$I$9+DA171/MAX(CZ171+CR171+DA171, 0.1)*$J$9))/($B$11+$C$11+$F$11)</f>
        <v>0</v>
      </c>
      <c r="BP171">
        <f>($B$11*$K$9+$C$11*$K$9+$F$11*((CZ171+CR171)/MAX(CZ171+CR171+DA171, 0.1)*$P$9+DA171/MAX(CZ171+CR171+DA171, 0.1)*$Q$9))/($B$11+$C$11+$F$11)</f>
        <v>0</v>
      </c>
      <c r="BQ171">
        <v>6</v>
      </c>
      <c r="BR171">
        <v>0.5</v>
      </c>
      <c r="BS171" t="s">
        <v>293</v>
      </c>
      <c r="BT171">
        <v>2</v>
      </c>
      <c r="BU171">
        <v>1627940821.6</v>
      </c>
      <c r="BV171">
        <v>508.558</v>
      </c>
      <c r="BW171">
        <v>514.566</v>
      </c>
      <c r="BX171">
        <v>19.6351</v>
      </c>
      <c r="BY171">
        <v>19.511</v>
      </c>
      <c r="BZ171">
        <v>507.587</v>
      </c>
      <c r="CA171">
        <v>19.7673</v>
      </c>
      <c r="CB171">
        <v>899.938</v>
      </c>
      <c r="CC171">
        <v>101.144</v>
      </c>
      <c r="CD171">
        <v>0.0999559</v>
      </c>
      <c r="CE171">
        <v>35.1763</v>
      </c>
      <c r="CF171">
        <v>35.4225</v>
      </c>
      <c r="CG171">
        <v>999.9</v>
      </c>
      <c r="CH171">
        <v>0</v>
      </c>
      <c r="CI171">
        <v>0</v>
      </c>
      <c r="CJ171">
        <v>10023.8</v>
      </c>
      <c r="CK171">
        <v>0</v>
      </c>
      <c r="CL171">
        <v>66.3215</v>
      </c>
      <c r="CM171">
        <v>1460.04</v>
      </c>
      <c r="CN171">
        <v>0.972999</v>
      </c>
      <c r="CO171">
        <v>0.0270013</v>
      </c>
      <c r="CP171">
        <v>0</v>
      </c>
      <c r="CQ171">
        <v>2.899</v>
      </c>
      <c r="CR171">
        <v>4.99951</v>
      </c>
      <c r="CS171">
        <v>201.638</v>
      </c>
      <c r="CT171">
        <v>11912.2</v>
      </c>
      <c r="CU171">
        <v>49.25</v>
      </c>
      <c r="CV171">
        <v>51.625</v>
      </c>
      <c r="CW171">
        <v>50.875</v>
      </c>
      <c r="CX171">
        <v>51</v>
      </c>
      <c r="CY171">
        <v>51.25</v>
      </c>
      <c r="CZ171">
        <v>1415.75</v>
      </c>
      <c r="DA171">
        <v>39.29</v>
      </c>
      <c r="DB171">
        <v>0</v>
      </c>
      <c r="DC171">
        <v>1627940822.5</v>
      </c>
      <c r="DD171">
        <v>0</v>
      </c>
      <c r="DE171">
        <v>3.17068076923077</v>
      </c>
      <c r="DF171">
        <v>0.14108375527558</v>
      </c>
      <c r="DG171">
        <v>2.18598291064036</v>
      </c>
      <c r="DH171">
        <v>201.378</v>
      </c>
      <c r="DI171">
        <v>15</v>
      </c>
      <c r="DJ171">
        <v>1627940486.6</v>
      </c>
      <c r="DK171" t="s">
        <v>294</v>
      </c>
      <c r="DL171">
        <v>1627940484.1</v>
      </c>
      <c r="DM171">
        <v>1627940486.6</v>
      </c>
      <c r="DN171">
        <v>1</v>
      </c>
      <c r="DO171">
        <v>-0.66</v>
      </c>
      <c r="DP171">
        <v>-0.126</v>
      </c>
      <c r="DQ171">
        <v>0.617</v>
      </c>
      <c r="DR171">
        <v>-0.144</v>
      </c>
      <c r="DS171">
        <v>420</v>
      </c>
      <c r="DT171">
        <v>19</v>
      </c>
      <c r="DU171">
        <v>0.69</v>
      </c>
      <c r="DV171">
        <v>0.21</v>
      </c>
      <c r="DW171">
        <v>-6.00349926829268</v>
      </c>
      <c r="DX171">
        <v>0.10758585365854</v>
      </c>
      <c r="DY171">
        <v>0.0376400952145087</v>
      </c>
      <c r="DZ171">
        <v>1</v>
      </c>
      <c r="EA171">
        <v>3.18595</v>
      </c>
      <c r="EB171">
        <v>0.232579881656809</v>
      </c>
      <c r="EC171">
        <v>0.167243159096885</v>
      </c>
      <c r="ED171">
        <v>1</v>
      </c>
      <c r="EE171">
        <v>0.0576064463414634</v>
      </c>
      <c r="EF171">
        <v>0.0779475616724739</v>
      </c>
      <c r="EG171">
        <v>0.0139376289941855</v>
      </c>
      <c r="EH171">
        <v>1</v>
      </c>
      <c r="EI171">
        <v>3</v>
      </c>
      <c r="EJ171">
        <v>3</v>
      </c>
      <c r="EK171" t="s">
        <v>295</v>
      </c>
      <c r="EL171">
        <v>100</v>
      </c>
      <c r="EM171">
        <v>100</v>
      </c>
      <c r="EN171">
        <v>0.971</v>
      </c>
      <c r="EO171">
        <v>-0.1322</v>
      </c>
      <c r="EP171">
        <v>-1.5265217558934</v>
      </c>
      <c r="EQ171">
        <v>0.00616335315543056</v>
      </c>
      <c r="ER171">
        <v>-2.81551833566181e-06</v>
      </c>
      <c r="ES171">
        <v>7.20361701182458e-10</v>
      </c>
      <c r="ET171">
        <v>-0.335119031910718</v>
      </c>
      <c r="EU171">
        <v>0.000949733804135094</v>
      </c>
      <c r="EV171">
        <v>0.000626151634330831</v>
      </c>
      <c r="EW171">
        <v>-7.8445624330649e-06</v>
      </c>
      <c r="EX171">
        <v>-4</v>
      </c>
      <c r="EY171">
        <v>2067</v>
      </c>
      <c r="EZ171">
        <v>1</v>
      </c>
      <c r="FA171">
        <v>22</v>
      </c>
      <c r="FB171">
        <v>5.6</v>
      </c>
      <c r="FC171">
        <v>5.6</v>
      </c>
      <c r="FD171">
        <v>18</v>
      </c>
      <c r="FE171">
        <v>992.341</v>
      </c>
      <c r="FF171">
        <v>450.118</v>
      </c>
      <c r="FG171">
        <v>33.0021</v>
      </c>
      <c r="FH171">
        <v>34.7714</v>
      </c>
      <c r="FI171">
        <v>30.0017</v>
      </c>
      <c r="FJ171">
        <v>34.3737</v>
      </c>
      <c r="FK171">
        <v>34.4077</v>
      </c>
      <c r="FL171">
        <v>32.264</v>
      </c>
      <c r="FM171">
        <v>44.3162</v>
      </c>
      <c r="FN171">
        <v>0</v>
      </c>
      <c r="FO171">
        <v>33</v>
      </c>
      <c r="FP171">
        <v>529.44</v>
      </c>
      <c r="FQ171">
        <v>19.5109</v>
      </c>
      <c r="FR171">
        <v>98.8516</v>
      </c>
      <c r="FS171">
        <v>97.6672</v>
      </c>
    </row>
    <row r="172" spans="1:175">
      <c r="A172">
        <v>156</v>
      </c>
      <c r="B172">
        <v>1627940823.6</v>
      </c>
      <c r="C172">
        <v>310</v>
      </c>
      <c r="D172" t="s">
        <v>606</v>
      </c>
      <c r="E172" t="s">
        <v>607</v>
      </c>
      <c r="F172">
        <v>0</v>
      </c>
      <c r="H172">
        <v>1627940823.6</v>
      </c>
      <c r="I172">
        <f>(J172)/1000</f>
        <v>0</v>
      </c>
      <c r="J172">
        <f>1000*CB172*AH172*(BX172-BY172)/(100*BQ172*(1000-AH172*BX172))</f>
        <v>0</v>
      </c>
      <c r="K172">
        <f>CB172*AH172*(BW172-BV172*(1000-AH172*BY172)/(1000-AH172*BX172))/(100*BQ172)</f>
        <v>0</v>
      </c>
      <c r="L172">
        <f>BV172 - IF(AH172&gt;1, K172*BQ172*100.0/(AJ172*CJ172), 0)</f>
        <v>0</v>
      </c>
      <c r="M172">
        <f>((S172-I172/2)*L172-K172)/(S172+I172/2)</f>
        <v>0</v>
      </c>
      <c r="N172">
        <f>M172*(CC172+CD172)/1000.0</f>
        <v>0</v>
      </c>
      <c r="O172">
        <f>(BV172 - IF(AH172&gt;1, K172*BQ172*100.0/(AJ172*CJ172), 0))*(CC172+CD172)/1000.0</f>
        <v>0</v>
      </c>
      <c r="P172">
        <f>2.0/((1/R172-1/Q172)+SIGN(R172)*SQRT((1/R172-1/Q172)*(1/R172-1/Q172) + 4*BR172/((BR172+1)*(BR172+1))*(2*1/R172*1/Q172-1/Q172*1/Q172)))</f>
        <v>0</v>
      </c>
      <c r="Q172">
        <f>IF(LEFT(BS172,1)&lt;&gt;"0",IF(LEFT(BS172,1)="1",3.0,BT172),$D$5+$E$5*(CJ172*CC172/($K$5*1000))+$F$5*(CJ172*CC172/($K$5*1000))*MAX(MIN(BQ172,$J$5),$I$5)*MAX(MIN(BQ172,$J$5),$I$5)+$G$5*MAX(MIN(BQ172,$J$5),$I$5)*(CJ172*CC172/($K$5*1000))+$H$5*(CJ172*CC172/($K$5*1000))*(CJ172*CC172/($K$5*1000)))</f>
        <v>0</v>
      </c>
      <c r="R172">
        <f>I172*(1000-(1000*0.61365*exp(17.502*V172/(240.97+V172))/(CC172+CD172)+BX172)/2)/(1000*0.61365*exp(17.502*V172/(240.97+V172))/(CC172+CD172)-BX172)</f>
        <v>0</v>
      </c>
      <c r="S172">
        <f>1/((BR172+1)/(P172/1.6)+1/(Q172/1.37)) + BR172/((BR172+1)/(P172/1.6) + BR172/(Q172/1.37))</f>
        <v>0</v>
      </c>
      <c r="T172">
        <f>(BM172*BP172)</f>
        <v>0</v>
      </c>
      <c r="U172">
        <f>(CE172+(T172+2*0.95*5.67E-8*(((CE172+$B$7)+273)^4-(CE172+273)^4)-44100*I172)/(1.84*29.3*Q172+8*0.95*5.67E-8*(CE172+273)^3))</f>
        <v>0</v>
      </c>
      <c r="V172">
        <f>($C$7*CF172+$D$7*CG172+$E$7*U172)</f>
        <v>0</v>
      </c>
      <c r="W172">
        <f>0.61365*exp(17.502*V172/(240.97+V172))</f>
        <v>0</v>
      </c>
      <c r="X172">
        <f>(Y172/Z172*100)</f>
        <v>0</v>
      </c>
      <c r="Y172">
        <f>BX172*(CC172+CD172)/1000</f>
        <v>0</v>
      </c>
      <c r="Z172">
        <f>0.61365*exp(17.502*CE172/(240.97+CE172))</f>
        <v>0</v>
      </c>
      <c r="AA172">
        <f>(W172-BX172*(CC172+CD172)/1000)</f>
        <v>0</v>
      </c>
      <c r="AB172">
        <f>(-I172*44100)</f>
        <v>0</v>
      </c>
      <c r="AC172">
        <f>2*29.3*Q172*0.92*(CE172-V172)</f>
        <v>0</v>
      </c>
      <c r="AD172">
        <f>2*0.95*5.67E-8*(((CE172+$B$7)+273)^4-(V172+273)^4)</f>
        <v>0</v>
      </c>
      <c r="AE172">
        <f>T172+AD172+AB172+AC172</f>
        <v>0</v>
      </c>
      <c r="AF172">
        <v>0</v>
      </c>
      <c r="AG172">
        <v>0</v>
      </c>
      <c r="AH172">
        <f>IF(AF172*$H$13&gt;=AJ172,1.0,(AJ172/(AJ172-AF172*$H$13)))</f>
        <v>0</v>
      </c>
      <c r="AI172">
        <f>(AH172-1)*100</f>
        <v>0</v>
      </c>
      <c r="AJ172">
        <f>MAX(0,($B$13+$C$13*CJ172)/(1+$D$13*CJ172)*CC172/(CE172+273)*$E$13)</f>
        <v>0</v>
      </c>
      <c r="AK172" t="s">
        <v>292</v>
      </c>
      <c r="AL172" t="s">
        <v>292</v>
      </c>
      <c r="AM172">
        <v>0</v>
      </c>
      <c r="AN172">
        <v>0</v>
      </c>
      <c r="AO172">
        <f>1-AM172/AN172</f>
        <v>0</v>
      </c>
      <c r="AP172">
        <v>0</v>
      </c>
      <c r="AQ172" t="s">
        <v>292</v>
      </c>
      <c r="AR172" t="s">
        <v>292</v>
      </c>
      <c r="AS172">
        <v>0</v>
      </c>
      <c r="AT172">
        <v>0</v>
      </c>
      <c r="AU172">
        <f>1-AS172/AT172</f>
        <v>0</v>
      </c>
      <c r="AV172">
        <v>0.5</v>
      </c>
      <c r="AW172">
        <f>BN172</f>
        <v>0</v>
      </c>
      <c r="AX172">
        <f>K172</f>
        <v>0</v>
      </c>
      <c r="AY172">
        <f>AU172*AV172*AW172</f>
        <v>0</v>
      </c>
      <c r="AZ172">
        <f>(AX172-AP172)/AW172</f>
        <v>0</v>
      </c>
      <c r="BA172">
        <f>(AN172-AT172)/AT172</f>
        <v>0</v>
      </c>
      <c r="BB172">
        <f>AM172/(AO172+AM172/AT172)</f>
        <v>0</v>
      </c>
      <c r="BC172" t="s">
        <v>292</v>
      </c>
      <c r="BD172">
        <v>0</v>
      </c>
      <c r="BE172">
        <f>IF(BD172&lt;&gt;0, BD172, BB172)</f>
        <v>0</v>
      </c>
      <c r="BF172">
        <f>1-BE172/AT172</f>
        <v>0</v>
      </c>
      <c r="BG172">
        <f>(AT172-AS172)/(AT172-BE172)</f>
        <v>0</v>
      </c>
      <c r="BH172">
        <f>(AN172-AT172)/(AN172-BE172)</f>
        <v>0</v>
      </c>
      <c r="BI172">
        <f>(AT172-AS172)/(AT172-AM172)</f>
        <v>0</v>
      </c>
      <c r="BJ172">
        <f>(AN172-AT172)/(AN172-AM172)</f>
        <v>0</v>
      </c>
      <c r="BK172">
        <f>(BG172*BE172/AS172)</f>
        <v>0</v>
      </c>
      <c r="BL172">
        <f>(1-BK172)</f>
        <v>0</v>
      </c>
      <c r="BM172">
        <f>$B$11*CK172+$C$11*CL172+$F$11*CM172*(1-CP172)</f>
        <v>0</v>
      </c>
      <c r="BN172">
        <f>BM172*BO172</f>
        <v>0</v>
      </c>
      <c r="BO172">
        <f>($B$11*$D$9+$C$11*$D$9+$F$11*((CZ172+CR172)/MAX(CZ172+CR172+DA172, 0.1)*$I$9+DA172/MAX(CZ172+CR172+DA172, 0.1)*$J$9))/($B$11+$C$11+$F$11)</f>
        <v>0</v>
      </c>
      <c r="BP172">
        <f>($B$11*$K$9+$C$11*$K$9+$F$11*((CZ172+CR172)/MAX(CZ172+CR172+DA172, 0.1)*$P$9+DA172/MAX(CZ172+CR172+DA172, 0.1)*$Q$9))/($B$11+$C$11+$F$11)</f>
        <v>0</v>
      </c>
      <c r="BQ172">
        <v>6</v>
      </c>
      <c r="BR172">
        <v>0.5</v>
      </c>
      <c r="BS172" t="s">
        <v>293</v>
      </c>
      <c r="BT172">
        <v>2</v>
      </c>
      <c r="BU172">
        <v>1627940823.6</v>
      </c>
      <c r="BV172">
        <v>511.93</v>
      </c>
      <c r="BW172">
        <v>517.842</v>
      </c>
      <c r="BX172">
        <v>19.6088</v>
      </c>
      <c r="BY172">
        <v>19.5002</v>
      </c>
      <c r="BZ172">
        <v>510.946</v>
      </c>
      <c r="CA172">
        <v>19.7415</v>
      </c>
      <c r="CB172">
        <v>900.065</v>
      </c>
      <c r="CC172">
        <v>101.144</v>
      </c>
      <c r="CD172">
        <v>0.0998646</v>
      </c>
      <c r="CE172">
        <v>35.1765</v>
      </c>
      <c r="CF172">
        <v>35.4306</v>
      </c>
      <c r="CG172">
        <v>999.9</v>
      </c>
      <c r="CH172">
        <v>0</v>
      </c>
      <c r="CI172">
        <v>0</v>
      </c>
      <c r="CJ172">
        <v>10045.6</v>
      </c>
      <c r="CK172">
        <v>0</v>
      </c>
      <c r="CL172">
        <v>66.3215</v>
      </c>
      <c r="CM172">
        <v>1460.03</v>
      </c>
      <c r="CN172">
        <v>0.972999</v>
      </c>
      <c r="CO172">
        <v>0.0270013</v>
      </c>
      <c r="CP172">
        <v>0</v>
      </c>
      <c r="CQ172">
        <v>3.522</v>
      </c>
      <c r="CR172">
        <v>4.99951</v>
      </c>
      <c r="CS172">
        <v>201.736</v>
      </c>
      <c r="CT172">
        <v>11912.2</v>
      </c>
      <c r="CU172">
        <v>49.25</v>
      </c>
      <c r="CV172">
        <v>51.625</v>
      </c>
      <c r="CW172">
        <v>50.875</v>
      </c>
      <c r="CX172">
        <v>51</v>
      </c>
      <c r="CY172">
        <v>51.25</v>
      </c>
      <c r="CZ172">
        <v>1415.74</v>
      </c>
      <c r="DA172">
        <v>39.29</v>
      </c>
      <c r="DB172">
        <v>0</v>
      </c>
      <c r="DC172">
        <v>1627940824.3</v>
      </c>
      <c r="DD172">
        <v>0</v>
      </c>
      <c r="DE172">
        <v>3.190932</v>
      </c>
      <c r="DF172">
        <v>0.386992299464394</v>
      </c>
      <c r="DG172">
        <v>2.57130770782734</v>
      </c>
      <c r="DH172">
        <v>201.45576</v>
      </c>
      <c r="DI172">
        <v>15</v>
      </c>
      <c r="DJ172">
        <v>1627940486.6</v>
      </c>
      <c r="DK172" t="s">
        <v>294</v>
      </c>
      <c r="DL172">
        <v>1627940484.1</v>
      </c>
      <c r="DM172">
        <v>1627940486.6</v>
      </c>
      <c r="DN172">
        <v>1</v>
      </c>
      <c r="DO172">
        <v>-0.66</v>
      </c>
      <c r="DP172">
        <v>-0.126</v>
      </c>
      <c r="DQ172">
        <v>0.617</v>
      </c>
      <c r="DR172">
        <v>-0.144</v>
      </c>
      <c r="DS172">
        <v>420</v>
      </c>
      <c r="DT172">
        <v>19</v>
      </c>
      <c r="DU172">
        <v>0.69</v>
      </c>
      <c r="DV172">
        <v>0.21</v>
      </c>
      <c r="DW172">
        <v>-6.00007317073171</v>
      </c>
      <c r="DX172">
        <v>0.141481045296174</v>
      </c>
      <c r="DY172">
        <v>0.0394283696575054</v>
      </c>
      <c r="DZ172">
        <v>1</v>
      </c>
      <c r="EA172">
        <v>3.17930571428571</v>
      </c>
      <c r="EB172">
        <v>-0.0468446183953061</v>
      </c>
      <c r="EC172">
        <v>0.171238765542414</v>
      </c>
      <c r="ED172">
        <v>1</v>
      </c>
      <c r="EE172">
        <v>0.0642900780487805</v>
      </c>
      <c r="EF172">
        <v>0.16846155261324</v>
      </c>
      <c r="EG172">
        <v>0.0233982669420925</v>
      </c>
      <c r="EH172">
        <v>0</v>
      </c>
      <c r="EI172">
        <v>2</v>
      </c>
      <c r="EJ172">
        <v>3</v>
      </c>
      <c r="EK172" t="s">
        <v>298</v>
      </c>
      <c r="EL172">
        <v>100</v>
      </c>
      <c r="EM172">
        <v>100</v>
      </c>
      <c r="EN172">
        <v>0.984</v>
      </c>
      <c r="EO172">
        <v>-0.1327</v>
      </c>
      <c r="EP172">
        <v>-1.5265217558934</v>
      </c>
      <c r="EQ172">
        <v>0.00616335315543056</v>
      </c>
      <c r="ER172">
        <v>-2.81551833566181e-06</v>
      </c>
      <c r="ES172">
        <v>7.20361701182458e-10</v>
      </c>
      <c r="ET172">
        <v>-0.335119031910718</v>
      </c>
      <c r="EU172">
        <v>0.000949733804135094</v>
      </c>
      <c r="EV172">
        <v>0.000626151634330831</v>
      </c>
      <c r="EW172">
        <v>-7.8445624330649e-06</v>
      </c>
      <c r="EX172">
        <v>-4</v>
      </c>
      <c r="EY172">
        <v>2067</v>
      </c>
      <c r="EZ172">
        <v>1</v>
      </c>
      <c r="FA172">
        <v>22</v>
      </c>
      <c r="FB172">
        <v>5.7</v>
      </c>
      <c r="FC172">
        <v>5.6</v>
      </c>
      <c r="FD172">
        <v>18</v>
      </c>
      <c r="FE172">
        <v>992.446</v>
      </c>
      <c r="FF172">
        <v>449.799</v>
      </c>
      <c r="FG172">
        <v>33.0018</v>
      </c>
      <c r="FH172">
        <v>34.7791</v>
      </c>
      <c r="FI172">
        <v>30.0017</v>
      </c>
      <c r="FJ172">
        <v>34.382</v>
      </c>
      <c r="FK172">
        <v>34.4162</v>
      </c>
      <c r="FL172">
        <v>32.4066</v>
      </c>
      <c r="FM172">
        <v>44.3162</v>
      </c>
      <c r="FN172">
        <v>0</v>
      </c>
      <c r="FO172">
        <v>33</v>
      </c>
      <c r="FP172">
        <v>529.44</v>
      </c>
      <c r="FQ172">
        <v>19.5283</v>
      </c>
      <c r="FR172">
        <v>98.8509</v>
      </c>
      <c r="FS172">
        <v>97.6658</v>
      </c>
    </row>
    <row r="173" spans="1:175">
      <c r="A173">
        <v>157</v>
      </c>
      <c r="B173">
        <v>1627940825.6</v>
      </c>
      <c r="C173">
        <v>312</v>
      </c>
      <c r="D173" t="s">
        <v>608</v>
      </c>
      <c r="E173" t="s">
        <v>609</v>
      </c>
      <c r="F173">
        <v>0</v>
      </c>
      <c r="H173">
        <v>1627940825.6</v>
      </c>
      <c r="I173">
        <f>(J173)/1000</f>
        <v>0</v>
      </c>
      <c r="J173">
        <f>1000*CB173*AH173*(BX173-BY173)/(100*BQ173*(1000-AH173*BX173))</f>
        <v>0</v>
      </c>
      <c r="K173">
        <f>CB173*AH173*(BW173-BV173*(1000-AH173*BY173)/(1000-AH173*BX173))/(100*BQ173)</f>
        <v>0</v>
      </c>
      <c r="L173">
        <f>BV173 - IF(AH173&gt;1, K173*BQ173*100.0/(AJ173*CJ173), 0)</f>
        <v>0</v>
      </c>
      <c r="M173">
        <f>((S173-I173/2)*L173-K173)/(S173+I173/2)</f>
        <v>0</v>
      </c>
      <c r="N173">
        <f>M173*(CC173+CD173)/1000.0</f>
        <v>0</v>
      </c>
      <c r="O173">
        <f>(BV173 - IF(AH173&gt;1, K173*BQ173*100.0/(AJ173*CJ173), 0))*(CC173+CD173)/1000.0</f>
        <v>0</v>
      </c>
      <c r="P173">
        <f>2.0/((1/R173-1/Q173)+SIGN(R173)*SQRT((1/R173-1/Q173)*(1/R173-1/Q173) + 4*BR173/((BR173+1)*(BR173+1))*(2*1/R173*1/Q173-1/Q173*1/Q173)))</f>
        <v>0</v>
      </c>
      <c r="Q173">
        <f>IF(LEFT(BS173,1)&lt;&gt;"0",IF(LEFT(BS173,1)="1",3.0,BT173),$D$5+$E$5*(CJ173*CC173/($K$5*1000))+$F$5*(CJ173*CC173/($K$5*1000))*MAX(MIN(BQ173,$J$5),$I$5)*MAX(MIN(BQ173,$J$5),$I$5)+$G$5*MAX(MIN(BQ173,$J$5),$I$5)*(CJ173*CC173/($K$5*1000))+$H$5*(CJ173*CC173/($K$5*1000))*(CJ173*CC173/($K$5*1000)))</f>
        <v>0</v>
      </c>
      <c r="R173">
        <f>I173*(1000-(1000*0.61365*exp(17.502*V173/(240.97+V173))/(CC173+CD173)+BX173)/2)/(1000*0.61365*exp(17.502*V173/(240.97+V173))/(CC173+CD173)-BX173)</f>
        <v>0</v>
      </c>
      <c r="S173">
        <f>1/((BR173+1)/(P173/1.6)+1/(Q173/1.37)) + BR173/((BR173+1)/(P173/1.6) + BR173/(Q173/1.37))</f>
        <v>0</v>
      </c>
      <c r="T173">
        <f>(BM173*BP173)</f>
        <v>0</v>
      </c>
      <c r="U173">
        <f>(CE173+(T173+2*0.95*5.67E-8*(((CE173+$B$7)+273)^4-(CE173+273)^4)-44100*I173)/(1.84*29.3*Q173+8*0.95*5.67E-8*(CE173+273)^3))</f>
        <v>0</v>
      </c>
      <c r="V173">
        <f>($C$7*CF173+$D$7*CG173+$E$7*U173)</f>
        <v>0</v>
      </c>
      <c r="W173">
        <f>0.61365*exp(17.502*V173/(240.97+V173))</f>
        <v>0</v>
      </c>
      <c r="X173">
        <f>(Y173/Z173*100)</f>
        <v>0</v>
      </c>
      <c r="Y173">
        <f>BX173*(CC173+CD173)/1000</f>
        <v>0</v>
      </c>
      <c r="Z173">
        <f>0.61365*exp(17.502*CE173/(240.97+CE173))</f>
        <v>0</v>
      </c>
      <c r="AA173">
        <f>(W173-BX173*(CC173+CD173)/1000)</f>
        <v>0</v>
      </c>
      <c r="AB173">
        <f>(-I173*44100)</f>
        <v>0</v>
      </c>
      <c r="AC173">
        <f>2*29.3*Q173*0.92*(CE173-V173)</f>
        <v>0</v>
      </c>
      <c r="AD173">
        <f>2*0.95*5.67E-8*(((CE173+$B$7)+273)^4-(V173+273)^4)</f>
        <v>0</v>
      </c>
      <c r="AE173">
        <f>T173+AD173+AB173+AC173</f>
        <v>0</v>
      </c>
      <c r="AF173">
        <v>0</v>
      </c>
      <c r="AG173">
        <v>0</v>
      </c>
      <c r="AH173">
        <f>IF(AF173*$H$13&gt;=AJ173,1.0,(AJ173/(AJ173-AF173*$H$13)))</f>
        <v>0</v>
      </c>
      <c r="AI173">
        <f>(AH173-1)*100</f>
        <v>0</v>
      </c>
      <c r="AJ173">
        <f>MAX(0,($B$13+$C$13*CJ173)/(1+$D$13*CJ173)*CC173/(CE173+273)*$E$13)</f>
        <v>0</v>
      </c>
      <c r="AK173" t="s">
        <v>292</v>
      </c>
      <c r="AL173" t="s">
        <v>292</v>
      </c>
      <c r="AM173">
        <v>0</v>
      </c>
      <c r="AN173">
        <v>0</v>
      </c>
      <c r="AO173">
        <f>1-AM173/AN173</f>
        <v>0</v>
      </c>
      <c r="AP173">
        <v>0</v>
      </c>
      <c r="AQ173" t="s">
        <v>292</v>
      </c>
      <c r="AR173" t="s">
        <v>292</v>
      </c>
      <c r="AS173">
        <v>0</v>
      </c>
      <c r="AT173">
        <v>0</v>
      </c>
      <c r="AU173">
        <f>1-AS173/AT173</f>
        <v>0</v>
      </c>
      <c r="AV173">
        <v>0.5</v>
      </c>
      <c r="AW173">
        <f>BN173</f>
        <v>0</v>
      </c>
      <c r="AX173">
        <f>K173</f>
        <v>0</v>
      </c>
      <c r="AY173">
        <f>AU173*AV173*AW173</f>
        <v>0</v>
      </c>
      <c r="AZ173">
        <f>(AX173-AP173)/AW173</f>
        <v>0</v>
      </c>
      <c r="BA173">
        <f>(AN173-AT173)/AT173</f>
        <v>0</v>
      </c>
      <c r="BB173">
        <f>AM173/(AO173+AM173/AT173)</f>
        <v>0</v>
      </c>
      <c r="BC173" t="s">
        <v>292</v>
      </c>
      <c r="BD173">
        <v>0</v>
      </c>
      <c r="BE173">
        <f>IF(BD173&lt;&gt;0, BD173, BB173)</f>
        <v>0</v>
      </c>
      <c r="BF173">
        <f>1-BE173/AT173</f>
        <v>0</v>
      </c>
      <c r="BG173">
        <f>(AT173-AS173)/(AT173-BE173)</f>
        <v>0</v>
      </c>
      <c r="BH173">
        <f>(AN173-AT173)/(AN173-BE173)</f>
        <v>0</v>
      </c>
      <c r="BI173">
        <f>(AT173-AS173)/(AT173-AM173)</f>
        <v>0</v>
      </c>
      <c r="BJ173">
        <f>(AN173-AT173)/(AN173-AM173)</f>
        <v>0</v>
      </c>
      <c r="BK173">
        <f>(BG173*BE173/AS173)</f>
        <v>0</v>
      </c>
      <c r="BL173">
        <f>(1-BK173)</f>
        <v>0</v>
      </c>
      <c r="BM173">
        <f>$B$11*CK173+$C$11*CL173+$F$11*CM173*(1-CP173)</f>
        <v>0</v>
      </c>
      <c r="BN173">
        <f>BM173*BO173</f>
        <v>0</v>
      </c>
      <c r="BO173">
        <f>($B$11*$D$9+$C$11*$D$9+$F$11*((CZ173+CR173)/MAX(CZ173+CR173+DA173, 0.1)*$I$9+DA173/MAX(CZ173+CR173+DA173, 0.1)*$J$9))/($B$11+$C$11+$F$11)</f>
        <v>0</v>
      </c>
      <c r="BP173">
        <f>($B$11*$K$9+$C$11*$K$9+$F$11*((CZ173+CR173)/MAX(CZ173+CR173+DA173, 0.1)*$P$9+DA173/MAX(CZ173+CR173+DA173, 0.1)*$Q$9))/($B$11+$C$11+$F$11)</f>
        <v>0</v>
      </c>
      <c r="BQ173">
        <v>6</v>
      </c>
      <c r="BR173">
        <v>0.5</v>
      </c>
      <c r="BS173" t="s">
        <v>293</v>
      </c>
      <c r="BT173">
        <v>2</v>
      </c>
      <c r="BU173">
        <v>1627940825.6</v>
      </c>
      <c r="BV173">
        <v>515.293</v>
      </c>
      <c r="BW173">
        <v>521.209</v>
      </c>
      <c r="BX173">
        <v>19.5912</v>
      </c>
      <c r="BY173">
        <v>19.5025</v>
      </c>
      <c r="BZ173">
        <v>514.297</v>
      </c>
      <c r="CA173">
        <v>19.7241</v>
      </c>
      <c r="CB173">
        <v>900.055</v>
      </c>
      <c r="CC173">
        <v>101.145</v>
      </c>
      <c r="CD173">
        <v>0.0995384</v>
      </c>
      <c r="CE173">
        <v>35.1792</v>
      </c>
      <c r="CF173">
        <v>35.4299</v>
      </c>
      <c r="CG173">
        <v>999.9</v>
      </c>
      <c r="CH173">
        <v>0</v>
      </c>
      <c r="CI173">
        <v>0</v>
      </c>
      <c r="CJ173">
        <v>10034.4</v>
      </c>
      <c r="CK173">
        <v>0</v>
      </c>
      <c r="CL173">
        <v>66.3215</v>
      </c>
      <c r="CM173">
        <v>1460.03</v>
      </c>
      <c r="CN173">
        <v>0.972999</v>
      </c>
      <c r="CO173">
        <v>0.0270013</v>
      </c>
      <c r="CP173">
        <v>0</v>
      </c>
      <c r="CQ173">
        <v>3.5255</v>
      </c>
      <c r="CR173">
        <v>4.99951</v>
      </c>
      <c r="CS173">
        <v>201.739</v>
      </c>
      <c r="CT173">
        <v>11912.1</v>
      </c>
      <c r="CU173">
        <v>49.25</v>
      </c>
      <c r="CV173">
        <v>51.625</v>
      </c>
      <c r="CW173">
        <v>50.875</v>
      </c>
      <c r="CX173">
        <v>51</v>
      </c>
      <c r="CY173">
        <v>51.25</v>
      </c>
      <c r="CZ173">
        <v>1415.74</v>
      </c>
      <c r="DA173">
        <v>39.29</v>
      </c>
      <c r="DB173">
        <v>0</v>
      </c>
      <c r="DC173">
        <v>1627940826.1</v>
      </c>
      <c r="DD173">
        <v>0</v>
      </c>
      <c r="DE173">
        <v>3.21579230769231</v>
      </c>
      <c r="DF173">
        <v>0.827370931448121</v>
      </c>
      <c r="DG173">
        <v>2.86403419782562</v>
      </c>
      <c r="DH173">
        <v>201.5095</v>
      </c>
      <c r="DI173">
        <v>15</v>
      </c>
      <c r="DJ173">
        <v>1627940486.6</v>
      </c>
      <c r="DK173" t="s">
        <v>294</v>
      </c>
      <c r="DL173">
        <v>1627940484.1</v>
      </c>
      <c r="DM173">
        <v>1627940486.6</v>
      </c>
      <c r="DN173">
        <v>1</v>
      </c>
      <c r="DO173">
        <v>-0.66</v>
      </c>
      <c r="DP173">
        <v>-0.126</v>
      </c>
      <c r="DQ173">
        <v>0.617</v>
      </c>
      <c r="DR173">
        <v>-0.144</v>
      </c>
      <c r="DS173">
        <v>420</v>
      </c>
      <c r="DT173">
        <v>19</v>
      </c>
      <c r="DU173">
        <v>0.69</v>
      </c>
      <c r="DV173">
        <v>0.21</v>
      </c>
      <c r="DW173">
        <v>-5.98973487804878</v>
      </c>
      <c r="DX173">
        <v>0.177924250871079</v>
      </c>
      <c r="DY173">
        <v>0.0439833089806527</v>
      </c>
      <c r="DZ173">
        <v>1</v>
      </c>
      <c r="EA173">
        <v>3.20857647058824</v>
      </c>
      <c r="EB173">
        <v>0.116671791661458</v>
      </c>
      <c r="EC173">
        <v>0.171484554370192</v>
      </c>
      <c r="ED173">
        <v>1</v>
      </c>
      <c r="EE173">
        <v>0.0694525317073171</v>
      </c>
      <c r="EF173">
        <v>0.209416829268293</v>
      </c>
      <c r="EG173">
        <v>0.0260120780324274</v>
      </c>
      <c r="EH173">
        <v>0</v>
      </c>
      <c r="EI173">
        <v>2</v>
      </c>
      <c r="EJ173">
        <v>3</v>
      </c>
      <c r="EK173" t="s">
        <v>298</v>
      </c>
      <c r="EL173">
        <v>100</v>
      </c>
      <c r="EM173">
        <v>100</v>
      </c>
      <c r="EN173">
        <v>0.996</v>
      </c>
      <c r="EO173">
        <v>-0.1329</v>
      </c>
      <c r="EP173">
        <v>-1.5265217558934</v>
      </c>
      <c r="EQ173">
        <v>0.00616335315543056</v>
      </c>
      <c r="ER173">
        <v>-2.81551833566181e-06</v>
      </c>
      <c r="ES173">
        <v>7.20361701182458e-10</v>
      </c>
      <c r="ET173">
        <v>-0.335119031910718</v>
      </c>
      <c r="EU173">
        <v>0.000949733804135094</v>
      </c>
      <c r="EV173">
        <v>0.000626151634330831</v>
      </c>
      <c r="EW173">
        <v>-7.8445624330649e-06</v>
      </c>
      <c r="EX173">
        <v>-4</v>
      </c>
      <c r="EY173">
        <v>2067</v>
      </c>
      <c r="EZ173">
        <v>1</v>
      </c>
      <c r="FA173">
        <v>22</v>
      </c>
      <c r="FB173">
        <v>5.7</v>
      </c>
      <c r="FC173">
        <v>5.7</v>
      </c>
      <c r="FD173">
        <v>18</v>
      </c>
      <c r="FE173">
        <v>992.05</v>
      </c>
      <c r="FF173">
        <v>449.723</v>
      </c>
      <c r="FG173">
        <v>33.0017</v>
      </c>
      <c r="FH173">
        <v>34.7864</v>
      </c>
      <c r="FI173">
        <v>30.0018</v>
      </c>
      <c r="FJ173">
        <v>34.3898</v>
      </c>
      <c r="FK173">
        <v>34.4239</v>
      </c>
      <c r="FL173">
        <v>32.5901</v>
      </c>
      <c r="FM173">
        <v>44.3162</v>
      </c>
      <c r="FN173">
        <v>0</v>
      </c>
      <c r="FO173">
        <v>33</v>
      </c>
      <c r="FP173">
        <v>534.46</v>
      </c>
      <c r="FQ173">
        <v>19.544</v>
      </c>
      <c r="FR173">
        <v>98.8495</v>
      </c>
      <c r="FS173">
        <v>97.6649</v>
      </c>
    </row>
    <row r="174" spans="1:175">
      <c r="A174">
        <v>158</v>
      </c>
      <c r="B174">
        <v>1627940827.6</v>
      </c>
      <c r="C174">
        <v>314</v>
      </c>
      <c r="D174" t="s">
        <v>610</v>
      </c>
      <c r="E174" t="s">
        <v>611</v>
      </c>
      <c r="F174">
        <v>0</v>
      </c>
      <c r="H174">
        <v>1627940827.6</v>
      </c>
      <c r="I174">
        <f>(J174)/1000</f>
        <v>0</v>
      </c>
      <c r="J174">
        <f>1000*CB174*AH174*(BX174-BY174)/(100*BQ174*(1000-AH174*BX174))</f>
        <v>0</v>
      </c>
      <c r="K174">
        <f>CB174*AH174*(BW174-BV174*(1000-AH174*BY174)/(1000-AH174*BX174))/(100*BQ174)</f>
        <v>0</v>
      </c>
      <c r="L174">
        <f>BV174 - IF(AH174&gt;1, K174*BQ174*100.0/(AJ174*CJ174), 0)</f>
        <v>0</v>
      </c>
      <c r="M174">
        <f>((S174-I174/2)*L174-K174)/(S174+I174/2)</f>
        <v>0</v>
      </c>
      <c r="N174">
        <f>M174*(CC174+CD174)/1000.0</f>
        <v>0</v>
      </c>
      <c r="O174">
        <f>(BV174 - IF(AH174&gt;1, K174*BQ174*100.0/(AJ174*CJ174), 0))*(CC174+CD174)/1000.0</f>
        <v>0</v>
      </c>
      <c r="P174">
        <f>2.0/((1/R174-1/Q174)+SIGN(R174)*SQRT((1/R174-1/Q174)*(1/R174-1/Q174) + 4*BR174/((BR174+1)*(BR174+1))*(2*1/R174*1/Q174-1/Q174*1/Q174)))</f>
        <v>0</v>
      </c>
      <c r="Q174">
        <f>IF(LEFT(BS174,1)&lt;&gt;"0",IF(LEFT(BS174,1)="1",3.0,BT174),$D$5+$E$5*(CJ174*CC174/($K$5*1000))+$F$5*(CJ174*CC174/($K$5*1000))*MAX(MIN(BQ174,$J$5),$I$5)*MAX(MIN(BQ174,$J$5),$I$5)+$G$5*MAX(MIN(BQ174,$J$5),$I$5)*(CJ174*CC174/($K$5*1000))+$H$5*(CJ174*CC174/($K$5*1000))*(CJ174*CC174/($K$5*1000)))</f>
        <v>0</v>
      </c>
      <c r="R174">
        <f>I174*(1000-(1000*0.61365*exp(17.502*V174/(240.97+V174))/(CC174+CD174)+BX174)/2)/(1000*0.61365*exp(17.502*V174/(240.97+V174))/(CC174+CD174)-BX174)</f>
        <v>0</v>
      </c>
      <c r="S174">
        <f>1/((BR174+1)/(P174/1.6)+1/(Q174/1.37)) + BR174/((BR174+1)/(P174/1.6) + BR174/(Q174/1.37))</f>
        <v>0</v>
      </c>
      <c r="T174">
        <f>(BM174*BP174)</f>
        <v>0</v>
      </c>
      <c r="U174">
        <f>(CE174+(T174+2*0.95*5.67E-8*(((CE174+$B$7)+273)^4-(CE174+273)^4)-44100*I174)/(1.84*29.3*Q174+8*0.95*5.67E-8*(CE174+273)^3))</f>
        <v>0</v>
      </c>
      <c r="V174">
        <f>($C$7*CF174+$D$7*CG174+$E$7*U174)</f>
        <v>0</v>
      </c>
      <c r="W174">
        <f>0.61365*exp(17.502*V174/(240.97+V174))</f>
        <v>0</v>
      </c>
      <c r="X174">
        <f>(Y174/Z174*100)</f>
        <v>0</v>
      </c>
      <c r="Y174">
        <f>BX174*(CC174+CD174)/1000</f>
        <v>0</v>
      </c>
      <c r="Z174">
        <f>0.61365*exp(17.502*CE174/(240.97+CE174))</f>
        <v>0</v>
      </c>
      <c r="AA174">
        <f>(W174-BX174*(CC174+CD174)/1000)</f>
        <v>0</v>
      </c>
      <c r="AB174">
        <f>(-I174*44100)</f>
        <v>0</v>
      </c>
      <c r="AC174">
        <f>2*29.3*Q174*0.92*(CE174-V174)</f>
        <v>0</v>
      </c>
      <c r="AD174">
        <f>2*0.95*5.67E-8*(((CE174+$B$7)+273)^4-(V174+273)^4)</f>
        <v>0</v>
      </c>
      <c r="AE174">
        <f>T174+AD174+AB174+AC174</f>
        <v>0</v>
      </c>
      <c r="AF174">
        <v>0</v>
      </c>
      <c r="AG174">
        <v>0</v>
      </c>
      <c r="AH174">
        <f>IF(AF174*$H$13&gt;=AJ174,1.0,(AJ174/(AJ174-AF174*$H$13)))</f>
        <v>0</v>
      </c>
      <c r="AI174">
        <f>(AH174-1)*100</f>
        <v>0</v>
      </c>
      <c r="AJ174">
        <f>MAX(0,($B$13+$C$13*CJ174)/(1+$D$13*CJ174)*CC174/(CE174+273)*$E$13)</f>
        <v>0</v>
      </c>
      <c r="AK174" t="s">
        <v>292</v>
      </c>
      <c r="AL174" t="s">
        <v>292</v>
      </c>
      <c r="AM174">
        <v>0</v>
      </c>
      <c r="AN174">
        <v>0</v>
      </c>
      <c r="AO174">
        <f>1-AM174/AN174</f>
        <v>0</v>
      </c>
      <c r="AP174">
        <v>0</v>
      </c>
      <c r="AQ174" t="s">
        <v>292</v>
      </c>
      <c r="AR174" t="s">
        <v>292</v>
      </c>
      <c r="AS174">
        <v>0</v>
      </c>
      <c r="AT174">
        <v>0</v>
      </c>
      <c r="AU174">
        <f>1-AS174/AT174</f>
        <v>0</v>
      </c>
      <c r="AV174">
        <v>0.5</v>
      </c>
      <c r="AW174">
        <f>BN174</f>
        <v>0</v>
      </c>
      <c r="AX174">
        <f>K174</f>
        <v>0</v>
      </c>
      <c r="AY174">
        <f>AU174*AV174*AW174</f>
        <v>0</v>
      </c>
      <c r="AZ174">
        <f>(AX174-AP174)/AW174</f>
        <v>0</v>
      </c>
      <c r="BA174">
        <f>(AN174-AT174)/AT174</f>
        <v>0</v>
      </c>
      <c r="BB174">
        <f>AM174/(AO174+AM174/AT174)</f>
        <v>0</v>
      </c>
      <c r="BC174" t="s">
        <v>292</v>
      </c>
      <c r="BD174">
        <v>0</v>
      </c>
      <c r="BE174">
        <f>IF(BD174&lt;&gt;0, BD174, BB174)</f>
        <v>0</v>
      </c>
      <c r="BF174">
        <f>1-BE174/AT174</f>
        <v>0</v>
      </c>
      <c r="BG174">
        <f>(AT174-AS174)/(AT174-BE174)</f>
        <v>0</v>
      </c>
      <c r="BH174">
        <f>(AN174-AT174)/(AN174-BE174)</f>
        <v>0</v>
      </c>
      <c r="BI174">
        <f>(AT174-AS174)/(AT174-AM174)</f>
        <v>0</v>
      </c>
      <c r="BJ174">
        <f>(AN174-AT174)/(AN174-AM174)</f>
        <v>0</v>
      </c>
      <c r="BK174">
        <f>(BG174*BE174/AS174)</f>
        <v>0</v>
      </c>
      <c r="BL174">
        <f>(1-BK174)</f>
        <v>0</v>
      </c>
      <c r="BM174">
        <f>$B$11*CK174+$C$11*CL174+$F$11*CM174*(1-CP174)</f>
        <v>0</v>
      </c>
      <c r="BN174">
        <f>BM174*BO174</f>
        <v>0</v>
      </c>
      <c r="BO174">
        <f>($B$11*$D$9+$C$11*$D$9+$F$11*((CZ174+CR174)/MAX(CZ174+CR174+DA174, 0.1)*$I$9+DA174/MAX(CZ174+CR174+DA174, 0.1)*$J$9))/($B$11+$C$11+$F$11)</f>
        <v>0</v>
      </c>
      <c r="BP174">
        <f>($B$11*$K$9+$C$11*$K$9+$F$11*((CZ174+CR174)/MAX(CZ174+CR174+DA174, 0.1)*$P$9+DA174/MAX(CZ174+CR174+DA174, 0.1)*$Q$9))/($B$11+$C$11+$F$11)</f>
        <v>0</v>
      </c>
      <c r="BQ174">
        <v>6</v>
      </c>
      <c r="BR174">
        <v>0.5</v>
      </c>
      <c r="BS174" t="s">
        <v>293</v>
      </c>
      <c r="BT174">
        <v>2</v>
      </c>
      <c r="BU174">
        <v>1627940827.6</v>
      </c>
      <c r="BV174">
        <v>518.657</v>
      </c>
      <c r="BW174">
        <v>524.596</v>
      </c>
      <c r="BX174">
        <v>19.5836</v>
      </c>
      <c r="BY174">
        <v>19.5058</v>
      </c>
      <c r="BZ174">
        <v>517.648</v>
      </c>
      <c r="CA174">
        <v>19.7167</v>
      </c>
      <c r="CB174">
        <v>899.932</v>
      </c>
      <c r="CC174">
        <v>101.146</v>
      </c>
      <c r="CD174">
        <v>0.0999034</v>
      </c>
      <c r="CE174">
        <v>35.1831</v>
      </c>
      <c r="CF174">
        <v>35.4264</v>
      </c>
      <c r="CG174">
        <v>999.9</v>
      </c>
      <c r="CH174">
        <v>0</v>
      </c>
      <c r="CI174">
        <v>0</v>
      </c>
      <c r="CJ174">
        <v>9985</v>
      </c>
      <c r="CK174">
        <v>0</v>
      </c>
      <c r="CL174">
        <v>66.3215</v>
      </c>
      <c r="CM174">
        <v>1460.02</v>
      </c>
      <c r="CN174">
        <v>0.972999</v>
      </c>
      <c r="CO174">
        <v>0.0270013</v>
      </c>
      <c r="CP174">
        <v>0</v>
      </c>
      <c r="CQ174">
        <v>3.2807</v>
      </c>
      <c r="CR174">
        <v>4.99951</v>
      </c>
      <c r="CS174">
        <v>202.02</v>
      </c>
      <c r="CT174">
        <v>11912.1</v>
      </c>
      <c r="CU174">
        <v>49.25</v>
      </c>
      <c r="CV174">
        <v>51.625</v>
      </c>
      <c r="CW174">
        <v>50.875</v>
      </c>
      <c r="CX174">
        <v>51</v>
      </c>
      <c r="CY174">
        <v>51.25</v>
      </c>
      <c r="CZ174">
        <v>1415.73</v>
      </c>
      <c r="DA174">
        <v>39.29</v>
      </c>
      <c r="DB174">
        <v>0</v>
      </c>
      <c r="DC174">
        <v>1627940828.5</v>
      </c>
      <c r="DD174">
        <v>0</v>
      </c>
      <c r="DE174">
        <v>3.23843846153846</v>
      </c>
      <c r="DF174">
        <v>0.367945286136911</v>
      </c>
      <c r="DG174">
        <v>3.38724787009203</v>
      </c>
      <c r="DH174">
        <v>201.6515</v>
      </c>
      <c r="DI174">
        <v>15</v>
      </c>
      <c r="DJ174">
        <v>1627940486.6</v>
      </c>
      <c r="DK174" t="s">
        <v>294</v>
      </c>
      <c r="DL174">
        <v>1627940484.1</v>
      </c>
      <c r="DM174">
        <v>1627940486.6</v>
      </c>
      <c r="DN174">
        <v>1</v>
      </c>
      <c r="DO174">
        <v>-0.66</v>
      </c>
      <c r="DP174">
        <v>-0.126</v>
      </c>
      <c r="DQ174">
        <v>0.617</v>
      </c>
      <c r="DR174">
        <v>-0.144</v>
      </c>
      <c r="DS174">
        <v>420</v>
      </c>
      <c r="DT174">
        <v>19</v>
      </c>
      <c r="DU174">
        <v>0.69</v>
      </c>
      <c r="DV174">
        <v>0.21</v>
      </c>
      <c r="DW174">
        <v>-5.97960926829268</v>
      </c>
      <c r="DX174">
        <v>0.219721045296169</v>
      </c>
      <c r="DY174">
        <v>0.0467068684764803</v>
      </c>
      <c r="DZ174">
        <v>1</v>
      </c>
      <c r="EA174">
        <v>3.20530294117647</v>
      </c>
      <c r="EB174">
        <v>0.5334877430262</v>
      </c>
      <c r="EC174">
        <v>0.180691544913187</v>
      </c>
      <c r="ED174">
        <v>1</v>
      </c>
      <c r="EE174">
        <v>0.0727519170731707</v>
      </c>
      <c r="EF174">
        <v>0.205834923344948</v>
      </c>
      <c r="EG174">
        <v>0.0259212332749447</v>
      </c>
      <c r="EH174">
        <v>0</v>
      </c>
      <c r="EI174">
        <v>2</v>
      </c>
      <c r="EJ174">
        <v>3</v>
      </c>
      <c r="EK174" t="s">
        <v>298</v>
      </c>
      <c r="EL174">
        <v>100</v>
      </c>
      <c r="EM174">
        <v>100</v>
      </c>
      <c r="EN174">
        <v>1.009</v>
      </c>
      <c r="EO174">
        <v>-0.1331</v>
      </c>
      <c r="EP174">
        <v>-1.5265217558934</v>
      </c>
      <c r="EQ174">
        <v>0.00616335315543056</v>
      </c>
      <c r="ER174">
        <v>-2.81551833566181e-06</v>
      </c>
      <c r="ES174">
        <v>7.20361701182458e-10</v>
      </c>
      <c r="ET174">
        <v>-0.335119031910718</v>
      </c>
      <c r="EU174">
        <v>0.000949733804135094</v>
      </c>
      <c r="EV174">
        <v>0.000626151634330831</v>
      </c>
      <c r="EW174">
        <v>-7.8445624330649e-06</v>
      </c>
      <c r="EX174">
        <v>-4</v>
      </c>
      <c r="EY174">
        <v>2067</v>
      </c>
      <c r="EZ174">
        <v>1</v>
      </c>
      <c r="FA174">
        <v>22</v>
      </c>
      <c r="FB174">
        <v>5.7</v>
      </c>
      <c r="FC174">
        <v>5.7</v>
      </c>
      <c r="FD174">
        <v>18</v>
      </c>
      <c r="FE174">
        <v>992.09</v>
      </c>
      <c r="FF174">
        <v>449.745</v>
      </c>
      <c r="FG174">
        <v>33.0014</v>
      </c>
      <c r="FH174">
        <v>34.7943</v>
      </c>
      <c r="FI174">
        <v>30.0017</v>
      </c>
      <c r="FJ174">
        <v>34.3976</v>
      </c>
      <c r="FK174">
        <v>34.4316</v>
      </c>
      <c r="FL174">
        <v>32.7636</v>
      </c>
      <c r="FM174">
        <v>44.3162</v>
      </c>
      <c r="FN174">
        <v>0</v>
      </c>
      <c r="FO174">
        <v>33</v>
      </c>
      <c r="FP174">
        <v>539.52</v>
      </c>
      <c r="FQ174">
        <v>19.5553</v>
      </c>
      <c r="FR174">
        <v>98.8471</v>
      </c>
      <c r="FS174">
        <v>97.6653</v>
      </c>
    </row>
    <row r="175" spans="1:175">
      <c r="A175">
        <v>159</v>
      </c>
      <c r="B175">
        <v>1627940829.6</v>
      </c>
      <c r="C175">
        <v>316</v>
      </c>
      <c r="D175" t="s">
        <v>612</v>
      </c>
      <c r="E175" t="s">
        <v>613</v>
      </c>
      <c r="F175">
        <v>0</v>
      </c>
      <c r="H175">
        <v>1627940829.6</v>
      </c>
      <c r="I175">
        <f>(J175)/1000</f>
        <v>0</v>
      </c>
      <c r="J175">
        <f>1000*CB175*AH175*(BX175-BY175)/(100*BQ175*(1000-AH175*BX175))</f>
        <v>0</v>
      </c>
      <c r="K175">
        <f>CB175*AH175*(BW175-BV175*(1000-AH175*BY175)/(1000-AH175*BX175))/(100*BQ175)</f>
        <v>0</v>
      </c>
      <c r="L175">
        <f>BV175 - IF(AH175&gt;1, K175*BQ175*100.0/(AJ175*CJ175), 0)</f>
        <v>0</v>
      </c>
      <c r="M175">
        <f>((S175-I175/2)*L175-K175)/(S175+I175/2)</f>
        <v>0</v>
      </c>
      <c r="N175">
        <f>M175*(CC175+CD175)/1000.0</f>
        <v>0</v>
      </c>
      <c r="O175">
        <f>(BV175 - IF(AH175&gt;1, K175*BQ175*100.0/(AJ175*CJ175), 0))*(CC175+CD175)/1000.0</f>
        <v>0</v>
      </c>
      <c r="P175">
        <f>2.0/((1/R175-1/Q175)+SIGN(R175)*SQRT((1/R175-1/Q175)*(1/R175-1/Q175) + 4*BR175/((BR175+1)*(BR175+1))*(2*1/R175*1/Q175-1/Q175*1/Q175)))</f>
        <v>0</v>
      </c>
      <c r="Q175">
        <f>IF(LEFT(BS175,1)&lt;&gt;"0",IF(LEFT(BS175,1)="1",3.0,BT175),$D$5+$E$5*(CJ175*CC175/($K$5*1000))+$F$5*(CJ175*CC175/($K$5*1000))*MAX(MIN(BQ175,$J$5),$I$5)*MAX(MIN(BQ175,$J$5),$I$5)+$G$5*MAX(MIN(BQ175,$J$5),$I$5)*(CJ175*CC175/($K$5*1000))+$H$5*(CJ175*CC175/($K$5*1000))*(CJ175*CC175/($K$5*1000)))</f>
        <v>0</v>
      </c>
      <c r="R175">
        <f>I175*(1000-(1000*0.61365*exp(17.502*V175/(240.97+V175))/(CC175+CD175)+BX175)/2)/(1000*0.61365*exp(17.502*V175/(240.97+V175))/(CC175+CD175)-BX175)</f>
        <v>0</v>
      </c>
      <c r="S175">
        <f>1/((BR175+1)/(P175/1.6)+1/(Q175/1.37)) + BR175/((BR175+1)/(P175/1.6) + BR175/(Q175/1.37))</f>
        <v>0</v>
      </c>
      <c r="T175">
        <f>(BM175*BP175)</f>
        <v>0</v>
      </c>
      <c r="U175">
        <f>(CE175+(T175+2*0.95*5.67E-8*(((CE175+$B$7)+273)^4-(CE175+273)^4)-44100*I175)/(1.84*29.3*Q175+8*0.95*5.67E-8*(CE175+273)^3))</f>
        <v>0</v>
      </c>
      <c r="V175">
        <f>($C$7*CF175+$D$7*CG175+$E$7*U175)</f>
        <v>0</v>
      </c>
      <c r="W175">
        <f>0.61365*exp(17.502*V175/(240.97+V175))</f>
        <v>0</v>
      </c>
      <c r="X175">
        <f>(Y175/Z175*100)</f>
        <v>0</v>
      </c>
      <c r="Y175">
        <f>BX175*(CC175+CD175)/1000</f>
        <v>0</v>
      </c>
      <c r="Z175">
        <f>0.61365*exp(17.502*CE175/(240.97+CE175))</f>
        <v>0</v>
      </c>
      <c r="AA175">
        <f>(W175-BX175*(CC175+CD175)/1000)</f>
        <v>0</v>
      </c>
      <c r="AB175">
        <f>(-I175*44100)</f>
        <v>0</v>
      </c>
      <c r="AC175">
        <f>2*29.3*Q175*0.92*(CE175-V175)</f>
        <v>0</v>
      </c>
      <c r="AD175">
        <f>2*0.95*5.67E-8*(((CE175+$B$7)+273)^4-(V175+273)^4)</f>
        <v>0</v>
      </c>
      <c r="AE175">
        <f>T175+AD175+AB175+AC175</f>
        <v>0</v>
      </c>
      <c r="AF175">
        <v>0</v>
      </c>
      <c r="AG175">
        <v>0</v>
      </c>
      <c r="AH175">
        <f>IF(AF175*$H$13&gt;=AJ175,1.0,(AJ175/(AJ175-AF175*$H$13)))</f>
        <v>0</v>
      </c>
      <c r="AI175">
        <f>(AH175-1)*100</f>
        <v>0</v>
      </c>
      <c r="AJ175">
        <f>MAX(0,($B$13+$C$13*CJ175)/(1+$D$13*CJ175)*CC175/(CE175+273)*$E$13)</f>
        <v>0</v>
      </c>
      <c r="AK175" t="s">
        <v>292</v>
      </c>
      <c r="AL175" t="s">
        <v>292</v>
      </c>
      <c r="AM175">
        <v>0</v>
      </c>
      <c r="AN175">
        <v>0</v>
      </c>
      <c r="AO175">
        <f>1-AM175/AN175</f>
        <v>0</v>
      </c>
      <c r="AP175">
        <v>0</v>
      </c>
      <c r="AQ175" t="s">
        <v>292</v>
      </c>
      <c r="AR175" t="s">
        <v>292</v>
      </c>
      <c r="AS175">
        <v>0</v>
      </c>
      <c r="AT175">
        <v>0</v>
      </c>
      <c r="AU175">
        <f>1-AS175/AT175</f>
        <v>0</v>
      </c>
      <c r="AV175">
        <v>0.5</v>
      </c>
      <c r="AW175">
        <f>BN175</f>
        <v>0</v>
      </c>
      <c r="AX175">
        <f>K175</f>
        <v>0</v>
      </c>
      <c r="AY175">
        <f>AU175*AV175*AW175</f>
        <v>0</v>
      </c>
      <c r="AZ175">
        <f>(AX175-AP175)/AW175</f>
        <v>0</v>
      </c>
      <c r="BA175">
        <f>(AN175-AT175)/AT175</f>
        <v>0</v>
      </c>
      <c r="BB175">
        <f>AM175/(AO175+AM175/AT175)</f>
        <v>0</v>
      </c>
      <c r="BC175" t="s">
        <v>292</v>
      </c>
      <c r="BD175">
        <v>0</v>
      </c>
      <c r="BE175">
        <f>IF(BD175&lt;&gt;0, BD175, BB175)</f>
        <v>0</v>
      </c>
      <c r="BF175">
        <f>1-BE175/AT175</f>
        <v>0</v>
      </c>
      <c r="BG175">
        <f>(AT175-AS175)/(AT175-BE175)</f>
        <v>0</v>
      </c>
      <c r="BH175">
        <f>(AN175-AT175)/(AN175-BE175)</f>
        <v>0</v>
      </c>
      <c r="BI175">
        <f>(AT175-AS175)/(AT175-AM175)</f>
        <v>0</v>
      </c>
      <c r="BJ175">
        <f>(AN175-AT175)/(AN175-AM175)</f>
        <v>0</v>
      </c>
      <c r="BK175">
        <f>(BG175*BE175/AS175)</f>
        <v>0</v>
      </c>
      <c r="BL175">
        <f>(1-BK175)</f>
        <v>0</v>
      </c>
      <c r="BM175">
        <f>$B$11*CK175+$C$11*CL175+$F$11*CM175*(1-CP175)</f>
        <v>0</v>
      </c>
      <c r="BN175">
        <f>BM175*BO175</f>
        <v>0</v>
      </c>
      <c r="BO175">
        <f>($B$11*$D$9+$C$11*$D$9+$F$11*((CZ175+CR175)/MAX(CZ175+CR175+DA175, 0.1)*$I$9+DA175/MAX(CZ175+CR175+DA175, 0.1)*$J$9))/($B$11+$C$11+$F$11)</f>
        <v>0</v>
      </c>
      <c r="BP175">
        <f>($B$11*$K$9+$C$11*$K$9+$F$11*((CZ175+CR175)/MAX(CZ175+CR175+DA175, 0.1)*$P$9+DA175/MAX(CZ175+CR175+DA175, 0.1)*$Q$9))/($B$11+$C$11+$F$11)</f>
        <v>0</v>
      </c>
      <c r="BQ175">
        <v>6</v>
      </c>
      <c r="BR175">
        <v>0.5</v>
      </c>
      <c r="BS175" t="s">
        <v>293</v>
      </c>
      <c r="BT175">
        <v>2</v>
      </c>
      <c r="BU175">
        <v>1627940829.6</v>
      </c>
      <c r="BV175">
        <v>522.015</v>
      </c>
      <c r="BW175">
        <v>527.928</v>
      </c>
      <c r="BX175">
        <v>19.5806</v>
      </c>
      <c r="BY175">
        <v>19.5115</v>
      </c>
      <c r="BZ175">
        <v>520.993</v>
      </c>
      <c r="CA175">
        <v>19.7137</v>
      </c>
      <c r="CB175">
        <v>899.932</v>
      </c>
      <c r="CC175">
        <v>101.144</v>
      </c>
      <c r="CD175">
        <v>0.100371</v>
      </c>
      <c r="CE175">
        <v>35.1852</v>
      </c>
      <c r="CF175">
        <v>35.4313</v>
      </c>
      <c r="CG175">
        <v>999.9</v>
      </c>
      <c r="CH175">
        <v>0</v>
      </c>
      <c r="CI175">
        <v>0</v>
      </c>
      <c r="CJ175">
        <v>9981.88</v>
      </c>
      <c r="CK175">
        <v>0</v>
      </c>
      <c r="CL175">
        <v>66.3356</v>
      </c>
      <c r="CM175">
        <v>1460.02</v>
      </c>
      <c r="CN175">
        <v>0.972999</v>
      </c>
      <c r="CO175">
        <v>0.0270013</v>
      </c>
      <c r="CP175">
        <v>0</v>
      </c>
      <c r="CQ175">
        <v>3.1166</v>
      </c>
      <c r="CR175">
        <v>4.99951</v>
      </c>
      <c r="CS175">
        <v>202.271</v>
      </c>
      <c r="CT175">
        <v>11912</v>
      </c>
      <c r="CU175">
        <v>49.312</v>
      </c>
      <c r="CV175">
        <v>51.687</v>
      </c>
      <c r="CW175">
        <v>50.875</v>
      </c>
      <c r="CX175">
        <v>51</v>
      </c>
      <c r="CY175">
        <v>51.312</v>
      </c>
      <c r="CZ175">
        <v>1415.73</v>
      </c>
      <c r="DA175">
        <v>39.29</v>
      </c>
      <c r="DB175">
        <v>0</v>
      </c>
      <c r="DC175">
        <v>1627940830.3</v>
      </c>
      <c r="DD175">
        <v>0</v>
      </c>
      <c r="DE175">
        <v>3.241612</v>
      </c>
      <c r="DF175">
        <v>0.246599987135179</v>
      </c>
      <c r="DG175">
        <v>3.35192309275646</v>
      </c>
      <c r="DH175">
        <v>201.79112</v>
      </c>
      <c r="DI175">
        <v>15</v>
      </c>
      <c r="DJ175">
        <v>1627940486.6</v>
      </c>
      <c r="DK175" t="s">
        <v>294</v>
      </c>
      <c r="DL175">
        <v>1627940484.1</v>
      </c>
      <c r="DM175">
        <v>1627940486.6</v>
      </c>
      <c r="DN175">
        <v>1</v>
      </c>
      <c r="DO175">
        <v>-0.66</v>
      </c>
      <c r="DP175">
        <v>-0.126</v>
      </c>
      <c r="DQ175">
        <v>0.617</v>
      </c>
      <c r="DR175">
        <v>-0.144</v>
      </c>
      <c r="DS175">
        <v>420</v>
      </c>
      <c r="DT175">
        <v>19</v>
      </c>
      <c r="DU175">
        <v>0.69</v>
      </c>
      <c r="DV175">
        <v>0.21</v>
      </c>
      <c r="DW175">
        <v>-5.97446829268293</v>
      </c>
      <c r="DX175">
        <v>0.258809895470384</v>
      </c>
      <c r="DY175">
        <v>0.0471017582863998</v>
      </c>
      <c r="DZ175">
        <v>1</v>
      </c>
      <c r="EA175">
        <v>3.21267428571429</v>
      </c>
      <c r="EB175">
        <v>0.472346771037186</v>
      </c>
      <c r="EC175">
        <v>0.176247133865826</v>
      </c>
      <c r="ED175">
        <v>1</v>
      </c>
      <c r="EE175">
        <v>0.0750237048780488</v>
      </c>
      <c r="EF175">
        <v>0.176446254355401</v>
      </c>
      <c r="EG175">
        <v>0.0251763176616143</v>
      </c>
      <c r="EH175">
        <v>0</v>
      </c>
      <c r="EI175">
        <v>2</v>
      </c>
      <c r="EJ175">
        <v>3</v>
      </c>
      <c r="EK175" t="s">
        <v>298</v>
      </c>
      <c r="EL175">
        <v>100</v>
      </c>
      <c r="EM175">
        <v>100</v>
      </c>
      <c r="EN175">
        <v>1.022</v>
      </c>
      <c r="EO175">
        <v>-0.1331</v>
      </c>
      <c r="EP175">
        <v>-1.5265217558934</v>
      </c>
      <c r="EQ175">
        <v>0.00616335315543056</v>
      </c>
      <c r="ER175">
        <v>-2.81551833566181e-06</v>
      </c>
      <c r="ES175">
        <v>7.20361701182458e-10</v>
      </c>
      <c r="ET175">
        <v>-0.335119031910718</v>
      </c>
      <c r="EU175">
        <v>0.000949733804135094</v>
      </c>
      <c r="EV175">
        <v>0.000626151634330831</v>
      </c>
      <c r="EW175">
        <v>-7.8445624330649e-06</v>
      </c>
      <c r="EX175">
        <v>-4</v>
      </c>
      <c r="EY175">
        <v>2067</v>
      </c>
      <c r="EZ175">
        <v>1</v>
      </c>
      <c r="FA175">
        <v>22</v>
      </c>
      <c r="FB175">
        <v>5.8</v>
      </c>
      <c r="FC175">
        <v>5.7</v>
      </c>
      <c r="FD175">
        <v>18</v>
      </c>
      <c r="FE175">
        <v>992.198</v>
      </c>
      <c r="FF175">
        <v>449.707</v>
      </c>
      <c r="FG175">
        <v>33.0013</v>
      </c>
      <c r="FH175">
        <v>34.8022</v>
      </c>
      <c r="FI175">
        <v>30.0017</v>
      </c>
      <c r="FJ175">
        <v>34.4061</v>
      </c>
      <c r="FK175">
        <v>34.4401</v>
      </c>
      <c r="FL175">
        <v>32.905</v>
      </c>
      <c r="FM175">
        <v>44.3162</v>
      </c>
      <c r="FN175">
        <v>0</v>
      </c>
      <c r="FO175">
        <v>33</v>
      </c>
      <c r="FP175">
        <v>539.52</v>
      </c>
      <c r="FQ175">
        <v>19.5627</v>
      </c>
      <c r="FR175">
        <v>98.8458</v>
      </c>
      <c r="FS175">
        <v>97.6646</v>
      </c>
    </row>
    <row r="176" spans="1:175">
      <c r="A176">
        <v>160</v>
      </c>
      <c r="B176">
        <v>1627940831.6</v>
      </c>
      <c r="C176">
        <v>318</v>
      </c>
      <c r="D176" t="s">
        <v>614</v>
      </c>
      <c r="E176" t="s">
        <v>615</v>
      </c>
      <c r="F176">
        <v>0</v>
      </c>
      <c r="H176">
        <v>1627940831.6</v>
      </c>
      <c r="I176">
        <f>(J176)/1000</f>
        <v>0</v>
      </c>
      <c r="J176">
        <f>1000*CB176*AH176*(BX176-BY176)/(100*BQ176*(1000-AH176*BX176))</f>
        <v>0</v>
      </c>
      <c r="K176">
        <f>CB176*AH176*(BW176-BV176*(1000-AH176*BY176)/(1000-AH176*BX176))/(100*BQ176)</f>
        <v>0</v>
      </c>
      <c r="L176">
        <f>BV176 - IF(AH176&gt;1, K176*BQ176*100.0/(AJ176*CJ176), 0)</f>
        <v>0</v>
      </c>
      <c r="M176">
        <f>((S176-I176/2)*L176-K176)/(S176+I176/2)</f>
        <v>0</v>
      </c>
      <c r="N176">
        <f>M176*(CC176+CD176)/1000.0</f>
        <v>0</v>
      </c>
      <c r="O176">
        <f>(BV176 - IF(AH176&gt;1, K176*BQ176*100.0/(AJ176*CJ176), 0))*(CC176+CD176)/1000.0</f>
        <v>0</v>
      </c>
      <c r="P176">
        <f>2.0/((1/R176-1/Q176)+SIGN(R176)*SQRT((1/R176-1/Q176)*(1/R176-1/Q176) + 4*BR176/((BR176+1)*(BR176+1))*(2*1/R176*1/Q176-1/Q176*1/Q176)))</f>
        <v>0</v>
      </c>
      <c r="Q176">
        <f>IF(LEFT(BS176,1)&lt;&gt;"0",IF(LEFT(BS176,1)="1",3.0,BT176),$D$5+$E$5*(CJ176*CC176/($K$5*1000))+$F$5*(CJ176*CC176/($K$5*1000))*MAX(MIN(BQ176,$J$5),$I$5)*MAX(MIN(BQ176,$J$5),$I$5)+$G$5*MAX(MIN(BQ176,$J$5),$I$5)*(CJ176*CC176/($K$5*1000))+$H$5*(CJ176*CC176/($K$5*1000))*(CJ176*CC176/($K$5*1000)))</f>
        <v>0</v>
      </c>
      <c r="R176">
        <f>I176*(1000-(1000*0.61365*exp(17.502*V176/(240.97+V176))/(CC176+CD176)+BX176)/2)/(1000*0.61365*exp(17.502*V176/(240.97+V176))/(CC176+CD176)-BX176)</f>
        <v>0</v>
      </c>
      <c r="S176">
        <f>1/((BR176+1)/(P176/1.6)+1/(Q176/1.37)) + BR176/((BR176+1)/(P176/1.6) + BR176/(Q176/1.37))</f>
        <v>0</v>
      </c>
      <c r="T176">
        <f>(BM176*BP176)</f>
        <v>0</v>
      </c>
      <c r="U176">
        <f>(CE176+(T176+2*0.95*5.67E-8*(((CE176+$B$7)+273)^4-(CE176+273)^4)-44100*I176)/(1.84*29.3*Q176+8*0.95*5.67E-8*(CE176+273)^3))</f>
        <v>0</v>
      </c>
      <c r="V176">
        <f>($C$7*CF176+$D$7*CG176+$E$7*U176)</f>
        <v>0</v>
      </c>
      <c r="W176">
        <f>0.61365*exp(17.502*V176/(240.97+V176))</f>
        <v>0</v>
      </c>
      <c r="X176">
        <f>(Y176/Z176*100)</f>
        <v>0</v>
      </c>
      <c r="Y176">
        <f>BX176*(CC176+CD176)/1000</f>
        <v>0</v>
      </c>
      <c r="Z176">
        <f>0.61365*exp(17.502*CE176/(240.97+CE176))</f>
        <v>0</v>
      </c>
      <c r="AA176">
        <f>(W176-BX176*(CC176+CD176)/1000)</f>
        <v>0</v>
      </c>
      <c r="AB176">
        <f>(-I176*44100)</f>
        <v>0</v>
      </c>
      <c r="AC176">
        <f>2*29.3*Q176*0.92*(CE176-V176)</f>
        <v>0</v>
      </c>
      <c r="AD176">
        <f>2*0.95*5.67E-8*(((CE176+$B$7)+273)^4-(V176+273)^4)</f>
        <v>0</v>
      </c>
      <c r="AE176">
        <f>T176+AD176+AB176+AC176</f>
        <v>0</v>
      </c>
      <c r="AF176">
        <v>0</v>
      </c>
      <c r="AG176">
        <v>0</v>
      </c>
      <c r="AH176">
        <f>IF(AF176*$H$13&gt;=AJ176,1.0,(AJ176/(AJ176-AF176*$H$13)))</f>
        <v>0</v>
      </c>
      <c r="AI176">
        <f>(AH176-1)*100</f>
        <v>0</v>
      </c>
      <c r="AJ176">
        <f>MAX(0,($B$13+$C$13*CJ176)/(1+$D$13*CJ176)*CC176/(CE176+273)*$E$13)</f>
        <v>0</v>
      </c>
      <c r="AK176" t="s">
        <v>292</v>
      </c>
      <c r="AL176" t="s">
        <v>292</v>
      </c>
      <c r="AM176">
        <v>0</v>
      </c>
      <c r="AN176">
        <v>0</v>
      </c>
      <c r="AO176">
        <f>1-AM176/AN176</f>
        <v>0</v>
      </c>
      <c r="AP176">
        <v>0</v>
      </c>
      <c r="AQ176" t="s">
        <v>292</v>
      </c>
      <c r="AR176" t="s">
        <v>292</v>
      </c>
      <c r="AS176">
        <v>0</v>
      </c>
      <c r="AT176">
        <v>0</v>
      </c>
      <c r="AU176">
        <f>1-AS176/AT176</f>
        <v>0</v>
      </c>
      <c r="AV176">
        <v>0.5</v>
      </c>
      <c r="AW176">
        <f>BN176</f>
        <v>0</v>
      </c>
      <c r="AX176">
        <f>K176</f>
        <v>0</v>
      </c>
      <c r="AY176">
        <f>AU176*AV176*AW176</f>
        <v>0</v>
      </c>
      <c r="AZ176">
        <f>(AX176-AP176)/AW176</f>
        <v>0</v>
      </c>
      <c r="BA176">
        <f>(AN176-AT176)/AT176</f>
        <v>0</v>
      </c>
      <c r="BB176">
        <f>AM176/(AO176+AM176/AT176)</f>
        <v>0</v>
      </c>
      <c r="BC176" t="s">
        <v>292</v>
      </c>
      <c r="BD176">
        <v>0</v>
      </c>
      <c r="BE176">
        <f>IF(BD176&lt;&gt;0, BD176, BB176)</f>
        <v>0</v>
      </c>
      <c r="BF176">
        <f>1-BE176/AT176</f>
        <v>0</v>
      </c>
      <c r="BG176">
        <f>(AT176-AS176)/(AT176-BE176)</f>
        <v>0</v>
      </c>
      <c r="BH176">
        <f>(AN176-AT176)/(AN176-BE176)</f>
        <v>0</v>
      </c>
      <c r="BI176">
        <f>(AT176-AS176)/(AT176-AM176)</f>
        <v>0</v>
      </c>
      <c r="BJ176">
        <f>(AN176-AT176)/(AN176-AM176)</f>
        <v>0</v>
      </c>
      <c r="BK176">
        <f>(BG176*BE176/AS176)</f>
        <v>0</v>
      </c>
      <c r="BL176">
        <f>(1-BK176)</f>
        <v>0</v>
      </c>
      <c r="BM176">
        <f>$B$11*CK176+$C$11*CL176+$F$11*CM176*(1-CP176)</f>
        <v>0</v>
      </c>
      <c r="BN176">
        <f>BM176*BO176</f>
        <v>0</v>
      </c>
      <c r="BO176">
        <f>($B$11*$D$9+$C$11*$D$9+$F$11*((CZ176+CR176)/MAX(CZ176+CR176+DA176, 0.1)*$I$9+DA176/MAX(CZ176+CR176+DA176, 0.1)*$J$9))/($B$11+$C$11+$F$11)</f>
        <v>0</v>
      </c>
      <c r="BP176">
        <f>($B$11*$K$9+$C$11*$K$9+$F$11*((CZ176+CR176)/MAX(CZ176+CR176+DA176, 0.1)*$P$9+DA176/MAX(CZ176+CR176+DA176, 0.1)*$Q$9))/($B$11+$C$11+$F$11)</f>
        <v>0</v>
      </c>
      <c r="BQ176">
        <v>6</v>
      </c>
      <c r="BR176">
        <v>0.5</v>
      </c>
      <c r="BS176" t="s">
        <v>293</v>
      </c>
      <c r="BT176">
        <v>2</v>
      </c>
      <c r="BU176">
        <v>1627940831.6</v>
      </c>
      <c r="BV176">
        <v>525.369</v>
      </c>
      <c r="BW176">
        <v>531.37</v>
      </c>
      <c r="BX176">
        <v>19.5796</v>
      </c>
      <c r="BY176">
        <v>19.517</v>
      </c>
      <c r="BZ176">
        <v>524.334</v>
      </c>
      <c r="CA176">
        <v>19.7128</v>
      </c>
      <c r="CB176">
        <v>900.008</v>
      </c>
      <c r="CC176">
        <v>101.143</v>
      </c>
      <c r="CD176">
        <v>0.0998239</v>
      </c>
      <c r="CE176">
        <v>35.186</v>
      </c>
      <c r="CF176">
        <v>35.4364</v>
      </c>
      <c r="CG176">
        <v>999.9</v>
      </c>
      <c r="CH176">
        <v>0</v>
      </c>
      <c r="CI176">
        <v>0</v>
      </c>
      <c r="CJ176">
        <v>10005.6</v>
      </c>
      <c r="CK176">
        <v>0</v>
      </c>
      <c r="CL176">
        <v>66.3498</v>
      </c>
      <c r="CM176">
        <v>1460.01</v>
      </c>
      <c r="CN176">
        <v>0.972999</v>
      </c>
      <c r="CO176">
        <v>0.0270013</v>
      </c>
      <c r="CP176">
        <v>0</v>
      </c>
      <c r="CQ176">
        <v>3.2007</v>
      </c>
      <c r="CR176">
        <v>4.99951</v>
      </c>
      <c r="CS176">
        <v>202.363</v>
      </c>
      <c r="CT176">
        <v>11912</v>
      </c>
      <c r="CU176">
        <v>49.25</v>
      </c>
      <c r="CV176">
        <v>51.625</v>
      </c>
      <c r="CW176">
        <v>50.875</v>
      </c>
      <c r="CX176">
        <v>51</v>
      </c>
      <c r="CY176">
        <v>51.312</v>
      </c>
      <c r="CZ176">
        <v>1415.72</v>
      </c>
      <c r="DA176">
        <v>39.29</v>
      </c>
      <c r="DB176">
        <v>0</v>
      </c>
      <c r="DC176">
        <v>1627940832.1</v>
      </c>
      <c r="DD176">
        <v>0</v>
      </c>
      <c r="DE176">
        <v>3.24428461538462</v>
      </c>
      <c r="DF176">
        <v>-0.0144615486000095</v>
      </c>
      <c r="DG176">
        <v>3.79015385279325</v>
      </c>
      <c r="DH176">
        <v>201.859923076923</v>
      </c>
      <c r="DI176">
        <v>15</v>
      </c>
      <c r="DJ176">
        <v>1627940486.6</v>
      </c>
      <c r="DK176" t="s">
        <v>294</v>
      </c>
      <c r="DL176">
        <v>1627940484.1</v>
      </c>
      <c r="DM176">
        <v>1627940486.6</v>
      </c>
      <c r="DN176">
        <v>1</v>
      </c>
      <c r="DO176">
        <v>-0.66</v>
      </c>
      <c r="DP176">
        <v>-0.126</v>
      </c>
      <c r="DQ176">
        <v>0.617</v>
      </c>
      <c r="DR176">
        <v>-0.144</v>
      </c>
      <c r="DS176">
        <v>420</v>
      </c>
      <c r="DT176">
        <v>19</v>
      </c>
      <c r="DU176">
        <v>0.69</v>
      </c>
      <c r="DV176">
        <v>0.21</v>
      </c>
      <c r="DW176">
        <v>-5.97040512195122</v>
      </c>
      <c r="DX176">
        <v>0.311023484320557</v>
      </c>
      <c r="DY176">
        <v>0.0491896120860924</v>
      </c>
      <c r="DZ176">
        <v>1</v>
      </c>
      <c r="EA176">
        <v>3.22185588235294</v>
      </c>
      <c r="EB176">
        <v>0.384714260673593</v>
      </c>
      <c r="EC176">
        <v>0.179089074437959</v>
      </c>
      <c r="ED176">
        <v>1</v>
      </c>
      <c r="EE176">
        <v>0.0766049390243902</v>
      </c>
      <c r="EF176">
        <v>0.123985881533101</v>
      </c>
      <c r="EG176">
        <v>0.0242060038413561</v>
      </c>
      <c r="EH176">
        <v>0</v>
      </c>
      <c r="EI176">
        <v>2</v>
      </c>
      <c r="EJ176">
        <v>3</v>
      </c>
      <c r="EK176" t="s">
        <v>298</v>
      </c>
      <c r="EL176">
        <v>100</v>
      </c>
      <c r="EM176">
        <v>100</v>
      </c>
      <c r="EN176">
        <v>1.035</v>
      </c>
      <c r="EO176">
        <v>-0.1332</v>
      </c>
      <c r="EP176">
        <v>-1.5265217558934</v>
      </c>
      <c r="EQ176">
        <v>0.00616335315543056</v>
      </c>
      <c r="ER176">
        <v>-2.81551833566181e-06</v>
      </c>
      <c r="ES176">
        <v>7.20361701182458e-10</v>
      </c>
      <c r="ET176">
        <v>-0.335119031910718</v>
      </c>
      <c r="EU176">
        <v>0.000949733804135094</v>
      </c>
      <c r="EV176">
        <v>0.000626151634330831</v>
      </c>
      <c r="EW176">
        <v>-7.8445624330649e-06</v>
      </c>
      <c r="EX176">
        <v>-4</v>
      </c>
      <c r="EY176">
        <v>2067</v>
      </c>
      <c r="EZ176">
        <v>1</v>
      </c>
      <c r="FA176">
        <v>22</v>
      </c>
      <c r="FB176">
        <v>5.8</v>
      </c>
      <c r="FC176">
        <v>5.8</v>
      </c>
      <c r="FD176">
        <v>18</v>
      </c>
      <c r="FE176">
        <v>992.13</v>
      </c>
      <c r="FF176">
        <v>449.714</v>
      </c>
      <c r="FG176">
        <v>33.0011</v>
      </c>
      <c r="FH176">
        <v>34.8102</v>
      </c>
      <c r="FI176">
        <v>30.0017</v>
      </c>
      <c r="FJ176">
        <v>34.414</v>
      </c>
      <c r="FK176">
        <v>34.4479</v>
      </c>
      <c r="FL176">
        <v>33.0862</v>
      </c>
      <c r="FM176">
        <v>44.3162</v>
      </c>
      <c r="FN176">
        <v>0</v>
      </c>
      <c r="FO176">
        <v>33</v>
      </c>
      <c r="FP176">
        <v>544.57</v>
      </c>
      <c r="FQ176">
        <v>19.5752</v>
      </c>
      <c r="FR176">
        <v>98.8446</v>
      </c>
      <c r="FS176">
        <v>97.6628</v>
      </c>
    </row>
    <row r="177" spans="1:175">
      <c r="A177">
        <v>161</v>
      </c>
      <c r="B177">
        <v>1627940833.6</v>
      </c>
      <c r="C177">
        <v>320</v>
      </c>
      <c r="D177" t="s">
        <v>616</v>
      </c>
      <c r="E177" t="s">
        <v>617</v>
      </c>
      <c r="F177">
        <v>0</v>
      </c>
      <c r="H177">
        <v>1627940833.6</v>
      </c>
      <c r="I177">
        <f>(J177)/1000</f>
        <v>0</v>
      </c>
      <c r="J177">
        <f>1000*CB177*AH177*(BX177-BY177)/(100*BQ177*(1000-AH177*BX177))</f>
        <v>0</v>
      </c>
      <c r="K177">
        <f>CB177*AH177*(BW177-BV177*(1000-AH177*BY177)/(1000-AH177*BX177))/(100*BQ177)</f>
        <v>0</v>
      </c>
      <c r="L177">
        <f>BV177 - IF(AH177&gt;1, K177*BQ177*100.0/(AJ177*CJ177), 0)</f>
        <v>0</v>
      </c>
      <c r="M177">
        <f>((S177-I177/2)*L177-K177)/(S177+I177/2)</f>
        <v>0</v>
      </c>
      <c r="N177">
        <f>M177*(CC177+CD177)/1000.0</f>
        <v>0</v>
      </c>
      <c r="O177">
        <f>(BV177 - IF(AH177&gt;1, K177*BQ177*100.0/(AJ177*CJ177), 0))*(CC177+CD177)/1000.0</f>
        <v>0</v>
      </c>
      <c r="P177">
        <f>2.0/((1/R177-1/Q177)+SIGN(R177)*SQRT((1/R177-1/Q177)*(1/R177-1/Q177) + 4*BR177/((BR177+1)*(BR177+1))*(2*1/R177*1/Q177-1/Q177*1/Q177)))</f>
        <v>0</v>
      </c>
      <c r="Q177">
        <f>IF(LEFT(BS177,1)&lt;&gt;"0",IF(LEFT(BS177,1)="1",3.0,BT177),$D$5+$E$5*(CJ177*CC177/($K$5*1000))+$F$5*(CJ177*CC177/($K$5*1000))*MAX(MIN(BQ177,$J$5),$I$5)*MAX(MIN(BQ177,$J$5),$I$5)+$G$5*MAX(MIN(BQ177,$J$5),$I$5)*(CJ177*CC177/($K$5*1000))+$H$5*(CJ177*CC177/($K$5*1000))*(CJ177*CC177/($K$5*1000)))</f>
        <v>0</v>
      </c>
      <c r="R177">
        <f>I177*(1000-(1000*0.61365*exp(17.502*V177/(240.97+V177))/(CC177+CD177)+BX177)/2)/(1000*0.61365*exp(17.502*V177/(240.97+V177))/(CC177+CD177)-BX177)</f>
        <v>0</v>
      </c>
      <c r="S177">
        <f>1/((BR177+1)/(P177/1.6)+1/(Q177/1.37)) + BR177/((BR177+1)/(P177/1.6) + BR177/(Q177/1.37))</f>
        <v>0</v>
      </c>
      <c r="T177">
        <f>(BM177*BP177)</f>
        <v>0</v>
      </c>
      <c r="U177">
        <f>(CE177+(T177+2*0.95*5.67E-8*(((CE177+$B$7)+273)^4-(CE177+273)^4)-44100*I177)/(1.84*29.3*Q177+8*0.95*5.67E-8*(CE177+273)^3))</f>
        <v>0</v>
      </c>
      <c r="V177">
        <f>($C$7*CF177+$D$7*CG177+$E$7*U177)</f>
        <v>0</v>
      </c>
      <c r="W177">
        <f>0.61365*exp(17.502*V177/(240.97+V177))</f>
        <v>0</v>
      </c>
      <c r="X177">
        <f>(Y177/Z177*100)</f>
        <v>0</v>
      </c>
      <c r="Y177">
        <f>BX177*(CC177+CD177)/1000</f>
        <v>0</v>
      </c>
      <c r="Z177">
        <f>0.61365*exp(17.502*CE177/(240.97+CE177))</f>
        <v>0</v>
      </c>
      <c r="AA177">
        <f>(W177-BX177*(CC177+CD177)/1000)</f>
        <v>0</v>
      </c>
      <c r="AB177">
        <f>(-I177*44100)</f>
        <v>0</v>
      </c>
      <c r="AC177">
        <f>2*29.3*Q177*0.92*(CE177-V177)</f>
        <v>0</v>
      </c>
      <c r="AD177">
        <f>2*0.95*5.67E-8*(((CE177+$B$7)+273)^4-(V177+273)^4)</f>
        <v>0</v>
      </c>
      <c r="AE177">
        <f>T177+AD177+AB177+AC177</f>
        <v>0</v>
      </c>
      <c r="AF177">
        <v>0</v>
      </c>
      <c r="AG177">
        <v>0</v>
      </c>
      <c r="AH177">
        <f>IF(AF177*$H$13&gt;=AJ177,1.0,(AJ177/(AJ177-AF177*$H$13)))</f>
        <v>0</v>
      </c>
      <c r="AI177">
        <f>(AH177-1)*100</f>
        <v>0</v>
      </c>
      <c r="AJ177">
        <f>MAX(0,($B$13+$C$13*CJ177)/(1+$D$13*CJ177)*CC177/(CE177+273)*$E$13)</f>
        <v>0</v>
      </c>
      <c r="AK177" t="s">
        <v>292</v>
      </c>
      <c r="AL177" t="s">
        <v>292</v>
      </c>
      <c r="AM177">
        <v>0</v>
      </c>
      <c r="AN177">
        <v>0</v>
      </c>
      <c r="AO177">
        <f>1-AM177/AN177</f>
        <v>0</v>
      </c>
      <c r="AP177">
        <v>0</v>
      </c>
      <c r="AQ177" t="s">
        <v>292</v>
      </c>
      <c r="AR177" t="s">
        <v>292</v>
      </c>
      <c r="AS177">
        <v>0</v>
      </c>
      <c r="AT177">
        <v>0</v>
      </c>
      <c r="AU177">
        <f>1-AS177/AT177</f>
        <v>0</v>
      </c>
      <c r="AV177">
        <v>0.5</v>
      </c>
      <c r="AW177">
        <f>BN177</f>
        <v>0</v>
      </c>
      <c r="AX177">
        <f>K177</f>
        <v>0</v>
      </c>
      <c r="AY177">
        <f>AU177*AV177*AW177</f>
        <v>0</v>
      </c>
      <c r="AZ177">
        <f>(AX177-AP177)/AW177</f>
        <v>0</v>
      </c>
      <c r="BA177">
        <f>(AN177-AT177)/AT177</f>
        <v>0</v>
      </c>
      <c r="BB177">
        <f>AM177/(AO177+AM177/AT177)</f>
        <v>0</v>
      </c>
      <c r="BC177" t="s">
        <v>292</v>
      </c>
      <c r="BD177">
        <v>0</v>
      </c>
      <c r="BE177">
        <f>IF(BD177&lt;&gt;0, BD177, BB177)</f>
        <v>0</v>
      </c>
      <c r="BF177">
        <f>1-BE177/AT177</f>
        <v>0</v>
      </c>
      <c r="BG177">
        <f>(AT177-AS177)/(AT177-BE177)</f>
        <v>0</v>
      </c>
      <c r="BH177">
        <f>(AN177-AT177)/(AN177-BE177)</f>
        <v>0</v>
      </c>
      <c r="BI177">
        <f>(AT177-AS177)/(AT177-AM177)</f>
        <v>0</v>
      </c>
      <c r="BJ177">
        <f>(AN177-AT177)/(AN177-AM177)</f>
        <v>0</v>
      </c>
      <c r="BK177">
        <f>(BG177*BE177/AS177)</f>
        <v>0</v>
      </c>
      <c r="BL177">
        <f>(1-BK177)</f>
        <v>0</v>
      </c>
      <c r="BM177">
        <f>$B$11*CK177+$C$11*CL177+$F$11*CM177*(1-CP177)</f>
        <v>0</v>
      </c>
      <c r="BN177">
        <f>BM177*BO177</f>
        <v>0</v>
      </c>
      <c r="BO177">
        <f>($B$11*$D$9+$C$11*$D$9+$F$11*((CZ177+CR177)/MAX(CZ177+CR177+DA177, 0.1)*$I$9+DA177/MAX(CZ177+CR177+DA177, 0.1)*$J$9))/($B$11+$C$11+$F$11)</f>
        <v>0</v>
      </c>
      <c r="BP177">
        <f>($B$11*$K$9+$C$11*$K$9+$F$11*((CZ177+CR177)/MAX(CZ177+CR177+DA177, 0.1)*$P$9+DA177/MAX(CZ177+CR177+DA177, 0.1)*$Q$9))/($B$11+$C$11+$F$11)</f>
        <v>0</v>
      </c>
      <c r="BQ177">
        <v>6</v>
      </c>
      <c r="BR177">
        <v>0.5</v>
      </c>
      <c r="BS177" t="s">
        <v>293</v>
      </c>
      <c r="BT177">
        <v>2</v>
      </c>
      <c r="BU177">
        <v>1627940833.6</v>
      </c>
      <c r="BV177">
        <v>528.744</v>
      </c>
      <c r="BW177">
        <v>534.769</v>
      </c>
      <c r="BX177">
        <v>19.5817</v>
      </c>
      <c r="BY177">
        <v>19.5212</v>
      </c>
      <c r="BZ177">
        <v>527.697</v>
      </c>
      <c r="CA177">
        <v>19.7148</v>
      </c>
      <c r="CB177">
        <v>900.092</v>
      </c>
      <c r="CC177">
        <v>101.144</v>
      </c>
      <c r="CD177">
        <v>0.0999921</v>
      </c>
      <c r="CE177">
        <v>35.186</v>
      </c>
      <c r="CF177">
        <v>35.4411</v>
      </c>
      <c r="CG177">
        <v>999.9</v>
      </c>
      <c r="CH177">
        <v>0</v>
      </c>
      <c r="CI177">
        <v>0</v>
      </c>
      <c r="CJ177">
        <v>9989.38</v>
      </c>
      <c r="CK177">
        <v>0</v>
      </c>
      <c r="CL177">
        <v>66.3639</v>
      </c>
      <c r="CM177">
        <v>1460.01</v>
      </c>
      <c r="CN177">
        <v>0.972999</v>
      </c>
      <c r="CO177">
        <v>0.0270013</v>
      </c>
      <c r="CP177">
        <v>0</v>
      </c>
      <c r="CQ177">
        <v>3.21</v>
      </c>
      <c r="CR177">
        <v>4.99951</v>
      </c>
      <c r="CS177">
        <v>202.767</v>
      </c>
      <c r="CT177">
        <v>11912</v>
      </c>
      <c r="CU177">
        <v>49.312</v>
      </c>
      <c r="CV177">
        <v>51.625</v>
      </c>
      <c r="CW177">
        <v>50.875</v>
      </c>
      <c r="CX177">
        <v>51</v>
      </c>
      <c r="CY177">
        <v>51.312</v>
      </c>
      <c r="CZ177">
        <v>1415.72</v>
      </c>
      <c r="DA177">
        <v>39.29</v>
      </c>
      <c r="DB177">
        <v>0</v>
      </c>
      <c r="DC177">
        <v>1627940834.5</v>
      </c>
      <c r="DD177">
        <v>0</v>
      </c>
      <c r="DE177">
        <v>3.24507692307692</v>
      </c>
      <c r="DF177">
        <v>0.149531618396705</v>
      </c>
      <c r="DG177">
        <v>4.06345298896638</v>
      </c>
      <c r="DH177">
        <v>202.026230769231</v>
      </c>
      <c r="DI177">
        <v>15</v>
      </c>
      <c r="DJ177">
        <v>1627940486.6</v>
      </c>
      <c r="DK177" t="s">
        <v>294</v>
      </c>
      <c r="DL177">
        <v>1627940484.1</v>
      </c>
      <c r="DM177">
        <v>1627940486.6</v>
      </c>
      <c r="DN177">
        <v>1</v>
      </c>
      <c r="DO177">
        <v>-0.66</v>
      </c>
      <c r="DP177">
        <v>-0.126</v>
      </c>
      <c r="DQ177">
        <v>0.617</v>
      </c>
      <c r="DR177">
        <v>-0.144</v>
      </c>
      <c r="DS177">
        <v>420</v>
      </c>
      <c r="DT177">
        <v>19</v>
      </c>
      <c r="DU177">
        <v>0.69</v>
      </c>
      <c r="DV177">
        <v>0.21</v>
      </c>
      <c r="DW177">
        <v>-5.96860317073171</v>
      </c>
      <c r="DX177">
        <v>0.291325296167239</v>
      </c>
      <c r="DY177">
        <v>0.0487510699539381</v>
      </c>
      <c r="DZ177">
        <v>1</v>
      </c>
      <c r="EA177">
        <v>3.23968235294118</v>
      </c>
      <c r="EB177">
        <v>0.188256973795427</v>
      </c>
      <c r="EC177">
        <v>0.162916681106322</v>
      </c>
      <c r="ED177">
        <v>1</v>
      </c>
      <c r="EE177">
        <v>0.077733343902439</v>
      </c>
      <c r="EF177">
        <v>0.054162643902439</v>
      </c>
      <c r="EG177">
        <v>0.0232397612254122</v>
      </c>
      <c r="EH177">
        <v>1</v>
      </c>
      <c r="EI177">
        <v>3</v>
      </c>
      <c r="EJ177">
        <v>3</v>
      </c>
      <c r="EK177" t="s">
        <v>295</v>
      </c>
      <c r="EL177">
        <v>100</v>
      </c>
      <c r="EM177">
        <v>100</v>
      </c>
      <c r="EN177">
        <v>1.047</v>
      </c>
      <c r="EO177">
        <v>-0.1331</v>
      </c>
      <c r="EP177">
        <v>-1.5265217558934</v>
      </c>
      <c r="EQ177">
        <v>0.00616335315543056</v>
      </c>
      <c r="ER177">
        <v>-2.81551833566181e-06</v>
      </c>
      <c r="ES177">
        <v>7.20361701182458e-10</v>
      </c>
      <c r="ET177">
        <v>-0.335119031910718</v>
      </c>
      <c r="EU177">
        <v>0.000949733804135094</v>
      </c>
      <c r="EV177">
        <v>0.000626151634330831</v>
      </c>
      <c r="EW177">
        <v>-7.8445624330649e-06</v>
      </c>
      <c r="EX177">
        <v>-4</v>
      </c>
      <c r="EY177">
        <v>2067</v>
      </c>
      <c r="EZ177">
        <v>1</v>
      </c>
      <c r="FA177">
        <v>22</v>
      </c>
      <c r="FB177">
        <v>5.8</v>
      </c>
      <c r="FC177">
        <v>5.8</v>
      </c>
      <c r="FD177">
        <v>18</v>
      </c>
      <c r="FE177">
        <v>992.127</v>
      </c>
      <c r="FF177">
        <v>449.769</v>
      </c>
      <c r="FG177">
        <v>33.0009</v>
      </c>
      <c r="FH177">
        <v>34.8172</v>
      </c>
      <c r="FI177">
        <v>30.0018</v>
      </c>
      <c r="FJ177">
        <v>34.4223</v>
      </c>
      <c r="FK177">
        <v>34.4556</v>
      </c>
      <c r="FL177">
        <v>33.1992</v>
      </c>
      <c r="FM177">
        <v>44.3162</v>
      </c>
      <c r="FN177">
        <v>0</v>
      </c>
      <c r="FO177">
        <v>33</v>
      </c>
      <c r="FP177">
        <v>549.67</v>
      </c>
      <c r="FQ177">
        <v>19.5755</v>
      </c>
      <c r="FR177">
        <v>98.8433</v>
      </c>
      <c r="FS177">
        <v>97.6602</v>
      </c>
    </row>
    <row r="178" spans="1:175">
      <c r="A178">
        <v>162</v>
      </c>
      <c r="B178">
        <v>1627940835.6</v>
      </c>
      <c r="C178">
        <v>322</v>
      </c>
      <c r="D178" t="s">
        <v>618</v>
      </c>
      <c r="E178" t="s">
        <v>619</v>
      </c>
      <c r="F178">
        <v>0</v>
      </c>
      <c r="H178">
        <v>1627940835.6</v>
      </c>
      <c r="I178">
        <f>(J178)/1000</f>
        <v>0</v>
      </c>
      <c r="J178">
        <f>1000*CB178*AH178*(BX178-BY178)/(100*BQ178*(1000-AH178*BX178))</f>
        <v>0</v>
      </c>
      <c r="K178">
        <f>CB178*AH178*(BW178-BV178*(1000-AH178*BY178)/(1000-AH178*BX178))/(100*BQ178)</f>
        <v>0</v>
      </c>
      <c r="L178">
        <f>BV178 - IF(AH178&gt;1, K178*BQ178*100.0/(AJ178*CJ178), 0)</f>
        <v>0</v>
      </c>
      <c r="M178">
        <f>((S178-I178/2)*L178-K178)/(S178+I178/2)</f>
        <v>0</v>
      </c>
      <c r="N178">
        <f>M178*(CC178+CD178)/1000.0</f>
        <v>0</v>
      </c>
      <c r="O178">
        <f>(BV178 - IF(AH178&gt;1, K178*BQ178*100.0/(AJ178*CJ178), 0))*(CC178+CD178)/1000.0</f>
        <v>0</v>
      </c>
      <c r="P178">
        <f>2.0/((1/R178-1/Q178)+SIGN(R178)*SQRT((1/R178-1/Q178)*(1/R178-1/Q178) + 4*BR178/((BR178+1)*(BR178+1))*(2*1/R178*1/Q178-1/Q178*1/Q178)))</f>
        <v>0</v>
      </c>
      <c r="Q178">
        <f>IF(LEFT(BS178,1)&lt;&gt;"0",IF(LEFT(BS178,1)="1",3.0,BT178),$D$5+$E$5*(CJ178*CC178/($K$5*1000))+$F$5*(CJ178*CC178/($K$5*1000))*MAX(MIN(BQ178,$J$5),$I$5)*MAX(MIN(BQ178,$J$5),$I$5)+$G$5*MAX(MIN(BQ178,$J$5),$I$5)*(CJ178*CC178/($K$5*1000))+$H$5*(CJ178*CC178/($K$5*1000))*(CJ178*CC178/($K$5*1000)))</f>
        <v>0</v>
      </c>
      <c r="R178">
        <f>I178*(1000-(1000*0.61365*exp(17.502*V178/(240.97+V178))/(CC178+CD178)+BX178)/2)/(1000*0.61365*exp(17.502*V178/(240.97+V178))/(CC178+CD178)-BX178)</f>
        <v>0</v>
      </c>
      <c r="S178">
        <f>1/((BR178+1)/(P178/1.6)+1/(Q178/1.37)) + BR178/((BR178+1)/(P178/1.6) + BR178/(Q178/1.37))</f>
        <v>0</v>
      </c>
      <c r="T178">
        <f>(BM178*BP178)</f>
        <v>0</v>
      </c>
      <c r="U178">
        <f>(CE178+(T178+2*0.95*5.67E-8*(((CE178+$B$7)+273)^4-(CE178+273)^4)-44100*I178)/(1.84*29.3*Q178+8*0.95*5.67E-8*(CE178+273)^3))</f>
        <v>0</v>
      </c>
      <c r="V178">
        <f>($C$7*CF178+$D$7*CG178+$E$7*U178)</f>
        <v>0</v>
      </c>
      <c r="W178">
        <f>0.61365*exp(17.502*V178/(240.97+V178))</f>
        <v>0</v>
      </c>
      <c r="X178">
        <f>(Y178/Z178*100)</f>
        <v>0</v>
      </c>
      <c r="Y178">
        <f>BX178*(CC178+CD178)/1000</f>
        <v>0</v>
      </c>
      <c r="Z178">
        <f>0.61365*exp(17.502*CE178/(240.97+CE178))</f>
        <v>0</v>
      </c>
      <c r="AA178">
        <f>(W178-BX178*(CC178+CD178)/1000)</f>
        <v>0</v>
      </c>
      <c r="AB178">
        <f>(-I178*44100)</f>
        <v>0</v>
      </c>
      <c r="AC178">
        <f>2*29.3*Q178*0.92*(CE178-V178)</f>
        <v>0</v>
      </c>
      <c r="AD178">
        <f>2*0.95*5.67E-8*(((CE178+$B$7)+273)^4-(V178+273)^4)</f>
        <v>0</v>
      </c>
      <c r="AE178">
        <f>T178+AD178+AB178+AC178</f>
        <v>0</v>
      </c>
      <c r="AF178">
        <v>0</v>
      </c>
      <c r="AG178">
        <v>0</v>
      </c>
      <c r="AH178">
        <f>IF(AF178*$H$13&gt;=AJ178,1.0,(AJ178/(AJ178-AF178*$H$13)))</f>
        <v>0</v>
      </c>
      <c r="AI178">
        <f>(AH178-1)*100</f>
        <v>0</v>
      </c>
      <c r="AJ178">
        <f>MAX(0,($B$13+$C$13*CJ178)/(1+$D$13*CJ178)*CC178/(CE178+273)*$E$13)</f>
        <v>0</v>
      </c>
      <c r="AK178" t="s">
        <v>292</v>
      </c>
      <c r="AL178" t="s">
        <v>292</v>
      </c>
      <c r="AM178">
        <v>0</v>
      </c>
      <c r="AN178">
        <v>0</v>
      </c>
      <c r="AO178">
        <f>1-AM178/AN178</f>
        <v>0</v>
      </c>
      <c r="AP178">
        <v>0</v>
      </c>
      <c r="AQ178" t="s">
        <v>292</v>
      </c>
      <c r="AR178" t="s">
        <v>292</v>
      </c>
      <c r="AS178">
        <v>0</v>
      </c>
      <c r="AT178">
        <v>0</v>
      </c>
      <c r="AU178">
        <f>1-AS178/AT178</f>
        <v>0</v>
      </c>
      <c r="AV178">
        <v>0.5</v>
      </c>
      <c r="AW178">
        <f>BN178</f>
        <v>0</v>
      </c>
      <c r="AX178">
        <f>K178</f>
        <v>0</v>
      </c>
      <c r="AY178">
        <f>AU178*AV178*AW178</f>
        <v>0</v>
      </c>
      <c r="AZ178">
        <f>(AX178-AP178)/AW178</f>
        <v>0</v>
      </c>
      <c r="BA178">
        <f>(AN178-AT178)/AT178</f>
        <v>0</v>
      </c>
      <c r="BB178">
        <f>AM178/(AO178+AM178/AT178)</f>
        <v>0</v>
      </c>
      <c r="BC178" t="s">
        <v>292</v>
      </c>
      <c r="BD178">
        <v>0</v>
      </c>
      <c r="BE178">
        <f>IF(BD178&lt;&gt;0, BD178, BB178)</f>
        <v>0</v>
      </c>
      <c r="BF178">
        <f>1-BE178/AT178</f>
        <v>0</v>
      </c>
      <c r="BG178">
        <f>(AT178-AS178)/(AT178-BE178)</f>
        <v>0</v>
      </c>
      <c r="BH178">
        <f>(AN178-AT178)/(AN178-BE178)</f>
        <v>0</v>
      </c>
      <c r="BI178">
        <f>(AT178-AS178)/(AT178-AM178)</f>
        <v>0</v>
      </c>
      <c r="BJ178">
        <f>(AN178-AT178)/(AN178-AM178)</f>
        <v>0</v>
      </c>
      <c r="BK178">
        <f>(BG178*BE178/AS178)</f>
        <v>0</v>
      </c>
      <c r="BL178">
        <f>(1-BK178)</f>
        <v>0</v>
      </c>
      <c r="BM178">
        <f>$B$11*CK178+$C$11*CL178+$F$11*CM178*(1-CP178)</f>
        <v>0</v>
      </c>
      <c r="BN178">
        <f>BM178*BO178</f>
        <v>0</v>
      </c>
      <c r="BO178">
        <f>($B$11*$D$9+$C$11*$D$9+$F$11*((CZ178+CR178)/MAX(CZ178+CR178+DA178, 0.1)*$I$9+DA178/MAX(CZ178+CR178+DA178, 0.1)*$J$9))/($B$11+$C$11+$F$11)</f>
        <v>0</v>
      </c>
      <c r="BP178">
        <f>($B$11*$K$9+$C$11*$K$9+$F$11*((CZ178+CR178)/MAX(CZ178+CR178+DA178, 0.1)*$P$9+DA178/MAX(CZ178+CR178+DA178, 0.1)*$Q$9))/($B$11+$C$11+$F$11)</f>
        <v>0</v>
      </c>
      <c r="BQ178">
        <v>6</v>
      </c>
      <c r="BR178">
        <v>0.5</v>
      </c>
      <c r="BS178" t="s">
        <v>293</v>
      </c>
      <c r="BT178">
        <v>2</v>
      </c>
      <c r="BU178">
        <v>1627940835.6</v>
      </c>
      <c r="BV178">
        <v>532.146</v>
      </c>
      <c r="BW178">
        <v>537.996</v>
      </c>
      <c r="BX178">
        <v>19.5837</v>
      </c>
      <c r="BY178">
        <v>19.5267</v>
      </c>
      <c r="BZ178">
        <v>531.086</v>
      </c>
      <c r="CA178">
        <v>19.7168</v>
      </c>
      <c r="CB178">
        <v>900.14</v>
      </c>
      <c r="CC178">
        <v>101.144</v>
      </c>
      <c r="CD178">
        <v>0.100704</v>
      </c>
      <c r="CE178">
        <v>35.1868</v>
      </c>
      <c r="CF178">
        <v>35.4378</v>
      </c>
      <c r="CG178">
        <v>999.9</v>
      </c>
      <c r="CH178">
        <v>0</v>
      </c>
      <c r="CI178">
        <v>0</v>
      </c>
      <c r="CJ178">
        <v>9981.88</v>
      </c>
      <c r="CK178">
        <v>0</v>
      </c>
      <c r="CL178">
        <v>66.3781</v>
      </c>
      <c r="CM178">
        <v>1460.01</v>
      </c>
      <c r="CN178">
        <v>0.972999</v>
      </c>
      <c r="CO178">
        <v>0.0270013</v>
      </c>
      <c r="CP178">
        <v>0</v>
      </c>
      <c r="CQ178">
        <v>3.108</v>
      </c>
      <c r="CR178">
        <v>4.99951</v>
      </c>
      <c r="CS178">
        <v>202.802</v>
      </c>
      <c r="CT178">
        <v>11912</v>
      </c>
      <c r="CU178">
        <v>49.312</v>
      </c>
      <c r="CV178">
        <v>51.687</v>
      </c>
      <c r="CW178">
        <v>50.937</v>
      </c>
      <c r="CX178">
        <v>51.062</v>
      </c>
      <c r="CY178">
        <v>51.312</v>
      </c>
      <c r="CZ178">
        <v>1415.72</v>
      </c>
      <c r="DA178">
        <v>39.29</v>
      </c>
      <c r="DB178">
        <v>0</v>
      </c>
      <c r="DC178">
        <v>1627940836.3</v>
      </c>
      <c r="DD178">
        <v>0</v>
      </c>
      <c r="DE178">
        <v>3.235548</v>
      </c>
      <c r="DF178">
        <v>-0.0827923059878954</v>
      </c>
      <c r="DG178">
        <v>4.54307692523794</v>
      </c>
      <c r="DH178">
        <v>202.17596</v>
      </c>
      <c r="DI178">
        <v>15</v>
      </c>
      <c r="DJ178">
        <v>1627940486.6</v>
      </c>
      <c r="DK178" t="s">
        <v>294</v>
      </c>
      <c r="DL178">
        <v>1627940484.1</v>
      </c>
      <c r="DM178">
        <v>1627940486.6</v>
      </c>
      <c r="DN178">
        <v>1</v>
      </c>
      <c r="DO178">
        <v>-0.66</v>
      </c>
      <c r="DP178">
        <v>-0.126</v>
      </c>
      <c r="DQ178">
        <v>0.617</v>
      </c>
      <c r="DR178">
        <v>-0.144</v>
      </c>
      <c r="DS178">
        <v>420</v>
      </c>
      <c r="DT178">
        <v>19</v>
      </c>
      <c r="DU178">
        <v>0.69</v>
      </c>
      <c r="DV178">
        <v>0.21</v>
      </c>
      <c r="DW178">
        <v>-5.96391243902439</v>
      </c>
      <c r="DX178">
        <v>0.11537101045297</v>
      </c>
      <c r="DY178">
        <v>0.0439745546036312</v>
      </c>
      <c r="DZ178">
        <v>1</v>
      </c>
      <c r="EA178">
        <v>3.23901714285714</v>
      </c>
      <c r="EB178">
        <v>-0.165644618395309</v>
      </c>
      <c r="EC178">
        <v>0.163956746013286</v>
      </c>
      <c r="ED178">
        <v>1</v>
      </c>
      <c r="EE178">
        <v>0.0786683170731707</v>
      </c>
      <c r="EF178">
        <v>-0.0249443268292683</v>
      </c>
      <c r="EG178">
        <v>0.0222939030149381</v>
      </c>
      <c r="EH178">
        <v>1</v>
      </c>
      <c r="EI178">
        <v>3</v>
      </c>
      <c r="EJ178">
        <v>3</v>
      </c>
      <c r="EK178" t="s">
        <v>295</v>
      </c>
      <c r="EL178">
        <v>100</v>
      </c>
      <c r="EM178">
        <v>100</v>
      </c>
      <c r="EN178">
        <v>1.06</v>
      </c>
      <c r="EO178">
        <v>-0.1331</v>
      </c>
      <c r="EP178">
        <v>-1.5265217558934</v>
      </c>
      <c r="EQ178">
        <v>0.00616335315543056</v>
      </c>
      <c r="ER178">
        <v>-2.81551833566181e-06</v>
      </c>
      <c r="ES178">
        <v>7.20361701182458e-10</v>
      </c>
      <c r="ET178">
        <v>-0.335119031910718</v>
      </c>
      <c r="EU178">
        <v>0.000949733804135094</v>
      </c>
      <c r="EV178">
        <v>0.000626151634330831</v>
      </c>
      <c r="EW178">
        <v>-7.8445624330649e-06</v>
      </c>
      <c r="EX178">
        <v>-4</v>
      </c>
      <c r="EY178">
        <v>2067</v>
      </c>
      <c r="EZ178">
        <v>1</v>
      </c>
      <c r="FA178">
        <v>22</v>
      </c>
      <c r="FB178">
        <v>5.9</v>
      </c>
      <c r="FC178">
        <v>5.8</v>
      </c>
      <c r="FD178">
        <v>18</v>
      </c>
      <c r="FE178">
        <v>992.331</v>
      </c>
      <c r="FF178">
        <v>449.758</v>
      </c>
      <c r="FG178">
        <v>33.0009</v>
      </c>
      <c r="FH178">
        <v>34.8244</v>
      </c>
      <c r="FI178">
        <v>30.0018</v>
      </c>
      <c r="FJ178">
        <v>34.4301</v>
      </c>
      <c r="FK178">
        <v>34.4634</v>
      </c>
      <c r="FL178">
        <v>33.3843</v>
      </c>
      <c r="FM178">
        <v>44.3162</v>
      </c>
      <c r="FN178">
        <v>0</v>
      </c>
      <c r="FO178">
        <v>33</v>
      </c>
      <c r="FP178">
        <v>549.67</v>
      </c>
      <c r="FQ178">
        <v>19.5857</v>
      </c>
      <c r="FR178">
        <v>98.8407</v>
      </c>
      <c r="FS178">
        <v>97.6579</v>
      </c>
    </row>
    <row r="179" spans="1:175">
      <c r="A179">
        <v>163</v>
      </c>
      <c r="B179">
        <v>1627940837.6</v>
      </c>
      <c r="C179">
        <v>324</v>
      </c>
      <c r="D179" t="s">
        <v>620</v>
      </c>
      <c r="E179" t="s">
        <v>621</v>
      </c>
      <c r="F179">
        <v>0</v>
      </c>
      <c r="H179">
        <v>1627940837.6</v>
      </c>
      <c r="I179">
        <f>(J179)/1000</f>
        <v>0</v>
      </c>
      <c r="J179">
        <f>1000*CB179*AH179*(BX179-BY179)/(100*BQ179*(1000-AH179*BX179))</f>
        <v>0</v>
      </c>
      <c r="K179">
        <f>CB179*AH179*(BW179-BV179*(1000-AH179*BY179)/(1000-AH179*BX179))/(100*BQ179)</f>
        <v>0</v>
      </c>
      <c r="L179">
        <f>BV179 - IF(AH179&gt;1, K179*BQ179*100.0/(AJ179*CJ179), 0)</f>
        <v>0</v>
      </c>
      <c r="M179">
        <f>((S179-I179/2)*L179-K179)/(S179+I179/2)</f>
        <v>0</v>
      </c>
      <c r="N179">
        <f>M179*(CC179+CD179)/1000.0</f>
        <v>0</v>
      </c>
      <c r="O179">
        <f>(BV179 - IF(AH179&gt;1, K179*BQ179*100.0/(AJ179*CJ179), 0))*(CC179+CD179)/1000.0</f>
        <v>0</v>
      </c>
      <c r="P179">
        <f>2.0/((1/R179-1/Q179)+SIGN(R179)*SQRT((1/R179-1/Q179)*(1/R179-1/Q179) + 4*BR179/((BR179+1)*(BR179+1))*(2*1/R179*1/Q179-1/Q179*1/Q179)))</f>
        <v>0</v>
      </c>
      <c r="Q179">
        <f>IF(LEFT(BS179,1)&lt;&gt;"0",IF(LEFT(BS179,1)="1",3.0,BT179),$D$5+$E$5*(CJ179*CC179/($K$5*1000))+$F$5*(CJ179*CC179/($K$5*1000))*MAX(MIN(BQ179,$J$5),$I$5)*MAX(MIN(BQ179,$J$5),$I$5)+$G$5*MAX(MIN(BQ179,$J$5),$I$5)*(CJ179*CC179/($K$5*1000))+$H$5*(CJ179*CC179/($K$5*1000))*(CJ179*CC179/($K$5*1000)))</f>
        <v>0</v>
      </c>
      <c r="R179">
        <f>I179*(1000-(1000*0.61365*exp(17.502*V179/(240.97+V179))/(CC179+CD179)+BX179)/2)/(1000*0.61365*exp(17.502*V179/(240.97+V179))/(CC179+CD179)-BX179)</f>
        <v>0</v>
      </c>
      <c r="S179">
        <f>1/((BR179+1)/(P179/1.6)+1/(Q179/1.37)) + BR179/((BR179+1)/(P179/1.6) + BR179/(Q179/1.37))</f>
        <v>0</v>
      </c>
      <c r="T179">
        <f>(BM179*BP179)</f>
        <v>0</v>
      </c>
      <c r="U179">
        <f>(CE179+(T179+2*0.95*5.67E-8*(((CE179+$B$7)+273)^4-(CE179+273)^4)-44100*I179)/(1.84*29.3*Q179+8*0.95*5.67E-8*(CE179+273)^3))</f>
        <v>0</v>
      </c>
      <c r="V179">
        <f>($C$7*CF179+$D$7*CG179+$E$7*U179)</f>
        <v>0</v>
      </c>
      <c r="W179">
        <f>0.61365*exp(17.502*V179/(240.97+V179))</f>
        <v>0</v>
      </c>
      <c r="X179">
        <f>(Y179/Z179*100)</f>
        <v>0</v>
      </c>
      <c r="Y179">
        <f>BX179*(CC179+CD179)/1000</f>
        <v>0</v>
      </c>
      <c r="Z179">
        <f>0.61365*exp(17.502*CE179/(240.97+CE179))</f>
        <v>0</v>
      </c>
      <c r="AA179">
        <f>(W179-BX179*(CC179+CD179)/1000)</f>
        <v>0</v>
      </c>
      <c r="AB179">
        <f>(-I179*44100)</f>
        <v>0</v>
      </c>
      <c r="AC179">
        <f>2*29.3*Q179*0.92*(CE179-V179)</f>
        <v>0</v>
      </c>
      <c r="AD179">
        <f>2*0.95*5.67E-8*(((CE179+$B$7)+273)^4-(V179+273)^4)</f>
        <v>0</v>
      </c>
      <c r="AE179">
        <f>T179+AD179+AB179+AC179</f>
        <v>0</v>
      </c>
      <c r="AF179">
        <v>0</v>
      </c>
      <c r="AG179">
        <v>0</v>
      </c>
      <c r="AH179">
        <f>IF(AF179*$H$13&gt;=AJ179,1.0,(AJ179/(AJ179-AF179*$H$13)))</f>
        <v>0</v>
      </c>
      <c r="AI179">
        <f>(AH179-1)*100</f>
        <v>0</v>
      </c>
      <c r="AJ179">
        <f>MAX(0,($B$13+$C$13*CJ179)/(1+$D$13*CJ179)*CC179/(CE179+273)*$E$13)</f>
        <v>0</v>
      </c>
      <c r="AK179" t="s">
        <v>292</v>
      </c>
      <c r="AL179" t="s">
        <v>292</v>
      </c>
      <c r="AM179">
        <v>0</v>
      </c>
      <c r="AN179">
        <v>0</v>
      </c>
      <c r="AO179">
        <f>1-AM179/AN179</f>
        <v>0</v>
      </c>
      <c r="AP179">
        <v>0</v>
      </c>
      <c r="AQ179" t="s">
        <v>292</v>
      </c>
      <c r="AR179" t="s">
        <v>292</v>
      </c>
      <c r="AS179">
        <v>0</v>
      </c>
      <c r="AT179">
        <v>0</v>
      </c>
      <c r="AU179">
        <f>1-AS179/AT179</f>
        <v>0</v>
      </c>
      <c r="AV179">
        <v>0.5</v>
      </c>
      <c r="AW179">
        <f>BN179</f>
        <v>0</v>
      </c>
      <c r="AX179">
        <f>K179</f>
        <v>0</v>
      </c>
      <c r="AY179">
        <f>AU179*AV179*AW179</f>
        <v>0</v>
      </c>
      <c r="AZ179">
        <f>(AX179-AP179)/AW179</f>
        <v>0</v>
      </c>
      <c r="BA179">
        <f>(AN179-AT179)/AT179</f>
        <v>0</v>
      </c>
      <c r="BB179">
        <f>AM179/(AO179+AM179/AT179)</f>
        <v>0</v>
      </c>
      <c r="BC179" t="s">
        <v>292</v>
      </c>
      <c r="BD179">
        <v>0</v>
      </c>
      <c r="BE179">
        <f>IF(BD179&lt;&gt;0, BD179, BB179)</f>
        <v>0</v>
      </c>
      <c r="BF179">
        <f>1-BE179/AT179</f>
        <v>0</v>
      </c>
      <c r="BG179">
        <f>(AT179-AS179)/(AT179-BE179)</f>
        <v>0</v>
      </c>
      <c r="BH179">
        <f>(AN179-AT179)/(AN179-BE179)</f>
        <v>0</v>
      </c>
      <c r="BI179">
        <f>(AT179-AS179)/(AT179-AM179)</f>
        <v>0</v>
      </c>
      <c r="BJ179">
        <f>(AN179-AT179)/(AN179-AM179)</f>
        <v>0</v>
      </c>
      <c r="BK179">
        <f>(BG179*BE179/AS179)</f>
        <v>0</v>
      </c>
      <c r="BL179">
        <f>(1-BK179)</f>
        <v>0</v>
      </c>
      <c r="BM179">
        <f>$B$11*CK179+$C$11*CL179+$F$11*CM179*(1-CP179)</f>
        <v>0</v>
      </c>
      <c r="BN179">
        <f>BM179*BO179</f>
        <v>0</v>
      </c>
      <c r="BO179">
        <f>($B$11*$D$9+$C$11*$D$9+$F$11*((CZ179+CR179)/MAX(CZ179+CR179+DA179, 0.1)*$I$9+DA179/MAX(CZ179+CR179+DA179, 0.1)*$J$9))/($B$11+$C$11+$F$11)</f>
        <v>0</v>
      </c>
      <c r="BP179">
        <f>($B$11*$K$9+$C$11*$K$9+$F$11*((CZ179+CR179)/MAX(CZ179+CR179+DA179, 0.1)*$P$9+DA179/MAX(CZ179+CR179+DA179, 0.1)*$Q$9))/($B$11+$C$11+$F$11)</f>
        <v>0</v>
      </c>
      <c r="BQ179">
        <v>6</v>
      </c>
      <c r="BR179">
        <v>0.5</v>
      </c>
      <c r="BS179" t="s">
        <v>293</v>
      </c>
      <c r="BT179">
        <v>2</v>
      </c>
      <c r="BU179">
        <v>1627940837.6</v>
      </c>
      <c r="BV179">
        <v>535.449</v>
      </c>
      <c r="BW179">
        <v>541.226</v>
      </c>
      <c r="BX179">
        <v>19.5872</v>
      </c>
      <c r="BY179">
        <v>19.5311</v>
      </c>
      <c r="BZ179">
        <v>534.376</v>
      </c>
      <c r="CA179">
        <v>19.7203</v>
      </c>
      <c r="CB179">
        <v>900.012</v>
      </c>
      <c r="CC179">
        <v>101.145</v>
      </c>
      <c r="CD179">
        <v>0.100055</v>
      </c>
      <c r="CE179">
        <v>35.1868</v>
      </c>
      <c r="CF179">
        <v>35.4319</v>
      </c>
      <c r="CG179">
        <v>999.9</v>
      </c>
      <c r="CH179">
        <v>0</v>
      </c>
      <c r="CI179">
        <v>0</v>
      </c>
      <c r="CJ179">
        <v>10010</v>
      </c>
      <c r="CK179">
        <v>0</v>
      </c>
      <c r="CL179">
        <v>66.3781</v>
      </c>
      <c r="CM179">
        <v>1460.01</v>
      </c>
      <c r="CN179">
        <v>0.972999</v>
      </c>
      <c r="CO179">
        <v>0.0270013</v>
      </c>
      <c r="CP179">
        <v>0</v>
      </c>
      <c r="CQ179">
        <v>3.309</v>
      </c>
      <c r="CR179">
        <v>4.99951</v>
      </c>
      <c r="CS179">
        <v>202.349</v>
      </c>
      <c r="CT179">
        <v>11912</v>
      </c>
      <c r="CU179">
        <v>49.312</v>
      </c>
      <c r="CV179">
        <v>51.687</v>
      </c>
      <c r="CW179">
        <v>50.937</v>
      </c>
      <c r="CX179">
        <v>51.062</v>
      </c>
      <c r="CY179">
        <v>51.312</v>
      </c>
      <c r="CZ179">
        <v>1415.72</v>
      </c>
      <c r="DA179">
        <v>39.29</v>
      </c>
      <c r="DB179">
        <v>0</v>
      </c>
      <c r="DC179">
        <v>1627940838.1</v>
      </c>
      <c r="DD179">
        <v>0</v>
      </c>
      <c r="DE179">
        <v>3.25838076923077</v>
      </c>
      <c r="DF179">
        <v>-0.414369228825155</v>
      </c>
      <c r="DG179">
        <v>4.28294017418023</v>
      </c>
      <c r="DH179">
        <v>202.273153846154</v>
      </c>
      <c r="DI179">
        <v>15</v>
      </c>
      <c r="DJ179">
        <v>1627940486.6</v>
      </c>
      <c r="DK179" t="s">
        <v>294</v>
      </c>
      <c r="DL179">
        <v>1627940484.1</v>
      </c>
      <c r="DM179">
        <v>1627940486.6</v>
      </c>
      <c r="DN179">
        <v>1</v>
      </c>
      <c r="DO179">
        <v>-0.66</v>
      </c>
      <c r="DP179">
        <v>-0.126</v>
      </c>
      <c r="DQ179">
        <v>0.617</v>
      </c>
      <c r="DR179">
        <v>-0.144</v>
      </c>
      <c r="DS179">
        <v>420</v>
      </c>
      <c r="DT179">
        <v>19</v>
      </c>
      <c r="DU179">
        <v>0.69</v>
      </c>
      <c r="DV179">
        <v>0.21</v>
      </c>
      <c r="DW179">
        <v>-5.94955048780488</v>
      </c>
      <c r="DX179">
        <v>0.118038815331004</v>
      </c>
      <c r="DY179">
        <v>0.0445547691981299</v>
      </c>
      <c r="DZ179">
        <v>1</v>
      </c>
      <c r="EA179">
        <v>3.23305882352941</v>
      </c>
      <c r="EB179">
        <v>0.032603130086389</v>
      </c>
      <c r="EC179">
        <v>0.162083518989525</v>
      </c>
      <c r="ED179">
        <v>1</v>
      </c>
      <c r="EE179">
        <v>0.079091656097561</v>
      </c>
      <c r="EF179">
        <v>-0.109072714285714</v>
      </c>
      <c r="EG179">
        <v>0.0218240368833848</v>
      </c>
      <c r="EH179">
        <v>0</v>
      </c>
      <c r="EI179">
        <v>2</v>
      </c>
      <c r="EJ179">
        <v>3</v>
      </c>
      <c r="EK179" t="s">
        <v>298</v>
      </c>
      <c r="EL179">
        <v>100</v>
      </c>
      <c r="EM179">
        <v>100</v>
      </c>
      <c r="EN179">
        <v>1.073</v>
      </c>
      <c r="EO179">
        <v>-0.1331</v>
      </c>
      <c r="EP179">
        <v>-1.5265217558934</v>
      </c>
      <c r="EQ179">
        <v>0.00616335315543056</v>
      </c>
      <c r="ER179">
        <v>-2.81551833566181e-06</v>
      </c>
      <c r="ES179">
        <v>7.20361701182458e-10</v>
      </c>
      <c r="ET179">
        <v>-0.335119031910718</v>
      </c>
      <c r="EU179">
        <v>0.000949733804135094</v>
      </c>
      <c r="EV179">
        <v>0.000626151634330831</v>
      </c>
      <c r="EW179">
        <v>-7.8445624330649e-06</v>
      </c>
      <c r="EX179">
        <v>-4</v>
      </c>
      <c r="EY179">
        <v>2067</v>
      </c>
      <c r="EZ179">
        <v>1</v>
      </c>
      <c r="FA179">
        <v>22</v>
      </c>
      <c r="FB179">
        <v>5.9</v>
      </c>
      <c r="FC179">
        <v>5.8</v>
      </c>
      <c r="FD179">
        <v>18</v>
      </c>
      <c r="FE179">
        <v>992.673</v>
      </c>
      <c r="FF179">
        <v>449.781</v>
      </c>
      <c r="FG179">
        <v>33.0009</v>
      </c>
      <c r="FH179">
        <v>34.8324</v>
      </c>
      <c r="FI179">
        <v>30.0016</v>
      </c>
      <c r="FJ179">
        <v>34.4379</v>
      </c>
      <c r="FK179">
        <v>34.4711</v>
      </c>
      <c r="FL179">
        <v>33.5564</v>
      </c>
      <c r="FM179">
        <v>44.3162</v>
      </c>
      <c r="FN179">
        <v>0</v>
      </c>
      <c r="FO179">
        <v>33</v>
      </c>
      <c r="FP179">
        <v>554.76</v>
      </c>
      <c r="FQ179">
        <v>19.5859</v>
      </c>
      <c r="FR179">
        <v>98.8384</v>
      </c>
      <c r="FS179">
        <v>97.6566</v>
      </c>
    </row>
    <row r="180" spans="1:175">
      <c r="A180">
        <v>164</v>
      </c>
      <c r="B180">
        <v>1627940839.6</v>
      </c>
      <c r="C180">
        <v>326</v>
      </c>
      <c r="D180" t="s">
        <v>622</v>
      </c>
      <c r="E180" t="s">
        <v>623</v>
      </c>
      <c r="F180">
        <v>0</v>
      </c>
      <c r="H180">
        <v>1627940839.6</v>
      </c>
      <c r="I180">
        <f>(J180)/1000</f>
        <v>0</v>
      </c>
      <c r="J180">
        <f>1000*CB180*AH180*(BX180-BY180)/(100*BQ180*(1000-AH180*BX180))</f>
        <v>0</v>
      </c>
      <c r="K180">
        <f>CB180*AH180*(BW180-BV180*(1000-AH180*BY180)/(1000-AH180*BX180))/(100*BQ180)</f>
        <v>0</v>
      </c>
      <c r="L180">
        <f>BV180 - IF(AH180&gt;1, K180*BQ180*100.0/(AJ180*CJ180), 0)</f>
        <v>0</v>
      </c>
      <c r="M180">
        <f>((S180-I180/2)*L180-K180)/(S180+I180/2)</f>
        <v>0</v>
      </c>
      <c r="N180">
        <f>M180*(CC180+CD180)/1000.0</f>
        <v>0</v>
      </c>
      <c r="O180">
        <f>(BV180 - IF(AH180&gt;1, K180*BQ180*100.0/(AJ180*CJ180), 0))*(CC180+CD180)/1000.0</f>
        <v>0</v>
      </c>
      <c r="P180">
        <f>2.0/((1/R180-1/Q180)+SIGN(R180)*SQRT((1/R180-1/Q180)*(1/R180-1/Q180) + 4*BR180/((BR180+1)*(BR180+1))*(2*1/R180*1/Q180-1/Q180*1/Q180)))</f>
        <v>0</v>
      </c>
      <c r="Q180">
        <f>IF(LEFT(BS180,1)&lt;&gt;"0",IF(LEFT(BS180,1)="1",3.0,BT180),$D$5+$E$5*(CJ180*CC180/($K$5*1000))+$F$5*(CJ180*CC180/($K$5*1000))*MAX(MIN(BQ180,$J$5),$I$5)*MAX(MIN(BQ180,$J$5),$I$5)+$G$5*MAX(MIN(BQ180,$J$5),$I$5)*(CJ180*CC180/($K$5*1000))+$H$5*(CJ180*CC180/($K$5*1000))*(CJ180*CC180/($K$5*1000)))</f>
        <v>0</v>
      </c>
      <c r="R180">
        <f>I180*(1000-(1000*0.61365*exp(17.502*V180/(240.97+V180))/(CC180+CD180)+BX180)/2)/(1000*0.61365*exp(17.502*V180/(240.97+V180))/(CC180+CD180)-BX180)</f>
        <v>0</v>
      </c>
      <c r="S180">
        <f>1/((BR180+1)/(P180/1.6)+1/(Q180/1.37)) + BR180/((BR180+1)/(P180/1.6) + BR180/(Q180/1.37))</f>
        <v>0</v>
      </c>
      <c r="T180">
        <f>(BM180*BP180)</f>
        <v>0</v>
      </c>
      <c r="U180">
        <f>(CE180+(T180+2*0.95*5.67E-8*(((CE180+$B$7)+273)^4-(CE180+273)^4)-44100*I180)/(1.84*29.3*Q180+8*0.95*5.67E-8*(CE180+273)^3))</f>
        <v>0</v>
      </c>
      <c r="V180">
        <f>($C$7*CF180+$D$7*CG180+$E$7*U180)</f>
        <v>0</v>
      </c>
      <c r="W180">
        <f>0.61365*exp(17.502*V180/(240.97+V180))</f>
        <v>0</v>
      </c>
      <c r="X180">
        <f>(Y180/Z180*100)</f>
        <v>0</v>
      </c>
      <c r="Y180">
        <f>BX180*(CC180+CD180)/1000</f>
        <v>0</v>
      </c>
      <c r="Z180">
        <f>0.61365*exp(17.502*CE180/(240.97+CE180))</f>
        <v>0</v>
      </c>
      <c r="AA180">
        <f>(W180-BX180*(CC180+CD180)/1000)</f>
        <v>0</v>
      </c>
      <c r="AB180">
        <f>(-I180*44100)</f>
        <v>0</v>
      </c>
      <c r="AC180">
        <f>2*29.3*Q180*0.92*(CE180-V180)</f>
        <v>0</v>
      </c>
      <c r="AD180">
        <f>2*0.95*5.67E-8*(((CE180+$B$7)+273)^4-(V180+273)^4)</f>
        <v>0</v>
      </c>
      <c r="AE180">
        <f>T180+AD180+AB180+AC180</f>
        <v>0</v>
      </c>
      <c r="AF180">
        <v>0</v>
      </c>
      <c r="AG180">
        <v>0</v>
      </c>
      <c r="AH180">
        <f>IF(AF180*$H$13&gt;=AJ180,1.0,(AJ180/(AJ180-AF180*$H$13)))</f>
        <v>0</v>
      </c>
      <c r="AI180">
        <f>(AH180-1)*100</f>
        <v>0</v>
      </c>
      <c r="AJ180">
        <f>MAX(0,($B$13+$C$13*CJ180)/(1+$D$13*CJ180)*CC180/(CE180+273)*$E$13)</f>
        <v>0</v>
      </c>
      <c r="AK180" t="s">
        <v>292</v>
      </c>
      <c r="AL180" t="s">
        <v>292</v>
      </c>
      <c r="AM180">
        <v>0</v>
      </c>
      <c r="AN180">
        <v>0</v>
      </c>
      <c r="AO180">
        <f>1-AM180/AN180</f>
        <v>0</v>
      </c>
      <c r="AP180">
        <v>0</v>
      </c>
      <c r="AQ180" t="s">
        <v>292</v>
      </c>
      <c r="AR180" t="s">
        <v>292</v>
      </c>
      <c r="AS180">
        <v>0</v>
      </c>
      <c r="AT180">
        <v>0</v>
      </c>
      <c r="AU180">
        <f>1-AS180/AT180</f>
        <v>0</v>
      </c>
      <c r="AV180">
        <v>0.5</v>
      </c>
      <c r="AW180">
        <f>BN180</f>
        <v>0</v>
      </c>
      <c r="AX180">
        <f>K180</f>
        <v>0</v>
      </c>
      <c r="AY180">
        <f>AU180*AV180*AW180</f>
        <v>0</v>
      </c>
      <c r="AZ180">
        <f>(AX180-AP180)/AW180</f>
        <v>0</v>
      </c>
      <c r="BA180">
        <f>(AN180-AT180)/AT180</f>
        <v>0</v>
      </c>
      <c r="BB180">
        <f>AM180/(AO180+AM180/AT180)</f>
        <v>0</v>
      </c>
      <c r="BC180" t="s">
        <v>292</v>
      </c>
      <c r="BD180">
        <v>0</v>
      </c>
      <c r="BE180">
        <f>IF(BD180&lt;&gt;0, BD180, BB180)</f>
        <v>0</v>
      </c>
      <c r="BF180">
        <f>1-BE180/AT180</f>
        <v>0</v>
      </c>
      <c r="BG180">
        <f>(AT180-AS180)/(AT180-BE180)</f>
        <v>0</v>
      </c>
      <c r="BH180">
        <f>(AN180-AT180)/(AN180-BE180)</f>
        <v>0</v>
      </c>
      <c r="BI180">
        <f>(AT180-AS180)/(AT180-AM180)</f>
        <v>0</v>
      </c>
      <c r="BJ180">
        <f>(AN180-AT180)/(AN180-AM180)</f>
        <v>0</v>
      </c>
      <c r="BK180">
        <f>(BG180*BE180/AS180)</f>
        <v>0</v>
      </c>
      <c r="BL180">
        <f>(1-BK180)</f>
        <v>0</v>
      </c>
      <c r="BM180">
        <f>$B$11*CK180+$C$11*CL180+$F$11*CM180*(1-CP180)</f>
        <v>0</v>
      </c>
      <c r="BN180">
        <f>BM180*BO180</f>
        <v>0</v>
      </c>
      <c r="BO180">
        <f>($B$11*$D$9+$C$11*$D$9+$F$11*((CZ180+CR180)/MAX(CZ180+CR180+DA180, 0.1)*$I$9+DA180/MAX(CZ180+CR180+DA180, 0.1)*$J$9))/($B$11+$C$11+$F$11)</f>
        <v>0</v>
      </c>
      <c r="BP180">
        <f>($B$11*$K$9+$C$11*$K$9+$F$11*((CZ180+CR180)/MAX(CZ180+CR180+DA180, 0.1)*$P$9+DA180/MAX(CZ180+CR180+DA180, 0.1)*$Q$9))/($B$11+$C$11+$F$11)</f>
        <v>0</v>
      </c>
      <c r="BQ180">
        <v>6</v>
      </c>
      <c r="BR180">
        <v>0.5</v>
      </c>
      <c r="BS180" t="s">
        <v>293</v>
      </c>
      <c r="BT180">
        <v>2</v>
      </c>
      <c r="BU180">
        <v>1627940839.6</v>
      </c>
      <c r="BV180">
        <v>538.685</v>
      </c>
      <c r="BW180">
        <v>544.432</v>
      </c>
      <c r="BX180">
        <v>19.5924</v>
      </c>
      <c r="BY180">
        <v>19.5355</v>
      </c>
      <c r="BZ180">
        <v>537.6</v>
      </c>
      <c r="CA180">
        <v>19.7254</v>
      </c>
      <c r="CB180">
        <v>899.891</v>
      </c>
      <c r="CC180">
        <v>101.145</v>
      </c>
      <c r="CD180">
        <v>0.0999222</v>
      </c>
      <c r="CE180">
        <v>35.186</v>
      </c>
      <c r="CF180">
        <v>35.4343</v>
      </c>
      <c r="CG180">
        <v>999.9</v>
      </c>
      <c r="CH180">
        <v>0</v>
      </c>
      <c r="CI180">
        <v>0</v>
      </c>
      <c r="CJ180">
        <v>9983.12</v>
      </c>
      <c r="CK180">
        <v>0</v>
      </c>
      <c r="CL180">
        <v>66.3781</v>
      </c>
      <c r="CM180">
        <v>1460</v>
      </c>
      <c r="CN180">
        <v>0.972999</v>
      </c>
      <c r="CO180">
        <v>0.0270013</v>
      </c>
      <c r="CP180">
        <v>0</v>
      </c>
      <c r="CQ180">
        <v>3.2249</v>
      </c>
      <c r="CR180">
        <v>4.99951</v>
      </c>
      <c r="CS180">
        <v>203.091</v>
      </c>
      <c r="CT180">
        <v>11911.9</v>
      </c>
      <c r="CU180">
        <v>49.312</v>
      </c>
      <c r="CV180">
        <v>51.687</v>
      </c>
      <c r="CW180">
        <v>50.937</v>
      </c>
      <c r="CX180">
        <v>51.062</v>
      </c>
      <c r="CY180">
        <v>51.312</v>
      </c>
      <c r="CZ180">
        <v>1415.71</v>
      </c>
      <c r="DA180">
        <v>39.29</v>
      </c>
      <c r="DB180">
        <v>0</v>
      </c>
      <c r="DC180">
        <v>1627940840.5</v>
      </c>
      <c r="DD180">
        <v>0</v>
      </c>
      <c r="DE180">
        <v>3.25056923076923</v>
      </c>
      <c r="DF180">
        <v>0.0518358997012558</v>
      </c>
      <c r="DG180">
        <v>4.13958973784258</v>
      </c>
      <c r="DH180">
        <v>202.450653846154</v>
      </c>
      <c r="DI180">
        <v>15</v>
      </c>
      <c r="DJ180">
        <v>1627940486.6</v>
      </c>
      <c r="DK180" t="s">
        <v>294</v>
      </c>
      <c r="DL180">
        <v>1627940484.1</v>
      </c>
      <c r="DM180">
        <v>1627940486.6</v>
      </c>
      <c r="DN180">
        <v>1</v>
      </c>
      <c r="DO180">
        <v>-0.66</v>
      </c>
      <c r="DP180">
        <v>-0.126</v>
      </c>
      <c r="DQ180">
        <v>0.617</v>
      </c>
      <c r="DR180">
        <v>-0.144</v>
      </c>
      <c r="DS180">
        <v>420</v>
      </c>
      <c r="DT180">
        <v>19</v>
      </c>
      <c r="DU180">
        <v>0.69</v>
      </c>
      <c r="DV180">
        <v>0.21</v>
      </c>
      <c r="DW180">
        <v>-5.93133146341463</v>
      </c>
      <c r="DX180">
        <v>0.413648780487811</v>
      </c>
      <c r="DY180">
        <v>0.0719271980703312</v>
      </c>
      <c r="DZ180">
        <v>1</v>
      </c>
      <c r="EA180">
        <v>3.24507941176471</v>
      </c>
      <c r="EB180">
        <v>0.115572273879965</v>
      </c>
      <c r="EC180">
        <v>0.166056083331562</v>
      </c>
      <c r="ED180">
        <v>1</v>
      </c>
      <c r="EE180">
        <v>0.0790315512195122</v>
      </c>
      <c r="EF180">
        <v>-0.187851608362369</v>
      </c>
      <c r="EG180">
        <v>0.0218523236792005</v>
      </c>
      <c r="EH180">
        <v>0</v>
      </c>
      <c r="EI180">
        <v>2</v>
      </c>
      <c r="EJ180">
        <v>3</v>
      </c>
      <c r="EK180" t="s">
        <v>298</v>
      </c>
      <c r="EL180">
        <v>100</v>
      </c>
      <c r="EM180">
        <v>100</v>
      </c>
      <c r="EN180">
        <v>1.085</v>
      </c>
      <c r="EO180">
        <v>-0.133</v>
      </c>
      <c r="EP180">
        <v>-1.5265217558934</v>
      </c>
      <c r="EQ180">
        <v>0.00616335315543056</v>
      </c>
      <c r="ER180">
        <v>-2.81551833566181e-06</v>
      </c>
      <c r="ES180">
        <v>7.20361701182458e-10</v>
      </c>
      <c r="ET180">
        <v>-0.335119031910718</v>
      </c>
      <c r="EU180">
        <v>0.000949733804135094</v>
      </c>
      <c r="EV180">
        <v>0.000626151634330831</v>
      </c>
      <c r="EW180">
        <v>-7.8445624330649e-06</v>
      </c>
      <c r="EX180">
        <v>-4</v>
      </c>
      <c r="EY180">
        <v>2067</v>
      </c>
      <c r="EZ180">
        <v>1</v>
      </c>
      <c r="FA180">
        <v>22</v>
      </c>
      <c r="FB180">
        <v>5.9</v>
      </c>
      <c r="FC180">
        <v>5.9</v>
      </c>
      <c r="FD180">
        <v>18</v>
      </c>
      <c r="FE180">
        <v>992.562</v>
      </c>
      <c r="FF180">
        <v>449.654</v>
      </c>
      <c r="FG180">
        <v>33.0009</v>
      </c>
      <c r="FH180">
        <v>34.8394</v>
      </c>
      <c r="FI180">
        <v>30.0016</v>
      </c>
      <c r="FJ180">
        <v>34.4464</v>
      </c>
      <c r="FK180">
        <v>34.4788</v>
      </c>
      <c r="FL180">
        <v>33.6777</v>
      </c>
      <c r="FM180">
        <v>44.3162</v>
      </c>
      <c r="FN180">
        <v>0</v>
      </c>
      <c r="FO180">
        <v>33</v>
      </c>
      <c r="FP180">
        <v>559.78</v>
      </c>
      <c r="FQ180">
        <v>19.5915</v>
      </c>
      <c r="FR180">
        <v>98.8375</v>
      </c>
      <c r="FS180">
        <v>97.6556</v>
      </c>
    </row>
    <row r="181" spans="1:175">
      <c r="A181">
        <v>165</v>
      </c>
      <c r="B181">
        <v>1627940841.6</v>
      </c>
      <c r="C181">
        <v>328</v>
      </c>
      <c r="D181" t="s">
        <v>624</v>
      </c>
      <c r="E181" t="s">
        <v>625</v>
      </c>
      <c r="F181">
        <v>0</v>
      </c>
      <c r="H181">
        <v>1627940841.6</v>
      </c>
      <c r="I181">
        <f>(J181)/1000</f>
        <v>0</v>
      </c>
      <c r="J181">
        <f>1000*CB181*AH181*(BX181-BY181)/(100*BQ181*(1000-AH181*BX181))</f>
        <v>0</v>
      </c>
      <c r="K181">
        <f>CB181*AH181*(BW181-BV181*(1000-AH181*BY181)/(1000-AH181*BX181))/(100*BQ181)</f>
        <v>0</v>
      </c>
      <c r="L181">
        <f>BV181 - IF(AH181&gt;1, K181*BQ181*100.0/(AJ181*CJ181), 0)</f>
        <v>0</v>
      </c>
      <c r="M181">
        <f>((S181-I181/2)*L181-K181)/(S181+I181/2)</f>
        <v>0</v>
      </c>
      <c r="N181">
        <f>M181*(CC181+CD181)/1000.0</f>
        <v>0</v>
      </c>
      <c r="O181">
        <f>(BV181 - IF(AH181&gt;1, K181*BQ181*100.0/(AJ181*CJ181), 0))*(CC181+CD181)/1000.0</f>
        <v>0</v>
      </c>
      <c r="P181">
        <f>2.0/((1/R181-1/Q181)+SIGN(R181)*SQRT((1/R181-1/Q181)*(1/R181-1/Q181) + 4*BR181/((BR181+1)*(BR181+1))*(2*1/R181*1/Q181-1/Q181*1/Q181)))</f>
        <v>0</v>
      </c>
      <c r="Q181">
        <f>IF(LEFT(BS181,1)&lt;&gt;"0",IF(LEFT(BS181,1)="1",3.0,BT181),$D$5+$E$5*(CJ181*CC181/($K$5*1000))+$F$5*(CJ181*CC181/($K$5*1000))*MAX(MIN(BQ181,$J$5),$I$5)*MAX(MIN(BQ181,$J$5),$I$5)+$G$5*MAX(MIN(BQ181,$J$5),$I$5)*(CJ181*CC181/($K$5*1000))+$H$5*(CJ181*CC181/($K$5*1000))*(CJ181*CC181/($K$5*1000)))</f>
        <v>0</v>
      </c>
      <c r="R181">
        <f>I181*(1000-(1000*0.61365*exp(17.502*V181/(240.97+V181))/(CC181+CD181)+BX181)/2)/(1000*0.61365*exp(17.502*V181/(240.97+V181))/(CC181+CD181)-BX181)</f>
        <v>0</v>
      </c>
      <c r="S181">
        <f>1/((BR181+1)/(P181/1.6)+1/(Q181/1.37)) + BR181/((BR181+1)/(P181/1.6) + BR181/(Q181/1.37))</f>
        <v>0</v>
      </c>
      <c r="T181">
        <f>(BM181*BP181)</f>
        <v>0</v>
      </c>
      <c r="U181">
        <f>(CE181+(T181+2*0.95*5.67E-8*(((CE181+$B$7)+273)^4-(CE181+273)^4)-44100*I181)/(1.84*29.3*Q181+8*0.95*5.67E-8*(CE181+273)^3))</f>
        <v>0</v>
      </c>
      <c r="V181">
        <f>($C$7*CF181+$D$7*CG181+$E$7*U181)</f>
        <v>0</v>
      </c>
      <c r="W181">
        <f>0.61365*exp(17.502*V181/(240.97+V181))</f>
        <v>0</v>
      </c>
      <c r="X181">
        <f>(Y181/Z181*100)</f>
        <v>0</v>
      </c>
      <c r="Y181">
        <f>BX181*(CC181+CD181)/1000</f>
        <v>0</v>
      </c>
      <c r="Z181">
        <f>0.61365*exp(17.502*CE181/(240.97+CE181))</f>
        <v>0</v>
      </c>
      <c r="AA181">
        <f>(W181-BX181*(CC181+CD181)/1000)</f>
        <v>0</v>
      </c>
      <c r="AB181">
        <f>(-I181*44100)</f>
        <v>0</v>
      </c>
      <c r="AC181">
        <f>2*29.3*Q181*0.92*(CE181-V181)</f>
        <v>0</v>
      </c>
      <c r="AD181">
        <f>2*0.95*5.67E-8*(((CE181+$B$7)+273)^4-(V181+273)^4)</f>
        <v>0</v>
      </c>
      <c r="AE181">
        <f>T181+AD181+AB181+AC181</f>
        <v>0</v>
      </c>
      <c r="AF181">
        <v>0</v>
      </c>
      <c r="AG181">
        <v>0</v>
      </c>
      <c r="AH181">
        <f>IF(AF181*$H$13&gt;=AJ181,1.0,(AJ181/(AJ181-AF181*$H$13)))</f>
        <v>0</v>
      </c>
      <c r="AI181">
        <f>(AH181-1)*100</f>
        <v>0</v>
      </c>
      <c r="AJ181">
        <f>MAX(0,($B$13+$C$13*CJ181)/(1+$D$13*CJ181)*CC181/(CE181+273)*$E$13)</f>
        <v>0</v>
      </c>
      <c r="AK181" t="s">
        <v>292</v>
      </c>
      <c r="AL181" t="s">
        <v>292</v>
      </c>
      <c r="AM181">
        <v>0</v>
      </c>
      <c r="AN181">
        <v>0</v>
      </c>
      <c r="AO181">
        <f>1-AM181/AN181</f>
        <v>0</v>
      </c>
      <c r="AP181">
        <v>0</v>
      </c>
      <c r="AQ181" t="s">
        <v>292</v>
      </c>
      <c r="AR181" t="s">
        <v>292</v>
      </c>
      <c r="AS181">
        <v>0</v>
      </c>
      <c r="AT181">
        <v>0</v>
      </c>
      <c r="AU181">
        <f>1-AS181/AT181</f>
        <v>0</v>
      </c>
      <c r="AV181">
        <v>0.5</v>
      </c>
      <c r="AW181">
        <f>BN181</f>
        <v>0</v>
      </c>
      <c r="AX181">
        <f>K181</f>
        <v>0</v>
      </c>
      <c r="AY181">
        <f>AU181*AV181*AW181</f>
        <v>0</v>
      </c>
      <c r="AZ181">
        <f>(AX181-AP181)/AW181</f>
        <v>0</v>
      </c>
      <c r="BA181">
        <f>(AN181-AT181)/AT181</f>
        <v>0</v>
      </c>
      <c r="BB181">
        <f>AM181/(AO181+AM181/AT181)</f>
        <v>0</v>
      </c>
      <c r="BC181" t="s">
        <v>292</v>
      </c>
      <c r="BD181">
        <v>0</v>
      </c>
      <c r="BE181">
        <f>IF(BD181&lt;&gt;0, BD181, BB181)</f>
        <v>0</v>
      </c>
      <c r="BF181">
        <f>1-BE181/AT181</f>
        <v>0</v>
      </c>
      <c r="BG181">
        <f>(AT181-AS181)/(AT181-BE181)</f>
        <v>0</v>
      </c>
      <c r="BH181">
        <f>(AN181-AT181)/(AN181-BE181)</f>
        <v>0</v>
      </c>
      <c r="BI181">
        <f>(AT181-AS181)/(AT181-AM181)</f>
        <v>0</v>
      </c>
      <c r="BJ181">
        <f>(AN181-AT181)/(AN181-AM181)</f>
        <v>0</v>
      </c>
      <c r="BK181">
        <f>(BG181*BE181/AS181)</f>
        <v>0</v>
      </c>
      <c r="BL181">
        <f>(1-BK181)</f>
        <v>0</v>
      </c>
      <c r="BM181">
        <f>$B$11*CK181+$C$11*CL181+$F$11*CM181*(1-CP181)</f>
        <v>0</v>
      </c>
      <c r="BN181">
        <f>BM181*BO181</f>
        <v>0</v>
      </c>
      <c r="BO181">
        <f>($B$11*$D$9+$C$11*$D$9+$F$11*((CZ181+CR181)/MAX(CZ181+CR181+DA181, 0.1)*$I$9+DA181/MAX(CZ181+CR181+DA181, 0.1)*$J$9))/($B$11+$C$11+$F$11)</f>
        <v>0</v>
      </c>
      <c r="BP181">
        <f>($B$11*$K$9+$C$11*$K$9+$F$11*((CZ181+CR181)/MAX(CZ181+CR181+DA181, 0.1)*$P$9+DA181/MAX(CZ181+CR181+DA181, 0.1)*$Q$9))/($B$11+$C$11+$F$11)</f>
        <v>0</v>
      </c>
      <c r="BQ181">
        <v>6</v>
      </c>
      <c r="BR181">
        <v>0.5</v>
      </c>
      <c r="BS181" t="s">
        <v>293</v>
      </c>
      <c r="BT181">
        <v>2</v>
      </c>
      <c r="BU181">
        <v>1627940841.6</v>
      </c>
      <c r="BV181">
        <v>541.95</v>
      </c>
      <c r="BW181">
        <v>547.635</v>
      </c>
      <c r="BX181">
        <v>19.5959</v>
      </c>
      <c r="BY181">
        <v>19.5418</v>
      </c>
      <c r="BZ181">
        <v>540.852</v>
      </c>
      <c r="CA181">
        <v>19.7288</v>
      </c>
      <c r="CB181">
        <v>899.986</v>
      </c>
      <c r="CC181">
        <v>101.145</v>
      </c>
      <c r="CD181">
        <v>0.100068</v>
      </c>
      <c r="CE181">
        <v>35.187</v>
      </c>
      <c r="CF181">
        <v>35.4338</v>
      </c>
      <c r="CG181">
        <v>999.9</v>
      </c>
      <c r="CH181">
        <v>0</v>
      </c>
      <c r="CI181">
        <v>0</v>
      </c>
      <c r="CJ181">
        <v>9970</v>
      </c>
      <c r="CK181">
        <v>0</v>
      </c>
      <c r="CL181">
        <v>66.3781</v>
      </c>
      <c r="CM181">
        <v>1460</v>
      </c>
      <c r="CN181">
        <v>0.972999</v>
      </c>
      <c r="CO181">
        <v>0.0270013</v>
      </c>
      <c r="CP181">
        <v>0</v>
      </c>
      <c r="CQ181">
        <v>3.1884</v>
      </c>
      <c r="CR181">
        <v>4.99951</v>
      </c>
      <c r="CS181">
        <v>202.838</v>
      </c>
      <c r="CT181">
        <v>11911.9</v>
      </c>
      <c r="CU181">
        <v>49.312</v>
      </c>
      <c r="CV181">
        <v>51.687</v>
      </c>
      <c r="CW181">
        <v>50.937</v>
      </c>
      <c r="CX181">
        <v>51.062</v>
      </c>
      <c r="CY181">
        <v>51.312</v>
      </c>
      <c r="CZ181">
        <v>1415.71</v>
      </c>
      <c r="DA181">
        <v>39.29</v>
      </c>
      <c r="DB181">
        <v>0</v>
      </c>
      <c r="DC181">
        <v>1627940842.3</v>
      </c>
      <c r="DD181">
        <v>0</v>
      </c>
      <c r="DE181">
        <v>3.245372</v>
      </c>
      <c r="DF181">
        <v>0.148984624476873</v>
      </c>
      <c r="DG181">
        <v>3.65115385123791</v>
      </c>
      <c r="DH181">
        <v>202.55308</v>
      </c>
      <c r="DI181">
        <v>15</v>
      </c>
      <c r="DJ181">
        <v>1627940486.6</v>
      </c>
      <c r="DK181" t="s">
        <v>294</v>
      </c>
      <c r="DL181">
        <v>1627940484.1</v>
      </c>
      <c r="DM181">
        <v>1627940486.6</v>
      </c>
      <c r="DN181">
        <v>1</v>
      </c>
      <c r="DO181">
        <v>-0.66</v>
      </c>
      <c r="DP181">
        <v>-0.126</v>
      </c>
      <c r="DQ181">
        <v>0.617</v>
      </c>
      <c r="DR181">
        <v>-0.144</v>
      </c>
      <c r="DS181">
        <v>420</v>
      </c>
      <c r="DT181">
        <v>19</v>
      </c>
      <c r="DU181">
        <v>0.69</v>
      </c>
      <c r="DV181">
        <v>0.21</v>
      </c>
      <c r="DW181">
        <v>-5.90582</v>
      </c>
      <c r="DX181">
        <v>0.614594216027867</v>
      </c>
      <c r="DY181">
        <v>0.0902969739384384</v>
      </c>
      <c r="DZ181">
        <v>0</v>
      </c>
      <c r="EA181">
        <v>3.24209142857143</v>
      </c>
      <c r="EB181">
        <v>0.285762035225047</v>
      </c>
      <c r="EC181">
        <v>0.16227821677852</v>
      </c>
      <c r="ED181">
        <v>1</v>
      </c>
      <c r="EE181">
        <v>0.0760345</v>
      </c>
      <c r="EF181">
        <v>-0.207874331707317</v>
      </c>
      <c r="EG181">
        <v>0.0223317376843678</v>
      </c>
      <c r="EH181">
        <v>0</v>
      </c>
      <c r="EI181">
        <v>1</v>
      </c>
      <c r="EJ181">
        <v>3</v>
      </c>
      <c r="EK181" t="s">
        <v>349</v>
      </c>
      <c r="EL181">
        <v>100</v>
      </c>
      <c r="EM181">
        <v>100</v>
      </c>
      <c r="EN181">
        <v>1.098</v>
      </c>
      <c r="EO181">
        <v>-0.1329</v>
      </c>
      <c r="EP181">
        <v>-1.5265217558934</v>
      </c>
      <c r="EQ181">
        <v>0.00616335315543056</v>
      </c>
      <c r="ER181">
        <v>-2.81551833566181e-06</v>
      </c>
      <c r="ES181">
        <v>7.20361701182458e-10</v>
      </c>
      <c r="ET181">
        <v>-0.335119031910718</v>
      </c>
      <c r="EU181">
        <v>0.000949733804135094</v>
      </c>
      <c r="EV181">
        <v>0.000626151634330831</v>
      </c>
      <c r="EW181">
        <v>-7.8445624330649e-06</v>
      </c>
      <c r="EX181">
        <v>-4</v>
      </c>
      <c r="EY181">
        <v>2067</v>
      </c>
      <c r="EZ181">
        <v>1</v>
      </c>
      <c r="FA181">
        <v>22</v>
      </c>
      <c r="FB181">
        <v>6</v>
      </c>
      <c r="FC181">
        <v>5.9</v>
      </c>
      <c r="FD181">
        <v>18</v>
      </c>
      <c r="FE181">
        <v>992.548</v>
      </c>
      <c r="FF181">
        <v>449.66</v>
      </c>
      <c r="FG181">
        <v>33.0008</v>
      </c>
      <c r="FH181">
        <v>34.8467</v>
      </c>
      <c r="FI181">
        <v>30.0016</v>
      </c>
      <c r="FJ181">
        <v>34.4542</v>
      </c>
      <c r="FK181">
        <v>34.4866</v>
      </c>
      <c r="FL181">
        <v>33.8706</v>
      </c>
      <c r="FM181">
        <v>44.3162</v>
      </c>
      <c r="FN181">
        <v>0</v>
      </c>
      <c r="FO181">
        <v>33</v>
      </c>
      <c r="FP181">
        <v>559.78</v>
      </c>
      <c r="FQ181">
        <v>19.5884</v>
      </c>
      <c r="FR181">
        <v>98.8354</v>
      </c>
      <c r="FS181">
        <v>97.6546</v>
      </c>
    </row>
    <row r="182" spans="1:175">
      <c r="A182">
        <v>166</v>
      </c>
      <c r="B182">
        <v>1627940843.6</v>
      </c>
      <c r="C182">
        <v>330</v>
      </c>
      <c r="D182" t="s">
        <v>626</v>
      </c>
      <c r="E182" t="s">
        <v>627</v>
      </c>
      <c r="F182">
        <v>0</v>
      </c>
      <c r="H182">
        <v>1627940843.6</v>
      </c>
      <c r="I182">
        <f>(J182)/1000</f>
        <v>0</v>
      </c>
      <c r="J182">
        <f>1000*CB182*AH182*(BX182-BY182)/(100*BQ182*(1000-AH182*BX182))</f>
        <v>0</v>
      </c>
      <c r="K182">
        <f>CB182*AH182*(BW182-BV182*(1000-AH182*BY182)/(1000-AH182*BX182))/(100*BQ182)</f>
        <v>0</v>
      </c>
      <c r="L182">
        <f>BV182 - IF(AH182&gt;1, K182*BQ182*100.0/(AJ182*CJ182), 0)</f>
        <v>0</v>
      </c>
      <c r="M182">
        <f>((S182-I182/2)*L182-K182)/(S182+I182/2)</f>
        <v>0</v>
      </c>
      <c r="N182">
        <f>M182*(CC182+CD182)/1000.0</f>
        <v>0</v>
      </c>
      <c r="O182">
        <f>(BV182 - IF(AH182&gt;1, K182*BQ182*100.0/(AJ182*CJ182), 0))*(CC182+CD182)/1000.0</f>
        <v>0</v>
      </c>
      <c r="P182">
        <f>2.0/((1/R182-1/Q182)+SIGN(R182)*SQRT((1/R182-1/Q182)*(1/R182-1/Q182) + 4*BR182/((BR182+1)*(BR182+1))*(2*1/R182*1/Q182-1/Q182*1/Q182)))</f>
        <v>0</v>
      </c>
      <c r="Q182">
        <f>IF(LEFT(BS182,1)&lt;&gt;"0",IF(LEFT(BS182,1)="1",3.0,BT182),$D$5+$E$5*(CJ182*CC182/($K$5*1000))+$F$5*(CJ182*CC182/($K$5*1000))*MAX(MIN(BQ182,$J$5),$I$5)*MAX(MIN(BQ182,$J$5),$I$5)+$G$5*MAX(MIN(BQ182,$J$5),$I$5)*(CJ182*CC182/($K$5*1000))+$H$5*(CJ182*CC182/($K$5*1000))*(CJ182*CC182/($K$5*1000)))</f>
        <v>0</v>
      </c>
      <c r="R182">
        <f>I182*(1000-(1000*0.61365*exp(17.502*V182/(240.97+V182))/(CC182+CD182)+BX182)/2)/(1000*0.61365*exp(17.502*V182/(240.97+V182))/(CC182+CD182)-BX182)</f>
        <v>0</v>
      </c>
      <c r="S182">
        <f>1/((BR182+1)/(P182/1.6)+1/(Q182/1.37)) + BR182/((BR182+1)/(P182/1.6) + BR182/(Q182/1.37))</f>
        <v>0</v>
      </c>
      <c r="T182">
        <f>(BM182*BP182)</f>
        <v>0</v>
      </c>
      <c r="U182">
        <f>(CE182+(T182+2*0.95*5.67E-8*(((CE182+$B$7)+273)^4-(CE182+273)^4)-44100*I182)/(1.84*29.3*Q182+8*0.95*5.67E-8*(CE182+273)^3))</f>
        <v>0</v>
      </c>
      <c r="V182">
        <f>($C$7*CF182+$D$7*CG182+$E$7*U182)</f>
        <v>0</v>
      </c>
      <c r="W182">
        <f>0.61365*exp(17.502*V182/(240.97+V182))</f>
        <v>0</v>
      </c>
      <c r="X182">
        <f>(Y182/Z182*100)</f>
        <v>0</v>
      </c>
      <c r="Y182">
        <f>BX182*(CC182+CD182)/1000</f>
        <v>0</v>
      </c>
      <c r="Z182">
        <f>0.61365*exp(17.502*CE182/(240.97+CE182))</f>
        <v>0</v>
      </c>
      <c r="AA182">
        <f>(W182-BX182*(CC182+CD182)/1000)</f>
        <v>0</v>
      </c>
      <c r="AB182">
        <f>(-I182*44100)</f>
        <v>0</v>
      </c>
      <c r="AC182">
        <f>2*29.3*Q182*0.92*(CE182-V182)</f>
        <v>0</v>
      </c>
      <c r="AD182">
        <f>2*0.95*5.67E-8*(((CE182+$B$7)+273)^4-(V182+273)^4)</f>
        <v>0</v>
      </c>
      <c r="AE182">
        <f>T182+AD182+AB182+AC182</f>
        <v>0</v>
      </c>
      <c r="AF182">
        <v>0</v>
      </c>
      <c r="AG182">
        <v>0</v>
      </c>
      <c r="AH182">
        <f>IF(AF182*$H$13&gt;=AJ182,1.0,(AJ182/(AJ182-AF182*$H$13)))</f>
        <v>0</v>
      </c>
      <c r="AI182">
        <f>(AH182-1)*100</f>
        <v>0</v>
      </c>
      <c r="AJ182">
        <f>MAX(0,($B$13+$C$13*CJ182)/(1+$D$13*CJ182)*CC182/(CE182+273)*$E$13)</f>
        <v>0</v>
      </c>
      <c r="AK182" t="s">
        <v>292</v>
      </c>
      <c r="AL182" t="s">
        <v>292</v>
      </c>
      <c r="AM182">
        <v>0</v>
      </c>
      <c r="AN182">
        <v>0</v>
      </c>
      <c r="AO182">
        <f>1-AM182/AN182</f>
        <v>0</v>
      </c>
      <c r="AP182">
        <v>0</v>
      </c>
      <c r="AQ182" t="s">
        <v>292</v>
      </c>
      <c r="AR182" t="s">
        <v>292</v>
      </c>
      <c r="AS182">
        <v>0</v>
      </c>
      <c r="AT182">
        <v>0</v>
      </c>
      <c r="AU182">
        <f>1-AS182/AT182</f>
        <v>0</v>
      </c>
      <c r="AV182">
        <v>0.5</v>
      </c>
      <c r="AW182">
        <f>BN182</f>
        <v>0</v>
      </c>
      <c r="AX182">
        <f>K182</f>
        <v>0</v>
      </c>
      <c r="AY182">
        <f>AU182*AV182*AW182</f>
        <v>0</v>
      </c>
      <c r="AZ182">
        <f>(AX182-AP182)/AW182</f>
        <v>0</v>
      </c>
      <c r="BA182">
        <f>(AN182-AT182)/AT182</f>
        <v>0</v>
      </c>
      <c r="BB182">
        <f>AM182/(AO182+AM182/AT182)</f>
        <v>0</v>
      </c>
      <c r="BC182" t="s">
        <v>292</v>
      </c>
      <c r="BD182">
        <v>0</v>
      </c>
      <c r="BE182">
        <f>IF(BD182&lt;&gt;0, BD182, BB182)</f>
        <v>0</v>
      </c>
      <c r="BF182">
        <f>1-BE182/AT182</f>
        <v>0</v>
      </c>
      <c r="BG182">
        <f>(AT182-AS182)/(AT182-BE182)</f>
        <v>0</v>
      </c>
      <c r="BH182">
        <f>(AN182-AT182)/(AN182-BE182)</f>
        <v>0</v>
      </c>
      <c r="BI182">
        <f>(AT182-AS182)/(AT182-AM182)</f>
        <v>0</v>
      </c>
      <c r="BJ182">
        <f>(AN182-AT182)/(AN182-AM182)</f>
        <v>0</v>
      </c>
      <c r="BK182">
        <f>(BG182*BE182/AS182)</f>
        <v>0</v>
      </c>
      <c r="BL182">
        <f>(1-BK182)</f>
        <v>0</v>
      </c>
      <c r="BM182">
        <f>$B$11*CK182+$C$11*CL182+$F$11*CM182*(1-CP182)</f>
        <v>0</v>
      </c>
      <c r="BN182">
        <f>BM182*BO182</f>
        <v>0</v>
      </c>
      <c r="BO182">
        <f>($B$11*$D$9+$C$11*$D$9+$F$11*((CZ182+CR182)/MAX(CZ182+CR182+DA182, 0.1)*$I$9+DA182/MAX(CZ182+CR182+DA182, 0.1)*$J$9))/($B$11+$C$11+$F$11)</f>
        <v>0</v>
      </c>
      <c r="BP182">
        <f>($B$11*$K$9+$C$11*$K$9+$F$11*((CZ182+CR182)/MAX(CZ182+CR182+DA182, 0.1)*$P$9+DA182/MAX(CZ182+CR182+DA182, 0.1)*$Q$9))/($B$11+$C$11+$F$11)</f>
        <v>0</v>
      </c>
      <c r="BQ182">
        <v>6</v>
      </c>
      <c r="BR182">
        <v>0.5</v>
      </c>
      <c r="BS182" t="s">
        <v>293</v>
      </c>
      <c r="BT182">
        <v>2</v>
      </c>
      <c r="BU182">
        <v>1627940843.6</v>
      </c>
      <c r="BV182">
        <v>545.235</v>
      </c>
      <c r="BW182">
        <v>550.984</v>
      </c>
      <c r="BX182">
        <v>19.6017</v>
      </c>
      <c r="BY182">
        <v>19.5487</v>
      </c>
      <c r="BZ182">
        <v>544.125</v>
      </c>
      <c r="CA182">
        <v>19.7346</v>
      </c>
      <c r="CB182">
        <v>900.06</v>
      </c>
      <c r="CC182">
        <v>101.144</v>
      </c>
      <c r="CD182">
        <v>0.0996645</v>
      </c>
      <c r="CE182">
        <v>35.1896</v>
      </c>
      <c r="CF182">
        <v>35.4293</v>
      </c>
      <c r="CG182">
        <v>999.9</v>
      </c>
      <c r="CH182">
        <v>0</v>
      </c>
      <c r="CI182">
        <v>0</v>
      </c>
      <c r="CJ182">
        <v>9993.75</v>
      </c>
      <c r="CK182">
        <v>0</v>
      </c>
      <c r="CL182">
        <v>66.3781</v>
      </c>
      <c r="CM182">
        <v>1459.99</v>
      </c>
      <c r="CN182">
        <v>0.972999</v>
      </c>
      <c r="CO182">
        <v>0.0270013</v>
      </c>
      <c r="CP182">
        <v>0</v>
      </c>
      <c r="CQ182">
        <v>3.2544</v>
      </c>
      <c r="CR182">
        <v>4.99951</v>
      </c>
      <c r="CS182">
        <v>202.737</v>
      </c>
      <c r="CT182">
        <v>11911.8</v>
      </c>
      <c r="CU182">
        <v>49.312</v>
      </c>
      <c r="CV182">
        <v>51.687</v>
      </c>
      <c r="CW182">
        <v>50.937</v>
      </c>
      <c r="CX182">
        <v>51.062</v>
      </c>
      <c r="CY182">
        <v>51.312</v>
      </c>
      <c r="CZ182">
        <v>1415.7</v>
      </c>
      <c r="DA182">
        <v>39.29</v>
      </c>
      <c r="DB182">
        <v>0</v>
      </c>
      <c r="DC182">
        <v>1627940844.1</v>
      </c>
      <c r="DD182">
        <v>0</v>
      </c>
      <c r="DE182">
        <v>3.25773461538462</v>
      </c>
      <c r="DF182">
        <v>0.393856420235861</v>
      </c>
      <c r="DG182">
        <v>2.31545298927381</v>
      </c>
      <c r="DH182">
        <v>202.599576923077</v>
      </c>
      <c r="DI182">
        <v>15</v>
      </c>
      <c r="DJ182">
        <v>1627940486.6</v>
      </c>
      <c r="DK182" t="s">
        <v>294</v>
      </c>
      <c r="DL182">
        <v>1627940484.1</v>
      </c>
      <c r="DM182">
        <v>1627940486.6</v>
      </c>
      <c r="DN182">
        <v>1</v>
      </c>
      <c r="DO182">
        <v>-0.66</v>
      </c>
      <c r="DP182">
        <v>-0.126</v>
      </c>
      <c r="DQ182">
        <v>0.617</v>
      </c>
      <c r="DR182">
        <v>-0.144</v>
      </c>
      <c r="DS182">
        <v>420</v>
      </c>
      <c r="DT182">
        <v>19</v>
      </c>
      <c r="DU182">
        <v>0.69</v>
      </c>
      <c r="DV182">
        <v>0.21</v>
      </c>
      <c r="DW182">
        <v>-5.87857073170732</v>
      </c>
      <c r="DX182">
        <v>0.727099024390232</v>
      </c>
      <c r="DY182">
        <v>0.100325814988582</v>
      </c>
      <c r="DZ182">
        <v>0</v>
      </c>
      <c r="EA182">
        <v>3.27442058823529</v>
      </c>
      <c r="EB182">
        <v>-0.0623439589332637</v>
      </c>
      <c r="EC182">
        <v>0.149697050502225</v>
      </c>
      <c r="ED182">
        <v>1</v>
      </c>
      <c r="EE182">
        <v>0.0696658658536585</v>
      </c>
      <c r="EF182">
        <v>-0.159449853658537</v>
      </c>
      <c r="EG182">
        <v>0.0177430573030227</v>
      </c>
      <c r="EH182">
        <v>0</v>
      </c>
      <c r="EI182">
        <v>1</v>
      </c>
      <c r="EJ182">
        <v>3</v>
      </c>
      <c r="EK182" t="s">
        <v>349</v>
      </c>
      <c r="EL182">
        <v>100</v>
      </c>
      <c r="EM182">
        <v>100</v>
      </c>
      <c r="EN182">
        <v>1.11</v>
      </c>
      <c r="EO182">
        <v>-0.1329</v>
      </c>
      <c r="EP182">
        <v>-1.5265217558934</v>
      </c>
      <c r="EQ182">
        <v>0.00616335315543056</v>
      </c>
      <c r="ER182">
        <v>-2.81551833566181e-06</v>
      </c>
      <c r="ES182">
        <v>7.20361701182458e-10</v>
      </c>
      <c r="ET182">
        <v>-0.335119031910718</v>
      </c>
      <c r="EU182">
        <v>0.000949733804135094</v>
      </c>
      <c r="EV182">
        <v>0.000626151634330831</v>
      </c>
      <c r="EW182">
        <v>-7.8445624330649e-06</v>
      </c>
      <c r="EX182">
        <v>-4</v>
      </c>
      <c r="EY182">
        <v>2067</v>
      </c>
      <c r="EZ182">
        <v>1</v>
      </c>
      <c r="FA182">
        <v>22</v>
      </c>
      <c r="FB182">
        <v>6</v>
      </c>
      <c r="FC182">
        <v>6</v>
      </c>
      <c r="FD182">
        <v>18</v>
      </c>
      <c r="FE182">
        <v>992.616</v>
      </c>
      <c r="FF182">
        <v>449.584</v>
      </c>
      <c r="FG182">
        <v>33.0007</v>
      </c>
      <c r="FH182">
        <v>34.8547</v>
      </c>
      <c r="FI182">
        <v>30.0016</v>
      </c>
      <c r="FJ182">
        <v>34.462</v>
      </c>
      <c r="FK182">
        <v>34.4943</v>
      </c>
      <c r="FL182">
        <v>34.0438</v>
      </c>
      <c r="FM182">
        <v>44.3162</v>
      </c>
      <c r="FN182">
        <v>0</v>
      </c>
      <c r="FO182">
        <v>33</v>
      </c>
      <c r="FP182">
        <v>564.88</v>
      </c>
      <c r="FQ182">
        <v>19.5884</v>
      </c>
      <c r="FR182">
        <v>98.8347</v>
      </c>
      <c r="FS182">
        <v>97.6542</v>
      </c>
    </row>
    <row r="183" spans="1:175">
      <c r="A183">
        <v>167</v>
      </c>
      <c r="B183">
        <v>1627940845.6</v>
      </c>
      <c r="C183">
        <v>332</v>
      </c>
      <c r="D183" t="s">
        <v>628</v>
      </c>
      <c r="E183" t="s">
        <v>629</v>
      </c>
      <c r="F183">
        <v>0</v>
      </c>
      <c r="H183">
        <v>1627940845.6</v>
      </c>
      <c r="I183">
        <f>(J183)/1000</f>
        <v>0</v>
      </c>
      <c r="J183">
        <f>1000*CB183*AH183*(BX183-BY183)/(100*BQ183*(1000-AH183*BX183))</f>
        <v>0</v>
      </c>
      <c r="K183">
        <f>CB183*AH183*(BW183-BV183*(1000-AH183*BY183)/(1000-AH183*BX183))/(100*BQ183)</f>
        <v>0</v>
      </c>
      <c r="L183">
        <f>BV183 - IF(AH183&gt;1, K183*BQ183*100.0/(AJ183*CJ183), 0)</f>
        <v>0</v>
      </c>
      <c r="M183">
        <f>((S183-I183/2)*L183-K183)/(S183+I183/2)</f>
        <v>0</v>
      </c>
      <c r="N183">
        <f>M183*(CC183+CD183)/1000.0</f>
        <v>0</v>
      </c>
      <c r="O183">
        <f>(BV183 - IF(AH183&gt;1, K183*BQ183*100.0/(AJ183*CJ183), 0))*(CC183+CD183)/1000.0</f>
        <v>0</v>
      </c>
      <c r="P183">
        <f>2.0/((1/R183-1/Q183)+SIGN(R183)*SQRT((1/R183-1/Q183)*(1/R183-1/Q183) + 4*BR183/((BR183+1)*(BR183+1))*(2*1/R183*1/Q183-1/Q183*1/Q183)))</f>
        <v>0</v>
      </c>
      <c r="Q183">
        <f>IF(LEFT(BS183,1)&lt;&gt;"0",IF(LEFT(BS183,1)="1",3.0,BT183),$D$5+$E$5*(CJ183*CC183/($K$5*1000))+$F$5*(CJ183*CC183/($K$5*1000))*MAX(MIN(BQ183,$J$5),$I$5)*MAX(MIN(BQ183,$J$5),$I$5)+$G$5*MAX(MIN(BQ183,$J$5),$I$5)*(CJ183*CC183/($K$5*1000))+$H$5*(CJ183*CC183/($K$5*1000))*(CJ183*CC183/($K$5*1000)))</f>
        <v>0</v>
      </c>
      <c r="R183">
        <f>I183*(1000-(1000*0.61365*exp(17.502*V183/(240.97+V183))/(CC183+CD183)+BX183)/2)/(1000*0.61365*exp(17.502*V183/(240.97+V183))/(CC183+CD183)-BX183)</f>
        <v>0</v>
      </c>
      <c r="S183">
        <f>1/((BR183+1)/(P183/1.6)+1/(Q183/1.37)) + BR183/((BR183+1)/(P183/1.6) + BR183/(Q183/1.37))</f>
        <v>0</v>
      </c>
      <c r="T183">
        <f>(BM183*BP183)</f>
        <v>0</v>
      </c>
      <c r="U183">
        <f>(CE183+(T183+2*0.95*5.67E-8*(((CE183+$B$7)+273)^4-(CE183+273)^4)-44100*I183)/(1.84*29.3*Q183+8*0.95*5.67E-8*(CE183+273)^3))</f>
        <v>0</v>
      </c>
      <c r="V183">
        <f>($C$7*CF183+$D$7*CG183+$E$7*U183)</f>
        <v>0</v>
      </c>
      <c r="W183">
        <f>0.61365*exp(17.502*V183/(240.97+V183))</f>
        <v>0</v>
      </c>
      <c r="X183">
        <f>(Y183/Z183*100)</f>
        <v>0</v>
      </c>
      <c r="Y183">
        <f>BX183*(CC183+CD183)/1000</f>
        <v>0</v>
      </c>
      <c r="Z183">
        <f>0.61365*exp(17.502*CE183/(240.97+CE183))</f>
        <v>0</v>
      </c>
      <c r="AA183">
        <f>(W183-BX183*(CC183+CD183)/1000)</f>
        <v>0</v>
      </c>
      <c r="AB183">
        <f>(-I183*44100)</f>
        <v>0</v>
      </c>
      <c r="AC183">
        <f>2*29.3*Q183*0.92*(CE183-V183)</f>
        <v>0</v>
      </c>
      <c r="AD183">
        <f>2*0.95*5.67E-8*(((CE183+$B$7)+273)^4-(V183+273)^4)</f>
        <v>0</v>
      </c>
      <c r="AE183">
        <f>T183+AD183+AB183+AC183</f>
        <v>0</v>
      </c>
      <c r="AF183">
        <v>0</v>
      </c>
      <c r="AG183">
        <v>0</v>
      </c>
      <c r="AH183">
        <f>IF(AF183*$H$13&gt;=AJ183,1.0,(AJ183/(AJ183-AF183*$H$13)))</f>
        <v>0</v>
      </c>
      <c r="AI183">
        <f>(AH183-1)*100</f>
        <v>0</v>
      </c>
      <c r="AJ183">
        <f>MAX(0,($B$13+$C$13*CJ183)/(1+$D$13*CJ183)*CC183/(CE183+273)*$E$13)</f>
        <v>0</v>
      </c>
      <c r="AK183" t="s">
        <v>292</v>
      </c>
      <c r="AL183" t="s">
        <v>292</v>
      </c>
      <c r="AM183">
        <v>0</v>
      </c>
      <c r="AN183">
        <v>0</v>
      </c>
      <c r="AO183">
        <f>1-AM183/AN183</f>
        <v>0</v>
      </c>
      <c r="AP183">
        <v>0</v>
      </c>
      <c r="AQ183" t="s">
        <v>292</v>
      </c>
      <c r="AR183" t="s">
        <v>292</v>
      </c>
      <c r="AS183">
        <v>0</v>
      </c>
      <c r="AT183">
        <v>0</v>
      </c>
      <c r="AU183">
        <f>1-AS183/AT183</f>
        <v>0</v>
      </c>
      <c r="AV183">
        <v>0.5</v>
      </c>
      <c r="AW183">
        <f>BN183</f>
        <v>0</v>
      </c>
      <c r="AX183">
        <f>K183</f>
        <v>0</v>
      </c>
      <c r="AY183">
        <f>AU183*AV183*AW183</f>
        <v>0</v>
      </c>
      <c r="AZ183">
        <f>(AX183-AP183)/AW183</f>
        <v>0</v>
      </c>
      <c r="BA183">
        <f>(AN183-AT183)/AT183</f>
        <v>0</v>
      </c>
      <c r="BB183">
        <f>AM183/(AO183+AM183/AT183)</f>
        <v>0</v>
      </c>
      <c r="BC183" t="s">
        <v>292</v>
      </c>
      <c r="BD183">
        <v>0</v>
      </c>
      <c r="BE183">
        <f>IF(BD183&lt;&gt;0, BD183, BB183)</f>
        <v>0</v>
      </c>
      <c r="BF183">
        <f>1-BE183/AT183</f>
        <v>0</v>
      </c>
      <c r="BG183">
        <f>(AT183-AS183)/(AT183-BE183)</f>
        <v>0</v>
      </c>
      <c r="BH183">
        <f>(AN183-AT183)/(AN183-BE183)</f>
        <v>0</v>
      </c>
      <c r="BI183">
        <f>(AT183-AS183)/(AT183-AM183)</f>
        <v>0</v>
      </c>
      <c r="BJ183">
        <f>(AN183-AT183)/(AN183-AM183)</f>
        <v>0</v>
      </c>
      <c r="BK183">
        <f>(BG183*BE183/AS183)</f>
        <v>0</v>
      </c>
      <c r="BL183">
        <f>(1-BK183)</f>
        <v>0</v>
      </c>
      <c r="BM183">
        <f>$B$11*CK183+$C$11*CL183+$F$11*CM183*(1-CP183)</f>
        <v>0</v>
      </c>
      <c r="BN183">
        <f>BM183*BO183</f>
        <v>0</v>
      </c>
      <c r="BO183">
        <f>($B$11*$D$9+$C$11*$D$9+$F$11*((CZ183+CR183)/MAX(CZ183+CR183+DA183, 0.1)*$I$9+DA183/MAX(CZ183+CR183+DA183, 0.1)*$J$9))/($B$11+$C$11+$F$11)</f>
        <v>0</v>
      </c>
      <c r="BP183">
        <f>($B$11*$K$9+$C$11*$K$9+$F$11*((CZ183+CR183)/MAX(CZ183+CR183+DA183, 0.1)*$P$9+DA183/MAX(CZ183+CR183+DA183, 0.1)*$Q$9))/($B$11+$C$11+$F$11)</f>
        <v>0</v>
      </c>
      <c r="BQ183">
        <v>6</v>
      </c>
      <c r="BR183">
        <v>0.5</v>
      </c>
      <c r="BS183" t="s">
        <v>293</v>
      </c>
      <c r="BT183">
        <v>2</v>
      </c>
      <c r="BU183">
        <v>1627940845.6</v>
      </c>
      <c r="BV183">
        <v>548.506</v>
      </c>
      <c r="BW183">
        <v>554.294</v>
      </c>
      <c r="BX183">
        <v>19.6067</v>
      </c>
      <c r="BY183">
        <v>19.5537</v>
      </c>
      <c r="BZ183">
        <v>547.385</v>
      </c>
      <c r="CA183">
        <v>19.7395</v>
      </c>
      <c r="CB183">
        <v>900.025</v>
      </c>
      <c r="CC183">
        <v>101.144</v>
      </c>
      <c r="CD183">
        <v>0.0999776</v>
      </c>
      <c r="CE183">
        <v>35.1916</v>
      </c>
      <c r="CF183">
        <v>35.424</v>
      </c>
      <c r="CG183">
        <v>999.9</v>
      </c>
      <c r="CH183">
        <v>0</v>
      </c>
      <c r="CI183">
        <v>0</v>
      </c>
      <c r="CJ183">
        <v>9991.25</v>
      </c>
      <c r="CK183">
        <v>0</v>
      </c>
      <c r="CL183">
        <v>66.3781</v>
      </c>
      <c r="CM183">
        <v>1459.98</v>
      </c>
      <c r="CN183">
        <v>0.972999</v>
      </c>
      <c r="CO183">
        <v>0.0270013</v>
      </c>
      <c r="CP183">
        <v>0</v>
      </c>
      <c r="CQ183">
        <v>3.3297</v>
      </c>
      <c r="CR183">
        <v>4.99951</v>
      </c>
      <c r="CS183">
        <v>202.848</v>
      </c>
      <c r="CT183">
        <v>11911.7</v>
      </c>
      <c r="CU183">
        <v>49.312</v>
      </c>
      <c r="CV183">
        <v>51.687</v>
      </c>
      <c r="CW183">
        <v>50.937</v>
      </c>
      <c r="CX183">
        <v>51.062</v>
      </c>
      <c r="CY183">
        <v>51.312</v>
      </c>
      <c r="CZ183">
        <v>1415.69</v>
      </c>
      <c r="DA183">
        <v>39.29</v>
      </c>
      <c r="DB183">
        <v>0</v>
      </c>
      <c r="DC183">
        <v>1627940846.5</v>
      </c>
      <c r="DD183">
        <v>0</v>
      </c>
      <c r="DE183">
        <v>3.26535</v>
      </c>
      <c r="DF183">
        <v>0.332905992135963</v>
      </c>
      <c r="DG183">
        <v>1.72454700327483</v>
      </c>
      <c r="DH183">
        <v>202.708346153846</v>
      </c>
      <c r="DI183">
        <v>15</v>
      </c>
      <c r="DJ183">
        <v>1627940486.6</v>
      </c>
      <c r="DK183" t="s">
        <v>294</v>
      </c>
      <c r="DL183">
        <v>1627940484.1</v>
      </c>
      <c r="DM183">
        <v>1627940486.6</v>
      </c>
      <c r="DN183">
        <v>1</v>
      </c>
      <c r="DO183">
        <v>-0.66</v>
      </c>
      <c r="DP183">
        <v>-0.126</v>
      </c>
      <c r="DQ183">
        <v>0.617</v>
      </c>
      <c r="DR183">
        <v>-0.144</v>
      </c>
      <c r="DS183">
        <v>420</v>
      </c>
      <c r="DT183">
        <v>19</v>
      </c>
      <c r="DU183">
        <v>0.69</v>
      </c>
      <c r="DV183">
        <v>0.21</v>
      </c>
      <c r="DW183">
        <v>-5.86161634146341</v>
      </c>
      <c r="DX183">
        <v>0.886315609756089</v>
      </c>
      <c r="DY183">
        <v>0.107433195345875</v>
      </c>
      <c r="DZ183">
        <v>0</v>
      </c>
      <c r="EA183">
        <v>3.25692352941176</v>
      </c>
      <c r="EB183">
        <v>0.0977954353338977</v>
      </c>
      <c r="EC183">
        <v>0.136490588037554</v>
      </c>
      <c r="ED183">
        <v>1</v>
      </c>
      <c r="EE183">
        <v>0.0639999585365854</v>
      </c>
      <c r="EF183">
        <v>-0.106805625783972</v>
      </c>
      <c r="EG183">
        <v>0.0117887202218585</v>
      </c>
      <c r="EH183">
        <v>0</v>
      </c>
      <c r="EI183">
        <v>1</v>
      </c>
      <c r="EJ183">
        <v>3</v>
      </c>
      <c r="EK183" t="s">
        <v>349</v>
      </c>
      <c r="EL183">
        <v>100</v>
      </c>
      <c r="EM183">
        <v>100</v>
      </c>
      <c r="EN183">
        <v>1.121</v>
      </c>
      <c r="EO183">
        <v>-0.1328</v>
      </c>
      <c r="EP183">
        <v>-1.5265217558934</v>
      </c>
      <c r="EQ183">
        <v>0.00616335315543056</v>
      </c>
      <c r="ER183">
        <v>-2.81551833566181e-06</v>
      </c>
      <c r="ES183">
        <v>7.20361701182458e-10</v>
      </c>
      <c r="ET183">
        <v>-0.335119031910718</v>
      </c>
      <c r="EU183">
        <v>0.000949733804135094</v>
      </c>
      <c r="EV183">
        <v>0.000626151634330831</v>
      </c>
      <c r="EW183">
        <v>-7.8445624330649e-06</v>
      </c>
      <c r="EX183">
        <v>-4</v>
      </c>
      <c r="EY183">
        <v>2067</v>
      </c>
      <c r="EZ183">
        <v>1</v>
      </c>
      <c r="FA183">
        <v>22</v>
      </c>
      <c r="FB183">
        <v>6</v>
      </c>
      <c r="FC183">
        <v>6</v>
      </c>
      <c r="FD183">
        <v>18</v>
      </c>
      <c r="FE183">
        <v>992.37</v>
      </c>
      <c r="FF183">
        <v>449.634</v>
      </c>
      <c r="FG183">
        <v>33.0006</v>
      </c>
      <c r="FH183">
        <v>34.861</v>
      </c>
      <c r="FI183">
        <v>30.0016</v>
      </c>
      <c r="FJ183">
        <v>34.4689</v>
      </c>
      <c r="FK183">
        <v>34.5013</v>
      </c>
      <c r="FL183">
        <v>34.1699</v>
      </c>
      <c r="FM183">
        <v>44.3162</v>
      </c>
      <c r="FN183">
        <v>0</v>
      </c>
      <c r="FO183">
        <v>33</v>
      </c>
      <c r="FP183">
        <v>569.91</v>
      </c>
      <c r="FQ183">
        <v>19.5908</v>
      </c>
      <c r="FR183">
        <v>98.8349</v>
      </c>
      <c r="FS183">
        <v>97.653</v>
      </c>
    </row>
    <row r="184" spans="1:175">
      <c r="A184">
        <v>168</v>
      </c>
      <c r="B184">
        <v>1627940847.6</v>
      </c>
      <c r="C184">
        <v>334</v>
      </c>
      <c r="D184" t="s">
        <v>630</v>
      </c>
      <c r="E184" t="s">
        <v>631</v>
      </c>
      <c r="F184">
        <v>0</v>
      </c>
      <c r="H184">
        <v>1627940847.6</v>
      </c>
      <c r="I184">
        <f>(J184)/1000</f>
        <v>0</v>
      </c>
      <c r="J184">
        <f>1000*CB184*AH184*(BX184-BY184)/(100*BQ184*(1000-AH184*BX184))</f>
        <v>0</v>
      </c>
      <c r="K184">
        <f>CB184*AH184*(BW184-BV184*(1000-AH184*BY184)/(1000-AH184*BX184))/(100*BQ184)</f>
        <v>0</v>
      </c>
      <c r="L184">
        <f>BV184 - IF(AH184&gt;1, K184*BQ184*100.0/(AJ184*CJ184), 0)</f>
        <v>0</v>
      </c>
      <c r="M184">
        <f>((S184-I184/2)*L184-K184)/(S184+I184/2)</f>
        <v>0</v>
      </c>
      <c r="N184">
        <f>M184*(CC184+CD184)/1000.0</f>
        <v>0</v>
      </c>
      <c r="O184">
        <f>(BV184 - IF(AH184&gt;1, K184*BQ184*100.0/(AJ184*CJ184), 0))*(CC184+CD184)/1000.0</f>
        <v>0</v>
      </c>
      <c r="P184">
        <f>2.0/((1/R184-1/Q184)+SIGN(R184)*SQRT((1/R184-1/Q184)*(1/R184-1/Q184) + 4*BR184/((BR184+1)*(BR184+1))*(2*1/R184*1/Q184-1/Q184*1/Q184)))</f>
        <v>0</v>
      </c>
      <c r="Q184">
        <f>IF(LEFT(BS184,1)&lt;&gt;"0",IF(LEFT(BS184,1)="1",3.0,BT184),$D$5+$E$5*(CJ184*CC184/($K$5*1000))+$F$5*(CJ184*CC184/($K$5*1000))*MAX(MIN(BQ184,$J$5),$I$5)*MAX(MIN(BQ184,$J$5),$I$5)+$G$5*MAX(MIN(BQ184,$J$5),$I$5)*(CJ184*CC184/($K$5*1000))+$H$5*(CJ184*CC184/($K$5*1000))*(CJ184*CC184/($K$5*1000)))</f>
        <v>0</v>
      </c>
      <c r="R184">
        <f>I184*(1000-(1000*0.61365*exp(17.502*V184/(240.97+V184))/(CC184+CD184)+BX184)/2)/(1000*0.61365*exp(17.502*V184/(240.97+V184))/(CC184+CD184)-BX184)</f>
        <v>0</v>
      </c>
      <c r="S184">
        <f>1/((BR184+1)/(P184/1.6)+1/(Q184/1.37)) + BR184/((BR184+1)/(P184/1.6) + BR184/(Q184/1.37))</f>
        <v>0</v>
      </c>
      <c r="T184">
        <f>(BM184*BP184)</f>
        <v>0</v>
      </c>
      <c r="U184">
        <f>(CE184+(T184+2*0.95*5.67E-8*(((CE184+$B$7)+273)^4-(CE184+273)^4)-44100*I184)/(1.84*29.3*Q184+8*0.95*5.67E-8*(CE184+273)^3))</f>
        <v>0</v>
      </c>
      <c r="V184">
        <f>($C$7*CF184+$D$7*CG184+$E$7*U184)</f>
        <v>0</v>
      </c>
      <c r="W184">
        <f>0.61365*exp(17.502*V184/(240.97+V184))</f>
        <v>0</v>
      </c>
      <c r="X184">
        <f>(Y184/Z184*100)</f>
        <v>0</v>
      </c>
      <c r="Y184">
        <f>BX184*(CC184+CD184)/1000</f>
        <v>0</v>
      </c>
      <c r="Z184">
        <f>0.61365*exp(17.502*CE184/(240.97+CE184))</f>
        <v>0</v>
      </c>
      <c r="AA184">
        <f>(W184-BX184*(CC184+CD184)/1000)</f>
        <v>0</v>
      </c>
      <c r="AB184">
        <f>(-I184*44100)</f>
        <v>0</v>
      </c>
      <c r="AC184">
        <f>2*29.3*Q184*0.92*(CE184-V184)</f>
        <v>0</v>
      </c>
      <c r="AD184">
        <f>2*0.95*5.67E-8*(((CE184+$B$7)+273)^4-(V184+273)^4)</f>
        <v>0</v>
      </c>
      <c r="AE184">
        <f>T184+AD184+AB184+AC184</f>
        <v>0</v>
      </c>
      <c r="AF184">
        <v>0</v>
      </c>
      <c r="AG184">
        <v>0</v>
      </c>
      <c r="AH184">
        <f>IF(AF184*$H$13&gt;=AJ184,1.0,(AJ184/(AJ184-AF184*$H$13)))</f>
        <v>0</v>
      </c>
      <c r="AI184">
        <f>(AH184-1)*100</f>
        <v>0</v>
      </c>
      <c r="AJ184">
        <f>MAX(0,($B$13+$C$13*CJ184)/(1+$D$13*CJ184)*CC184/(CE184+273)*$E$13)</f>
        <v>0</v>
      </c>
      <c r="AK184" t="s">
        <v>292</v>
      </c>
      <c r="AL184" t="s">
        <v>292</v>
      </c>
      <c r="AM184">
        <v>0</v>
      </c>
      <c r="AN184">
        <v>0</v>
      </c>
      <c r="AO184">
        <f>1-AM184/AN184</f>
        <v>0</v>
      </c>
      <c r="AP184">
        <v>0</v>
      </c>
      <c r="AQ184" t="s">
        <v>292</v>
      </c>
      <c r="AR184" t="s">
        <v>292</v>
      </c>
      <c r="AS184">
        <v>0</v>
      </c>
      <c r="AT184">
        <v>0</v>
      </c>
      <c r="AU184">
        <f>1-AS184/AT184</f>
        <v>0</v>
      </c>
      <c r="AV184">
        <v>0.5</v>
      </c>
      <c r="AW184">
        <f>BN184</f>
        <v>0</v>
      </c>
      <c r="AX184">
        <f>K184</f>
        <v>0</v>
      </c>
      <c r="AY184">
        <f>AU184*AV184*AW184</f>
        <v>0</v>
      </c>
      <c r="AZ184">
        <f>(AX184-AP184)/AW184</f>
        <v>0</v>
      </c>
      <c r="BA184">
        <f>(AN184-AT184)/AT184</f>
        <v>0</v>
      </c>
      <c r="BB184">
        <f>AM184/(AO184+AM184/AT184)</f>
        <v>0</v>
      </c>
      <c r="BC184" t="s">
        <v>292</v>
      </c>
      <c r="BD184">
        <v>0</v>
      </c>
      <c r="BE184">
        <f>IF(BD184&lt;&gt;0, BD184, BB184)</f>
        <v>0</v>
      </c>
      <c r="BF184">
        <f>1-BE184/AT184</f>
        <v>0</v>
      </c>
      <c r="BG184">
        <f>(AT184-AS184)/(AT184-BE184)</f>
        <v>0</v>
      </c>
      <c r="BH184">
        <f>(AN184-AT184)/(AN184-BE184)</f>
        <v>0</v>
      </c>
      <c r="BI184">
        <f>(AT184-AS184)/(AT184-AM184)</f>
        <v>0</v>
      </c>
      <c r="BJ184">
        <f>(AN184-AT184)/(AN184-AM184)</f>
        <v>0</v>
      </c>
      <c r="BK184">
        <f>(BG184*BE184/AS184)</f>
        <v>0</v>
      </c>
      <c r="BL184">
        <f>(1-BK184)</f>
        <v>0</v>
      </c>
      <c r="BM184">
        <f>$B$11*CK184+$C$11*CL184+$F$11*CM184*(1-CP184)</f>
        <v>0</v>
      </c>
      <c r="BN184">
        <f>BM184*BO184</f>
        <v>0</v>
      </c>
      <c r="BO184">
        <f>($B$11*$D$9+$C$11*$D$9+$F$11*((CZ184+CR184)/MAX(CZ184+CR184+DA184, 0.1)*$I$9+DA184/MAX(CZ184+CR184+DA184, 0.1)*$J$9))/($B$11+$C$11+$F$11)</f>
        <v>0</v>
      </c>
      <c r="BP184">
        <f>($B$11*$K$9+$C$11*$K$9+$F$11*((CZ184+CR184)/MAX(CZ184+CR184+DA184, 0.1)*$P$9+DA184/MAX(CZ184+CR184+DA184, 0.1)*$Q$9))/($B$11+$C$11+$F$11)</f>
        <v>0</v>
      </c>
      <c r="BQ184">
        <v>6</v>
      </c>
      <c r="BR184">
        <v>0.5</v>
      </c>
      <c r="BS184" t="s">
        <v>293</v>
      </c>
      <c r="BT184">
        <v>2</v>
      </c>
      <c r="BU184">
        <v>1627940847.6</v>
      </c>
      <c r="BV184">
        <v>551.848</v>
      </c>
      <c r="BW184">
        <v>557.594</v>
      </c>
      <c r="BX184">
        <v>19.6103</v>
      </c>
      <c r="BY184">
        <v>19.5589</v>
      </c>
      <c r="BZ184">
        <v>550.713</v>
      </c>
      <c r="CA184">
        <v>19.7429</v>
      </c>
      <c r="CB184">
        <v>899.986</v>
      </c>
      <c r="CC184">
        <v>101.144</v>
      </c>
      <c r="CD184">
        <v>0.100004</v>
      </c>
      <c r="CE184">
        <v>35.1924</v>
      </c>
      <c r="CF184">
        <v>35.4279</v>
      </c>
      <c r="CG184">
        <v>999.9</v>
      </c>
      <c r="CH184">
        <v>0</v>
      </c>
      <c r="CI184">
        <v>0</v>
      </c>
      <c r="CJ184">
        <v>10002.5</v>
      </c>
      <c r="CK184">
        <v>0</v>
      </c>
      <c r="CL184">
        <v>66.3781</v>
      </c>
      <c r="CM184">
        <v>1459.98</v>
      </c>
      <c r="CN184">
        <v>0.972999</v>
      </c>
      <c r="CO184">
        <v>0.0270013</v>
      </c>
      <c r="CP184">
        <v>0</v>
      </c>
      <c r="CQ184">
        <v>3.0492</v>
      </c>
      <c r="CR184">
        <v>4.99951</v>
      </c>
      <c r="CS184">
        <v>203.226</v>
      </c>
      <c r="CT184">
        <v>11911.7</v>
      </c>
      <c r="CU184">
        <v>49.312</v>
      </c>
      <c r="CV184">
        <v>51.687</v>
      </c>
      <c r="CW184">
        <v>50.937</v>
      </c>
      <c r="CX184">
        <v>51.062</v>
      </c>
      <c r="CY184">
        <v>51.312</v>
      </c>
      <c r="CZ184">
        <v>1415.69</v>
      </c>
      <c r="DA184">
        <v>39.29</v>
      </c>
      <c r="DB184">
        <v>0</v>
      </c>
      <c r="DC184">
        <v>1627940848.3</v>
      </c>
      <c r="DD184">
        <v>0</v>
      </c>
      <c r="DE184">
        <v>3.245204</v>
      </c>
      <c r="DF184">
        <v>-0.0690922931967371</v>
      </c>
      <c r="DG184">
        <v>1.43907691750458</v>
      </c>
      <c r="DH184">
        <v>202.8048</v>
      </c>
      <c r="DI184">
        <v>15</v>
      </c>
      <c r="DJ184">
        <v>1627940486.6</v>
      </c>
      <c r="DK184" t="s">
        <v>294</v>
      </c>
      <c r="DL184">
        <v>1627940484.1</v>
      </c>
      <c r="DM184">
        <v>1627940486.6</v>
      </c>
      <c r="DN184">
        <v>1</v>
      </c>
      <c r="DO184">
        <v>-0.66</v>
      </c>
      <c r="DP184">
        <v>-0.126</v>
      </c>
      <c r="DQ184">
        <v>0.617</v>
      </c>
      <c r="DR184">
        <v>-0.144</v>
      </c>
      <c r="DS184">
        <v>420</v>
      </c>
      <c r="DT184">
        <v>19</v>
      </c>
      <c r="DU184">
        <v>0.69</v>
      </c>
      <c r="DV184">
        <v>0.21</v>
      </c>
      <c r="DW184">
        <v>-5.84523682926829</v>
      </c>
      <c r="DX184">
        <v>0.88698480836235</v>
      </c>
      <c r="DY184">
        <v>0.107209279117858</v>
      </c>
      <c r="DZ184">
        <v>0</v>
      </c>
      <c r="EA184">
        <v>3.24898285714286</v>
      </c>
      <c r="EB184">
        <v>0.112140117416837</v>
      </c>
      <c r="EC184">
        <v>0.135553031237044</v>
      </c>
      <c r="ED184">
        <v>1</v>
      </c>
      <c r="EE184">
        <v>0.0602657902439024</v>
      </c>
      <c r="EF184">
        <v>-0.0740774843205575</v>
      </c>
      <c r="EG184">
        <v>0.00816577220287054</v>
      </c>
      <c r="EH184">
        <v>1</v>
      </c>
      <c r="EI184">
        <v>2</v>
      </c>
      <c r="EJ184">
        <v>3</v>
      </c>
      <c r="EK184" t="s">
        <v>298</v>
      </c>
      <c r="EL184">
        <v>100</v>
      </c>
      <c r="EM184">
        <v>100</v>
      </c>
      <c r="EN184">
        <v>1.135</v>
      </c>
      <c r="EO184">
        <v>-0.1326</v>
      </c>
      <c r="EP184">
        <v>-1.5265217558934</v>
      </c>
      <c r="EQ184">
        <v>0.00616335315543056</v>
      </c>
      <c r="ER184">
        <v>-2.81551833566181e-06</v>
      </c>
      <c r="ES184">
        <v>7.20361701182458e-10</v>
      </c>
      <c r="ET184">
        <v>-0.335119031910718</v>
      </c>
      <c r="EU184">
        <v>0.000949733804135094</v>
      </c>
      <c r="EV184">
        <v>0.000626151634330831</v>
      </c>
      <c r="EW184">
        <v>-7.8445624330649e-06</v>
      </c>
      <c r="EX184">
        <v>-4</v>
      </c>
      <c r="EY184">
        <v>2067</v>
      </c>
      <c r="EZ184">
        <v>1</v>
      </c>
      <c r="FA184">
        <v>22</v>
      </c>
      <c r="FB184">
        <v>6.1</v>
      </c>
      <c r="FC184">
        <v>6</v>
      </c>
      <c r="FD184">
        <v>18</v>
      </c>
      <c r="FE184">
        <v>992.314</v>
      </c>
      <c r="FF184">
        <v>449.744</v>
      </c>
      <c r="FG184">
        <v>33.0006</v>
      </c>
      <c r="FH184">
        <v>34.869</v>
      </c>
      <c r="FI184">
        <v>30.0016</v>
      </c>
      <c r="FJ184">
        <v>34.4775</v>
      </c>
      <c r="FK184">
        <v>34.5098</v>
      </c>
      <c r="FL184">
        <v>34.3622</v>
      </c>
      <c r="FM184">
        <v>44.3162</v>
      </c>
      <c r="FN184">
        <v>0</v>
      </c>
      <c r="FO184">
        <v>33</v>
      </c>
      <c r="FP184">
        <v>569.91</v>
      </c>
      <c r="FQ184">
        <v>19.587</v>
      </c>
      <c r="FR184">
        <v>98.8337</v>
      </c>
      <c r="FS184">
        <v>97.6521</v>
      </c>
    </row>
    <row r="185" spans="1:175">
      <c r="A185">
        <v>169</v>
      </c>
      <c r="B185">
        <v>1627940849.6</v>
      </c>
      <c r="C185">
        <v>336</v>
      </c>
      <c r="D185" t="s">
        <v>632</v>
      </c>
      <c r="E185" t="s">
        <v>633</v>
      </c>
      <c r="F185">
        <v>0</v>
      </c>
      <c r="H185">
        <v>1627940849.6</v>
      </c>
      <c r="I185">
        <f>(J185)/1000</f>
        <v>0</v>
      </c>
      <c r="J185">
        <f>1000*CB185*AH185*(BX185-BY185)/(100*BQ185*(1000-AH185*BX185))</f>
        <v>0</v>
      </c>
      <c r="K185">
        <f>CB185*AH185*(BW185-BV185*(1000-AH185*BY185)/(1000-AH185*BX185))/(100*BQ185)</f>
        <v>0</v>
      </c>
      <c r="L185">
        <f>BV185 - IF(AH185&gt;1, K185*BQ185*100.0/(AJ185*CJ185), 0)</f>
        <v>0</v>
      </c>
      <c r="M185">
        <f>((S185-I185/2)*L185-K185)/(S185+I185/2)</f>
        <v>0</v>
      </c>
      <c r="N185">
        <f>M185*(CC185+CD185)/1000.0</f>
        <v>0</v>
      </c>
      <c r="O185">
        <f>(BV185 - IF(AH185&gt;1, K185*BQ185*100.0/(AJ185*CJ185), 0))*(CC185+CD185)/1000.0</f>
        <v>0</v>
      </c>
      <c r="P185">
        <f>2.0/((1/R185-1/Q185)+SIGN(R185)*SQRT((1/R185-1/Q185)*(1/R185-1/Q185) + 4*BR185/((BR185+1)*(BR185+1))*(2*1/R185*1/Q185-1/Q185*1/Q185)))</f>
        <v>0</v>
      </c>
      <c r="Q185">
        <f>IF(LEFT(BS185,1)&lt;&gt;"0",IF(LEFT(BS185,1)="1",3.0,BT185),$D$5+$E$5*(CJ185*CC185/($K$5*1000))+$F$5*(CJ185*CC185/($K$5*1000))*MAX(MIN(BQ185,$J$5),$I$5)*MAX(MIN(BQ185,$J$5),$I$5)+$G$5*MAX(MIN(BQ185,$J$5),$I$5)*(CJ185*CC185/($K$5*1000))+$H$5*(CJ185*CC185/($K$5*1000))*(CJ185*CC185/($K$5*1000)))</f>
        <v>0</v>
      </c>
      <c r="R185">
        <f>I185*(1000-(1000*0.61365*exp(17.502*V185/(240.97+V185))/(CC185+CD185)+BX185)/2)/(1000*0.61365*exp(17.502*V185/(240.97+V185))/(CC185+CD185)-BX185)</f>
        <v>0</v>
      </c>
      <c r="S185">
        <f>1/((BR185+1)/(P185/1.6)+1/(Q185/1.37)) + BR185/((BR185+1)/(P185/1.6) + BR185/(Q185/1.37))</f>
        <v>0</v>
      </c>
      <c r="T185">
        <f>(BM185*BP185)</f>
        <v>0</v>
      </c>
      <c r="U185">
        <f>(CE185+(T185+2*0.95*5.67E-8*(((CE185+$B$7)+273)^4-(CE185+273)^4)-44100*I185)/(1.84*29.3*Q185+8*0.95*5.67E-8*(CE185+273)^3))</f>
        <v>0</v>
      </c>
      <c r="V185">
        <f>($C$7*CF185+$D$7*CG185+$E$7*U185)</f>
        <v>0</v>
      </c>
      <c r="W185">
        <f>0.61365*exp(17.502*V185/(240.97+V185))</f>
        <v>0</v>
      </c>
      <c r="X185">
        <f>(Y185/Z185*100)</f>
        <v>0</v>
      </c>
      <c r="Y185">
        <f>BX185*(CC185+CD185)/1000</f>
        <v>0</v>
      </c>
      <c r="Z185">
        <f>0.61365*exp(17.502*CE185/(240.97+CE185))</f>
        <v>0</v>
      </c>
      <c r="AA185">
        <f>(W185-BX185*(CC185+CD185)/1000)</f>
        <v>0</v>
      </c>
      <c r="AB185">
        <f>(-I185*44100)</f>
        <v>0</v>
      </c>
      <c r="AC185">
        <f>2*29.3*Q185*0.92*(CE185-V185)</f>
        <v>0</v>
      </c>
      <c r="AD185">
        <f>2*0.95*5.67E-8*(((CE185+$B$7)+273)^4-(V185+273)^4)</f>
        <v>0</v>
      </c>
      <c r="AE185">
        <f>T185+AD185+AB185+AC185</f>
        <v>0</v>
      </c>
      <c r="AF185">
        <v>0</v>
      </c>
      <c r="AG185">
        <v>0</v>
      </c>
      <c r="AH185">
        <f>IF(AF185*$H$13&gt;=AJ185,1.0,(AJ185/(AJ185-AF185*$H$13)))</f>
        <v>0</v>
      </c>
      <c r="AI185">
        <f>(AH185-1)*100</f>
        <v>0</v>
      </c>
      <c r="AJ185">
        <f>MAX(0,($B$13+$C$13*CJ185)/(1+$D$13*CJ185)*CC185/(CE185+273)*$E$13)</f>
        <v>0</v>
      </c>
      <c r="AK185" t="s">
        <v>292</v>
      </c>
      <c r="AL185" t="s">
        <v>292</v>
      </c>
      <c r="AM185">
        <v>0</v>
      </c>
      <c r="AN185">
        <v>0</v>
      </c>
      <c r="AO185">
        <f>1-AM185/AN185</f>
        <v>0</v>
      </c>
      <c r="AP185">
        <v>0</v>
      </c>
      <c r="AQ185" t="s">
        <v>292</v>
      </c>
      <c r="AR185" t="s">
        <v>292</v>
      </c>
      <c r="AS185">
        <v>0</v>
      </c>
      <c r="AT185">
        <v>0</v>
      </c>
      <c r="AU185">
        <f>1-AS185/AT185</f>
        <v>0</v>
      </c>
      <c r="AV185">
        <v>0.5</v>
      </c>
      <c r="AW185">
        <f>BN185</f>
        <v>0</v>
      </c>
      <c r="AX185">
        <f>K185</f>
        <v>0</v>
      </c>
      <c r="AY185">
        <f>AU185*AV185*AW185</f>
        <v>0</v>
      </c>
      <c r="AZ185">
        <f>(AX185-AP185)/AW185</f>
        <v>0</v>
      </c>
      <c r="BA185">
        <f>(AN185-AT185)/AT185</f>
        <v>0</v>
      </c>
      <c r="BB185">
        <f>AM185/(AO185+AM185/AT185)</f>
        <v>0</v>
      </c>
      <c r="BC185" t="s">
        <v>292</v>
      </c>
      <c r="BD185">
        <v>0</v>
      </c>
      <c r="BE185">
        <f>IF(BD185&lt;&gt;0, BD185, BB185)</f>
        <v>0</v>
      </c>
      <c r="BF185">
        <f>1-BE185/AT185</f>
        <v>0</v>
      </c>
      <c r="BG185">
        <f>(AT185-AS185)/(AT185-BE185)</f>
        <v>0</v>
      </c>
      <c r="BH185">
        <f>(AN185-AT185)/(AN185-BE185)</f>
        <v>0</v>
      </c>
      <c r="BI185">
        <f>(AT185-AS185)/(AT185-AM185)</f>
        <v>0</v>
      </c>
      <c r="BJ185">
        <f>(AN185-AT185)/(AN185-AM185)</f>
        <v>0</v>
      </c>
      <c r="BK185">
        <f>(BG185*BE185/AS185)</f>
        <v>0</v>
      </c>
      <c r="BL185">
        <f>(1-BK185)</f>
        <v>0</v>
      </c>
      <c r="BM185">
        <f>$B$11*CK185+$C$11*CL185+$F$11*CM185*(1-CP185)</f>
        <v>0</v>
      </c>
      <c r="BN185">
        <f>BM185*BO185</f>
        <v>0</v>
      </c>
      <c r="BO185">
        <f>($B$11*$D$9+$C$11*$D$9+$F$11*((CZ185+CR185)/MAX(CZ185+CR185+DA185, 0.1)*$I$9+DA185/MAX(CZ185+CR185+DA185, 0.1)*$J$9))/($B$11+$C$11+$F$11)</f>
        <v>0</v>
      </c>
      <c r="BP185">
        <f>($B$11*$K$9+$C$11*$K$9+$F$11*((CZ185+CR185)/MAX(CZ185+CR185+DA185, 0.1)*$P$9+DA185/MAX(CZ185+CR185+DA185, 0.1)*$Q$9))/($B$11+$C$11+$F$11)</f>
        <v>0</v>
      </c>
      <c r="BQ185">
        <v>6</v>
      </c>
      <c r="BR185">
        <v>0.5</v>
      </c>
      <c r="BS185" t="s">
        <v>293</v>
      </c>
      <c r="BT185">
        <v>2</v>
      </c>
      <c r="BU185">
        <v>1627940849.6</v>
      </c>
      <c r="BV185">
        <v>555.194</v>
      </c>
      <c r="BW185">
        <v>561.021</v>
      </c>
      <c r="BX185">
        <v>19.6157</v>
      </c>
      <c r="BY185">
        <v>19.5642</v>
      </c>
      <c r="BZ185">
        <v>554.047</v>
      </c>
      <c r="CA185">
        <v>19.7483</v>
      </c>
      <c r="CB185">
        <v>899.915</v>
      </c>
      <c r="CC185">
        <v>101.145</v>
      </c>
      <c r="CD185">
        <v>0.0998614</v>
      </c>
      <c r="CE185">
        <v>35.1934</v>
      </c>
      <c r="CF185">
        <v>35.4314</v>
      </c>
      <c r="CG185">
        <v>999.9</v>
      </c>
      <c r="CH185">
        <v>0</v>
      </c>
      <c r="CI185">
        <v>0</v>
      </c>
      <c r="CJ185">
        <v>9986.25</v>
      </c>
      <c r="CK185">
        <v>0</v>
      </c>
      <c r="CL185">
        <v>66.3781</v>
      </c>
      <c r="CM185">
        <v>1459.97</v>
      </c>
      <c r="CN185">
        <v>0.972999</v>
      </c>
      <c r="CO185">
        <v>0.0270013</v>
      </c>
      <c r="CP185">
        <v>0</v>
      </c>
      <c r="CQ185">
        <v>3.2645</v>
      </c>
      <c r="CR185">
        <v>4.99951</v>
      </c>
      <c r="CS185">
        <v>203.136</v>
      </c>
      <c r="CT185">
        <v>11911.6</v>
      </c>
      <c r="CU185">
        <v>49.375</v>
      </c>
      <c r="CV185">
        <v>51.687</v>
      </c>
      <c r="CW185">
        <v>51</v>
      </c>
      <c r="CX185">
        <v>51.062</v>
      </c>
      <c r="CY185">
        <v>51.375</v>
      </c>
      <c r="CZ185">
        <v>1415.68</v>
      </c>
      <c r="DA185">
        <v>39.29</v>
      </c>
      <c r="DB185">
        <v>0</v>
      </c>
      <c r="DC185">
        <v>1627940850.1</v>
      </c>
      <c r="DD185">
        <v>0</v>
      </c>
      <c r="DE185">
        <v>3.25105769230769</v>
      </c>
      <c r="DF185">
        <v>-0.0118598161919341</v>
      </c>
      <c r="DG185">
        <v>1.40458119172491</v>
      </c>
      <c r="DH185">
        <v>202.847692307692</v>
      </c>
      <c r="DI185">
        <v>15</v>
      </c>
      <c r="DJ185">
        <v>1627940486.6</v>
      </c>
      <c r="DK185" t="s">
        <v>294</v>
      </c>
      <c r="DL185">
        <v>1627940484.1</v>
      </c>
      <c r="DM185">
        <v>1627940486.6</v>
      </c>
      <c r="DN185">
        <v>1</v>
      </c>
      <c r="DO185">
        <v>-0.66</v>
      </c>
      <c r="DP185">
        <v>-0.126</v>
      </c>
      <c r="DQ185">
        <v>0.617</v>
      </c>
      <c r="DR185">
        <v>-0.144</v>
      </c>
      <c r="DS185">
        <v>420</v>
      </c>
      <c r="DT185">
        <v>19</v>
      </c>
      <c r="DU185">
        <v>0.69</v>
      </c>
      <c r="DV185">
        <v>0.21</v>
      </c>
      <c r="DW185">
        <v>-5.82900902439024</v>
      </c>
      <c r="DX185">
        <v>0.812643135888498</v>
      </c>
      <c r="DY185">
        <v>0.104305944006781</v>
      </c>
      <c r="DZ185">
        <v>0</v>
      </c>
      <c r="EA185">
        <v>3.24805294117647</v>
      </c>
      <c r="EB185">
        <v>0.0281073744835346</v>
      </c>
      <c r="EC185">
        <v>0.126294402175082</v>
      </c>
      <c r="ED185">
        <v>1</v>
      </c>
      <c r="EE185">
        <v>0.0575992707317073</v>
      </c>
      <c r="EF185">
        <v>-0.0514997331010453</v>
      </c>
      <c r="EG185">
        <v>0.0056031310235828</v>
      </c>
      <c r="EH185">
        <v>1</v>
      </c>
      <c r="EI185">
        <v>2</v>
      </c>
      <c r="EJ185">
        <v>3</v>
      </c>
      <c r="EK185" t="s">
        <v>298</v>
      </c>
      <c r="EL185">
        <v>100</v>
      </c>
      <c r="EM185">
        <v>100</v>
      </c>
      <c r="EN185">
        <v>1.147</v>
      </c>
      <c r="EO185">
        <v>-0.1326</v>
      </c>
      <c r="EP185">
        <v>-1.5265217558934</v>
      </c>
      <c r="EQ185">
        <v>0.00616335315543056</v>
      </c>
      <c r="ER185">
        <v>-2.81551833566181e-06</v>
      </c>
      <c r="ES185">
        <v>7.20361701182458e-10</v>
      </c>
      <c r="ET185">
        <v>-0.335119031910718</v>
      </c>
      <c r="EU185">
        <v>0.000949733804135094</v>
      </c>
      <c r="EV185">
        <v>0.000626151634330831</v>
      </c>
      <c r="EW185">
        <v>-7.8445624330649e-06</v>
      </c>
      <c r="EX185">
        <v>-4</v>
      </c>
      <c r="EY185">
        <v>2067</v>
      </c>
      <c r="EZ185">
        <v>1</v>
      </c>
      <c r="FA185">
        <v>22</v>
      </c>
      <c r="FB185">
        <v>6.1</v>
      </c>
      <c r="FC185">
        <v>6</v>
      </c>
      <c r="FD185">
        <v>18</v>
      </c>
      <c r="FE185">
        <v>992.436</v>
      </c>
      <c r="FF185">
        <v>449.75</v>
      </c>
      <c r="FG185">
        <v>33.0006</v>
      </c>
      <c r="FH185">
        <v>34.8769</v>
      </c>
      <c r="FI185">
        <v>30.0015</v>
      </c>
      <c r="FJ185">
        <v>34.4853</v>
      </c>
      <c r="FK185">
        <v>34.5176</v>
      </c>
      <c r="FL185">
        <v>34.5353</v>
      </c>
      <c r="FM185">
        <v>44.3162</v>
      </c>
      <c r="FN185">
        <v>0</v>
      </c>
      <c r="FO185">
        <v>33</v>
      </c>
      <c r="FP185">
        <v>574.94</v>
      </c>
      <c r="FQ185">
        <v>19.5855</v>
      </c>
      <c r="FR185">
        <v>98.8319</v>
      </c>
      <c r="FS185">
        <v>97.6503</v>
      </c>
    </row>
    <row r="186" spans="1:175">
      <c r="A186">
        <v>170</v>
      </c>
      <c r="B186">
        <v>1627940851.6</v>
      </c>
      <c r="C186">
        <v>338</v>
      </c>
      <c r="D186" t="s">
        <v>634</v>
      </c>
      <c r="E186" t="s">
        <v>635</v>
      </c>
      <c r="F186">
        <v>0</v>
      </c>
      <c r="H186">
        <v>1627940851.6</v>
      </c>
      <c r="I186">
        <f>(J186)/1000</f>
        <v>0</v>
      </c>
      <c r="J186">
        <f>1000*CB186*AH186*(BX186-BY186)/(100*BQ186*(1000-AH186*BX186))</f>
        <v>0</v>
      </c>
      <c r="K186">
        <f>CB186*AH186*(BW186-BV186*(1000-AH186*BY186)/(1000-AH186*BX186))/(100*BQ186)</f>
        <v>0</v>
      </c>
      <c r="L186">
        <f>BV186 - IF(AH186&gt;1, K186*BQ186*100.0/(AJ186*CJ186), 0)</f>
        <v>0</v>
      </c>
      <c r="M186">
        <f>((S186-I186/2)*L186-K186)/(S186+I186/2)</f>
        <v>0</v>
      </c>
      <c r="N186">
        <f>M186*(CC186+CD186)/1000.0</f>
        <v>0</v>
      </c>
      <c r="O186">
        <f>(BV186 - IF(AH186&gt;1, K186*BQ186*100.0/(AJ186*CJ186), 0))*(CC186+CD186)/1000.0</f>
        <v>0</v>
      </c>
      <c r="P186">
        <f>2.0/((1/R186-1/Q186)+SIGN(R186)*SQRT((1/R186-1/Q186)*(1/R186-1/Q186) + 4*BR186/((BR186+1)*(BR186+1))*(2*1/R186*1/Q186-1/Q186*1/Q186)))</f>
        <v>0</v>
      </c>
      <c r="Q186">
        <f>IF(LEFT(BS186,1)&lt;&gt;"0",IF(LEFT(BS186,1)="1",3.0,BT186),$D$5+$E$5*(CJ186*CC186/($K$5*1000))+$F$5*(CJ186*CC186/($K$5*1000))*MAX(MIN(BQ186,$J$5),$I$5)*MAX(MIN(BQ186,$J$5),$I$5)+$G$5*MAX(MIN(BQ186,$J$5),$I$5)*(CJ186*CC186/($K$5*1000))+$H$5*(CJ186*CC186/($K$5*1000))*(CJ186*CC186/($K$5*1000)))</f>
        <v>0</v>
      </c>
      <c r="R186">
        <f>I186*(1000-(1000*0.61365*exp(17.502*V186/(240.97+V186))/(CC186+CD186)+BX186)/2)/(1000*0.61365*exp(17.502*V186/(240.97+V186))/(CC186+CD186)-BX186)</f>
        <v>0</v>
      </c>
      <c r="S186">
        <f>1/((BR186+1)/(P186/1.6)+1/(Q186/1.37)) + BR186/((BR186+1)/(P186/1.6) + BR186/(Q186/1.37))</f>
        <v>0</v>
      </c>
      <c r="T186">
        <f>(BM186*BP186)</f>
        <v>0</v>
      </c>
      <c r="U186">
        <f>(CE186+(T186+2*0.95*5.67E-8*(((CE186+$B$7)+273)^4-(CE186+273)^4)-44100*I186)/(1.84*29.3*Q186+8*0.95*5.67E-8*(CE186+273)^3))</f>
        <v>0</v>
      </c>
      <c r="V186">
        <f>($C$7*CF186+$D$7*CG186+$E$7*U186)</f>
        <v>0</v>
      </c>
      <c r="W186">
        <f>0.61365*exp(17.502*V186/(240.97+V186))</f>
        <v>0</v>
      </c>
      <c r="X186">
        <f>(Y186/Z186*100)</f>
        <v>0</v>
      </c>
      <c r="Y186">
        <f>BX186*(CC186+CD186)/1000</f>
        <v>0</v>
      </c>
      <c r="Z186">
        <f>0.61365*exp(17.502*CE186/(240.97+CE186))</f>
        <v>0</v>
      </c>
      <c r="AA186">
        <f>(W186-BX186*(CC186+CD186)/1000)</f>
        <v>0</v>
      </c>
      <c r="AB186">
        <f>(-I186*44100)</f>
        <v>0</v>
      </c>
      <c r="AC186">
        <f>2*29.3*Q186*0.92*(CE186-V186)</f>
        <v>0</v>
      </c>
      <c r="AD186">
        <f>2*0.95*5.67E-8*(((CE186+$B$7)+273)^4-(V186+273)^4)</f>
        <v>0</v>
      </c>
      <c r="AE186">
        <f>T186+AD186+AB186+AC186</f>
        <v>0</v>
      </c>
      <c r="AF186">
        <v>0</v>
      </c>
      <c r="AG186">
        <v>0</v>
      </c>
      <c r="AH186">
        <f>IF(AF186*$H$13&gt;=AJ186,1.0,(AJ186/(AJ186-AF186*$H$13)))</f>
        <v>0</v>
      </c>
      <c r="AI186">
        <f>(AH186-1)*100</f>
        <v>0</v>
      </c>
      <c r="AJ186">
        <f>MAX(0,($B$13+$C$13*CJ186)/(1+$D$13*CJ186)*CC186/(CE186+273)*$E$13)</f>
        <v>0</v>
      </c>
      <c r="AK186" t="s">
        <v>292</v>
      </c>
      <c r="AL186" t="s">
        <v>292</v>
      </c>
      <c r="AM186">
        <v>0</v>
      </c>
      <c r="AN186">
        <v>0</v>
      </c>
      <c r="AO186">
        <f>1-AM186/AN186</f>
        <v>0</v>
      </c>
      <c r="AP186">
        <v>0</v>
      </c>
      <c r="AQ186" t="s">
        <v>292</v>
      </c>
      <c r="AR186" t="s">
        <v>292</v>
      </c>
      <c r="AS186">
        <v>0</v>
      </c>
      <c r="AT186">
        <v>0</v>
      </c>
      <c r="AU186">
        <f>1-AS186/AT186</f>
        <v>0</v>
      </c>
      <c r="AV186">
        <v>0.5</v>
      </c>
      <c r="AW186">
        <f>BN186</f>
        <v>0</v>
      </c>
      <c r="AX186">
        <f>K186</f>
        <v>0</v>
      </c>
      <c r="AY186">
        <f>AU186*AV186*AW186</f>
        <v>0</v>
      </c>
      <c r="AZ186">
        <f>(AX186-AP186)/AW186</f>
        <v>0</v>
      </c>
      <c r="BA186">
        <f>(AN186-AT186)/AT186</f>
        <v>0</v>
      </c>
      <c r="BB186">
        <f>AM186/(AO186+AM186/AT186)</f>
        <v>0</v>
      </c>
      <c r="BC186" t="s">
        <v>292</v>
      </c>
      <c r="BD186">
        <v>0</v>
      </c>
      <c r="BE186">
        <f>IF(BD186&lt;&gt;0, BD186, BB186)</f>
        <v>0</v>
      </c>
      <c r="BF186">
        <f>1-BE186/AT186</f>
        <v>0</v>
      </c>
      <c r="BG186">
        <f>(AT186-AS186)/(AT186-BE186)</f>
        <v>0</v>
      </c>
      <c r="BH186">
        <f>(AN186-AT186)/(AN186-BE186)</f>
        <v>0</v>
      </c>
      <c r="BI186">
        <f>(AT186-AS186)/(AT186-AM186)</f>
        <v>0</v>
      </c>
      <c r="BJ186">
        <f>(AN186-AT186)/(AN186-AM186)</f>
        <v>0</v>
      </c>
      <c r="BK186">
        <f>(BG186*BE186/AS186)</f>
        <v>0</v>
      </c>
      <c r="BL186">
        <f>(1-BK186)</f>
        <v>0</v>
      </c>
      <c r="BM186">
        <f>$B$11*CK186+$C$11*CL186+$F$11*CM186*(1-CP186)</f>
        <v>0</v>
      </c>
      <c r="BN186">
        <f>BM186*BO186</f>
        <v>0</v>
      </c>
      <c r="BO186">
        <f>($B$11*$D$9+$C$11*$D$9+$F$11*((CZ186+CR186)/MAX(CZ186+CR186+DA186, 0.1)*$I$9+DA186/MAX(CZ186+CR186+DA186, 0.1)*$J$9))/($B$11+$C$11+$F$11)</f>
        <v>0</v>
      </c>
      <c r="BP186">
        <f>($B$11*$K$9+$C$11*$K$9+$F$11*((CZ186+CR186)/MAX(CZ186+CR186+DA186, 0.1)*$P$9+DA186/MAX(CZ186+CR186+DA186, 0.1)*$Q$9))/($B$11+$C$11+$F$11)</f>
        <v>0</v>
      </c>
      <c r="BQ186">
        <v>6</v>
      </c>
      <c r="BR186">
        <v>0.5</v>
      </c>
      <c r="BS186" t="s">
        <v>293</v>
      </c>
      <c r="BT186">
        <v>2</v>
      </c>
      <c r="BU186">
        <v>1627940851.6</v>
      </c>
      <c r="BV186">
        <v>558.489</v>
      </c>
      <c r="BW186">
        <v>564.406</v>
      </c>
      <c r="BX186">
        <v>19.6218</v>
      </c>
      <c r="BY186">
        <v>19.5691</v>
      </c>
      <c r="BZ186">
        <v>557.33</v>
      </c>
      <c r="CA186">
        <v>19.7542</v>
      </c>
      <c r="CB186">
        <v>899.938</v>
      </c>
      <c r="CC186">
        <v>101.144</v>
      </c>
      <c r="CD186">
        <v>0.100434</v>
      </c>
      <c r="CE186">
        <v>35.195</v>
      </c>
      <c r="CF186">
        <v>35.4347</v>
      </c>
      <c r="CG186">
        <v>999.9</v>
      </c>
      <c r="CH186">
        <v>0</v>
      </c>
      <c r="CI186">
        <v>0</v>
      </c>
      <c r="CJ186">
        <v>9982.5</v>
      </c>
      <c r="CK186">
        <v>0</v>
      </c>
      <c r="CL186">
        <v>66.3781</v>
      </c>
      <c r="CM186">
        <v>1459.97</v>
      </c>
      <c r="CN186">
        <v>0.972999</v>
      </c>
      <c r="CO186">
        <v>0.0270013</v>
      </c>
      <c r="CP186">
        <v>0</v>
      </c>
      <c r="CQ186">
        <v>3.5605</v>
      </c>
      <c r="CR186">
        <v>4.99951</v>
      </c>
      <c r="CS186">
        <v>202.723</v>
      </c>
      <c r="CT186">
        <v>11911.6</v>
      </c>
      <c r="CU186">
        <v>49.375</v>
      </c>
      <c r="CV186">
        <v>51.75</v>
      </c>
      <c r="CW186">
        <v>51</v>
      </c>
      <c r="CX186">
        <v>51.062</v>
      </c>
      <c r="CY186">
        <v>51.375</v>
      </c>
      <c r="CZ186">
        <v>1415.68</v>
      </c>
      <c r="DA186">
        <v>39.29</v>
      </c>
      <c r="DB186">
        <v>0</v>
      </c>
      <c r="DC186">
        <v>1627940852.5</v>
      </c>
      <c r="DD186">
        <v>0</v>
      </c>
      <c r="DE186">
        <v>3.28224615384615</v>
      </c>
      <c r="DF186">
        <v>-0.05033844981685</v>
      </c>
      <c r="DG186">
        <v>1.196034179764</v>
      </c>
      <c r="DH186">
        <v>202.853153846154</v>
      </c>
      <c r="DI186">
        <v>15</v>
      </c>
      <c r="DJ186">
        <v>1627940486.6</v>
      </c>
      <c r="DK186" t="s">
        <v>294</v>
      </c>
      <c r="DL186">
        <v>1627940484.1</v>
      </c>
      <c r="DM186">
        <v>1627940486.6</v>
      </c>
      <c r="DN186">
        <v>1</v>
      </c>
      <c r="DO186">
        <v>-0.66</v>
      </c>
      <c r="DP186">
        <v>-0.126</v>
      </c>
      <c r="DQ186">
        <v>0.617</v>
      </c>
      <c r="DR186">
        <v>-0.144</v>
      </c>
      <c r="DS186">
        <v>420</v>
      </c>
      <c r="DT186">
        <v>19</v>
      </c>
      <c r="DU186">
        <v>0.69</v>
      </c>
      <c r="DV186">
        <v>0.21</v>
      </c>
      <c r="DW186">
        <v>-5.81994292682927</v>
      </c>
      <c r="DX186">
        <v>0.655055331010456</v>
      </c>
      <c r="DY186">
        <v>0.1000185849131</v>
      </c>
      <c r="DZ186">
        <v>0</v>
      </c>
      <c r="EA186">
        <v>3.24472941176471</v>
      </c>
      <c r="EB186">
        <v>-0.102867286559595</v>
      </c>
      <c r="EC186">
        <v>0.12522438103475</v>
      </c>
      <c r="ED186">
        <v>1</v>
      </c>
      <c r="EE186">
        <v>0.0557903634146342</v>
      </c>
      <c r="EF186">
        <v>-0.0356707693379791</v>
      </c>
      <c r="EG186">
        <v>0.0037970465431191</v>
      </c>
      <c r="EH186">
        <v>1</v>
      </c>
      <c r="EI186">
        <v>2</v>
      </c>
      <c r="EJ186">
        <v>3</v>
      </c>
      <c r="EK186" t="s">
        <v>298</v>
      </c>
      <c r="EL186">
        <v>100</v>
      </c>
      <c r="EM186">
        <v>100</v>
      </c>
      <c r="EN186">
        <v>1.159</v>
      </c>
      <c r="EO186">
        <v>-0.1324</v>
      </c>
      <c r="EP186">
        <v>-1.5265217558934</v>
      </c>
      <c r="EQ186">
        <v>0.00616335315543056</v>
      </c>
      <c r="ER186">
        <v>-2.81551833566181e-06</v>
      </c>
      <c r="ES186">
        <v>7.20361701182458e-10</v>
      </c>
      <c r="ET186">
        <v>-0.335119031910718</v>
      </c>
      <c r="EU186">
        <v>0.000949733804135094</v>
      </c>
      <c r="EV186">
        <v>0.000626151634330831</v>
      </c>
      <c r="EW186">
        <v>-7.8445624330649e-06</v>
      </c>
      <c r="EX186">
        <v>-4</v>
      </c>
      <c r="EY186">
        <v>2067</v>
      </c>
      <c r="EZ186">
        <v>1</v>
      </c>
      <c r="FA186">
        <v>22</v>
      </c>
      <c r="FB186">
        <v>6.1</v>
      </c>
      <c r="FC186">
        <v>6.1</v>
      </c>
      <c r="FD186">
        <v>18</v>
      </c>
      <c r="FE186">
        <v>992.416</v>
      </c>
      <c r="FF186">
        <v>449.622</v>
      </c>
      <c r="FG186">
        <v>33.0007</v>
      </c>
      <c r="FH186">
        <v>34.8836</v>
      </c>
      <c r="FI186">
        <v>30.0015</v>
      </c>
      <c r="FJ186">
        <v>34.4926</v>
      </c>
      <c r="FK186">
        <v>34.525</v>
      </c>
      <c r="FL186">
        <v>34.6587</v>
      </c>
      <c r="FM186">
        <v>44.3162</v>
      </c>
      <c r="FN186">
        <v>0</v>
      </c>
      <c r="FO186">
        <v>33</v>
      </c>
      <c r="FP186">
        <v>579.97</v>
      </c>
      <c r="FQ186">
        <v>19.5855</v>
      </c>
      <c r="FR186">
        <v>98.8322</v>
      </c>
      <c r="FS186">
        <v>97.6482</v>
      </c>
    </row>
    <row r="187" spans="1:175">
      <c r="A187">
        <v>171</v>
      </c>
      <c r="B187">
        <v>1627940853.6</v>
      </c>
      <c r="C187">
        <v>340</v>
      </c>
      <c r="D187" t="s">
        <v>636</v>
      </c>
      <c r="E187" t="s">
        <v>637</v>
      </c>
      <c r="F187">
        <v>0</v>
      </c>
      <c r="H187">
        <v>1627940853.6</v>
      </c>
      <c r="I187">
        <f>(J187)/1000</f>
        <v>0</v>
      </c>
      <c r="J187">
        <f>1000*CB187*AH187*(BX187-BY187)/(100*BQ187*(1000-AH187*BX187))</f>
        <v>0</v>
      </c>
      <c r="K187">
        <f>CB187*AH187*(BW187-BV187*(1000-AH187*BY187)/(1000-AH187*BX187))/(100*BQ187)</f>
        <v>0</v>
      </c>
      <c r="L187">
        <f>BV187 - IF(AH187&gt;1, K187*BQ187*100.0/(AJ187*CJ187), 0)</f>
        <v>0</v>
      </c>
      <c r="M187">
        <f>((S187-I187/2)*L187-K187)/(S187+I187/2)</f>
        <v>0</v>
      </c>
      <c r="N187">
        <f>M187*(CC187+CD187)/1000.0</f>
        <v>0</v>
      </c>
      <c r="O187">
        <f>(BV187 - IF(AH187&gt;1, K187*BQ187*100.0/(AJ187*CJ187), 0))*(CC187+CD187)/1000.0</f>
        <v>0</v>
      </c>
      <c r="P187">
        <f>2.0/((1/R187-1/Q187)+SIGN(R187)*SQRT((1/R187-1/Q187)*(1/R187-1/Q187) + 4*BR187/((BR187+1)*(BR187+1))*(2*1/R187*1/Q187-1/Q187*1/Q187)))</f>
        <v>0</v>
      </c>
      <c r="Q187">
        <f>IF(LEFT(BS187,1)&lt;&gt;"0",IF(LEFT(BS187,1)="1",3.0,BT187),$D$5+$E$5*(CJ187*CC187/($K$5*1000))+$F$5*(CJ187*CC187/($K$5*1000))*MAX(MIN(BQ187,$J$5),$I$5)*MAX(MIN(BQ187,$J$5),$I$5)+$G$5*MAX(MIN(BQ187,$J$5),$I$5)*(CJ187*CC187/($K$5*1000))+$H$5*(CJ187*CC187/($K$5*1000))*(CJ187*CC187/($K$5*1000)))</f>
        <v>0</v>
      </c>
      <c r="R187">
        <f>I187*(1000-(1000*0.61365*exp(17.502*V187/(240.97+V187))/(CC187+CD187)+BX187)/2)/(1000*0.61365*exp(17.502*V187/(240.97+V187))/(CC187+CD187)-BX187)</f>
        <v>0</v>
      </c>
      <c r="S187">
        <f>1/((BR187+1)/(P187/1.6)+1/(Q187/1.37)) + BR187/((BR187+1)/(P187/1.6) + BR187/(Q187/1.37))</f>
        <v>0</v>
      </c>
      <c r="T187">
        <f>(BM187*BP187)</f>
        <v>0</v>
      </c>
      <c r="U187">
        <f>(CE187+(T187+2*0.95*5.67E-8*(((CE187+$B$7)+273)^4-(CE187+273)^4)-44100*I187)/(1.84*29.3*Q187+8*0.95*5.67E-8*(CE187+273)^3))</f>
        <v>0</v>
      </c>
      <c r="V187">
        <f>($C$7*CF187+$D$7*CG187+$E$7*U187)</f>
        <v>0</v>
      </c>
      <c r="W187">
        <f>0.61365*exp(17.502*V187/(240.97+V187))</f>
        <v>0</v>
      </c>
      <c r="X187">
        <f>(Y187/Z187*100)</f>
        <v>0</v>
      </c>
      <c r="Y187">
        <f>BX187*(CC187+CD187)/1000</f>
        <v>0</v>
      </c>
      <c r="Z187">
        <f>0.61365*exp(17.502*CE187/(240.97+CE187))</f>
        <v>0</v>
      </c>
      <c r="AA187">
        <f>(W187-BX187*(CC187+CD187)/1000)</f>
        <v>0</v>
      </c>
      <c r="AB187">
        <f>(-I187*44100)</f>
        <v>0</v>
      </c>
      <c r="AC187">
        <f>2*29.3*Q187*0.92*(CE187-V187)</f>
        <v>0</v>
      </c>
      <c r="AD187">
        <f>2*0.95*5.67E-8*(((CE187+$B$7)+273)^4-(V187+273)^4)</f>
        <v>0</v>
      </c>
      <c r="AE187">
        <f>T187+AD187+AB187+AC187</f>
        <v>0</v>
      </c>
      <c r="AF187">
        <v>0</v>
      </c>
      <c r="AG187">
        <v>0</v>
      </c>
      <c r="AH187">
        <f>IF(AF187*$H$13&gt;=AJ187,1.0,(AJ187/(AJ187-AF187*$H$13)))</f>
        <v>0</v>
      </c>
      <c r="AI187">
        <f>(AH187-1)*100</f>
        <v>0</v>
      </c>
      <c r="AJ187">
        <f>MAX(0,($B$13+$C$13*CJ187)/(1+$D$13*CJ187)*CC187/(CE187+273)*$E$13)</f>
        <v>0</v>
      </c>
      <c r="AK187" t="s">
        <v>292</v>
      </c>
      <c r="AL187" t="s">
        <v>292</v>
      </c>
      <c r="AM187">
        <v>0</v>
      </c>
      <c r="AN187">
        <v>0</v>
      </c>
      <c r="AO187">
        <f>1-AM187/AN187</f>
        <v>0</v>
      </c>
      <c r="AP187">
        <v>0</v>
      </c>
      <c r="AQ187" t="s">
        <v>292</v>
      </c>
      <c r="AR187" t="s">
        <v>292</v>
      </c>
      <c r="AS187">
        <v>0</v>
      </c>
      <c r="AT187">
        <v>0</v>
      </c>
      <c r="AU187">
        <f>1-AS187/AT187</f>
        <v>0</v>
      </c>
      <c r="AV187">
        <v>0.5</v>
      </c>
      <c r="AW187">
        <f>BN187</f>
        <v>0</v>
      </c>
      <c r="AX187">
        <f>K187</f>
        <v>0</v>
      </c>
      <c r="AY187">
        <f>AU187*AV187*AW187</f>
        <v>0</v>
      </c>
      <c r="AZ187">
        <f>(AX187-AP187)/AW187</f>
        <v>0</v>
      </c>
      <c r="BA187">
        <f>(AN187-AT187)/AT187</f>
        <v>0</v>
      </c>
      <c r="BB187">
        <f>AM187/(AO187+AM187/AT187)</f>
        <v>0</v>
      </c>
      <c r="BC187" t="s">
        <v>292</v>
      </c>
      <c r="BD187">
        <v>0</v>
      </c>
      <c r="BE187">
        <f>IF(BD187&lt;&gt;0, BD187, BB187)</f>
        <v>0</v>
      </c>
      <c r="BF187">
        <f>1-BE187/AT187</f>
        <v>0</v>
      </c>
      <c r="BG187">
        <f>(AT187-AS187)/(AT187-BE187)</f>
        <v>0</v>
      </c>
      <c r="BH187">
        <f>(AN187-AT187)/(AN187-BE187)</f>
        <v>0</v>
      </c>
      <c r="BI187">
        <f>(AT187-AS187)/(AT187-AM187)</f>
        <v>0</v>
      </c>
      <c r="BJ187">
        <f>(AN187-AT187)/(AN187-AM187)</f>
        <v>0</v>
      </c>
      <c r="BK187">
        <f>(BG187*BE187/AS187)</f>
        <v>0</v>
      </c>
      <c r="BL187">
        <f>(1-BK187)</f>
        <v>0</v>
      </c>
      <c r="BM187">
        <f>$B$11*CK187+$C$11*CL187+$F$11*CM187*(1-CP187)</f>
        <v>0</v>
      </c>
      <c r="BN187">
        <f>BM187*BO187</f>
        <v>0</v>
      </c>
      <c r="BO187">
        <f>($B$11*$D$9+$C$11*$D$9+$F$11*((CZ187+CR187)/MAX(CZ187+CR187+DA187, 0.1)*$I$9+DA187/MAX(CZ187+CR187+DA187, 0.1)*$J$9))/($B$11+$C$11+$F$11)</f>
        <v>0</v>
      </c>
      <c r="BP187">
        <f>($B$11*$K$9+$C$11*$K$9+$F$11*((CZ187+CR187)/MAX(CZ187+CR187+DA187, 0.1)*$P$9+DA187/MAX(CZ187+CR187+DA187, 0.1)*$Q$9))/($B$11+$C$11+$F$11)</f>
        <v>0</v>
      </c>
      <c r="BQ187">
        <v>6</v>
      </c>
      <c r="BR187">
        <v>0.5</v>
      </c>
      <c r="BS187" t="s">
        <v>293</v>
      </c>
      <c r="BT187">
        <v>2</v>
      </c>
      <c r="BU187">
        <v>1627940853.6</v>
      </c>
      <c r="BV187">
        <v>561.808</v>
      </c>
      <c r="BW187">
        <v>567.691</v>
      </c>
      <c r="BX187">
        <v>19.6275</v>
      </c>
      <c r="BY187">
        <v>19.5746</v>
      </c>
      <c r="BZ187">
        <v>560.638</v>
      </c>
      <c r="CA187">
        <v>19.7599</v>
      </c>
      <c r="CB187">
        <v>900.057</v>
      </c>
      <c r="CC187">
        <v>101.143</v>
      </c>
      <c r="CD187">
        <v>0.10047</v>
      </c>
      <c r="CE187">
        <v>35.1976</v>
      </c>
      <c r="CF187">
        <v>35.4463</v>
      </c>
      <c r="CG187">
        <v>999.9</v>
      </c>
      <c r="CH187">
        <v>0</v>
      </c>
      <c r="CI187">
        <v>0</v>
      </c>
      <c r="CJ187">
        <v>10005</v>
      </c>
      <c r="CK187">
        <v>0</v>
      </c>
      <c r="CL187">
        <v>66.3781</v>
      </c>
      <c r="CM187">
        <v>1459.95</v>
      </c>
      <c r="CN187">
        <v>0.972999</v>
      </c>
      <c r="CO187">
        <v>0.0270013</v>
      </c>
      <c r="CP187">
        <v>0</v>
      </c>
      <c r="CQ187">
        <v>2.8796</v>
      </c>
      <c r="CR187">
        <v>4.99951</v>
      </c>
      <c r="CS187">
        <v>203.172</v>
      </c>
      <c r="CT187">
        <v>11911.5</v>
      </c>
      <c r="CU187">
        <v>49.375</v>
      </c>
      <c r="CV187">
        <v>51.75</v>
      </c>
      <c r="CW187">
        <v>51</v>
      </c>
      <c r="CX187">
        <v>51.062</v>
      </c>
      <c r="CY187">
        <v>51.375</v>
      </c>
      <c r="CZ187">
        <v>1415.67</v>
      </c>
      <c r="DA187">
        <v>39.29</v>
      </c>
      <c r="DB187">
        <v>0</v>
      </c>
      <c r="DC187">
        <v>1627940854.3</v>
      </c>
      <c r="DD187">
        <v>0</v>
      </c>
      <c r="DE187">
        <v>3.245404</v>
      </c>
      <c r="DF187">
        <v>-0.426461528337489</v>
      </c>
      <c r="DG187">
        <v>1.36853845487048</v>
      </c>
      <c r="DH187">
        <v>202.92856</v>
      </c>
      <c r="DI187">
        <v>15</v>
      </c>
      <c r="DJ187">
        <v>1627940486.6</v>
      </c>
      <c r="DK187" t="s">
        <v>294</v>
      </c>
      <c r="DL187">
        <v>1627940484.1</v>
      </c>
      <c r="DM187">
        <v>1627940486.6</v>
      </c>
      <c r="DN187">
        <v>1</v>
      </c>
      <c r="DO187">
        <v>-0.66</v>
      </c>
      <c r="DP187">
        <v>-0.126</v>
      </c>
      <c r="DQ187">
        <v>0.617</v>
      </c>
      <c r="DR187">
        <v>-0.144</v>
      </c>
      <c r="DS187">
        <v>420</v>
      </c>
      <c r="DT187">
        <v>19</v>
      </c>
      <c r="DU187">
        <v>0.69</v>
      </c>
      <c r="DV187">
        <v>0.21</v>
      </c>
      <c r="DW187">
        <v>-5.81436341463415</v>
      </c>
      <c r="DX187">
        <v>0.200576027874545</v>
      </c>
      <c r="DY187">
        <v>0.0923797396383934</v>
      </c>
      <c r="DZ187">
        <v>1</v>
      </c>
      <c r="EA187">
        <v>3.26581428571429</v>
      </c>
      <c r="EB187">
        <v>0.178076712328772</v>
      </c>
      <c r="EC187">
        <v>0.143929113788415</v>
      </c>
      <c r="ED187">
        <v>1</v>
      </c>
      <c r="EE187">
        <v>0.0546826170731707</v>
      </c>
      <c r="EF187">
        <v>-0.0253041470383275</v>
      </c>
      <c r="EG187">
        <v>0.00275872174163276</v>
      </c>
      <c r="EH187">
        <v>1</v>
      </c>
      <c r="EI187">
        <v>3</v>
      </c>
      <c r="EJ187">
        <v>3</v>
      </c>
      <c r="EK187" t="s">
        <v>295</v>
      </c>
      <c r="EL187">
        <v>100</v>
      </c>
      <c r="EM187">
        <v>100</v>
      </c>
      <c r="EN187">
        <v>1.17</v>
      </c>
      <c r="EO187">
        <v>-0.1324</v>
      </c>
      <c r="EP187">
        <v>-1.5265217558934</v>
      </c>
      <c r="EQ187">
        <v>0.00616335315543056</v>
      </c>
      <c r="ER187">
        <v>-2.81551833566181e-06</v>
      </c>
      <c r="ES187">
        <v>7.20361701182458e-10</v>
      </c>
      <c r="ET187">
        <v>-0.335119031910718</v>
      </c>
      <c r="EU187">
        <v>0.000949733804135094</v>
      </c>
      <c r="EV187">
        <v>0.000626151634330831</v>
      </c>
      <c r="EW187">
        <v>-7.8445624330649e-06</v>
      </c>
      <c r="EX187">
        <v>-4</v>
      </c>
      <c r="EY187">
        <v>2067</v>
      </c>
      <c r="EZ187">
        <v>1</v>
      </c>
      <c r="FA187">
        <v>22</v>
      </c>
      <c r="FB187">
        <v>6.2</v>
      </c>
      <c r="FC187">
        <v>6.1</v>
      </c>
      <c r="FD187">
        <v>18</v>
      </c>
      <c r="FE187">
        <v>992.764</v>
      </c>
      <c r="FF187">
        <v>449.482</v>
      </c>
      <c r="FG187">
        <v>33.0008</v>
      </c>
      <c r="FH187">
        <v>34.8905</v>
      </c>
      <c r="FI187">
        <v>30.0016</v>
      </c>
      <c r="FJ187">
        <v>34.5008</v>
      </c>
      <c r="FK187">
        <v>34.5331</v>
      </c>
      <c r="FL187">
        <v>34.8534</v>
      </c>
      <c r="FM187">
        <v>44.3162</v>
      </c>
      <c r="FN187">
        <v>0</v>
      </c>
      <c r="FO187">
        <v>33</v>
      </c>
      <c r="FP187">
        <v>579.97</v>
      </c>
      <c r="FQ187">
        <v>19.5855</v>
      </c>
      <c r="FR187">
        <v>98.8332</v>
      </c>
      <c r="FS187">
        <v>97.647</v>
      </c>
    </row>
    <row r="188" spans="1:175">
      <c r="A188">
        <v>172</v>
      </c>
      <c r="B188">
        <v>1627940855.6</v>
      </c>
      <c r="C188">
        <v>342</v>
      </c>
      <c r="D188" t="s">
        <v>638</v>
      </c>
      <c r="E188" t="s">
        <v>639</v>
      </c>
      <c r="F188">
        <v>0</v>
      </c>
      <c r="H188">
        <v>1627940855.6</v>
      </c>
      <c r="I188">
        <f>(J188)/1000</f>
        <v>0</v>
      </c>
      <c r="J188">
        <f>1000*CB188*AH188*(BX188-BY188)/(100*BQ188*(1000-AH188*BX188))</f>
        <v>0</v>
      </c>
      <c r="K188">
        <f>CB188*AH188*(BW188-BV188*(1000-AH188*BY188)/(1000-AH188*BX188))/(100*BQ188)</f>
        <v>0</v>
      </c>
      <c r="L188">
        <f>BV188 - IF(AH188&gt;1, K188*BQ188*100.0/(AJ188*CJ188), 0)</f>
        <v>0</v>
      </c>
      <c r="M188">
        <f>((S188-I188/2)*L188-K188)/(S188+I188/2)</f>
        <v>0</v>
      </c>
      <c r="N188">
        <f>M188*(CC188+CD188)/1000.0</f>
        <v>0</v>
      </c>
      <c r="O188">
        <f>(BV188 - IF(AH188&gt;1, K188*BQ188*100.0/(AJ188*CJ188), 0))*(CC188+CD188)/1000.0</f>
        <v>0</v>
      </c>
      <c r="P188">
        <f>2.0/((1/R188-1/Q188)+SIGN(R188)*SQRT((1/R188-1/Q188)*(1/R188-1/Q188) + 4*BR188/((BR188+1)*(BR188+1))*(2*1/R188*1/Q188-1/Q188*1/Q188)))</f>
        <v>0</v>
      </c>
      <c r="Q188">
        <f>IF(LEFT(BS188,1)&lt;&gt;"0",IF(LEFT(BS188,1)="1",3.0,BT188),$D$5+$E$5*(CJ188*CC188/($K$5*1000))+$F$5*(CJ188*CC188/($K$5*1000))*MAX(MIN(BQ188,$J$5),$I$5)*MAX(MIN(BQ188,$J$5),$I$5)+$G$5*MAX(MIN(BQ188,$J$5),$I$5)*(CJ188*CC188/($K$5*1000))+$H$5*(CJ188*CC188/($K$5*1000))*(CJ188*CC188/($K$5*1000)))</f>
        <v>0</v>
      </c>
      <c r="R188">
        <f>I188*(1000-(1000*0.61365*exp(17.502*V188/(240.97+V188))/(CC188+CD188)+BX188)/2)/(1000*0.61365*exp(17.502*V188/(240.97+V188))/(CC188+CD188)-BX188)</f>
        <v>0</v>
      </c>
      <c r="S188">
        <f>1/((BR188+1)/(P188/1.6)+1/(Q188/1.37)) + BR188/((BR188+1)/(P188/1.6) + BR188/(Q188/1.37))</f>
        <v>0</v>
      </c>
      <c r="T188">
        <f>(BM188*BP188)</f>
        <v>0</v>
      </c>
      <c r="U188">
        <f>(CE188+(T188+2*0.95*5.67E-8*(((CE188+$B$7)+273)^4-(CE188+273)^4)-44100*I188)/(1.84*29.3*Q188+8*0.95*5.67E-8*(CE188+273)^3))</f>
        <v>0</v>
      </c>
      <c r="V188">
        <f>($C$7*CF188+$D$7*CG188+$E$7*U188)</f>
        <v>0</v>
      </c>
      <c r="W188">
        <f>0.61365*exp(17.502*V188/(240.97+V188))</f>
        <v>0</v>
      </c>
      <c r="X188">
        <f>(Y188/Z188*100)</f>
        <v>0</v>
      </c>
      <c r="Y188">
        <f>BX188*(CC188+CD188)/1000</f>
        <v>0</v>
      </c>
      <c r="Z188">
        <f>0.61365*exp(17.502*CE188/(240.97+CE188))</f>
        <v>0</v>
      </c>
      <c r="AA188">
        <f>(W188-BX188*(CC188+CD188)/1000)</f>
        <v>0</v>
      </c>
      <c r="AB188">
        <f>(-I188*44100)</f>
        <v>0</v>
      </c>
      <c r="AC188">
        <f>2*29.3*Q188*0.92*(CE188-V188)</f>
        <v>0</v>
      </c>
      <c r="AD188">
        <f>2*0.95*5.67E-8*(((CE188+$B$7)+273)^4-(V188+273)^4)</f>
        <v>0</v>
      </c>
      <c r="AE188">
        <f>T188+AD188+AB188+AC188</f>
        <v>0</v>
      </c>
      <c r="AF188">
        <v>0</v>
      </c>
      <c r="AG188">
        <v>0</v>
      </c>
      <c r="AH188">
        <f>IF(AF188*$H$13&gt;=AJ188,1.0,(AJ188/(AJ188-AF188*$H$13)))</f>
        <v>0</v>
      </c>
      <c r="AI188">
        <f>(AH188-1)*100</f>
        <v>0</v>
      </c>
      <c r="AJ188">
        <f>MAX(0,($B$13+$C$13*CJ188)/(1+$D$13*CJ188)*CC188/(CE188+273)*$E$13)</f>
        <v>0</v>
      </c>
      <c r="AK188" t="s">
        <v>292</v>
      </c>
      <c r="AL188" t="s">
        <v>292</v>
      </c>
      <c r="AM188">
        <v>0</v>
      </c>
      <c r="AN188">
        <v>0</v>
      </c>
      <c r="AO188">
        <f>1-AM188/AN188</f>
        <v>0</v>
      </c>
      <c r="AP188">
        <v>0</v>
      </c>
      <c r="AQ188" t="s">
        <v>292</v>
      </c>
      <c r="AR188" t="s">
        <v>292</v>
      </c>
      <c r="AS188">
        <v>0</v>
      </c>
      <c r="AT188">
        <v>0</v>
      </c>
      <c r="AU188">
        <f>1-AS188/AT188</f>
        <v>0</v>
      </c>
      <c r="AV188">
        <v>0.5</v>
      </c>
      <c r="AW188">
        <f>BN188</f>
        <v>0</v>
      </c>
      <c r="AX188">
        <f>K188</f>
        <v>0</v>
      </c>
      <c r="AY188">
        <f>AU188*AV188*AW188</f>
        <v>0</v>
      </c>
      <c r="AZ188">
        <f>(AX188-AP188)/AW188</f>
        <v>0</v>
      </c>
      <c r="BA188">
        <f>(AN188-AT188)/AT188</f>
        <v>0</v>
      </c>
      <c r="BB188">
        <f>AM188/(AO188+AM188/AT188)</f>
        <v>0</v>
      </c>
      <c r="BC188" t="s">
        <v>292</v>
      </c>
      <c r="BD188">
        <v>0</v>
      </c>
      <c r="BE188">
        <f>IF(BD188&lt;&gt;0, BD188, BB188)</f>
        <v>0</v>
      </c>
      <c r="BF188">
        <f>1-BE188/AT188</f>
        <v>0</v>
      </c>
      <c r="BG188">
        <f>(AT188-AS188)/(AT188-BE188)</f>
        <v>0</v>
      </c>
      <c r="BH188">
        <f>(AN188-AT188)/(AN188-BE188)</f>
        <v>0</v>
      </c>
      <c r="BI188">
        <f>(AT188-AS188)/(AT188-AM188)</f>
        <v>0</v>
      </c>
      <c r="BJ188">
        <f>(AN188-AT188)/(AN188-AM188)</f>
        <v>0</v>
      </c>
      <c r="BK188">
        <f>(BG188*BE188/AS188)</f>
        <v>0</v>
      </c>
      <c r="BL188">
        <f>(1-BK188)</f>
        <v>0</v>
      </c>
      <c r="BM188">
        <f>$B$11*CK188+$C$11*CL188+$F$11*CM188*(1-CP188)</f>
        <v>0</v>
      </c>
      <c r="BN188">
        <f>BM188*BO188</f>
        <v>0</v>
      </c>
      <c r="BO188">
        <f>($B$11*$D$9+$C$11*$D$9+$F$11*((CZ188+CR188)/MAX(CZ188+CR188+DA188, 0.1)*$I$9+DA188/MAX(CZ188+CR188+DA188, 0.1)*$J$9))/($B$11+$C$11+$F$11)</f>
        <v>0</v>
      </c>
      <c r="BP188">
        <f>($B$11*$K$9+$C$11*$K$9+$F$11*((CZ188+CR188)/MAX(CZ188+CR188+DA188, 0.1)*$P$9+DA188/MAX(CZ188+CR188+DA188, 0.1)*$Q$9))/($B$11+$C$11+$F$11)</f>
        <v>0</v>
      </c>
      <c r="BQ188">
        <v>6</v>
      </c>
      <c r="BR188">
        <v>0.5</v>
      </c>
      <c r="BS188" t="s">
        <v>293</v>
      </c>
      <c r="BT188">
        <v>2</v>
      </c>
      <c r="BU188">
        <v>1627940855.6</v>
      </c>
      <c r="BV188">
        <v>565.133</v>
      </c>
      <c r="BW188">
        <v>571.103</v>
      </c>
      <c r="BX188">
        <v>19.6329</v>
      </c>
      <c r="BY188">
        <v>19.5793</v>
      </c>
      <c r="BZ188">
        <v>563.95</v>
      </c>
      <c r="CA188">
        <v>19.7652</v>
      </c>
      <c r="CB188">
        <v>899.975</v>
      </c>
      <c r="CC188">
        <v>101.144</v>
      </c>
      <c r="CD188">
        <v>0.100037</v>
      </c>
      <c r="CE188">
        <v>35.2008</v>
      </c>
      <c r="CF188">
        <v>35.4471</v>
      </c>
      <c r="CG188">
        <v>999.9</v>
      </c>
      <c r="CH188">
        <v>0</v>
      </c>
      <c r="CI188">
        <v>0</v>
      </c>
      <c r="CJ188">
        <v>9998.12</v>
      </c>
      <c r="CK188">
        <v>0</v>
      </c>
      <c r="CL188">
        <v>66.3781</v>
      </c>
      <c r="CM188">
        <v>1460.25</v>
      </c>
      <c r="CN188">
        <v>0.973004</v>
      </c>
      <c r="CO188">
        <v>0.0269955</v>
      </c>
      <c r="CP188">
        <v>0</v>
      </c>
      <c r="CQ188">
        <v>3.3776</v>
      </c>
      <c r="CR188">
        <v>4.99951</v>
      </c>
      <c r="CS188">
        <v>202.973</v>
      </c>
      <c r="CT188">
        <v>11914</v>
      </c>
      <c r="CU188">
        <v>49.375</v>
      </c>
      <c r="CV188">
        <v>51.75</v>
      </c>
      <c r="CW188">
        <v>51</v>
      </c>
      <c r="CX188">
        <v>51.125</v>
      </c>
      <c r="CY188">
        <v>51.375</v>
      </c>
      <c r="CZ188">
        <v>1415.96</v>
      </c>
      <c r="DA188">
        <v>39.29</v>
      </c>
      <c r="DB188">
        <v>0</v>
      </c>
      <c r="DC188">
        <v>1627940856.1</v>
      </c>
      <c r="DD188">
        <v>0</v>
      </c>
      <c r="DE188">
        <v>3.23691153846154</v>
      </c>
      <c r="DF188">
        <v>-0.459094010361662</v>
      </c>
      <c r="DG188">
        <v>1.42150426143076</v>
      </c>
      <c r="DH188">
        <v>202.924653846154</v>
      </c>
      <c r="DI188">
        <v>15</v>
      </c>
      <c r="DJ188">
        <v>1627940486.6</v>
      </c>
      <c r="DK188" t="s">
        <v>294</v>
      </c>
      <c r="DL188">
        <v>1627940484.1</v>
      </c>
      <c r="DM188">
        <v>1627940486.6</v>
      </c>
      <c r="DN188">
        <v>1</v>
      </c>
      <c r="DO188">
        <v>-0.66</v>
      </c>
      <c r="DP188">
        <v>-0.126</v>
      </c>
      <c r="DQ188">
        <v>0.617</v>
      </c>
      <c r="DR188">
        <v>-0.144</v>
      </c>
      <c r="DS188">
        <v>420</v>
      </c>
      <c r="DT188">
        <v>19</v>
      </c>
      <c r="DU188">
        <v>0.69</v>
      </c>
      <c r="DV188">
        <v>0.21</v>
      </c>
      <c r="DW188">
        <v>-5.80698878048781</v>
      </c>
      <c r="DX188">
        <v>-0.292365993031364</v>
      </c>
      <c r="DY188">
        <v>0.0801721684630881</v>
      </c>
      <c r="DZ188">
        <v>1</v>
      </c>
      <c r="EA188">
        <v>3.24580588235294</v>
      </c>
      <c r="EB188">
        <v>-0.458786277701265</v>
      </c>
      <c r="EC188">
        <v>0.160359368370611</v>
      </c>
      <c r="ED188">
        <v>1</v>
      </c>
      <c r="EE188">
        <v>0.0539474512195122</v>
      </c>
      <c r="EF188">
        <v>-0.0166148006968641</v>
      </c>
      <c r="EG188">
        <v>0.00197609835480534</v>
      </c>
      <c r="EH188">
        <v>1</v>
      </c>
      <c r="EI188">
        <v>3</v>
      </c>
      <c r="EJ188">
        <v>3</v>
      </c>
      <c r="EK188" t="s">
        <v>295</v>
      </c>
      <c r="EL188">
        <v>100</v>
      </c>
      <c r="EM188">
        <v>100</v>
      </c>
      <c r="EN188">
        <v>1.183</v>
      </c>
      <c r="EO188">
        <v>-0.1323</v>
      </c>
      <c r="EP188">
        <v>-1.5265217558934</v>
      </c>
      <c r="EQ188">
        <v>0.00616335315543056</v>
      </c>
      <c r="ER188">
        <v>-2.81551833566181e-06</v>
      </c>
      <c r="ES188">
        <v>7.20361701182458e-10</v>
      </c>
      <c r="ET188">
        <v>-0.335119031910718</v>
      </c>
      <c r="EU188">
        <v>0.000949733804135094</v>
      </c>
      <c r="EV188">
        <v>0.000626151634330831</v>
      </c>
      <c r="EW188">
        <v>-7.8445624330649e-06</v>
      </c>
      <c r="EX188">
        <v>-4</v>
      </c>
      <c r="EY188">
        <v>2067</v>
      </c>
      <c r="EZ188">
        <v>1</v>
      </c>
      <c r="FA188">
        <v>22</v>
      </c>
      <c r="FB188">
        <v>6.2</v>
      </c>
      <c r="FC188">
        <v>6.2</v>
      </c>
      <c r="FD188">
        <v>18</v>
      </c>
      <c r="FE188">
        <v>992.75</v>
      </c>
      <c r="FF188">
        <v>449.587</v>
      </c>
      <c r="FG188">
        <v>33.0009</v>
      </c>
      <c r="FH188">
        <v>34.8984</v>
      </c>
      <c r="FI188">
        <v>30.0016</v>
      </c>
      <c r="FJ188">
        <v>34.5086</v>
      </c>
      <c r="FK188">
        <v>34.5409</v>
      </c>
      <c r="FL188">
        <v>35.0259</v>
      </c>
      <c r="FM188">
        <v>44.3162</v>
      </c>
      <c r="FN188">
        <v>0</v>
      </c>
      <c r="FO188">
        <v>33</v>
      </c>
      <c r="FP188">
        <v>585.05</v>
      </c>
      <c r="FQ188">
        <v>19.5855</v>
      </c>
      <c r="FR188">
        <v>98.8326</v>
      </c>
      <c r="FS188">
        <v>97.6466</v>
      </c>
    </row>
    <row r="189" spans="1:175">
      <c r="A189">
        <v>173</v>
      </c>
      <c r="B189">
        <v>1627940857.6</v>
      </c>
      <c r="C189">
        <v>344</v>
      </c>
      <c r="D189" t="s">
        <v>640</v>
      </c>
      <c r="E189" t="s">
        <v>641</v>
      </c>
      <c r="F189">
        <v>0</v>
      </c>
      <c r="H189">
        <v>1627940857.6</v>
      </c>
      <c r="I189">
        <f>(J189)/1000</f>
        <v>0</v>
      </c>
      <c r="J189">
        <f>1000*CB189*AH189*(BX189-BY189)/(100*BQ189*(1000-AH189*BX189))</f>
        <v>0</v>
      </c>
      <c r="K189">
        <f>CB189*AH189*(BW189-BV189*(1000-AH189*BY189)/(1000-AH189*BX189))/(100*BQ189)</f>
        <v>0</v>
      </c>
      <c r="L189">
        <f>BV189 - IF(AH189&gt;1, K189*BQ189*100.0/(AJ189*CJ189), 0)</f>
        <v>0</v>
      </c>
      <c r="M189">
        <f>((S189-I189/2)*L189-K189)/(S189+I189/2)</f>
        <v>0</v>
      </c>
      <c r="N189">
        <f>M189*(CC189+CD189)/1000.0</f>
        <v>0</v>
      </c>
      <c r="O189">
        <f>(BV189 - IF(AH189&gt;1, K189*BQ189*100.0/(AJ189*CJ189), 0))*(CC189+CD189)/1000.0</f>
        <v>0</v>
      </c>
      <c r="P189">
        <f>2.0/((1/R189-1/Q189)+SIGN(R189)*SQRT((1/R189-1/Q189)*(1/R189-1/Q189) + 4*BR189/((BR189+1)*(BR189+1))*(2*1/R189*1/Q189-1/Q189*1/Q189)))</f>
        <v>0</v>
      </c>
      <c r="Q189">
        <f>IF(LEFT(BS189,1)&lt;&gt;"0",IF(LEFT(BS189,1)="1",3.0,BT189),$D$5+$E$5*(CJ189*CC189/($K$5*1000))+$F$5*(CJ189*CC189/($K$5*1000))*MAX(MIN(BQ189,$J$5),$I$5)*MAX(MIN(BQ189,$J$5),$I$5)+$G$5*MAX(MIN(BQ189,$J$5),$I$5)*(CJ189*CC189/($K$5*1000))+$H$5*(CJ189*CC189/($K$5*1000))*(CJ189*CC189/($K$5*1000)))</f>
        <v>0</v>
      </c>
      <c r="R189">
        <f>I189*(1000-(1000*0.61365*exp(17.502*V189/(240.97+V189))/(CC189+CD189)+BX189)/2)/(1000*0.61365*exp(17.502*V189/(240.97+V189))/(CC189+CD189)-BX189)</f>
        <v>0</v>
      </c>
      <c r="S189">
        <f>1/((BR189+1)/(P189/1.6)+1/(Q189/1.37)) + BR189/((BR189+1)/(P189/1.6) + BR189/(Q189/1.37))</f>
        <v>0</v>
      </c>
      <c r="T189">
        <f>(BM189*BP189)</f>
        <v>0</v>
      </c>
      <c r="U189">
        <f>(CE189+(T189+2*0.95*5.67E-8*(((CE189+$B$7)+273)^4-(CE189+273)^4)-44100*I189)/(1.84*29.3*Q189+8*0.95*5.67E-8*(CE189+273)^3))</f>
        <v>0</v>
      </c>
      <c r="V189">
        <f>($C$7*CF189+$D$7*CG189+$E$7*U189)</f>
        <v>0</v>
      </c>
      <c r="W189">
        <f>0.61365*exp(17.502*V189/(240.97+V189))</f>
        <v>0</v>
      </c>
      <c r="X189">
        <f>(Y189/Z189*100)</f>
        <v>0</v>
      </c>
      <c r="Y189">
        <f>BX189*(CC189+CD189)/1000</f>
        <v>0</v>
      </c>
      <c r="Z189">
        <f>0.61365*exp(17.502*CE189/(240.97+CE189))</f>
        <v>0</v>
      </c>
      <c r="AA189">
        <f>(W189-BX189*(CC189+CD189)/1000)</f>
        <v>0</v>
      </c>
      <c r="AB189">
        <f>(-I189*44100)</f>
        <v>0</v>
      </c>
      <c r="AC189">
        <f>2*29.3*Q189*0.92*(CE189-V189)</f>
        <v>0</v>
      </c>
      <c r="AD189">
        <f>2*0.95*5.67E-8*(((CE189+$B$7)+273)^4-(V189+273)^4)</f>
        <v>0</v>
      </c>
      <c r="AE189">
        <f>T189+AD189+AB189+AC189</f>
        <v>0</v>
      </c>
      <c r="AF189">
        <v>0</v>
      </c>
      <c r="AG189">
        <v>0</v>
      </c>
      <c r="AH189">
        <f>IF(AF189*$H$13&gt;=AJ189,1.0,(AJ189/(AJ189-AF189*$H$13)))</f>
        <v>0</v>
      </c>
      <c r="AI189">
        <f>(AH189-1)*100</f>
        <v>0</v>
      </c>
      <c r="AJ189">
        <f>MAX(0,($B$13+$C$13*CJ189)/(1+$D$13*CJ189)*CC189/(CE189+273)*$E$13)</f>
        <v>0</v>
      </c>
      <c r="AK189" t="s">
        <v>292</v>
      </c>
      <c r="AL189" t="s">
        <v>292</v>
      </c>
      <c r="AM189">
        <v>0</v>
      </c>
      <c r="AN189">
        <v>0</v>
      </c>
      <c r="AO189">
        <f>1-AM189/AN189</f>
        <v>0</v>
      </c>
      <c r="AP189">
        <v>0</v>
      </c>
      <c r="AQ189" t="s">
        <v>292</v>
      </c>
      <c r="AR189" t="s">
        <v>292</v>
      </c>
      <c r="AS189">
        <v>0</v>
      </c>
      <c r="AT189">
        <v>0</v>
      </c>
      <c r="AU189">
        <f>1-AS189/AT189</f>
        <v>0</v>
      </c>
      <c r="AV189">
        <v>0.5</v>
      </c>
      <c r="AW189">
        <f>BN189</f>
        <v>0</v>
      </c>
      <c r="AX189">
        <f>K189</f>
        <v>0</v>
      </c>
      <c r="AY189">
        <f>AU189*AV189*AW189</f>
        <v>0</v>
      </c>
      <c r="AZ189">
        <f>(AX189-AP189)/AW189</f>
        <v>0</v>
      </c>
      <c r="BA189">
        <f>(AN189-AT189)/AT189</f>
        <v>0</v>
      </c>
      <c r="BB189">
        <f>AM189/(AO189+AM189/AT189)</f>
        <v>0</v>
      </c>
      <c r="BC189" t="s">
        <v>292</v>
      </c>
      <c r="BD189">
        <v>0</v>
      </c>
      <c r="BE189">
        <f>IF(BD189&lt;&gt;0, BD189, BB189)</f>
        <v>0</v>
      </c>
      <c r="BF189">
        <f>1-BE189/AT189</f>
        <v>0</v>
      </c>
      <c r="BG189">
        <f>(AT189-AS189)/(AT189-BE189)</f>
        <v>0</v>
      </c>
      <c r="BH189">
        <f>(AN189-AT189)/(AN189-BE189)</f>
        <v>0</v>
      </c>
      <c r="BI189">
        <f>(AT189-AS189)/(AT189-AM189)</f>
        <v>0</v>
      </c>
      <c r="BJ189">
        <f>(AN189-AT189)/(AN189-AM189)</f>
        <v>0</v>
      </c>
      <c r="BK189">
        <f>(BG189*BE189/AS189)</f>
        <v>0</v>
      </c>
      <c r="BL189">
        <f>(1-BK189)</f>
        <v>0</v>
      </c>
      <c r="BM189">
        <f>$B$11*CK189+$C$11*CL189+$F$11*CM189*(1-CP189)</f>
        <v>0</v>
      </c>
      <c r="BN189">
        <f>BM189*BO189</f>
        <v>0</v>
      </c>
      <c r="BO189">
        <f>($B$11*$D$9+$C$11*$D$9+$F$11*((CZ189+CR189)/MAX(CZ189+CR189+DA189, 0.1)*$I$9+DA189/MAX(CZ189+CR189+DA189, 0.1)*$J$9))/($B$11+$C$11+$F$11)</f>
        <v>0</v>
      </c>
      <c r="BP189">
        <f>($B$11*$K$9+$C$11*$K$9+$F$11*((CZ189+CR189)/MAX(CZ189+CR189+DA189, 0.1)*$P$9+DA189/MAX(CZ189+CR189+DA189, 0.1)*$Q$9))/($B$11+$C$11+$F$11)</f>
        <v>0</v>
      </c>
      <c r="BQ189">
        <v>6</v>
      </c>
      <c r="BR189">
        <v>0.5</v>
      </c>
      <c r="BS189" t="s">
        <v>293</v>
      </c>
      <c r="BT189">
        <v>2</v>
      </c>
      <c r="BU189">
        <v>1627940857.6</v>
      </c>
      <c r="BV189">
        <v>568.45</v>
      </c>
      <c r="BW189">
        <v>574.475</v>
      </c>
      <c r="BX189">
        <v>19.6386</v>
      </c>
      <c r="BY189">
        <v>19.585</v>
      </c>
      <c r="BZ189">
        <v>567.255</v>
      </c>
      <c r="CA189">
        <v>19.7708</v>
      </c>
      <c r="CB189">
        <v>900.11</v>
      </c>
      <c r="CC189">
        <v>101.144</v>
      </c>
      <c r="CD189">
        <v>0.0999279</v>
      </c>
      <c r="CE189">
        <v>35.2047</v>
      </c>
      <c r="CF189">
        <v>35.4519</v>
      </c>
      <c r="CG189">
        <v>999.9</v>
      </c>
      <c r="CH189">
        <v>0</v>
      </c>
      <c r="CI189">
        <v>0</v>
      </c>
      <c r="CJ189">
        <v>10018.8</v>
      </c>
      <c r="CK189">
        <v>0</v>
      </c>
      <c r="CL189">
        <v>66.3781</v>
      </c>
      <c r="CM189">
        <v>1459.95</v>
      </c>
      <c r="CN189">
        <v>0.972999</v>
      </c>
      <c r="CO189">
        <v>0.0270013</v>
      </c>
      <c r="CP189">
        <v>0</v>
      </c>
      <c r="CQ189">
        <v>3.1832</v>
      </c>
      <c r="CR189">
        <v>4.99951</v>
      </c>
      <c r="CS189">
        <v>203.365</v>
      </c>
      <c r="CT189">
        <v>11911.5</v>
      </c>
      <c r="CU189">
        <v>49.375</v>
      </c>
      <c r="CV189">
        <v>51.75</v>
      </c>
      <c r="CW189">
        <v>51</v>
      </c>
      <c r="CX189">
        <v>51.125</v>
      </c>
      <c r="CY189">
        <v>51.375</v>
      </c>
      <c r="CZ189">
        <v>1415.67</v>
      </c>
      <c r="DA189">
        <v>39.29</v>
      </c>
      <c r="DB189">
        <v>0</v>
      </c>
      <c r="DC189">
        <v>1627940858.5</v>
      </c>
      <c r="DD189">
        <v>0</v>
      </c>
      <c r="DE189">
        <v>3.24335384615385</v>
      </c>
      <c r="DF189">
        <v>0.0484991566951504</v>
      </c>
      <c r="DG189">
        <v>1.49620511656545</v>
      </c>
      <c r="DH189">
        <v>203.011538461538</v>
      </c>
      <c r="DI189">
        <v>15</v>
      </c>
      <c r="DJ189">
        <v>1627940486.6</v>
      </c>
      <c r="DK189" t="s">
        <v>294</v>
      </c>
      <c r="DL189">
        <v>1627940484.1</v>
      </c>
      <c r="DM189">
        <v>1627940486.6</v>
      </c>
      <c r="DN189">
        <v>1</v>
      </c>
      <c r="DO189">
        <v>-0.66</v>
      </c>
      <c r="DP189">
        <v>-0.126</v>
      </c>
      <c r="DQ189">
        <v>0.617</v>
      </c>
      <c r="DR189">
        <v>-0.144</v>
      </c>
      <c r="DS189">
        <v>420</v>
      </c>
      <c r="DT189">
        <v>19</v>
      </c>
      <c r="DU189">
        <v>0.69</v>
      </c>
      <c r="DV189">
        <v>0.21</v>
      </c>
      <c r="DW189">
        <v>-5.81121048780488</v>
      </c>
      <c r="DX189">
        <v>-0.671709825783972</v>
      </c>
      <c r="DY189">
        <v>0.0853472358833769</v>
      </c>
      <c r="DZ189">
        <v>0</v>
      </c>
      <c r="EA189">
        <v>3.25135882352941</v>
      </c>
      <c r="EB189">
        <v>-0.411786136939986</v>
      </c>
      <c r="EC189">
        <v>0.160999492358803</v>
      </c>
      <c r="ED189">
        <v>1</v>
      </c>
      <c r="EE189">
        <v>0.0536225512195122</v>
      </c>
      <c r="EF189">
        <v>-0.0103785616724738</v>
      </c>
      <c r="EG189">
        <v>0.00162914512927934</v>
      </c>
      <c r="EH189">
        <v>1</v>
      </c>
      <c r="EI189">
        <v>2</v>
      </c>
      <c r="EJ189">
        <v>3</v>
      </c>
      <c r="EK189" t="s">
        <v>298</v>
      </c>
      <c r="EL189">
        <v>100</v>
      </c>
      <c r="EM189">
        <v>100</v>
      </c>
      <c r="EN189">
        <v>1.195</v>
      </c>
      <c r="EO189">
        <v>-0.1322</v>
      </c>
      <c r="EP189">
        <v>-1.5265217558934</v>
      </c>
      <c r="EQ189">
        <v>0.00616335315543056</v>
      </c>
      <c r="ER189">
        <v>-2.81551833566181e-06</v>
      </c>
      <c r="ES189">
        <v>7.20361701182458e-10</v>
      </c>
      <c r="ET189">
        <v>-0.335119031910718</v>
      </c>
      <c r="EU189">
        <v>0.000949733804135094</v>
      </c>
      <c r="EV189">
        <v>0.000626151634330831</v>
      </c>
      <c r="EW189">
        <v>-7.8445624330649e-06</v>
      </c>
      <c r="EX189">
        <v>-4</v>
      </c>
      <c r="EY189">
        <v>2067</v>
      </c>
      <c r="EZ189">
        <v>1</v>
      </c>
      <c r="FA189">
        <v>22</v>
      </c>
      <c r="FB189">
        <v>6.2</v>
      </c>
      <c r="FC189">
        <v>6.2</v>
      </c>
      <c r="FD189">
        <v>18</v>
      </c>
      <c r="FE189">
        <v>992.593</v>
      </c>
      <c r="FF189">
        <v>449.491</v>
      </c>
      <c r="FG189">
        <v>33.001</v>
      </c>
      <c r="FH189">
        <v>34.9059</v>
      </c>
      <c r="FI189">
        <v>30.0015</v>
      </c>
      <c r="FJ189">
        <v>34.516</v>
      </c>
      <c r="FK189">
        <v>34.5483</v>
      </c>
      <c r="FL189">
        <v>35.152</v>
      </c>
      <c r="FM189">
        <v>44.3162</v>
      </c>
      <c r="FN189">
        <v>0</v>
      </c>
      <c r="FO189">
        <v>33</v>
      </c>
      <c r="FP189">
        <v>590.1</v>
      </c>
      <c r="FQ189">
        <v>19.6444</v>
      </c>
      <c r="FR189">
        <v>98.8311</v>
      </c>
      <c r="FS189">
        <v>97.6463</v>
      </c>
    </row>
    <row r="190" spans="1:175">
      <c r="A190">
        <v>174</v>
      </c>
      <c r="B190">
        <v>1627940859.6</v>
      </c>
      <c r="C190">
        <v>346</v>
      </c>
      <c r="D190" t="s">
        <v>642</v>
      </c>
      <c r="E190" t="s">
        <v>643</v>
      </c>
      <c r="F190">
        <v>0</v>
      </c>
      <c r="H190">
        <v>1627940859.6</v>
      </c>
      <c r="I190">
        <f>(J190)/1000</f>
        <v>0</v>
      </c>
      <c r="J190">
        <f>1000*CB190*AH190*(BX190-BY190)/(100*BQ190*(1000-AH190*BX190))</f>
        <v>0</v>
      </c>
      <c r="K190">
        <f>CB190*AH190*(BW190-BV190*(1000-AH190*BY190)/(1000-AH190*BX190))/(100*BQ190)</f>
        <v>0</v>
      </c>
      <c r="L190">
        <f>BV190 - IF(AH190&gt;1, K190*BQ190*100.0/(AJ190*CJ190), 0)</f>
        <v>0</v>
      </c>
      <c r="M190">
        <f>((S190-I190/2)*L190-K190)/(S190+I190/2)</f>
        <v>0</v>
      </c>
      <c r="N190">
        <f>M190*(CC190+CD190)/1000.0</f>
        <v>0</v>
      </c>
      <c r="O190">
        <f>(BV190 - IF(AH190&gt;1, K190*BQ190*100.0/(AJ190*CJ190), 0))*(CC190+CD190)/1000.0</f>
        <v>0</v>
      </c>
      <c r="P190">
        <f>2.0/((1/R190-1/Q190)+SIGN(R190)*SQRT((1/R190-1/Q190)*(1/R190-1/Q190) + 4*BR190/((BR190+1)*(BR190+1))*(2*1/R190*1/Q190-1/Q190*1/Q190)))</f>
        <v>0</v>
      </c>
      <c r="Q190">
        <f>IF(LEFT(BS190,1)&lt;&gt;"0",IF(LEFT(BS190,1)="1",3.0,BT190),$D$5+$E$5*(CJ190*CC190/($K$5*1000))+$F$5*(CJ190*CC190/($K$5*1000))*MAX(MIN(BQ190,$J$5),$I$5)*MAX(MIN(BQ190,$J$5),$I$5)+$G$5*MAX(MIN(BQ190,$J$5),$I$5)*(CJ190*CC190/($K$5*1000))+$H$5*(CJ190*CC190/($K$5*1000))*(CJ190*CC190/($K$5*1000)))</f>
        <v>0</v>
      </c>
      <c r="R190">
        <f>I190*(1000-(1000*0.61365*exp(17.502*V190/(240.97+V190))/(CC190+CD190)+BX190)/2)/(1000*0.61365*exp(17.502*V190/(240.97+V190))/(CC190+CD190)-BX190)</f>
        <v>0</v>
      </c>
      <c r="S190">
        <f>1/((BR190+1)/(P190/1.6)+1/(Q190/1.37)) + BR190/((BR190+1)/(P190/1.6) + BR190/(Q190/1.37))</f>
        <v>0</v>
      </c>
      <c r="T190">
        <f>(BM190*BP190)</f>
        <v>0</v>
      </c>
      <c r="U190">
        <f>(CE190+(T190+2*0.95*5.67E-8*(((CE190+$B$7)+273)^4-(CE190+273)^4)-44100*I190)/(1.84*29.3*Q190+8*0.95*5.67E-8*(CE190+273)^3))</f>
        <v>0</v>
      </c>
      <c r="V190">
        <f>($C$7*CF190+$D$7*CG190+$E$7*U190)</f>
        <v>0</v>
      </c>
      <c r="W190">
        <f>0.61365*exp(17.502*V190/(240.97+V190))</f>
        <v>0</v>
      </c>
      <c r="X190">
        <f>(Y190/Z190*100)</f>
        <v>0</v>
      </c>
      <c r="Y190">
        <f>BX190*(CC190+CD190)/1000</f>
        <v>0</v>
      </c>
      <c r="Z190">
        <f>0.61365*exp(17.502*CE190/(240.97+CE190))</f>
        <v>0</v>
      </c>
      <c r="AA190">
        <f>(W190-BX190*(CC190+CD190)/1000)</f>
        <v>0</v>
      </c>
      <c r="AB190">
        <f>(-I190*44100)</f>
        <v>0</v>
      </c>
      <c r="AC190">
        <f>2*29.3*Q190*0.92*(CE190-V190)</f>
        <v>0</v>
      </c>
      <c r="AD190">
        <f>2*0.95*5.67E-8*(((CE190+$B$7)+273)^4-(V190+273)^4)</f>
        <v>0</v>
      </c>
      <c r="AE190">
        <f>T190+AD190+AB190+AC190</f>
        <v>0</v>
      </c>
      <c r="AF190">
        <v>0</v>
      </c>
      <c r="AG190">
        <v>0</v>
      </c>
      <c r="AH190">
        <f>IF(AF190*$H$13&gt;=AJ190,1.0,(AJ190/(AJ190-AF190*$H$13)))</f>
        <v>0</v>
      </c>
      <c r="AI190">
        <f>(AH190-1)*100</f>
        <v>0</v>
      </c>
      <c r="AJ190">
        <f>MAX(0,($B$13+$C$13*CJ190)/(1+$D$13*CJ190)*CC190/(CE190+273)*$E$13)</f>
        <v>0</v>
      </c>
      <c r="AK190" t="s">
        <v>292</v>
      </c>
      <c r="AL190" t="s">
        <v>292</v>
      </c>
      <c r="AM190">
        <v>0</v>
      </c>
      <c r="AN190">
        <v>0</v>
      </c>
      <c r="AO190">
        <f>1-AM190/AN190</f>
        <v>0</v>
      </c>
      <c r="AP190">
        <v>0</v>
      </c>
      <c r="AQ190" t="s">
        <v>292</v>
      </c>
      <c r="AR190" t="s">
        <v>292</v>
      </c>
      <c r="AS190">
        <v>0</v>
      </c>
      <c r="AT190">
        <v>0</v>
      </c>
      <c r="AU190">
        <f>1-AS190/AT190</f>
        <v>0</v>
      </c>
      <c r="AV190">
        <v>0.5</v>
      </c>
      <c r="AW190">
        <f>BN190</f>
        <v>0</v>
      </c>
      <c r="AX190">
        <f>K190</f>
        <v>0</v>
      </c>
      <c r="AY190">
        <f>AU190*AV190*AW190</f>
        <v>0</v>
      </c>
      <c r="AZ190">
        <f>(AX190-AP190)/AW190</f>
        <v>0</v>
      </c>
      <c r="BA190">
        <f>(AN190-AT190)/AT190</f>
        <v>0</v>
      </c>
      <c r="BB190">
        <f>AM190/(AO190+AM190/AT190)</f>
        <v>0</v>
      </c>
      <c r="BC190" t="s">
        <v>292</v>
      </c>
      <c r="BD190">
        <v>0</v>
      </c>
      <c r="BE190">
        <f>IF(BD190&lt;&gt;0, BD190, BB190)</f>
        <v>0</v>
      </c>
      <c r="BF190">
        <f>1-BE190/AT190</f>
        <v>0</v>
      </c>
      <c r="BG190">
        <f>(AT190-AS190)/(AT190-BE190)</f>
        <v>0</v>
      </c>
      <c r="BH190">
        <f>(AN190-AT190)/(AN190-BE190)</f>
        <v>0</v>
      </c>
      <c r="BI190">
        <f>(AT190-AS190)/(AT190-AM190)</f>
        <v>0</v>
      </c>
      <c r="BJ190">
        <f>(AN190-AT190)/(AN190-AM190)</f>
        <v>0</v>
      </c>
      <c r="BK190">
        <f>(BG190*BE190/AS190)</f>
        <v>0</v>
      </c>
      <c r="BL190">
        <f>(1-BK190)</f>
        <v>0</v>
      </c>
      <c r="BM190">
        <f>$B$11*CK190+$C$11*CL190+$F$11*CM190*(1-CP190)</f>
        <v>0</v>
      </c>
      <c r="BN190">
        <f>BM190*BO190</f>
        <v>0</v>
      </c>
      <c r="BO190">
        <f>($B$11*$D$9+$C$11*$D$9+$F$11*((CZ190+CR190)/MAX(CZ190+CR190+DA190, 0.1)*$I$9+DA190/MAX(CZ190+CR190+DA190, 0.1)*$J$9))/($B$11+$C$11+$F$11)</f>
        <v>0</v>
      </c>
      <c r="BP190">
        <f>($B$11*$K$9+$C$11*$K$9+$F$11*((CZ190+CR190)/MAX(CZ190+CR190+DA190, 0.1)*$P$9+DA190/MAX(CZ190+CR190+DA190, 0.1)*$Q$9))/($B$11+$C$11+$F$11)</f>
        <v>0</v>
      </c>
      <c r="BQ190">
        <v>6</v>
      </c>
      <c r="BR190">
        <v>0.5</v>
      </c>
      <c r="BS190" t="s">
        <v>293</v>
      </c>
      <c r="BT190">
        <v>2</v>
      </c>
      <c r="BU190">
        <v>1627940859.6</v>
      </c>
      <c r="BV190">
        <v>571.829</v>
      </c>
      <c r="BW190">
        <v>577.715</v>
      </c>
      <c r="BX190">
        <v>19.6448</v>
      </c>
      <c r="BY190">
        <v>19.5906</v>
      </c>
      <c r="BZ190">
        <v>570.621</v>
      </c>
      <c r="CA190">
        <v>19.7769</v>
      </c>
      <c r="CB190">
        <v>900.066</v>
      </c>
      <c r="CC190">
        <v>101.144</v>
      </c>
      <c r="CD190">
        <v>0.0999342</v>
      </c>
      <c r="CE190">
        <v>35.2081</v>
      </c>
      <c r="CF190">
        <v>35.454</v>
      </c>
      <c r="CG190">
        <v>999.9</v>
      </c>
      <c r="CH190">
        <v>0</v>
      </c>
      <c r="CI190">
        <v>0</v>
      </c>
      <c r="CJ190">
        <v>9998.12</v>
      </c>
      <c r="CK190">
        <v>0</v>
      </c>
      <c r="CL190">
        <v>66.3781</v>
      </c>
      <c r="CM190">
        <v>1459.94</v>
      </c>
      <c r="CN190">
        <v>0.972999</v>
      </c>
      <c r="CO190">
        <v>0.0270013</v>
      </c>
      <c r="CP190">
        <v>0</v>
      </c>
      <c r="CQ190">
        <v>3.3721</v>
      </c>
      <c r="CR190">
        <v>4.99951</v>
      </c>
      <c r="CS190">
        <v>203.682</v>
      </c>
      <c r="CT190">
        <v>11911.4</v>
      </c>
      <c r="CU190">
        <v>49.375</v>
      </c>
      <c r="CV190">
        <v>51.75</v>
      </c>
      <c r="CW190">
        <v>51</v>
      </c>
      <c r="CX190">
        <v>51.125</v>
      </c>
      <c r="CY190">
        <v>51.375</v>
      </c>
      <c r="CZ190">
        <v>1415.66</v>
      </c>
      <c r="DA190">
        <v>39.29</v>
      </c>
      <c r="DB190">
        <v>0</v>
      </c>
      <c r="DC190">
        <v>1627940860.3</v>
      </c>
      <c r="DD190">
        <v>0</v>
      </c>
      <c r="DE190">
        <v>3.252156</v>
      </c>
      <c r="DF190">
        <v>0.422461552353573</v>
      </c>
      <c r="DG190">
        <v>1.90892306633777</v>
      </c>
      <c r="DH190">
        <v>203.08988</v>
      </c>
      <c r="DI190">
        <v>15</v>
      </c>
      <c r="DJ190">
        <v>1627940486.6</v>
      </c>
      <c r="DK190" t="s">
        <v>294</v>
      </c>
      <c r="DL190">
        <v>1627940484.1</v>
      </c>
      <c r="DM190">
        <v>1627940486.6</v>
      </c>
      <c r="DN190">
        <v>1</v>
      </c>
      <c r="DO190">
        <v>-0.66</v>
      </c>
      <c r="DP190">
        <v>-0.126</v>
      </c>
      <c r="DQ190">
        <v>0.617</v>
      </c>
      <c r="DR190">
        <v>-0.144</v>
      </c>
      <c r="DS190">
        <v>420</v>
      </c>
      <c r="DT190">
        <v>19</v>
      </c>
      <c r="DU190">
        <v>0.69</v>
      </c>
      <c r="DV190">
        <v>0.21</v>
      </c>
      <c r="DW190">
        <v>-5.83141195121951</v>
      </c>
      <c r="DX190">
        <v>-0.973722229965167</v>
      </c>
      <c r="DY190">
        <v>0.102464606886893</v>
      </c>
      <c r="DZ190">
        <v>0</v>
      </c>
      <c r="EA190">
        <v>3.25707142857143</v>
      </c>
      <c r="EB190">
        <v>-0.148154207436397</v>
      </c>
      <c r="EC190">
        <v>0.17148862281534</v>
      </c>
      <c r="ED190">
        <v>1</v>
      </c>
      <c r="EE190">
        <v>0.0534042756097561</v>
      </c>
      <c r="EF190">
        <v>-0.0060842843205574</v>
      </c>
      <c r="EG190">
        <v>0.00145257555410406</v>
      </c>
      <c r="EH190">
        <v>1</v>
      </c>
      <c r="EI190">
        <v>2</v>
      </c>
      <c r="EJ190">
        <v>3</v>
      </c>
      <c r="EK190" t="s">
        <v>298</v>
      </c>
      <c r="EL190">
        <v>100</v>
      </c>
      <c r="EM190">
        <v>100</v>
      </c>
      <c r="EN190">
        <v>1.208</v>
      </c>
      <c r="EO190">
        <v>-0.1321</v>
      </c>
      <c r="EP190">
        <v>-1.5265217558934</v>
      </c>
      <c r="EQ190">
        <v>0.00616335315543056</v>
      </c>
      <c r="ER190">
        <v>-2.81551833566181e-06</v>
      </c>
      <c r="ES190">
        <v>7.20361701182458e-10</v>
      </c>
      <c r="ET190">
        <v>-0.335119031910718</v>
      </c>
      <c r="EU190">
        <v>0.000949733804135094</v>
      </c>
      <c r="EV190">
        <v>0.000626151634330831</v>
      </c>
      <c r="EW190">
        <v>-7.8445624330649e-06</v>
      </c>
      <c r="EX190">
        <v>-4</v>
      </c>
      <c r="EY190">
        <v>2067</v>
      </c>
      <c r="EZ190">
        <v>1</v>
      </c>
      <c r="FA190">
        <v>22</v>
      </c>
      <c r="FB190">
        <v>6.3</v>
      </c>
      <c r="FC190">
        <v>6.2</v>
      </c>
      <c r="FD190">
        <v>18</v>
      </c>
      <c r="FE190">
        <v>992.64</v>
      </c>
      <c r="FF190">
        <v>449.434</v>
      </c>
      <c r="FG190">
        <v>33.0012</v>
      </c>
      <c r="FH190">
        <v>34.9126</v>
      </c>
      <c r="FI190">
        <v>30.0016</v>
      </c>
      <c r="FJ190">
        <v>34.5242</v>
      </c>
      <c r="FK190">
        <v>34.5564</v>
      </c>
      <c r="FL190">
        <v>35.3494</v>
      </c>
      <c r="FM190">
        <v>44.3162</v>
      </c>
      <c r="FN190">
        <v>0</v>
      </c>
      <c r="FO190">
        <v>33</v>
      </c>
      <c r="FP190">
        <v>590.1</v>
      </c>
      <c r="FQ190">
        <v>19.6582</v>
      </c>
      <c r="FR190">
        <v>98.8294</v>
      </c>
      <c r="FS190">
        <v>97.645</v>
      </c>
    </row>
    <row r="191" spans="1:175">
      <c r="A191">
        <v>175</v>
      </c>
      <c r="B191">
        <v>1627940861.6</v>
      </c>
      <c r="C191">
        <v>348</v>
      </c>
      <c r="D191" t="s">
        <v>644</v>
      </c>
      <c r="E191" t="s">
        <v>645</v>
      </c>
      <c r="F191">
        <v>0</v>
      </c>
      <c r="H191">
        <v>1627940861.6</v>
      </c>
      <c r="I191">
        <f>(J191)/1000</f>
        <v>0</v>
      </c>
      <c r="J191">
        <f>1000*CB191*AH191*(BX191-BY191)/(100*BQ191*(1000-AH191*BX191))</f>
        <v>0</v>
      </c>
      <c r="K191">
        <f>CB191*AH191*(BW191-BV191*(1000-AH191*BY191)/(1000-AH191*BX191))/(100*BQ191)</f>
        <v>0</v>
      </c>
      <c r="L191">
        <f>BV191 - IF(AH191&gt;1, K191*BQ191*100.0/(AJ191*CJ191), 0)</f>
        <v>0</v>
      </c>
      <c r="M191">
        <f>((S191-I191/2)*L191-K191)/(S191+I191/2)</f>
        <v>0</v>
      </c>
      <c r="N191">
        <f>M191*(CC191+CD191)/1000.0</f>
        <v>0</v>
      </c>
      <c r="O191">
        <f>(BV191 - IF(AH191&gt;1, K191*BQ191*100.0/(AJ191*CJ191), 0))*(CC191+CD191)/1000.0</f>
        <v>0</v>
      </c>
      <c r="P191">
        <f>2.0/((1/R191-1/Q191)+SIGN(R191)*SQRT((1/R191-1/Q191)*(1/R191-1/Q191) + 4*BR191/((BR191+1)*(BR191+1))*(2*1/R191*1/Q191-1/Q191*1/Q191)))</f>
        <v>0</v>
      </c>
      <c r="Q191">
        <f>IF(LEFT(BS191,1)&lt;&gt;"0",IF(LEFT(BS191,1)="1",3.0,BT191),$D$5+$E$5*(CJ191*CC191/($K$5*1000))+$F$5*(CJ191*CC191/($K$5*1000))*MAX(MIN(BQ191,$J$5),$I$5)*MAX(MIN(BQ191,$J$5),$I$5)+$G$5*MAX(MIN(BQ191,$J$5),$I$5)*(CJ191*CC191/($K$5*1000))+$H$5*(CJ191*CC191/($K$5*1000))*(CJ191*CC191/($K$5*1000)))</f>
        <v>0</v>
      </c>
      <c r="R191">
        <f>I191*(1000-(1000*0.61365*exp(17.502*V191/(240.97+V191))/(CC191+CD191)+BX191)/2)/(1000*0.61365*exp(17.502*V191/(240.97+V191))/(CC191+CD191)-BX191)</f>
        <v>0</v>
      </c>
      <c r="S191">
        <f>1/((BR191+1)/(P191/1.6)+1/(Q191/1.37)) + BR191/((BR191+1)/(P191/1.6) + BR191/(Q191/1.37))</f>
        <v>0</v>
      </c>
      <c r="T191">
        <f>(BM191*BP191)</f>
        <v>0</v>
      </c>
      <c r="U191">
        <f>(CE191+(T191+2*0.95*5.67E-8*(((CE191+$B$7)+273)^4-(CE191+273)^4)-44100*I191)/(1.84*29.3*Q191+8*0.95*5.67E-8*(CE191+273)^3))</f>
        <v>0</v>
      </c>
      <c r="V191">
        <f>($C$7*CF191+$D$7*CG191+$E$7*U191)</f>
        <v>0</v>
      </c>
      <c r="W191">
        <f>0.61365*exp(17.502*V191/(240.97+V191))</f>
        <v>0</v>
      </c>
      <c r="X191">
        <f>(Y191/Z191*100)</f>
        <v>0</v>
      </c>
      <c r="Y191">
        <f>BX191*(CC191+CD191)/1000</f>
        <v>0</v>
      </c>
      <c r="Z191">
        <f>0.61365*exp(17.502*CE191/(240.97+CE191))</f>
        <v>0</v>
      </c>
      <c r="AA191">
        <f>(W191-BX191*(CC191+CD191)/1000)</f>
        <v>0</v>
      </c>
      <c r="AB191">
        <f>(-I191*44100)</f>
        <v>0</v>
      </c>
      <c r="AC191">
        <f>2*29.3*Q191*0.92*(CE191-V191)</f>
        <v>0</v>
      </c>
      <c r="AD191">
        <f>2*0.95*5.67E-8*(((CE191+$B$7)+273)^4-(V191+273)^4)</f>
        <v>0</v>
      </c>
      <c r="AE191">
        <f>T191+AD191+AB191+AC191</f>
        <v>0</v>
      </c>
      <c r="AF191">
        <v>0</v>
      </c>
      <c r="AG191">
        <v>0</v>
      </c>
      <c r="AH191">
        <f>IF(AF191*$H$13&gt;=AJ191,1.0,(AJ191/(AJ191-AF191*$H$13)))</f>
        <v>0</v>
      </c>
      <c r="AI191">
        <f>(AH191-1)*100</f>
        <v>0</v>
      </c>
      <c r="AJ191">
        <f>MAX(0,($B$13+$C$13*CJ191)/(1+$D$13*CJ191)*CC191/(CE191+273)*$E$13)</f>
        <v>0</v>
      </c>
      <c r="AK191" t="s">
        <v>292</v>
      </c>
      <c r="AL191" t="s">
        <v>292</v>
      </c>
      <c r="AM191">
        <v>0</v>
      </c>
      <c r="AN191">
        <v>0</v>
      </c>
      <c r="AO191">
        <f>1-AM191/AN191</f>
        <v>0</v>
      </c>
      <c r="AP191">
        <v>0</v>
      </c>
      <c r="AQ191" t="s">
        <v>292</v>
      </c>
      <c r="AR191" t="s">
        <v>292</v>
      </c>
      <c r="AS191">
        <v>0</v>
      </c>
      <c r="AT191">
        <v>0</v>
      </c>
      <c r="AU191">
        <f>1-AS191/AT191</f>
        <v>0</v>
      </c>
      <c r="AV191">
        <v>0.5</v>
      </c>
      <c r="AW191">
        <f>BN191</f>
        <v>0</v>
      </c>
      <c r="AX191">
        <f>K191</f>
        <v>0</v>
      </c>
      <c r="AY191">
        <f>AU191*AV191*AW191</f>
        <v>0</v>
      </c>
      <c r="AZ191">
        <f>(AX191-AP191)/AW191</f>
        <v>0</v>
      </c>
      <c r="BA191">
        <f>(AN191-AT191)/AT191</f>
        <v>0</v>
      </c>
      <c r="BB191">
        <f>AM191/(AO191+AM191/AT191)</f>
        <v>0</v>
      </c>
      <c r="BC191" t="s">
        <v>292</v>
      </c>
      <c r="BD191">
        <v>0</v>
      </c>
      <c r="BE191">
        <f>IF(BD191&lt;&gt;0, BD191, BB191)</f>
        <v>0</v>
      </c>
      <c r="BF191">
        <f>1-BE191/AT191</f>
        <v>0</v>
      </c>
      <c r="BG191">
        <f>(AT191-AS191)/(AT191-BE191)</f>
        <v>0</v>
      </c>
      <c r="BH191">
        <f>(AN191-AT191)/(AN191-BE191)</f>
        <v>0</v>
      </c>
      <c r="BI191">
        <f>(AT191-AS191)/(AT191-AM191)</f>
        <v>0</v>
      </c>
      <c r="BJ191">
        <f>(AN191-AT191)/(AN191-AM191)</f>
        <v>0</v>
      </c>
      <c r="BK191">
        <f>(BG191*BE191/AS191)</f>
        <v>0</v>
      </c>
      <c r="BL191">
        <f>(1-BK191)</f>
        <v>0</v>
      </c>
      <c r="BM191">
        <f>$B$11*CK191+$C$11*CL191+$F$11*CM191*(1-CP191)</f>
        <v>0</v>
      </c>
      <c r="BN191">
        <f>BM191*BO191</f>
        <v>0</v>
      </c>
      <c r="BO191">
        <f>($B$11*$D$9+$C$11*$D$9+$F$11*((CZ191+CR191)/MAX(CZ191+CR191+DA191, 0.1)*$I$9+DA191/MAX(CZ191+CR191+DA191, 0.1)*$J$9))/($B$11+$C$11+$F$11)</f>
        <v>0</v>
      </c>
      <c r="BP191">
        <f>($B$11*$K$9+$C$11*$K$9+$F$11*((CZ191+CR191)/MAX(CZ191+CR191+DA191, 0.1)*$P$9+DA191/MAX(CZ191+CR191+DA191, 0.1)*$Q$9))/($B$11+$C$11+$F$11)</f>
        <v>0</v>
      </c>
      <c r="BQ191">
        <v>6</v>
      </c>
      <c r="BR191">
        <v>0.5</v>
      </c>
      <c r="BS191" t="s">
        <v>293</v>
      </c>
      <c r="BT191">
        <v>2</v>
      </c>
      <c r="BU191">
        <v>1627940861.6</v>
      </c>
      <c r="BV191">
        <v>575.227</v>
      </c>
      <c r="BW191">
        <v>581.211</v>
      </c>
      <c r="BX191">
        <v>19.6504</v>
      </c>
      <c r="BY191">
        <v>19.5971</v>
      </c>
      <c r="BZ191">
        <v>574.008</v>
      </c>
      <c r="CA191">
        <v>19.7825</v>
      </c>
      <c r="CB191">
        <v>899.964</v>
      </c>
      <c r="CC191">
        <v>101.144</v>
      </c>
      <c r="CD191">
        <v>0.0997276</v>
      </c>
      <c r="CE191">
        <v>35.2113</v>
      </c>
      <c r="CF191">
        <v>35.4539</v>
      </c>
      <c r="CG191">
        <v>999.9</v>
      </c>
      <c r="CH191">
        <v>0</v>
      </c>
      <c r="CI191">
        <v>0</v>
      </c>
      <c r="CJ191">
        <v>9988.75</v>
      </c>
      <c r="CK191">
        <v>0</v>
      </c>
      <c r="CL191">
        <v>66.3639</v>
      </c>
      <c r="CM191">
        <v>1459.94</v>
      </c>
      <c r="CN191">
        <v>0.972999</v>
      </c>
      <c r="CO191">
        <v>0.0270013</v>
      </c>
      <c r="CP191">
        <v>0</v>
      </c>
      <c r="CQ191">
        <v>3.469</v>
      </c>
      <c r="CR191">
        <v>4.99951</v>
      </c>
      <c r="CS191">
        <v>203.437</v>
      </c>
      <c r="CT191">
        <v>11911.4</v>
      </c>
      <c r="CU191">
        <v>49.375</v>
      </c>
      <c r="CV191">
        <v>51.75</v>
      </c>
      <c r="CW191">
        <v>51</v>
      </c>
      <c r="CX191">
        <v>51.125</v>
      </c>
      <c r="CY191">
        <v>51.375</v>
      </c>
      <c r="CZ191">
        <v>1415.66</v>
      </c>
      <c r="DA191">
        <v>39.29</v>
      </c>
      <c r="DB191">
        <v>0</v>
      </c>
      <c r="DC191">
        <v>1627940862.1</v>
      </c>
      <c r="DD191">
        <v>0</v>
      </c>
      <c r="DE191">
        <v>3.25693846153846</v>
      </c>
      <c r="DF191">
        <v>0.796088897357716</v>
      </c>
      <c r="DG191">
        <v>2.58283759840053</v>
      </c>
      <c r="DH191">
        <v>203.173692307692</v>
      </c>
      <c r="DI191">
        <v>15</v>
      </c>
      <c r="DJ191">
        <v>1627940486.6</v>
      </c>
      <c r="DK191" t="s">
        <v>294</v>
      </c>
      <c r="DL191">
        <v>1627940484.1</v>
      </c>
      <c r="DM191">
        <v>1627940486.6</v>
      </c>
      <c r="DN191">
        <v>1</v>
      </c>
      <c r="DO191">
        <v>-0.66</v>
      </c>
      <c r="DP191">
        <v>-0.126</v>
      </c>
      <c r="DQ191">
        <v>0.617</v>
      </c>
      <c r="DR191">
        <v>-0.144</v>
      </c>
      <c r="DS191">
        <v>420</v>
      </c>
      <c r="DT191">
        <v>19</v>
      </c>
      <c r="DU191">
        <v>0.69</v>
      </c>
      <c r="DV191">
        <v>0.21</v>
      </c>
      <c r="DW191">
        <v>-5.8514287804878</v>
      </c>
      <c r="DX191">
        <v>-0.945231637630663</v>
      </c>
      <c r="DY191">
        <v>0.101322279980585</v>
      </c>
      <c r="DZ191">
        <v>0</v>
      </c>
      <c r="EA191">
        <v>3.25842647058824</v>
      </c>
      <c r="EB191">
        <v>0.144113584574937</v>
      </c>
      <c r="EC191">
        <v>0.167650657985101</v>
      </c>
      <c r="ED191">
        <v>1</v>
      </c>
      <c r="EE191">
        <v>0.0531037951219512</v>
      </c>
      <c r="EF191">
        <v>-0.000168263414634199</v>
      </c>
      <c r="EG191">
        <v>0.00103704749990026</v>
      </c>
      <c r="EH191">
        <v>1</v>
      </c>
      <c r="EI191">
        <v>2</v>
      </c>
      <c r="EJ191">
        <v>3</v>
      </c>
      <c r="EK191" t="s">
        <v>298</v>
      </c>
      <c r="EL191">
        <v>100</v>
      </c>
      <c r="EM191">
        <v>100</v>
      </c>
      <c r="EN191">
        <v>1.219</v>
      </c>
      <c r="EO191">
        <v>-0.1321</v>
      </c>
      <c r="EP191">
        <v>-1.5265217558934</v>
      </c>
      <c r="EQ191">
        <v>0.00616335315543056</v>
      </c>
      <c r="ER191">
        <v>-2.81551833566181e-06</v>
      </c>
      <c r="ES191">
        <v>7.20361701182458e-10</v>
      </c>
      <c r="ET191">
        <v>-0.335119031910718</v>
      </c>
      <c r="EU191">
        <v>0.000949733804135094</v>
      </c>
      <c r="EV191">
        <v>0.000626151634330831</v>
      </c>
      <c r="EW191">
        <v>-7.8445624330649e-06</v>
      </c>
      <c r="EX191">
        <v>-4</v>
      </c>
      <c r="EY191">
        <v>2067</v>
      </c>
      <c r="EZ191">
        <v>1</v>
      </c>
      <c r="FA191">
        <v>22</v>
      </c>
      <c r="FB191">
        <v>6.3</v>
      </c>
      <c r="FC191">
        <v>6.2</v>
      </c>
      <c r="FD191">
        <v>18</v>
      </c>
      <c r="FE191">
        <v>992.518</v>
      </c>
      <c r="FF191">
        <v>449.407</v>
      </c>
      <c r="FG191">
        <v>33.0015</v>
      </c>
      <c r="FH191">
        <v>34.9199</v>
      </c>
      <c r="FI191">
        <v>30.0016</v>
      </c>
      <c r="FJ191">
        <v>34.532</v>
      </c>
      <c r="FK191">
        <v>34.5642</v>
      </c>
      <c r="FL191">
        <v>35.5193</v>
      </c>
      <c r="FM191">
        <v>44.3162</v>
      </c>
      <c r="FN191">
        <v>0</v>
      </c>
      <c r="FO191">
        <v>33</v>
      </c>
      <c r="FP191">
        <v>595.16</v>
      </c>
      <c r="FQ191">
        <v>19.6716</v>
      </c>
      <c r="FR191">
        <v>98.8279</v>
      </c>
      <c r="FS191">
        <v>97.6438</v>
      </c>
    </row>
    <row r="192" spans="1:175">
      <c r="A192">
        <v>176</v>
      </c>
      <c r="B192">
        <v>1627940863.6</v>
      </c>
      <c r="C192">
        <v>350</v>
      </c>
      <c r="D192" t="s">
        <v>646</v>
      </c>
      <c r="E192" t="s">
        <v>647</v>
      </c>
      <c r="F192">
        <v>0</v>
      </c>
      <c r="H192">
        <v>1627940863.6</v>
      </c>
      <c r="I192">
        <f>(J192)/1000</f>
        <v>0</v>
      </c>
      <c r="J192">
        <f>1000*CB192*AH192*(BX192-BY192)/(100*BQ192*(1000-AH192*BX192))</f>
        <v>0</v>
      </c>
      <c r="K192">
        <f>CB192*AH192*(BW192-BV192*(1000-AH192*BY192)/(1000-AH192*BX192))/(100*BQ192)</f>
        <v>0</v>
      </c>
      <c r="L192">
        <f>BV192 - IF(AH192&gt;1, K192*BQ192*100.0/(AJ192*CJ192), 0)</f>
        <v>0</v>
      </c>
      <c r="M192">
        <f>((S192-I192/2)*L192-K192)/(S192+I192/2)</f>
        <v>0</v>
      </c>
      <c r="N192">
        <f>M192*(CC192+CD192)/1000.0</f>
        <v>0</v>
      </c>
      <c r="O192">
        <f>(BV192 - IF(AH192&gt;1, K192*BQ192*100.0/(AJ192*CJ192), 0))*(CC192+CD192)/1000.0</f>
        <v>0</v>
      </c>
      <c r="P192">
        <f>2.0/((1/R192-1/Q192)+SIGN(R192)*SQRT((1/R192-1/Q192)*(1/R192-1/Q192) + 4*BR192/((BR192+1)*(BR192+1))*(2*1/R192*1/Q192-1/Q192*1/Q192)))</f>
        <v>0</v>
      </c>
      <c r="Q192">
        <f>IF(LEFT(BS192,1)&lt;&gt;"0",IF(LEFT(BS192,1)="1",3.0,BT192),$D$5+$E$5*(CJ192*CC192/($K$5*1000))+$F$5*(CJ192*CC192/($K$5*1000))*MAX(MIN(BQ192,$J$5),$I$5)*MAX(MIN(BQ192,$J$5),$I$5)+$G$5*MAX(MIN(BQ192,$J$5),$I$5)*(CJ192*CC192/($K$5*1000))+$H$5*(CJ192*CC192/($K$5*1000))*(CJ192*CC192/($K$5*1000)))</f>
        <v>0</v>
      </c>
      <c r="R192">
        <f>I192*(1000-(1000*0.61365*exp(17.502*V192/(240.97+V192))/(CC192+CD192)+BX192)/2)/(1000*0.61365*exp(17.502*V192/(240.97+V192))/(CC192+CD192)-BX192)</f>
        <v>0</v>
      </c>
      <c r="S192">
        <f>1/((BR192+1)/(P192/1.6)+1/(Q192/1.37)) + BR192/((BR192+1)/(P192/1.6) + BR192/(Q192/1.37))</f>
        <v>0</v>
      </c>
      <c r="T192">
        <f>(BM192*BP192)</f>
        <v>0</v>
      </c>
      <c r="U192">
        <f>(CE192+(T192+2*0.95*5.67E-8*(((CE192+$B$7)+273)^4-(CE192+273)^4)-44100*I192)/(1.84*29.3*Q192+8*0.95*5.67E-8*(CE192+273)^3))</f>
        <v>0</v>
      </c>
      <c r="V192">
        <f>($C$7*CF192+$D$7*CG192+$E$7*U192)</f>
        <v>0</v>
      </c>
      <c r="W192">
        <f>0.61365*exp(17.502*V192/(240.97+V192))</f>
        <v>0</v>
      </c>
      <c r="X192">
        <f>(Y192/Z192*100)</f>
        <v>0</v>
      </c>
      <c r="Y192">
        <f>BX192*(CC192+CD192)/1000</f>
        <v>0</v>
      </c>
      <c r="Z192">
        <f>0.61365*exp(17.502*CE192/(240.97+CE192))</f>
        <v>0</v>
      </c>
      <c r="AA192">
        <f>(W192-BX192*(CC192+CD192)/1000)</f>
        <v>0</v>
      </c>
      <c r="AB192">
        <f>(-I192*44100)</f>
        <v>0</v>
      </c>
      <c r="AC192">
        <f>2*29.3*Q192*0.92*(CE192-V192)</f>
        <v>0</v>
      </c>
      <c r="AD192">
        <f>2*0.95*5.67E-8*(((CE192+$B$7)+273)^4-(V192+273)^4)</f>
        <v>0</v>
      </c>
      <c r="AE192">
        <f>T192+AD192+AB192+AC192</f>
        <v>0</v>
      </c>
      <c r="AF192">
        <v>0</v>
      </c>
      <c r="AG192">
        <v>0</v>
      </c>
      <c r="AH192">
        <f>IF(AF192*$H$13&gt;=AJ192,1.0,(AJ192/(AJ192-AF192*$H$13)))</f>
        <v>0</v>
      </c>
      <c r="AI192">
        <f>(AH192-1)*100</f>
        <v>0</v>
      </c>
      <c r="AJ192">
        <f>MAX(0,($B$13+$C$13*CJ192)/(1+$D$13*CJ192)*CC192/(CE192+273)*$E$13)</f>
        <v>0</v>
      </c>
      <c r="AK192" t="s">
        <v>292</v>
      </c>
      <c r="AL192" t="s">
        <v>292</v>
      </c>
      <c r="AM192">
        <v>0</v>
      </c>
      <c r="AN192">
        <v>0</v>
      </c>
      <c r="AO192">
        <f>1-AM192/AN192</f>
        <v>0</v>
      </c>
      <c r="AP192">
        <v>0</v>
      </c>
      <c r="AQ192" t="s">
        <v>292</v>
      </c>
      <c r="AR192" t="s">
        <v>292</v>
      </c>
      <c r="AS192">
        <v>0</v>
      </c>
      <c r="AT192">
        <v>0</v>
      </c>
      <c r="AU192">
        <f>1-AS192/AT192</f>
        <v>0</v>
      </c>
      <c r="AV192">
        <v>0.5</v>
      </c>
      <c r="AW192">
        <f>BN192</f>
        <v>0</v>
      </c>
      <c r="AX192">
        <f>K192</f>
        <v>0</v>
      </c>
      <c r="AY192">
        <f>AU192*AV192*AW192</f>
        <v>0</v>
      </c>
      <c r="AZ192">
        <f>(AX192-AP192)/AW192</f>
        <v>0</v>
      </c>
      <c r="BA192">
        <f>(AN192-AT192)/AT192</f>
        <v>0</v>
      </c>
      <c r="BB192">
        <f>AM192/(AO192+AM192/AT192)</f>
        <v>0</v>
      </c>
      <c r="BC192" t="s">
        <v>292</v>
      </c>
      <c r="BD192">
        <v>0</v>
      </c>
      <c r="BE192">
        <f>IF(BD192&lt;&gt;0, BD192, BB192)</f>
        <v>0</v>
      </c>
      <c r="BF192">
        <f>1-BE192/AT192</f>
        <v>0</v>
      </c>
      <c r="BG192">
        <f>(AT192-AS192)/(AT192-BE192)</f>
        <v>0</v>
      </c>
      <c r="BH192">
        <f>(AN192-AT192)/(AN192-BE192)</f>
        <v>0</v>
      </c>
      <c r="BI192">
        <f>(AT192-AS192)/(AT192-AM192)</f>
        <v>0</v>
      </c>
      <c r="BJ192">
        <f>(AN192-AT192)/(AN192-AM192)</f>
        <v>0</v>
      </c>
      <c r="BK192">
        <f>(BG192*BE192/AS192)</f>
        <v>0</v>
      </c>
      <c r="BL192">
        <f>(1-BK192)</f>
        <v>0</v>
      </c>
      <c r="BM192">
        <f>$B$11*CK192+$C$11*CL192+$F$11*CM192*(1-CP192)</f>
        <v>0</v>
      </c>
      <c r="BN192">
        <f>BM192*BO192</f>
        <v>0</v>
      </c>
      <c r="BO192">
        <f>($B$11*$D$9+$C$11*$D$9+$F$11*((CZ192+CR192)/MAX(CZ192+CR192+DA192, 0.1)*$I$9+DA192/MAX(CZ192+CR192+DA192, 0.1)*$J$9))/($B$11+$C$11+$F$11)</f>
        <v>0</v>
      </c>
      <c r="BP192">
        <f>($B$11*$K$9+$C$11*$K$9+$F$11*((CZ192+CR192)/MAX(CZ192+CR192+DA192, 0.1)*$P$9+DA192/MAX(CZ192+CR192+DA192, 0.1)*$Q$9))/($B$11+$C$11+$F$11)</f>
        <v>0</v>
      </c>
      <c r="BQ192">
        <v>6</v>
      </c>
      <c r="BR192">
        <v>0.5</v>
      </c>
      <c r="BS192" t="s">
        <v>293</v>
      </c>
      <c r="BT192">
        <v>2</v>
      </c>
      <c r="BU192">
        <v>1627940863.6</v>
      </c>
      <c r="BV192">
        <v>578.612</v>
      </c>
      <c r="BW192">
        <v>584.666</v>
      </c>
      <c r="BX192">
        <v>19.6545</v>
      </c>
      <c r="BY192">
        <v>19.6015</v>
      </c>
      <c r="BZ192">
        <v>577.379</v>
      </c>
      <c r="CA192">
        <v>19.7865</v>
      </c>
      <c r="CB192">
        <v>900.005</v>
      </c>
      <c r="CC192">
        <v>101.144</v>
      </c>
      <c r="CD192">
        <v>0.0999351</v>
      </c>
      <c r="CE192">
        <v>35.2144</v>
      </c>
      <c r="CF192">
        <v>35.4593</v>
      </c>
      <c r="CG192">
        <v>999.9</v>
      </c>
      <c r="CH192">
        <v>0</v>
      </c>
      <c r="CI192">
        <v>0</v>
      </c>
      <c r="CJ192">
        <v>9993.75</v>
      </c>
      <c r="CK192">
        <v>0</v>
      </c>
      <c r="CL192">
        <v>66.3498</v>
      </c>
      <c r="CM192">
        <v>1459.92</v>
      </c>
      <c r="CN192">
        <v>0.972999</v>
      </c>
      <c r="CO192">
        <v>0.0270013</v>
      </c>
      <c r="CP192">
        <v>0</v>
      </c>
      <c r="CQ192">
        <v>3.4398</v>
      </c>
      <c r="CR192">
        <v>4.99951</v>
      </c>
      <c r="CS192">
        <v>203.875</v>
      </c>
      <c r="CT192">
        <v>11911.2</v>
      </c>
      <c r="CU192">
        <v>49.437</v>
      </c>
      <c r="CV192">
        <v>51.75</v>
      </c>
      <c r="CW192">
        <v>51</v>
      </c>
      <c r="CX192">
        <v>51.125</v>
      </c>
      <c r="CY192">
        <v>51.375</v>
      </c>
      <c r="CZ192">
        <v>1415.64</v>
      </c>
      <c r="DA192">
        <v>39.28</v>
      </c>
      <c r="DB192">
        <v>0</v>
      </c>
      <c r="DC192">
        <v>1627940864.5</v>
      </c>
      <c r="DD192">
        <v>0</v>
      </c>
      <c r="DE192">
        <v>3.28880769230769</v>
      </c>
      <c r="DF192">
        <v>0.478694019622781</v>
      </c>
      <c r="DG192">
        <v>3.74960682659911</v>
      </c>
      <c r="DH192">
        <v>203.265076923077</v>
      </c>
      <c r="DI192">
        <v>15</v>
      </c>
      <c r="DJ192">
        <v>1627940486.6</v>
      </c>
      <c r="DK192" t="s">
        <v>294</v>
      </c>
      <c r="DL192">
        <v>1627940484.1</v>
      </c>
      <c r="DM192">
        <v>1627940486.6</v>
      </c>
      <c r="DN192">
        <v>1</v>
      </c>
      <c r="DO192">
        <v>-0.66</v>
      </c>
      <c r="DP192">
        <v>-0.126</v>
      </c>
      <c r="DQ192">
        <v>0.617</v>
      </c>
      <c r="DR192">
        <v>-0.144</v>
      </c>
      <c r="DS192">
        <v>420</v>
      </c>
      <c r="DT192">
        <v>19</v>
      </c>
      <c r="DU192">
        <v>0.69</v>
      </c>
      <c r="DV192">
        <v>0.21</v>
      </c>
      <c r="DW192">
        <v>-5.87812195121951</v>
      </c>
      <c r="DX192">
        <v>-0.870136097560974</v>
      </c>
      <c r="DY192">
        <v>0.0953365053624755</v>
      </c>
      <c r="DZ192">
        <v>0</v>
      </c>
      <c r="EA192">
        <v>3.27124411764706</v>
      </c>
      <c r="EB192">
        <v>0.407099746407432</v>
      </c>
      <c r="EC192">
        <v>0.173213742817053</v>
      </c>
      <c r="ED192">
        <v>1</v>
      </c>
      <c r="EE192">
        <v>0.0529089219512195</v>
      </c>
      <c r="EF192">
        <v>0.00320005923344953</v>
      </c>
      <c r="EG192">
        <v>0.000791098836140298</v>
      </c>
      <c r="EH192">
        <v>1</v>
      </c>
      <c r="EI192">
        <v>2</v>
      </c>
      <c r="EJ192">
        <v>3</v>
      </c>
      <c r="EK192" t="s">
        <v>298</v>
      </c>
      <c r="EL192">
        <v>100</v>
      </c>
      <c r="EM192">
        <v>100</v>
      </c>
      <c r="EN192">
        <v>1.233</v>
      </c>
      <c r="EO192">
        <v>-0.132</v>
      </c>
      <c r="EP192">
        <v>-1.5265217558934</v>
      </c>
      <c r="EQ192">
        <v>0.00616335315543056</v>
      </c>
      <c r="ER192">
        <v>-2.81551833566181e-06</v>
      </c>
      <c r="ES192">
        <v>7.20361701182458e-10</v>
      </c>
      <c r="ET192">
        <v>-0.335119031910718</v>
      </c>
      <c r="EU192">
        <v>0.000949733804135094</v>
      </c>
      <c r="EV192">
        <v>0.000626151634330831</v>
      </c>
      <c r="EW192">
        <v>-7.8445624330649e-06</v>
      </c>
      <c r="EX192">
        <v>-4</v>
      </c>
      <c r="EY192">
        <v>2067</v>
      </c>
      <c r="EZ192">
        <v>1</v>
      </c>
      <c r="FA192">
        <v>22</v>
      </c>
      <c r="FB192">
        <v>6.3</v>
      </c>
      <c r="FC192">
        <v>6.3</v>
      </c>
      <c r="FD192">
        <v>18</v>
      </c>
      <c r="FE192">
        <v>992.395</v>
      </c>
      <c r="FF192">
        <v>449.479</v>
      </c>
      <c r="FG192">
        <v>33.0017</v>
      </c>
      <c r="FH192">
        <v>34.9279</v>
      </c>
      <c r="FI192">
        <v>30.0016</v>
      </c>
      <c r="FJ192">
        <v>34.5398</v>
      </c>
      <c r="FK192">
        <v>34.572</v>
      </c>
      <c r="FL192">
        <v>35.6437</v>
      </c>
      <c r="FM192">
        <v>44.3162</v>
      </c>
      <c r="FN192">
        <v>0</v>
      </c>
      <c r="FO192">
        <v>33</v>
      </c>
      <c r="FP192">
        <v>600.18</v>
      </c>
      <c r="FQ192">
        <v>19.6815</v>
      </c>
      <c r="FR192">
        <v>98.8265</v>
      </c>
      <c r="FS192">
        <v>97.6427</v>
      </c>
    </row>
    <row r="193" spans="1:175">
      <c r="A193">
        <v>177</v>
      </c>
      <c r="B193">
        <v>1627940865.6</v>
      </c>
      <c r="C193">
        <v>352</v>
      </c>
      <c r="D193" t="s">
        <v>648</v>
      </c>
      <c r="E193" t="s">
        <v>649</v>
      </c>
      <c r="F193">
        <v>0</v>
      </c>
      <c r="H193">
        <v>1627940865.6</v>
      </c>
      <c r="I193">
        <f>(J193)/1000</f>
        <v>0</v>
      </c>
      <c r="J193">
        <f>1000*CB193*AH193*(BX193-BY193)/(100*BQ193*(1000-AH193*BX193))</f>
        <v>0</v>
      </c>
      <c r="K193">
        <f>CB193*AH193*(BW193-BV193*(1000-AH193*BY193)/(1000-AH193*BX193))/(100*BQ193)</f>
        <v>0</v>
      </c>
      <c r="L193">
        <f>BV193 - IF(AH193&gt;1, K193*BQ193*100.0/(AJ193*CJ193), 0)</f>
        <v>0</v>
      </c>
      <c r="M193">
        <f>((S193-I193/2)*L193-K193)/(S193+I193/2)</f>
        <v>0</v>
      </c>
      <c r="N193">
        <f>M193*(CC193+CD193)/1000.0</f>
        <v>0</v>
      </c>
      <c r="O193">
        <f>(BV193 - IF(AH193&gt;1, K193*BQ193*100.0/(AJ193*CJ193), 0))*(CC193+CD193)/1000.0</f>
        <v>0</v>
      </c>
      <c r="P193">
        <f>2.0/((1/R193-1/Q193)+SIGN(R193)*SQRT((1/R193-1/Q193)*(1/R193-1/Q193) + 4*BR193/((BR193+1)*(BR193+1))*(2*1/R193*1/Q193-1/Q193*1/Q193)))</f>
        <v>0</v>
      </c>
      <c r="Q193">
        <f>IF(LEFT(BS193,1)&lt;&gt;"0",IF(LEFT(BS193,1)="1",3.0,BT193),$D$5+$E$5*(CJ193*CC193/($K$5*1000))+$F$5*(CJ193*CC193/($K$5*1000))*MAX(MIN(BQ193,$J$5),$I$5)*MAX(MIN(BQ193,$J$5),$I$5)+$G$5*MAX(MIN(BQ193,$J$5),$I$5)*(CJ193*CC193/($K$5*1000))+$H$5*(CJ193*CC193/($K$5*1000))*(CJ193*CC193/($K$5*1000)))</f>
        <v>0</v>
      </c>
      <c r="R193">
        <f>I193*(1000-(1000*0.61365*exp(17.502*V193/(240.97+V193))/(CC193+CD193)+BX193)/2)/(1000*0.61365*exp(17.502*V193/(240.97+V193))/(CC193+CD193)-BX193)</f>
        <v>0</v>
      </c>
      <c r="S193">
        <f>1/((BR193+1)/(P193/1.6)+1/(Q193/1.37)) + BR193/((BR193+1)/(P193/1.6) + BR193/(Q193/1.37))</f>
        <v>0</v>
      </c>
      <c r="T193">
        <f>(BM193*BP193)</f>
        <v>0</v>
      </c>
      <c r="U193">
        <f>(CE193+(T193+2*0.95*5.67E-8*(((CE193+$B$7)+273)^4-(CE193+273)^4)-44100*I193)/(1.84*29.3*Q193+8*0.95*5.67E-8*(CE193+273)^3))</f>
        <v>0</v>
      </c>
      <c r="V193">
        <f>($C$7*CF193+$D$7*CG193+$E$7*U193)</f>
        <v>0</v>
      </c>
      <c r="W193">
        <f>0.61365*exp(17.502*V193/(240.97+V193))</f>
        <v>0</v>
      </c>
      <c r="X193">
        <f>(Y193/Z193*100)</f>
        <v>0</v>
      </c>
      <c r="Y193">
        <f>BX193*(CC193+CD193)/1000</f>
        <v>0</v>
      </c>
      <c r="Z193">
        <f>0.61365*exp(17.502*CE193/(240.97+CE193))</f>
        <v>0</v>
      </c>
      <c r="AA193">
        <f>(W193-BX193*(CC193+CD193)/1000)</f>
        <v>0</v>
      </c>
      <c r="AB193">
        <f>(-I193*44100)</f>
        <v>0</v>
      </c>
      <c r="AC193">
        <f>2*29.3*Q193*0.92*(CE193-V193)</f>
        <v>0</v>
      </c>
      <c r="AD193">
        <f>2*0.95*5.67E-8*(((CE193+$B$7)+273)^4-(V193+273)^4)</f>
        <v>0</v>
      </c>
      <c r="AE193">
        <f>T193+AD193+AB193+AC193</f>
        <v>0</v>
      </c>
      <c r="AF193">
        <v>0</v>
      </c>
      <c r="AG193">
        <v>0</v>
      </c>
      <c r="AH193">
        <f>IF(AF193*$H$13&gt;=AJ193,1.0,(AJ193/(AJ193-AF193*$H$13)))</f>
        <v>0</v>
      </c>
      <c r="AI193">
        <f>(AH193-1)*100</f>
        <v>0</v>
      </c>
      <c r="AJ193">
        <f>MAX(0,($B$13+$C$13*CJ193)/(1+$D$13*CJ193)*CC193/(CE193+273)*$E$13)</f>
        <v>0</v>
      </c>
      <c r="AK193" t="s">
        <v>292</v>
      </c>
      <c r="AL193" t="s">
        <v>292</v>
      </c>
      <c r="AM193">
        <v>0</v>
      </c>
      <c r="AN193">
        <v>0</v>
      </c>
      <c r="AO193">
        <f>1-AM193/AN193</f>
        <v>0</v>
      </c>
      <c r="AP193">
        <v>0</v>
      </c>
      <c r="AQ193" t="s">
        <v>292</v>
      </c>
      <c r="AR193" t="s">
        <v>292</v>
      </c>
      <c r="AS193">
        <v>0</v>
      </c>
      <c r="AT193">
        <v>0</v>
      </c>
      <c r="AU193">
        <f>1-AS193/AT193</f>
        <v>0</v>
      </c>
      <c r="AV193">
        <v>0.5</v>
      </c>
      <c r="AW193">
        <f>BN193</f>
        <v>0</v>
      </c>
      <c r="AX193">
        <f>K193</f>
        <v>0</v>
      </c>
      <c r="AY193">
        <f>AU193*AV193*AW193</f>
        <v>0</v>
      </c>
      <c r="AZ193">
        <f>(AX193-AP193)/AW193</f>
        <v>0</v>
      </c>
      <c r="BA193">
        <f>(AN193-AT193)/AT193</f>
        <v>0</v>
      </c>
      <c r="BB193">
        <f>AM193/(AO193+AM193/AT193)</f>
        <v>0</v>
      </c>
      <c r="BC193" t="s">
        <v>292</v>
      </c>
      <c r="BD193">
        <v>0</v>
      </c>
      <c r="BE193">
        <f>IF(BD193&lt;&gt;0, BD193, BB193)</f>
        <v>0</v>
      </c>
      <c r="BF193">
        <f>1-BE193/AT193</f>
        <v>0</v>
      </c>
      <c r="BG193">
        <f>(AT193-AS193)/(AT193-BE193)</f>
        <v>0</v>
      </c>
      <c r="BH193">
        <f>(AN193-AT193)/(AN193-BE193)</f>
        <v>0</v>
      </c>
      <c r="BI193">
        <f>(AT193-AS193)/(AT193-AM193)</f>
        <v>0</v>
      </c>
      <c r="BJ193">
        <f>(AN193-AT193)/(AN193-AM193)</f>
        <v>0</v>
      </c>
      <c r="BK193">
        <f>(BG193*BE193/AS193)</f>
        <v>0</v>
      </c>
      <c r="BL193">
        <f>(1-BK193)</f>
        <v>0</v>
      </c>
      <c r="BM193">
        <f>$B$11*CK193+$C$11*CL193+$F$11*CM193*(1-CP193)</f>
        <v>0</v>
      </c>
      <c r="BN193">
        <f>BM193*BO193</f>
        <v>0</v>
      </c>
      <c r="BO193">
        <f>($B$11*$D$9+$C$11*$D$9+$F$11*((CZ193+CR193)/MAX(CZ193+CR193+DA193, 0.1)*$I$9+DA193/MAX(CZ193+CR193+DA193, 0.1)*$J$9))/($B$11+$C$11+$F$11)</f>
        <v>0</v>
      </c>
      <c r="BP193">
        <f>($B$11*$K$9+$C$11*$K$9+$F$11*((CZ193+CR193)/MAX(CZ193+CR193+DA193, 0.1)*$P$9+DA193/MAX(CZ193+CR193+DA193, 0.1)*$Q$9))/($B$11+$C$11+$F$11)</f>
        <v>0</v>
      </c>
      <c r="BQ193">
        <v>6</v>
      </c>
      <c r="BR193">
        <v>0.5</v>
      </c>
      <c r="BS193" t="s">
        <v>293</v>
      </c>
      <c r="BT193">
        <v>2</v>
      </c>
      <c r="BU193">
        <v>1627940865.6</v>
      </c>
      <c r="BV193">
        <v>582.034</v>
      </c>
      <c r="BW193">
        <v>587.923</v>
      </c>
      <c r="BX193">
        <v>19.6593</v>
      </c>
      <c r="BY193">
        <v>19.6054</v>
      </c>
      <c r="BZ193">
        <v>580.789</v>
      </c>
      <c r="CA193">
        <v>19.7912</v>
      </c>
      <c r="CB193">
        <v>899.987</v>
      </c>
      <c r="CC193">
        <v>101.145</v>
      </c>
      <c r="CD193">
        <v>0.100094</v>
      </c>
      <c r="CE193">
        <v>35.2161</v>
      </c>
      <c r="CF193">
        <v>35.4646</v>
      </c>
      <c r="CG193">
        <v>999.9</v>
      </c>
      <c r="CH193">
        <v>0</v>
      </c>
      <c r="CI193">
        <v>0</v>
      </c>
      <c r="CJ193">
        <v>9987.5</v>
      </c>
      <c r="CK193">
        <v>0</v>
      </c>
      <c r="CL193">
        <v>66.3498</v>
      </c>
      <c r="CM193">
        <v>1459.9</v>
      </c>
      <c r="CN193">
        <v>0.972999</v>
      </c>
      <c r="CO193">
        <v>0.0270013</v>
      </c>
      <c r="CP193">
        <v>0</v>
      </c>
      <c r="CQ193">
        <v>3.1743</v>
      </c>
      <c r="CR193">
        <v>4.99951</v>
      </c>
      <c r="CS193">
        <v>204.066</v>
      </c>
      <c r="CT193">
        <v>11911.1</v>
      </c>
      <c r="CU193">
        <v>49.375</v>
      </c>
      <c r="CV193">
        <v>51.75</v>
      </c>
      <c r="CW193">
        <v>51.062</v>
      </c>
      <c r="CX193">
        <v>51.125</v>
      </c>
      <c r="CY193">
        <v>51.375</v>
      </c>
      <c r="CZ193">
        <v>1415.62</v>
      </c>
      <c r="DA193">
        <v>39.28</v>
      </c>
      <c r="DB193">
        <v>0</v>
      </c>
      <c r="DC193">
        <v>1627940866.3</v>
      </c>
      <c r="DD193">
        <v>0</v>
      </c>
      <c r="DE193">
        <v>3.2909</v>
      </c>
      <c r="DF193">
        <v>0.108038466634019</v>
      </c>
      <c r="DG193">
        <v>4.96400000210319</v>
      </c>
      <c r="DH193">
        <v>203.40448</v>
      </c>
      <c r="DI193">
        <v>15</v>
      </c>
      <c r="DJ193">
        <v>1627940486.6</v>
      </c>
      <c r="DK193" t="s">
        <v>294</v>
      </c>
      <c r="DL193">
        <v>1627940484.1</v>
      </c>
      <c r="DM193">
        <v>1627940486.6</v>
      </c>
      <c r="DN193">
        <v>1</v>
      </c>
      <c r="DO193">
        <v>-0.66</v>
      </c>
      <c r="DP193">
        <v>-0.126</v>
      </c>
      <c r="DQ193">
        <v>0.617</v>
      </c>
      <c r="DR193">
        <v>-0.144</v>
      </c>
      <c r="DS193">
        <v>420</v>
      </c>
      <c r="DT193">
        <v>19</v>
      </c>
      <c r="DU193">
        <v>0.69</v>
      </c>
      <c r="DV193">
        <v>0.21</v>
      </c>
      <c r="DW193">
        <v>-5.90485390243902</v>
      </c>
      <c r="DX193">
        <v>-0.848462717770033</v>
      </c>
      <c r="DY193">
        <v>0.0937901298535283</v>
      </c>
      <c r="DZ193">
        <v>0</v>
      </c>
      <c r="EA193">
        <v>3.26862</v>
      </c>
      <c r="EB193">
        <v>0.435893542074367</v>
      </c>
      <c r="EC193">
        <v>0.174466502392703</v>
      </c>
      <c r="ED193">
        <v>1</v>
      </c>
      <c r="EE193">
        <v>0.0529079463414634</v>
      </c>
      <c r="EF193">
        <v>0.00503882090592348</v>
      </c>
      <c r="EG193">
        <v>0.000802537371243678</v>
      </c>
      <c r="EH193">
        <v>1</v>
      </c>
      <c r="EI193">
        <v>2</v>
      </c>
      <c r="EJ193">
        <v>3</v>
      </c>
      <c r="EK193" t="s">
        <v>298</v>
      </c>
      <c r="EL193">
        <v>100</v>
      </c>
      <c r="EM193">
        <v>100</v>
      </c>
      <c r="EN193">
        <v>1.245</v>
      </c>
      <c r="EO193">
        <v>-0.1319</v>
      </c>
      <c r="EP193">
        <v>-1.5265217558934</v>
      </c>
      <c r="EQ193">
        <v>0.00616335315543056</v>
      </c>
      <c r="ER193">
        <v>-2.81551833566181e-06</v>
      </c>
      <c r="ES193">
        <v>7.20361701182458e-10</v>
      </c>
      <c r="ET193">
        <v>-0.335119031910718</v>
      </c>
      <c r="EU193">
        <v>0.000949733804135094</v>
      </c>
      <c r="EV193">
        <v>0.000626151634330831</v>
      </c>
      <c r="EW193">
        <v>-7.8445624330649e-06</v>
      </c>
      <c r="EX193">
        <v>-4</v>
      </c>
      <c r="EY193">
        <v>2067</v>
      </c>
      <c r="EZ193">
        <v>1</v>
      </c>
      <c r="FA193">
        <v>22</v>
      </c>
      <c r="FB193">
        <v>6.4</v>
      </c>
      <c r="FC193">
        <v>6.3</v>
      </c>
      <c r="FD193">
        <v>18</v>
      </c>
      <c r="FE193">
        <v>992.38</v>
      </c>
      <c r="FF193">
        <v>449.435</v>
      </c>
      <c r="FG193">
        <v>33.0019</v>
      </c>
      <c r="FH193">
        <v>34.9349</v>
      </c>
      <c r="FI193">
        <v>30.0016</v>
      </c>
      <c r="FJ193">
        <v>34.5476</v>
      </c>
      <c r="FK193">
        <v>34.5797</v>
      </c>
      <c r="FL193">
        <v>35.8366</v>
      </c>
      <c r="FM193">
        <v>44.3162</v>
      </c>
      <c r="FN193">
        <v>0</v>
      </c>
      <c r="FO193">
        <v>33</v>
      </c>
      <c r="FP193">
        <v>600.18</v>
      </c>
      <c r="FQ193">
        <v>19.6912</v>
      </c>
      <c r="FR193">
        <v>98.8261</v>
      </c>
      <c r="FS193">
        <v>97.6422</v>
      </c>
    </row>
    <row r="194" spans="1:175">
      <c r="A194">
        <v>178</v>
      </c>
      <c r="B194">
        <v>1627940867.6</v>
      </c>
      <c r="C194">
        <v>354</v>
      </c>
      <c r="D194" t="s">
        <v>650</v>
      </c>
      <c r="E194" t="s">
        <v>651</v>
      </c>
      <c r="F194">
        <v>0</v>
      </c>
      <c r="H194">
        <v>1627940867.6</v>
      </c>
      <c r="I194">
        <f>(J194)/1000</f>
        <v>0</v>
      </c>
      <c r="J194">
        <f>1000*CB194*AH194*(BX194-BY194)/(100*BQ194*(1000-AH194*BX194))</f>
        <v>0</v>
      </c>
      <c r="K194">
        <f>CB194*AH194*(BW194-BV194*(1000-AH194*BY194)/(1000-AH194*BX194))/(100*BQ194)</f>
        <v>0</v>
      </c>
      <c r="L194">
        <f>BV194 - IF(AH194&gt;1, K194*BQ194*100.0/(AJ194*CJ194), 0)</f>
        <v>0</v>
      </c>
      <c r="M194">
        <f>((S194-I194/2)*L194-K194)/(S194+I194/2)</f>
        <v>0</v>
      </c>
      <c r="N194">
        <f>M194*(CC194+CD194)/1000.0</f>
        <v>0</v>
      </c>
      <c r="O194">
        <f>(BV194 - IF(AH194&gt;1, K194*BQ194*100.0/(AJ194*CJ194), 0))*(CC194+CD194)/1000.0</f>
        <v>0</v>
      </c>
      <c r="P194">
        <f>2.0/((1/R194-1/Q194)+SIGN(R194)*SQRT((1/R194-1/Q194)*(1/R194-1/Q194) + 4*BR194/((BR194+1)*(BR194+1))*(2*1/R194*1/Q194-1/Q194*1/Q194)))</f>
        <v>0</v>
      </c>
      <c r="Q194">
        <f>IF(LEFT(BS194,1)&lt;&gt;"0",IF(LEFT(BS194,1)="1",3.0,BT194),$D$5+$E$5*(CJ194*CC194/($K$5*1000))+$F$5*(CJ194*CC194/($K$5*1000))*MAX(MIN(BQ194,$J$5),$I$5)*MAX(MIN(BQ194,$J$5),$I$5)+$G$5*MAX(MIN(BQ194,$J$5),$I$5)*(CJ194*CC194/($K$5*1000))+$H$5*(CJ194*CC194/($K$5*1000))*(CJ194*CC194/($K$5*1000)))</f>
        <v>0</v>
      </c>
      <c r="R194">
        <f>I194*(1000-(1000*0.61365*exp(17.502*V194/(240.97+V194))/(CC194+CD194)+BX194)/2)/(1000*0.61365*exp(17.502*V194/(240.97+V194))/(CC194+CD194)-BX194)</f>
        <v>0</v>
      </c>
      <c r="S194">
        <f>1/((BR194+1)/(P194/1.6)+1/(Q194/1.37)) + BR194/((BR194+1)/(P194/1.6) + BR194/(Q194/1.37))</f>
        <v>0</v>
      </c>
      <c r="T194">
        <f>(BM194*BP194)</f>
        <v>0</v>
      </c>
      <c r="U194">
        <f>(CE194+(T194+2*0.95*5.67E-8*(((CE194+$B$7)+273)^4-(CE194+273)^4)-44100*I194)/(1.84*29.3*Q194+8*0.95*5.67E-8*(CE194+273)^3))</f>
        <v>0</v>
      </c>
      <c r="V194">
        <f>($C$7*CF194+$D$7*CG194+$E$7*U194)</f>
        <v>0</v>
      </c>
      <c r="W194">
        <f>0.61365*exp(17.502*V194/(240.97+V194))</f>
        <v>0</v>
      </c>
      <c r="X194">
        <f>(Y194/Z194*100)</f>
        <v>0</v>
      </c>
      <c r="Y194">
        <f>BX194*(CC194+CD194)/1000</f>
        <v>0</v>
      </c>
      <c r="Z194">
        <f>0.61365*exp(17.502*CE194/(240.97+CE194))</f>
        <v>0</v>
      </c>
      <c r="AA194">
        <f>(W194-BX194*(CC194+CD194)/1000)</f>
        <v>0</v>
      </c>
      <c r="AB194">
        <f>(-I194*44100)</f>
        <v>0</v>
      </c>
      <c r="AC194">
        <f>2*29.3*Q194*0.92*(CE194-V194)</f>
        <v>0</v>
      </c>
      <c r="AD194">
        <f>2*0.95*5.67E-8*(((CE194+$B$7)+273)^4-(V194+273)^4)</f>
        <v>0</v>
      </c>
      <c r="AE194">
        <f>T194+AD194+AB194+AC194</f>
        <v>0</v>
      </c>
      <c r="AF194">
        <v>0</v>
      </c>
      <c r="AG194">
        <v>0</v>
      </c>
      <c r="AH194">
        <f>IF(AF194*$H$13&gt;=AJ194,1.0,(AJ194/(AJ194-AF194*$H$13)))</f>
        <v>0</v>
      </c>
      <c r="AI194">
        <f>(AH194-1)*100</f>
        <v>0</v>
      </c>
      <c r="AJ194">
        <f>MAX(0,($B$13+$C$13*CJ194)/(1+$D$13*CJ194)*CC194/(CE194+273)*$E$13)</f>
        <v>0</v>
      </c>
      <c r="AK194" t="s">
        <v>292</v>
      </c>
      <c r="AL194" t="s">
        <v>292</v>
      </c>
      <c r="AM194">
        <v>0</v>
      </c>
      <c r="AN194">
        <v>0</v>
      </c>
      <c r="AO194">
        <f>1-AM194/AN194</f>
        <v>0</v>
      </c>
      <c r="AP194">
        <v>0</v>
      </c>
      <c r="AQ194" t="s">
        <v>292</v>
      </c>
      <c r="AR194" t="s">
        <v>292</v>
      </c>
      <c r="AS194">
        <v>0</v>
      </c>
      <c r="AT194">
        <v>0</v>
      </c>
      <c r="AU194">
        <f>1-AS194/AT194</f>
        <v>0</v>
      </c>
      <c r="AV194">
        <v>0.5</v>
      </c>
      <c r="AW194">
        <f>BN194</f>
        <v>0</v>
      </c>
      <c r="AX194">
        <f>K194</f>
        <v>0</v>
      </c>
      <c r="AY194">
        <f>AU194*AV194*AW194</f>
        <v>0</v>
      </c>
      <c r="AZ194">
        <f>(AX194-AP194)/AW194</f>
        <v>0</v>
      </c>
      <c r="BA194">
        <f>(AN194-AT194)/AT194</f>
        <v>0</v>
      </c>
      <c r="BB194">
        <f>AM194/(AO194+AM194/AT194)</f>
        <v>0</v>
      </c>
      <c r="BC194" t="s">
        <v>292</v>
      </c>
      <c r="BD194">
        <v>0</v>
      </c>
      <c r="BE194">
        <f>IF(BD194&lt;&gt;0, BD194, BB194)</f>
        <v>0</v>
      </c>
      <c r="BF194">
        <f>1-BE194/AT194</f>
        <v>0</v>
      </c>
      <c r="BG194">
        <f>(AT194-AS194)/(AT194-BE194)</f>
        <v>0</v>
      </c>
      <c r="BH194">
        <f>(AN194-AT194)/(AN194-BE194)</f>
        <v>0</v>
      </c>
      <c r="BI194">
        <f>(AT194-AS194)/(AT194-AM194)</f>
        <v>0</v>
      </c>
      <c r="BJ194">
        <f>(AN194-AT194)/(AN194-AM194)</f>
        <v>0</v>
      </c>
      <c r="BK194">
        <f>(BG194*BE194/AS194)</f>
        <v>0</v>
      </c>
      <c r="BL194">
        <f>(1-BK194)</f>
        <v>0</v>
      </c>
      <c r="BM194">
        <f>$B$11*CK194+$C$11*CL194+$F$11*CM194*(1-CP194)</f>
        <v>0</v>
      </c>
      <c r="BN194">
        <f>BM194*BO194</f>
        <v>0</v>
      </c>
      <c r="BO194">
        <f>($B$11*$D$9+$C$11*$D$9+$F$11*((CZ194+CR194)/MAX(CZ194+CR194+DA194, 0.1)*$I$9+DA194/MAX(CZ194+CR194+DA194, 0.1)*$J$9))/($B$11+$C$11+$F$11)</f>
        <v>0</v>
      </c>
      <c r="BP194">
        <f>($B$11*$K$9+$C$11*$K$9+$F$11*((CZ194+CR194)/MAX(CZ194+CR194+DA194, 0.1)*$P$9+DA194/MAX(CZ194+CR194+DA194, 0.1)*$Q$9))/($B$11+$C$11+$F$11)</f>
        <v>0</v>
      </c>
      <c r="BQ194">
        <v>6</v>
      </c>
      <c r="BR194">
        <v>0.5</v>
      </c>
      <c r="BS194" t="s">
        <v>293</v>
      </c>
      <c r="BT194">
        <v>2</v>
      </c>
      <c r="BU194">
        <v>1627940867.6</v>
      </c>
      <c r="BV194">
        <v>585.365</v>
      </c>
      <c r="BW194">
        <v>591.325</v>
      </c>
      <c r="BX194">
        <v>19.6639</v>
      </c>
      <c r="BY194">
        <v>19.612</v>
      </c>
      <c r="BZ194">
        <v>584.109</v>
      </c>
      <c r="CA194">
        <v>19.7957</v>
      </c>
      <c r="CB194">
        <v>899.919</v>
      </c>
      <c r="CC194">
        <v>101.145</v>
      </c>
      <c r="CD194">
        <v>0.0998292</v>
      </c>
      <c r="CE194">
        <v>35.2195</v>
      </c>
      <c r="CF194">
        <v>35.4644</v>
      </c>
      <c r="CG194">
        <v>999.9</v>
      </c>
      <c r="CH194">
        <v>0</v>
      </c>
      <c r="CI194">
        <v>0</v>
      </c>
      <c r="CJ194">
        <v>9993.12</v>
      </c>
      <c r="CK194">
        <v>0</v>
      </c>
      <c r="CL194">
        <v>66.3356</v>
      </c>
      <c r="CM194">
        <v>1459.91</v>
      </c>
      <c r="CN194">
        <v>0.972999</v>
      </c>
      <c r="CO194">
        <v>0.0270013</v>
      </c>
      <c r="CP194">
        <v>0</v>
      </c>
      <c r="CQ194">
        <v>3.216</v>
      </c>
      <c r="CR194">
        <v>4.99951</v>
      </c>
      <c r="CS194">
        <v>203.899</v>
      </c>
      <c r="CT194">
        <v>11911.1</v>
      </c>
      <c r="CU194">
        <v>49.437</v>
      </c>
      <c r="CV194">
        <v>51.75</v>
      </c>
      <c r="CW194">
        <v>51.062</v>
      </c>
      <c r="CX194">
        <v>51.125</v>
      </c>
      <c r="CY194">
        <v>51.437</v>
      </c>
      <c r="CZ194">
        <v>1415.63</v>
      </c>
      <c r="DA194">
        <v>39.28</v>
      </c>
      <c r="DB194">
        <v>0</v>
      </c>
      <c r="DC194">
        <v>1627940868.1</v>
      </c>
      <c r="DD194">
        <v>0</v>
      </c>
      <c r="DE194">
        <v>3.26655384615385</v>
      </c>
      <c r="DF194">
        <v>0.547931626913862</v>
      </c>
      <c r="DG194">
        <v>4.32625640718871</v>
      </c>
      <c r="DH194">
        <v>203.513730769231</v>
      </c>
      <c r="DI194">
        <v>15</v>
      </c>
      <c r="DJ194">
        <v>1627940486.6</v>
      </c>
      <c r="DK194" t="s">
        <v>294</v>
      </c>
      <c r="DL194">
        <v>1627940484.1</v>
      </c>
      <c r="DM194">
        <v>1627940486.6</v>
      </c>
      <c r="DN194">
        <v>1</v>
      </c>
      <c r="DO194">
        <v>-0.66</v>
      </c>
      <c r="DP194">
        <v>-0.126</v>
      </c>
      <c r="DQ194">
        <v>0.617</v>
      </c>
      <c r="DR194">
        <v>-0.144</v>
      </c>
      <c r="DS194">
        <v>420</v>
      </c>
      <c r="DT194">
        <v>19</v>
      </c>
      <c r="DU194">
        <v>0.69</v>
      </c>
      <c r="DV194">
        <v>0.21</v>
      </c>
      <c r="DW194">
        <v>-5.91913317073171</v>
      </c>
      <c r="DX194">
        <v>-0.579513031358881</v>
      </c>
      <c r="DY194">
        <v>0.0811535576197168</v>
      </c>
      <c r="DZ194">
        <v>0</v>
      </c>
      <c r="EA194">
        <v>3.27343529411765</v>
      </c>
      <c r="EB194">
        <v>0.267882008263429</v>
      </c>
      <c r="EC194">
        <v>0.171466679806127</v>
      </c>
      <c r="ED194">
        <v>1</v>
      </c>
      <c r="EE194">
        <v>0.0530422512195122</v>
      </c>
      <c r="EF194">
        <v>0.00613955331010457</v>
      </c>
      <c r="EG194">
        <v>0.000861082899644098</v>
      </c>
      <c r="EH194">
        <v>1</v>
      </c>
      <c r="EI194">
        <v>2</v>
      </c>
      <c r="EJ194">
        <v>3</v>
      </c>
      <c r="EK194" t="s">
        <v>298</v>
      </c>
      <c r="EL194">
        <v>100</v>
      </c>
      <c r="EM194">
        <v>100</v>
      </c>
      <c r="EN194">
        <v>1.256</v>
      </c>
      <c r="EO194">
        <v>-0.1318</v>
      </c>
      <c r="EP194">
        <v>-1.5265217558934</v>
      </c>
      <c r="EQ194">
        <v>0.00616335315543056</v>
      </c>
      <c r="ER194">
        <v>-2.81551833566181e-06</v>
      </c>
      <c r="ES194">
        <v>7.20361701182458e-10</v>
      </c>
      <c r="ET194">
        <v>-0.335119031910718</v>
      </c>
      <c r="EU194">
        <v>0.000949733804135094</v>
      </c>
      <c r="EV194">
        <v>0.000626151634330831</v>
      </c>
      <c r="EW194">
        <v>-7.8445624330649e-06</v>
      </c>
      <c r="EX194">
        <v>-4</v>
      </c>
      <c r="EY194">
        <v>2067</v>
      </c>
      <c r="EZ194">
        <v>1</v>
      </c>
      <c r="FA194">
        <v>22</v>
      </c>
      <c r="FB194">
        <v>6.4</v>
      </c>
      <c r="FC194">
        <v>6.3</v>
      </c>
      <c r="FD194">
        <v>18</v>
      </c>
      <c r="FE194">
        <v>992.339</v>
      </c>
      <c r="FF194">
        <v>449.277</v>
      </c>
      <c r="FG194">
        <v>33.0019</v>
      </c>
      <c r="FH194">
        <v>34.9413</v>
      </c>
      <c r="FI194">
        <v>30.0016</v>
      </c>
      <c r="FJ194">
        <v>34.5554</v>
      </c>
      <c r="FK194">
        <v>34.5875</v>
      </c>
      <c r="FL194">
        <v>36.0086</v>
      </c>
      <c r="FM194">
        <v>44.3162</v>
      </c>
      <c r="FN194">
        <v>0</v>
      </c>
      <c r="FO194">
        <v>33</v>
      </c>
      <c r="FP194">
        <v>605.23</v>
      </c>
      <c r="FQ194">
        <v>19.6998</v>
      </c>
      <c r="FR194">
        <v>98.8242</v>
      </c>
      <c r="FS194">
        <v>97.6418</v>
      </c>
    </row>
    <row r="195" spans="1:175">
      <c r="A195">
        <v>179</v>
      </c>
      <c r="B195">
        <v>1627940869.6</v>
      </c>
      <c r="C195">
        <v>356</v>
      </c>
      <c r="D195" t="s">
        <v>652</v>
      </c>
      <c r="E195" t="s">
        <v>653</v>
      </c>
      <c r="F195">
        <v>0</v>
      </c>
      <c r="H195">
        <v>1627940869.6</v>
      </c>
      <c r="I195">
        <f>(J195)/1000</f>
        <v>0</v>
      </c>
      <c r="J195">
        <f>1000*CB195*AH195*(BX195-BY195)/(100*BQ195*(1000-AH195*BX195))</f>
        <v>0</v>
      </c>
      <c r="K195">
        <f>CB195*AH195*(BW195-BV195*(1000-AH195*BY195)/(1000-AH195*BX195))/(100*BQ195)</f>
        <v>0</v>
      </c>
      <c r="L195">
        <f>BV195 - IF(AH195&gt;1, K195*BQ195*100.0/(AJ195*CJ195), 0)</f>
        <v>0</v>
      </c>
      <c r="M195">
        <f>((S195-I195/2)*L195-K195)/(S195+I195/2)</f>
        <v>0</v>
      </c>
      <c r="N195">
        <f>M195*(CC195+CD195)/1000.0</f>
        <v>0</v>
      </c>
      <c r="O195">
        <f>(BV195 - IF(AH195&gt;1, K195*BQ195*100.0/(AJ195*CJ195), 0))*(CC195+CD195)/1000.0</f>
        <v>0</v>
      </c>
      <c r="P195">
        <f>2.0/((1/R195-1/Q195)+SIGN(R195)*SQRT((1/R195-1/Q195)*(1/R195-1/Q195) + 4*BR195/((BR195+1)*(BR195+1))*(2*1/R195*1/Q195-1/Q195*1/Q195)))</f>
        <v>0</v>
      </c>
      <c r="Q195">
        <f>IF(LEFT(BS195,1)&lt;&gt;"0",IF(LEFT(BS195,1)="1",3.0,BT195),$D$5+$E$5*(CJ195*CC195/($K$5*1000))+$F$5*(CJ195*CC195/($K$5*1000))*MAX(MIN(BQ195,$J$5),$I$5)*MAX(MIN(BQ195,$J$5),$I$5)+$G$5*MAX(MIN(BQ195,$J$5),$I$5)*(CJ195*CC195/($K$5*1000))+$H$5*(CJ195*CC195/($K$5*1000))*(CJ195*CC195/($K$5*1000)))</f>
        <v>0</v>
      </c>
      <c r="R195">
        <f>I195*(1000-(1000*0.61365*exp(17.502*V195/(240.97+V195))/(CC195+CD195)+BX195)/2)/(1000*0.61365*exp(17.502*V195/(240.97+V195))/(CC195+CD195)-BX195)</f>
        <v>0</v>
      </c>
      <c r="S195">
        <f>1/((BR195+1)/(P195/1.6)+1/(Q195/1.37)) + BR195/((BR195+1)/(P195/1.6) + BR195/(Q195/1.37))</f>
        <v>0</v>
      </c>
      <c r="T195">
        <f>(BM195*BP195)</f>
        <v>0</v>
      </c>
      <c r="U195">
        <f>(CE195+(T195+2*0.95*5.67E-8*(((CE195+$B$7)+273)^4-(CE195+273)^4)-44100*I195)/(1.84*29.3*Q195+8*0.95*5.67E-8*(CE195+273)^3))</f>
        <v>0</v>
      </c>
      <c r="V195">
        <f>($C$7*CF195+$D$7*CG195+$E$7*U195)</f>
        <v>0</v>
      </c>
      <c r="W195">
        <f>0.61365*exp(17.502*V195/(240.97+V195))</f>
        <v>0</v>
      </c>
      <c r="X195">
        <f>(Y195/Z195*100)</f>
        <v>0</v>
      </c>
      <c r="Y195">
        <f>BX195*(CC195+CD195)/1000</f>
        <v>0</v>
      </c>
      <c r="Z195">
        <f>0.61365*exp(17.502*CE195/(240.97+CE195))</f>
        <v>0</v>
      </c>
      <c r="AA195">
        <f>(W195-BX195*(CC195+CD195)/1000)</f>
        <v>0</v>
      </c>
      <c r="AB195">
        <f>(-I195*44100)</f>
        <v>0</v>
      </c>
      <c r="AC195">
        <f>2*29.3*Q195*0.92*(CE195-V195)</f>
        <v>0</v>
      </c>
      <c r="AD195">
        <f>2*0.95*5.67E-8*(((CE195+$B$7)+273)^4-(V195+273)^4)</f>
        <v>0</v>
      </c>
      <c r="AE195">
        <f>T195+AD195+AB195+AC195</f>
        <v>0</v>
      </c>
      <c r="AF195">
        <v>0</v>
      </c>
      <c r="AG195">
        <v>0</v>
      </c>
      <c r="AH195">
        <f>IF(AF195*$H$13&gt;=AJ195,1.0,(AJ195/(AJ195-AF195*$H$13)))</f>
        <v>0</v>
      </c>
      <c r="AI195">
        <f>(AH195-1)*100</f>
        <v>0</v>
      </c>
      <c r="AJ195">
        <f>MAX(0,($B$13+$C$13*CJ195)/(1+$D$13*CJ195)*CC195/(CE195+273)*$E$13)</f>
        <v>0</v>
      </c>
      <c r="AK195" t="s">
        <v>292</v>
      </c>
      <c r="AL195" t="s">
        <v>292</v>
      </c>
      <c r="AM195">
        <v>0</v>
      </c>
      <c r="AN195">
        <v>0</v>
      </c>
      <c r="AO195">
        <f>1-AM195/AN195</f>
        <v>0</v>
      </c>
      <c r="AP195">
        <v>0</v>
      </c>
      <c r="AQ195" t="s">
        <v>292</v>
      </c>
      <c r="AR195" t="s">
        <v>292</v>
      </c>
      <c r="AS195">
        <v>0</v>
      </c>
      <c r="AT195">
        <v>0</v>
      </c>
      <c r="AU195">
        <f>1-AS195/AT195</f>
        <v>0</v>
      </c>
      <c r="AV195">
        <v>0.5</v>
      </c>
      <c r="AW195">
        <f>BN195</f>
        <v>0</v>
      </c>
      <c r="AX195">
        <f>K195</f>
        <v>0</v>
      </c>
      <c r="AY195">
        <f>AU195*AV195*AW195</f>
        <v>0</v>
      </c>
      <c r="AZ195">
        <f>(AX195-AP195)/AW195</f>
        <v>0</v>
      </c>
      <c r="BA195">
        <f>(AN195-AT195)/AT195</f>
        <v>0</v>
      </c>
      <c r="BB195">
        <f>AM195/(AO195+AM195/AT195)</f>
        <v>0</v>
      </c>
      <c r="BC195" t="s">
        <v>292</v>
      </c>
      <c r="BD195">
        <v>0</v>
      </c>
      <c r="BE195">
        <f>IF(BD195&lt;&gt;0, BD195, BB195)</f>
        <v>0</v>
      </c>
      <c r="BF195">
        <f>1-BE195/AT195</f>
        <v>0</v>
      </c>
      <c r="BG195">
        <f>(AT195-AS195)/(AT195-BE195)</f>
        <v>0</v>
      </c>
      <c r="BH195">
        <f>(AN195-AT195)/(AN195-BE195)</f>
        <v>0</v>
      </c>
      <c r="BI195">
        <f>(AT195-AS195)/(AT195-AM195)</f>
        <v>0</v>
      </c>
      <c r="BJ195">
        <f>(AN195-AT195)/(AN195-AM195)</f>
        <v>0</v>
      </c>
      <c r="BK195">
        <f>(BG195*BE195/AS195)</f>
        <v>0</v>
      </c>
      <c r="BL195">
        <f>(1-BK195)</f>
        <v>0</v>
      </c>
      <c r="BM195">
        <f>$B$11*CK195+$C$11*CL195+$F$11*CM195*(1-CP195)</f>
        <v>0</v>
      </c>
      <c r="BN195">
        <f>BM195*BO195</f>
        <v>0</v>
      </c>
      <c r="BO195">
        <f>($B$11*$D$9+$C$11*$D$9+$F$11*((CZ195+CR195)/MAX(CZ195+CR195+DA195, 0.1)*$I$9+DA195/MAX(CZ195+CR195+DA195, 0.1)*$J$9))/($B$11+$C$11+$F$11)</f>
        <v>0</v>
      </c>
      <c r="BP195">
        <f>($B$11*$K$9+$C$11*$K$9+$F$11*((CZ195+CR195)/MAX(CZ195+CR195+DA195, 0.1)*$P$9+DA195/MAX(CZ195+CR195+DA195, 0.1)*$Q$9))/($B$11+$C$11+$F$11)</f>
        <v>0</v>
      </c>
      <c r="BQ195">
        <v>6</v>
      </c>
      <c r="BR195">
        <v>0.5</v>
      </c>
      <c r="BS195" t="s">
        <v>293</v>
      </c>
      <c r="BT195">
        <v>2</v>
      </c>
      <c r="BU195">
        <v>1627940869.6</v>
      </c>
      <c r="BV195">
        <v>588.711</v>
      </c>
      <c r="BW195">
        <v>594.752</v>
      </c>
      <c r="BX195">
        <v>19.6687</v>
      </c>
      <c r="BY195">
        <v>19.6179</v>
      </c>
      <c r="BZ195">
        <v>587.443</v>
      </c>
      <c r="CA195">
        <v>19.8005</v>
      </c>
      <c r="CB195">
        <v>900.041</v>
      </c>
      <c r="CC195">
        <v>101.145</v>
      </c>
      <c r="CD195">
        <v>0.10021</v>
      </c>
      <c r="CE195">
        <v>35.2241</v>
      </c>
      <c r="CF195">
        <v>35.4697</v>
      </c>
      <c r="CG195">
        <v>999.9</v>
      </c>
      <c r="CH195">
        <v>0</v>
      </c>
      <c r="CI195">
        <v>0</v>
      </c>
      <c r="CJ195">
        <v>9989.38</v>
      </c>
      <c r="CK195">
        <v>0</v>
      </c>
      <c r="CL195">
        <v>66.3215</v>
      </c>
      <c r="CM195">
        <v>1460.23</v>
      </c>
      <c r="CN195">
        <v>0.973004</v>
      </c>
      <c r="CO195">
        <v>0.0269955</v>
      </c>
      <c r="CP195">
        <v>0</v>
      </c>
      <c r="CQ195">
        <v>3.2908</v>
      </c>
      <c r="CR195">
        <v>4.99951</v>
      </c>
      <c r="CS195">
        <v>204.164</v>
      </c>
      <c r="CT195">
        <v>11913.8</v>
      </c>
      <c r="CU195">
        <v>49.437</v>
      </c>
      <c r="CV195">
        <v>51.812</v>
      </c>
      <c r="CW195">
        <v>51.062</v>
      </c>
      <c r="CX195">
        <v>51.125</v>
      </c>
      <c r="CY195">
        <v>51.437</v>
      </c>
      <c r="CZ195">
        <v>1415.95</v>
      </c>
      <c r="DA195">
        <v>39.28</v>
      </c>
      <c r="DB195">
        <v>0</v>
      </c>
      <c r="DC195">
        <v>1627940870.5</v>
      </c>
      <c r="DD195">
        <v>0</v>
      </c>
      <c r="DE195">
        <v>3.27725</v>
      </c>
      <c r="DF195">
        <v>-0.637268374208645</v>
      </c>
      <c r="DG195">
        <v>4.41422221381071</v>
      </c>
      <c r="DH195">
        <v>203.663769230769</v>
      </c>
      <c r="DI195">
        <v>15</v>
      </c>
      <c r="DJ195">
        <v>1627940486.6</v>
      </c>
      <c r="DK195" t="s">
        <v>294</v>
      </c>
      <c r="DL195">
        <v>1627940484.1</v>
      </c>
      <c r="DM195">
        <v>1627940486.6</v>
      </c>
      <c r="DN195">
        <v>1</v>
      </c>
      <c r="DO195">
        <v>-0.66</v>
      </c>
      <c r="DP195">
        <v>-0.126</v>
      </c>
      <c r="DQ195">
        <v>0.617</v>
      </c>
      <c r="DR195">
        <v>-0.144</v>
      </c>
      <c r="DS195">
        <v>420</v>
      </c>
      <c r="DT195">
        <v>19</v>
      </c>
      <c r="DU195">
        <v>0.69</v>
      </c>
      <c r="DV195">
        <v>0.21</v>
      </c>
      <c r="DW195">
        <v>-5.93716024390244</v>
      </c>
      <c r="DX195">
        <v>-0.310524878048777</v>
      </c>
      <c r="DY195">
        <v>0.0615004268273034</v>
      </c>
      <c r="DZ195">
        <v>1</v>
      </c>
      <c r="EA195">
        <v>3.27649117647059</v>
      </c>
      <c r="EB195">
        <v>0.029464919695682</v>
      </c>
      <c r="EC195">
        <v>0.168556097081422</v>
      </c>
      <c r="ED195">
        <v>1</v>
      </c>
      <c r="EE195">
        <v>0.0530422487804878</v>
      </c>
      <c r="EF195">
        <v>0.00135629268292679</v>
      </c>
      <c r="EG195">
        <v>0.000879872268202704</v>
      </c>
      <c r="EH195">
        <v>1</v>
      </c>
      <c r="EI195">
        <v>3</v>
      </c>
      <c r="EJ195">
        <v>3</v>
      </c>
      <c r="EK195" t="s">
        <v>295</v>
      </c>
      <c r="EL195">
        <v>100</v>
      </c>
      <c r="EM195">
        <v>100</v>
      </c>
      <c r="EN195">
        <v>1.268</v>
      </c>
      <c r="EO195">
        <v>-0.1318</v>
      </c>
      <c r="EP195">
        <v>-1.5265217558934</v>
      </c>
      <c r="EQ195">
        <v>0.00616335315543056</v>
      </c>
      <c r="ER195">
        <v>-2.81551833566181e-06</v>
      </c>
      <c r="ES195">
        <v>7.20361701182458e-10</v>
      </c>
      <c r="ET195">
        <v>-0.335119031910718</v>
      </c>
      <c r="EU195">
        <v>0.000949733804135094</v>
      </c>
      <c r="EV195">
        <v>0.000626151634330831</v>
      </c>
      <c r="EW195">
        <v>-7.8445624330649e-06</v>
      </c>
      <c r="EX195">
        <v>-4</v>
      </c>
      <c r="EY195">
        <v>2067</v>
      </c>
      <c r="EZ195">
        <v>1</v>
      </c>
      <c r="FA195">
        <v>22</v>
      </c>
      <c r="FB195">
        <v>6.4</v>
      </c>
      <c r="FC195">
        <v>6.4</v>
      </c>
      <c r="FD195">
        <v>18</v>
      </c>
      <c r="FE195">
        <v>992.38</v>
      </c>
      <c r="FF195">
        <v>449.118</v>
      </c>
      <c r="FG195">
        <v>33.002</v>
      </c>
      <c r="FH195">
        <v>34.9486</v>
      </c>
      <c r="FI195">
        <v>30.0016</v>
      </c>
      <c r="FJ195">
        <v>34.5632</v>
      </c>
      <c r="FK195">
        <v>34.5953</v>
      </c>
      <c r="FL195">
        <v>36.132</v>
      </c>
      <c r="FM195">
        <v>44.3162</v>
      </c>
      <c r="FN195">
        <v>0</v>
      </c>
      <c r="FO195">
        <v>33</v>
      </c>
      <c r="FP195">
        <v>605.23</v>
      </c>
      <c r="FQ195">
        <v>19.7063</v>
      </c>
      <c r="FR195">
        <v>98.8213</v>
      </c>
      <c r="FS195">
        <v>97.6399</v>
      </c>
    </row>
    <row r="196" spans="1:175">
      <c r="A196">
        <v>180</v>
      </c>
      <c r="B196">
        <v>1627940871.6</v>
      </c>
      <c r="C196">
        <v>358</v>
      </c>
      <c r="D196" t="s">
        <v>654</v>
      </c>
      <c r="E196" t="s">
        <v>655</v>
      </c>
      <c r="F196">
        <v>0</v>
      </c>
      <c r="H196">
        <v>1627940871.6</v>
      </c>
      <c r="I196">
        <f>(J196)/1000</f>
        <v>0</v>
      </c>
      <c r="J196">
        <f>1000*CB196*AH196*(BX196-BY196)/(100*BQ196*(1000-AH196*BX196))</f>
        <v>0</v>
      </c>
      <c r="K196">
        <f>CB196*AH196*(BW196-BV196*(1000-AH196*BY196)/(1000-AH196*BX196))/(100*BQ196)</f>
        <v>0</v>
      </c>
      <c r="L196">
        <f>BV196 - IF(AH196&gt;1, K196*BQ196*100.0/(AJ196*CJ196), 0)</f>
        <v>0</v>
      </c>
      <c r="M196">
        <f>((S196-I196/2)*L196-K196)/(S196+I196/2)</f>
        <v>0</v>
      </c>
      <c r="N196">
        <f>M196*(CC196+CD196)/1000.0</f>
        <v>0</v>
      </c>
      <c r="O196">
        <f>(BV196 - IF(AH196&gt;1, K196*BQ196*100.0/(AJ196*CJ196), 0))*(CC196+CD196)/1000.0</f>
        <v>0</v>
      </c>
      <c r="P196">
        <f>2.0/((1/R196-1/Q196)+SIGN(R196)*SQRT((1/R196-1/Q196)*(1/R196-1/Q196) + 4*BR196/((BR196+1)*(BR196+1))*(2*1/R196*1/Q196-1/Q196*1/Q196)))</f>
        <v>0</v>
      </c>
      <c r="Q196">
        <f>IF(LEFT(BS196,1)&lt;&gt;"0",IF(LEFT(BS196,1)="1",3.0,BT196),$D$5+$E$5*(CJ196*CC196/($K$5*1000))+$F$5*(CJ196*CC196/($K$5*1000))*MAX(MIN(BQ196,$J$5),$I$5)*MAX(MIN(BQ196,$J$5),$I$5)+$G$5*MAX(MIN(BQ196,$J$5),$I$5)*(CJ196*CC196/($K$5*1000))+$H$5*(CJ196*CC196/($K$5*1000))*(CJ196*CC196/($K$5*1000)))</f>
        <v>0</v>
      </c>
      <c r="R196">
        <f>I196*(1000-(1000*0.61365*exp(17.502*V196/(240.97+V196))/(CC196+CD196)+BX196)/2)/(1000*0.61365*exp(17.502*V196/(240.97+V196))/(CC196+CD196)-BX196)</f>
        <v>0</v>
      </c>
      <c r="S196">
        <f>1/((BR196+1)/(P196/1.6)+1/(Q196/1.37)) + BR196/((BR196+1)/(P196/1.6) + BR196/(Q196/1.37))</f>
        <v>0</v>
      </c>
      <c r="T196">
        <f>(BM196*BP196)</f>
        <v>0</v>
      </c>
      <c r="U196">
        <f>(CE196+(T196+2*0.95*5.67E-8*(((CE196+$B$7)+273)^4-(CE196+273)^4)-44100*I196)/(1.84*29.3*Q196+8*0.95*5.67E-8*(CE196+273)^3))</f>
        <v>0</v>
      </c>
      <c r="V196">
        <f>($C$7*CF196+$D$7*CG196+$E$7*U196)</f>
        <v>0</v>
      </c>
      <c r="W196">
        <f>0.61365*exp(17.502*V196/(240.97+V196))</f>
        <v>0</v>
      </c>
      <c r="X196">
        <f>(Y196/Z196*100)</f>
        <v>0</v>
      </c>
      <c r="Y196">
        <f>BX196*(CC196+CD196)/1000</f>
        <v>0</v>
      </c>
      <c r="Z196">
        <f>0.61365*exp(17.502*CE196/(240.97+CE196))</f>
        <v>0</v>
      </c>
      <c r="AA196">
        <f>(W196-BX196*(CC196+CD196)/1000)</f>
        <v>0</v>
      </c>
      <c r="AB196">
        <f>(-I196*44100)</f>
        <v>0</v>
      </c>
      <c r="AC196">
        <f>2*29.3*Q196*0.92*(CE196-V196)</f>
        <v>0</v>
      </c>
      <c r="AD196">
        <f>2*0.95*5.67E-8*(((CE196+$B$7)+273)^4-(V196+273)^4)</f>
        <v>0</v>
      </c>
      <c r="AE196">
        <f>T196+AD196+AB196+AC196</f>
        <v>0</v>
      </c>
      <c r="AF196">
        <v>0</v>
      </c>
      <c r="AG196">
        <v>0</v>
      </c>
      <c r="AH196">
        <f>IF(AF196*$H$13&gt;=AJ196,1.0,(AJ196/(AJ196-AF196*$H$13)))</f>
        <v>0</v>
      </c>
      <c r="AI196">
        <f>(AH196-1)*100</f>
        <v>0</v>
      </c>
      <c r="AJ196">
        <f>MAX(0,($B$13+$C$13*CJ196)/(1+$D$13*CJ196)*CC196/(CE196+273)*$E$13)</f>
        <v>0</v>
      </c>
      <c r="AK196" t="s">
        <v>292</v>
      </c>
      <c r="AL196" t="s">
        <v>292</v>
      </c>
      <c r="AM196">
        <v>0</v>
      </c>
      <c r="AN196">
        <v>0</v>
      </c>
      <c r="AO196">
        <f>1-AM196/AN196</f>
        <v>0</v>
      </c>
      <c r="AP196">
        <v>0</v>
      </c>
      <c r="AQ196" t="s">
        <v>292</v>
      </c>
      <c r="AR196" t="s">
        <v>292</v>
      </c>
      <c r="AS196">
        <v>0</v>
      </c>
      <c r="AT196">
        <v>0</v>
      </c>
      <c r="AU196">
        <f>1-AS196/AT196</f>
        <v>0</v>
      </c>
      <c r="AV196">
        <v>0.5</v>
      </c>
      <c r="AW196">
        <f>BN196</f>
        <v>0</v>
      </c>
      <c r="AX196">
        <f>K196</f>
        <v>0</v>
      </c>
      <c r="AY196">
        <f>AU196*AV196*AW196</f>
        <v>0</v>
      </c>
      <c r="AZ196">
        <f>(AX196-AP196)/AW196</f>
        <v>0</v>
      </c>
      <c r="BA196">
        <f>(AN196-AT196)/AT196</f>
        <v>0</v>
      </c>
      <c r="BB196">
        <f>AM196/(AO196+AM196/AT196)</f>
        <v>0</v>
      </c>
      <c r="BC196" t="s">
        <v>292</v>
      </c>
      <c r="BD196">
        <v>0</v>
      </c>
      <c r="BE196">
        <f>IF(BD196&lt;&gt;0, BD196, BB196)</f>
        <v>0</v>
      </c>
      <c r="BF196">
        <f>1-BE196/AT196</f>
        <v>0</v>
      </c>
      <c r="BG196">
        <f>(AT196-AS196)/(AT196-BE196)</f>
        <v>0</v>
      </c>
      <c r="BH196">
        <f>(AN196-AT196)/(AN196-BE196)</f>
        <v>0</v>
      </c>
      <c r="BI196">
        <f>(AT196-AS196)/(AT196-AM196)</f>
        <v>0</v>
      </c>
      <c r="BJ196">
        <f>(AN196-AT196)/(AN196-AM196)</f>
        <v>0</v>
      </c>
      <c r="BK196">
        <f>(BG196*BE196/AS196)</f>
        <v>0</v>
      </c>
      <c r="BL196">
        <f>(1-BK196)</f>
        <v>0</v>
      </c>
      <c r="BM196">
        <f>$B$11*CK196+$C$11*CL196+$F$11*CM196*(1-CP196)</f>
        <v>0</v>
      </c>
      <c r="BN196">
        <f>BM196*BO196</f>
        <v>0</v>
      </c>
      <c r="BO196">
        <f>($B$11*$D$9+$C$11*$D$9+$F$11*((CZ196+CR196)/MAX(CZ196+CR196+DA196, 0.1)*$I$9+DA196/MAX(CZ196+CR196+DA196, 0.1)*$J$9))/($B$11+$C$11+$F$11)</f>
        <v>0</v>
      </c>
      <c r="BP196">
        <f>($B$11*$K$9+$C$11*$K$9+$F$11*((CZ196+CR196)/MAX(CZ196+CR196+DA196, 0.1)*$P$9+DA196/MAX(CZ196+CR196+DA196, 0.1)*$Q$9))/($B$11+$C$11+$F$11)</f>
        <v>0</v>
      </c>
      <c r="BQ196">
        <v>6</v>
      </c>
      <c r="BR196">
        <v>0.5</v>
      </c>
      <c r="BS196" t="s">
        <v>293</v>
      </c>
      <c r="BT196">
        <v>2</v>
      </c>
      <c r="BU196">
        <v>1627940871.6</v>
      </c>
      <c r="BV196">
        <v>592.132</v>
      </c>
      <c r="BW196">
        <v>598.1</v>
      </c>
      <c r="BX196">
        <v>19.6753</v>
      </c>
      <c r="BY196">
        <v>19.6244</v>
      </c>
      <c r="BZ196">
        <v>590.851</v>
      </c>
      <c r="CA196">
        <v>19.8069</v>
      </c>
      <c r="CB196">
        <v>900.098</v>
      </c>
      <c r="CC196">
        <v>101.145</v>
      </c>
      <c r="CD196">
        <v>0.100104</v>
      </c>
      <c r="CE196">
        <v>35.2254</v>
      </c>
      <c r="CF196">
        <v>35.4796</v>
      </c>
      <c r="CG196">
        <v>999.9</v>
      </c>
      <c r="CH196">
        <v>0</v>
      </c>
      <c r="CI196">
        <v>0</v>
      </c>
      <c r="CJ196">
        <v>10010</v>
      </c>
      <c r="CK196">
        <v>0</v>
      </c>
      <c r="CL196">
        <v>66.3215</v>
      </c>
      <c r="CM196">
        <v>1459.91</v>
      </c>
      <c r="CN196">
        <v>0.972999</v>
      </c>
      <c r="CO196">
        <v>0.0270013</v>
      </c>
      <c r="CP196">
        <v>0</v>
      </c>
      <c r="CQ196">
        <v>3.0148</v>
      </c>
      <c r="CR196">
        <v>4.99951</v>
      </c>
      <c r="CS196">
        <v>204.202</v>
      </c>
      <c r="CT196">
        <v>11911.1</v>
      </c>
      <c r="CU196">
        <v>49.437</v>
      </c>
      <c r="CV196">
        <v>51.812</v>
      </c>
      <c r="CW196">
        <v>51.062</v>
      </c>
      <c r="CX196">
        <v>51.125</v>
      </c>
      <c r="CY196">
        <v>51.437</v>
      </c>
      <c r="CZ196">
        <v>1415.63</v>
      </c>
      <c r="DA196">
        <v>39.28</v>
      </c>
      <c r="DB196">
        <v>0</v>
      </c>
      <c r="DC196">
        <v>1627940872.3</v>
      </c>
      <c r="DD196">
        <v>0</v>
      </c>
      <c r="DE196">
        <v>3.240556</v>
      </c>
      <c r="DF196">
        <v>-1.83778461727542</v>
      </c>
      <c r="DG196">
        <v>4.10746154722658</v>
      </c>
      <c r="DH196">
        <v>203.83632</v>
      </c>
      <c r="DI196">
        <v>15</v>
      </c>
      <c r="DJ196">
        <v>1627940486.6</v>
      </c>
      <c r="DK196" t="s">
        <v>294</v>
      </c>
      <c r="DL196">
        <v>1627940484.1</v>
      </c>
      <c r="DM196">
        <v>1627940486.6</v>
      </c>
      <c r="DN196">
        <v>1</v>
      </c>
      <c r="DO196">
        <v>-0.66</v>
      </c>
      <c r="DP196">
        <v>-0.126</v>
      </c>
      <c r="DQ196">
        <v>0.617</v>
      </c>
      <c r="DR196">
        <v>-0.144</v>
      </c>
      <c r="DS196">
        <v>420</v>
      </c>
      <c r="DT196">
        <v>19</v>
      </c>
      <c r="DU196">
        <v>0.69</v>
      </c>
      <c r="DV196">
        <v>0.21</v>
      </c>
      <c r="DW196">
        <v>-5.95681951219512</v>
      </c>
      <c r="DX196">
        <v>-0.232686689895468</v>
      </c>
      <c r="DY196">
        <v>0.0547677910931731</v>
      </c>
      <c r="DZ196">
        <v>1</v>
      </c>
      <c r="EA196">
        <v>3.25054</v>
      </c>
      <c r="EB196">
        <v>-0.318084540117418</v>
      </c>
      <c r="EC196">
        <v>0.193453759997429</v>
      </c>
      <c r="ED196">
        <v>1</v>
      </c>
      <c r="EE196">
        <v>0.0529083170731707</v>
      </c>
      <c r="EF196">
        <v>-0.00419700836236917</v>
      </c>
      <c r="EG196">
        <v>0.00109836753964578</v>
      </c>
      <c r="EH196">
        <v>1</v>
      </c>
      <c r="EI196">
        <v>3</v>
      </c>
      <c r="EJ196">
        <v>3</v>
      </c>
      <c r="EK196" t="s">
        <v>295</v>
      </c>
      <c r="EL196">
        <v>100</v>
      </c>
      <c r="EM196">
        <v>100</v>
      </c>
      <c r="EN196">
        <v>1.281</v>
      </c>
      <c r="EO196">
        <v>-0.1316</v>
      </c>
      <c r="EP196">
        <v>-1.5265217558934</v>
      </c>
      <c r="EQ196">
        <v>0.00616335315543056</v>
      </c>
      <c r="ER196">
        <v>-2.81551833566181e-06</v>
      </c>
      <c r="ES196">
        <v>7.20361701182458e-10</v>
      </c>
      <c r="ET196">
        <v>-0.335119031910718</v>
      </c>
      <c r="EU196">
        <v>0.000949733804135094</v>
      </c>
      <c r="EV196">
        <v>0.000626151634330831</v>
      </c>
      <c r="EW196">
        <v>-7.8445624330649e-06</v>
      </c>
      <c r="EX196">
        <v>-4</v>
      </c>
      <c r="EY196">
        <v>2067</v>
      </c>
      <c r="EZ196">
        <v>1</v>
      </c>
      <c r="FA196">
        <v>22</v>
      </c>
      <c r="FB196">
        <v>6.5</v>
      </c>
      <c r="FC196">
        <v>6.4</v>
      </c>
      <c r="FD196">
        <v>18</v>
      </c>
      <c r="FE196">
        <v>992.503</v>
      </c>
      <c r="FF196">
        <v>449.14</v>
      </c>
      <c r="FG196">
        <v>33.002</v>
      </c>
      <c r="FH196">
        <v>34.9566</v>
      </c>
      <c r="FI196">
        <v>30.0017</v>
      </c>
      <c r="FJ196">
        <v>34.571</v>
      </c>
      <c r="FK196">
        <v>34.6031</v>
      </c>
      <c r="FL196">
        <v>36.3234</v>
      </c>
      <c r="FM196">
        <v>44.0428</v>
      </c>
      <c r="FN196">
        <v>0</v>
      </c>
      <c r="FO196">
        <v>33</v>
      </c>
      <c r="FP196">
        <v>610.27</v>
      </c>
      <c r="FQ196">
        <v>19.7147</v>
      </c>
      <c r="FR196">
        <v>98.8203</v>
      </c>
      <c r="FS196">
        <v>97.6386</v>
      </c>
    </row>
    <row r="197" spans="1:175">
      <c r="A197">
        <v>181</v>
      </c>
      <c r="B197">
        <v>1627940873.6</v>
      </c>
      <c r="C197">
        <v>360</v>
      </c>
      <c r="D197" t="s">
        <v>656</v>
      </c>
      <c r="E197" t="s">
        <v>657</v>
      </c>
      <c r="F197">
        <v>0</v>
      </c>
      <c r="H197">
        <v>1627940873.6</v>
      </c>
      <c r="I197">
        <f>(J197)/1000</f>
        <v>0</v>
      </c>
      <c r="J197">
        <f>1000*CB197*AH197*(BX197-BY197)/(100*BQ197*(1000-AH197*BX197))</f>
        <v>0</v>
      </c>
      <c r="K197">
        <f>CB197*AH197*(BW197-BV197*(1000-AH197*BY197)/(1000-AH197*BX197))/(100*BQ197)</f>
        <v>0</v>
      </c>
      <c r="L197">
        <f>BV197 - IF(AH197&gt;1, K197*BQ197*100.0/(AJ197*CJ197), 0)</f>
        <v>0</v>
      </c>
      <c r="M197">
        <f>((S197-I197/2)*L197-K197)/(S197+I197/2)</f>
        <v>0</v>
      </c>
      <c r="N197">
        <f>M197*(CC197+CD197)/1000.0</f>
        <v>0</v>
      </c>
      <c r="O197">
        <f>(BV197 - IF(AH197&gt;1, K197*BQ197*100.0/(AJ197*CJ197), 0))*(CC197+CD197)/1000.0</f>
        <v>0</v>
      </c>
      <c r="P197">
        <f>2.0/((1/R197-1/Q197)+SIGN(R197)*SQRT((1/R197-1/Q197)*(1/R197-1/Q197) + 4*BR197/((BR197+1)*(BR197+1))*(2*1/R197*1/Q197-1/Q197*1/Q197)))</f>
        <v>0</v>
      </c>
      <c r="Q197">
        <f>IF(LEFT(BS197,1)&lt;&gt;"0",IF(LEFT(BS197,1)="1",3.0,BT197),$D$5+$E$5*(CJ197*CC197/($K$5*1000))+$F$5*(CJ197*CC197/($K$5*1000))*MAX(MIN(BQ197,$J$5),$I$5)*MAX(MIN(BQ197,$J$5),$I$5)+$G$5*MAX(MIN(BQ197,$J$5),$I$5)*(CJ197*CC197/($K$5*1000))+$H$5*(CJ197*CC197/($K$5*1000))*(CJ197*CC197/($K$5*1000)))</f>
        <v>0</v>
      </c>
      <c r="R197">
        <f>I197*(1000-(1000*0.61365*exp(17.502*V197/(240.97+V197))/(CC197+CD197)+BX197)/2)/(1000*0.61365*exp(17.502*V197/(240.97+V197))/(CC197+CD197)-BX197)</f>
        <v>0</v>
      </c>
      <c r="S197">
        <f>1/((BR197+1)/(P197/1.6)+1/(Q197/1.37)) + BR197/((BR197+1)/(P197/1.6) + BR197/(Q197/1.37))</f>
        <v>0</v>
      </c>
      <c r="T197">
        <f>(BM197*BP197)</f>
        <v>0</v>
      </c>
      <c r="U197">
        <f>(CE197+(T197+2*0.95*5.67E-8*(((CE197+$B$7)+273)^4-(CE197+273)^4)-44100*I197)/(1.84*29.3*Q197+8*0.95*5.67E-8*(CE197+273)^3))</f>
        <v>0</v>
      </c>
      <c r="V197">
        <f>($C$7*CF197+$D$7*CG197+$E$7*U197)</f>
        <v>0</v>
      </c>
      <c r="W197">
        <f>0.61365*exp(17.502*V197/(240.97+V197))</f>
        <v>0</v>
      </c>
      <c r="X197">
        <f>(Y197/Z197*100)</f>
        <v>0</v>
      </c>
      <c r="Y197">
        <f>BX197*(CC197+CD197)/1000</f>
        <v>0</v>
      </c>
      <c r="Z197">
        <f>0.61365*exp(17.502*CE197/(240.97+CE197))</f>
        <v>0</v>
      </c>
      <c r="AA197">
        <f>(W197-BX197*(CC197+CD197)/1000)</f>
        <v>0</v>
      </c>
      <c r="AB197">
        <f>(-I197*44100)</f>
        <v>0</v>
      </c>
      <c r="AC197">
        <f>2*29.3*Q197*0.92*(CE197-V197)</f>
        <v>0</v>
      </c>
      <c r="AD197">
        <f>2*0.95*5.67E-8*(((CE197+$B$7)+273)^4-(V197+273)^4)</f>
        <v>0</v>
      </c>
      <c r="AE197">
        <f>T197+AD197+AB197+AC197</f>
        <v>0</v>
      </c>
      <c r="AF197">
        <v>0</v>
      </c>
      <c r="AG197">
        <v>0</v>
      </c>
      <c r="AH197">
        <f>IF(AF197*$H$13&gt;=AJ197,1.0,(AJ197/(AJ197-AF197*$H$13)))</f>
        <v>0</v>
      </c>
      <c r="AI197">
        <f>(AH197-1)*100</f>
        <v>0</v>
      </c>
      <c r="AJ197">
        <f>MAX(0,($B$13+$C$13*CJ197)/(1+$D$13*CJ197)*CC197/(CE197+273)*$E$13)</f>
        <v>0</v>
      </c>
      <c r="AK197" t="s">
        <v>292</v>
      </c>
      <c r="AL197" t="s">
        <v>292</v>
      </c>
      <c r="AM197">
        <v>0</v>
      </c>
      <c r="AN197">
        <v>0</v>
      </c>
      <c r="AO197">
        <f>1-AM197/AN197</f>
        <v>0</v>
      </c>
      <c r="AP197">
        <v>0</v>
      </c>
      <c r="AQ197" t="s">
        <v>292</v>
      </c>
      <c r="AR197" t="s">
        <v>292</v>
      </c>
      <c r="AS197">
        <v>0</v>
      </c>
      <c r="AT197">
        <v>0</v>
      </c>
      <c r="AU197">
        <f>1-AS197/AT197</f>
        <v>0</v>
      </c>
      <c r="AV197">
        <v>0.5</v>
      </c>
      <c r="AW197">
        <f>BN197</f>
        <v>0</v>
      </c>
      <c r="AX197">
        <f>K197</f>
        <v>0</v>
      </c>
      <c r="AY197">
        <f>AU197*AV197*AW197</f>
        <v>0</v>
      </c>
      <c r="AZ197">
        <f>(AX197-AP197)/AW197</f>
        <v>0</v>
      </c>
      <c r="BA197">
        <f>(AN197-AT197)/AT197</f>
        <v>0</v>
      </c>
      <c r="BB197">
        <f>AM197/(AO197+AM197/AT197)</f>
        <v>0</v>
      </c>
      <c r="BC197" t="s">
        <v>292</v>
      </c>
      <c r="BD197">
        <v>0</v>
      </c>
      <c r="BE197">
        <f>IF(BD197&lt;&gt;0, BD197, BB197)</f>
        <v>0</v>
      </c>
      <c r="BF197">
        <f>1-BE197/AT197</f>
        <v>0</v>
      </c>
      <c r="BG197">
        <f>(AT197-AS197)/(AT197-BE197)</f>
        <v>0</v>
      </c>
      <c r="BH197">
        <f>(AN197-AT197)/(AN197-BE197)</f>
        <v>0</v>
      </c>
      <c r="BI197">
        <f>(AT197-AS197)/(AT197-AM197)</f>
        <v>0</v>
      </c>
      <c r="BJ197">
        <f>(AN197-AT197)/(AN197-AM197)</f>
        <v>0</v>
      </c>
      <c r="BK197">
        <f>(BG197*BE197/AS197)</f>
        <v>0</v>
      </c>
      <c r="BL197">
        <f>(1-BK197)</f>
        <v>0</v>
      </c>
      <c r="BM197">
        <f>$B$11*CK197+$C$11*CL197+$F$11*CM197*(1-CP197)</f>
        <v>0</v>
      </c>
      <c r="BN197">
        <f>BM197*BO197</f>
        <v>0</v>
      </c>
      <c r="BO197">
        <f>($B$11*$D$9+$C$11*$D$9+$F$11*((CZ197+CR197)/MAX(CZ197+CR197+DA197, 0.1)*$I$9+DA197/MAX(CZ197+CR197+DA197, 0.1)*$J$9))/($B$11+$C$11+$F$11)</f>
        <v>0</v>
      </c>
      <c r="BP197">
        <f>($B$11*$K$9+$C$11*$K$9+$F$11*((CZ197+CR197)/MAX(CZ197+CR197+DA197, 0.1)*$P$9+DA197/MAX(CZ197+CR197+DA197, 0.1)*$Q$9))/($B$11+$C$11+$F$11)</f>
        <v>0</v>
      </c>
      <c r="BQ197">
        <v>6</v>
      </c>
      <c r="BR197">
        <v>0.5</v>
      </c>
      <c r="BS197" t="s">
        <v>293</v>
      </c>
      <c r="BT197">
        <v>2</v>
      </c>
      <c r="BU197">
        <v>1627940873.6</v>
      </c>
      <c r="BV197">
        <v>595.541</v>
      </c>
      <c r="BW197">
        <v>601.496</v>
      </c>
      <c r="BX197">
        <v>19.6828</v>
      </c>
      <c r="BY197">
        <v>19.6403</v>
      </c>
      <c r="BZ197">
        <v>594.248</v>
      </c>
      <c r="CA197">
        <v>19.8143</v>
      </c>
      <c r="CB197">
        <v>899.957</v>
      </c>
      <c r="CC197">
        <v>101.144</v>
      </c>
      <c r="CD197">
        <v>0.0996178</v>
      </c>
      <c r="CE197">
        <v>35.2241</v>
      </c>
      <c r="CF197">
        <v>35.4749</v>
      </c>
      <c r="CG197">
        <v>999.9</v>
      </c>
      <c r="CH197">
        <v>0</v>
      </c>
      <c r="CI197">
        <v>0</v>
      </c>
      <c r="CJ197">
        <v>10005</v>
      </c>
      <c r="CK197">
        <v>0</v>
      </c>
      <c r="CL197">
        <v>66.3215</v>
      </c>
      <c r="CM197">
        <v>1459.9</v>
      </c>
      <c r="CN197">
        <v>0.972999</v>
      </c>
      <c r="CO197">
        <v>0.0270013</v>
      </c>
      <c r="CP197">
        <v>0</v>
      </c>
      <c r="CQ197">
        <v>3.0717</v>
      </c>
      <c r="CR197">
        <v>4.99951</v>
      </c>
      <c r="CS197">
        <v>204.419</v>
      </c>
      <c r="CT197">
        <v>11911.1</v>
      </c>
      <c r="CU197">
        <v>49.437</v>
      </c>
      <c r="CV197">
        <v>51.812</v>
      </c>
      <c r="CW197">
        <v>51.062</v>
      </c>
      <c r="CX197">
        <v>51.187</v>
      </c>
      <c r="CY197">
        <v>51.437</v>
      </c>
      <c r="CZ197">
        <v>1415.62</v>
      </c>
      <c r="DA197">
        <v>39.28</v>
      </c>
      <c r="DB197">
        <v>0</v>
      </c>
      <c r="DC197">
        <v>1627940874.1</v>
      </c>
      <c r="DD197">
        <v>0</v>
      </c>
      <c r="DE197">
        <v>3.21786153846154</v>
      </c>
      <c r="DF197">
        <v>-1.4738871806494</v>
      </c>
      <c r="DG197">
        <v>4.12577778257349</v>
      </c>
      <c r="DH197">
        <v>203.941269230769</v>
      </c>
      <c r="DI197">
        <v>15</v>
      </c>
      <c r="DJ197">
        <v>1627940486.6</v>
      </c>
      <c r="DK197" t="s">
        <v>294</v>
      </c>
      <c r="DL197">
        <v>1627940484.1</v>
      </c>
      <c r="DM197">
        <v>1627940486.6</v>
      </c>
      <c r="DN197">
        <v>1</v>
      </c>
      <c r="DO197">
        <v>-0.66</v>
      </c>
      <c r="DP197">
        <v>-0.126</v>
      </c>
      <c r="DQ197">
        <v>0.617</v>
      </c>
      <c r="DR197">
        <v>-0.144</v>
      </c>
      <c r="DS197">
        <v>420</v>
      </c>
      <c r="DT197">
        <v>19</v>
      </c>
      <c r="DU197">
        <v>0.69</v>
      </c>
      <c r="DV197">
        <v>0.21</v>
      </c>
      <c r="DW197">
        <v>-5.96581731707317</v>
      </c>
      <c r="DX197">
        <v>-0.153156585365844</v>
      </c>
      <c r="DY197">
        <v>0.049247145616152</v>
      </c>
      <c r="DZ197">
        <v>1</v>
      </c>
      <c r="EA197">
        <v>3.21598235294118</v>
      </c>
      <c r="EB197">
        <v>-0.401263503192683</v>
      </c>
      <c r="EC197">
        <v>0.194002001915972</v>
      </c>
      <c r="ED197">
        <v>1</v>
      </c>
      <c r="EE197">
        <v>0.0527613073170732</v>
      </c>
      <c r="EF197">
        <v>-0.00907156933797905</v>
      </c>
      <c r="EG197">
        <v>0.00128029244170538</v>
      </c>
      <c r="EH197">
        <v>1</v>
      </c>
      <c r="EI197">
        <v>3</v>
      </c>
      <c r="EJ197">
        <v>3</v>
      </c>
      <c r="EK197" t="s">
        <v>295</v>
      </c>
      <c r="EL197">
        <v>100</v>
      </c>
      <c r="EM197">
        <v>100</v>
      </c>
      <c r="EN197">
        <v>1.293</v>
      </c>
      <c r="EO197">
        <v>-0.1315</v>
      </c>
      <c r="EP197">
        <v>-1.5265217558934</v>
      </c>
      <c r="EQ197">
        <v>0.00616335315543056</v>
      </c>
      <c r="ER197">
        <v>-2.81551833566181e-06</v>
      </c>
      <c r="ES197">
        <v>7.20361701182458e-10</v>
      </c>
      <c r="ET197">
        <v>-0.335119031910718</v>
      </c>
      <c r="EU197">
        <v>0.000949733804135094</v>
      </c>
      <c r="EV197">
        <v>0.000626151634330831</v>
      </c>
      <c r="EW197">
        <v>-7.8445624330649e-06</v>
      </c>
      <c r="EX197">
        <v>-4</v>
      </c>
      <c r="EY197">
        <v>2067</v>
      </c>
      <c r="EZ197">
        <v>1</v>
      </c>
      <c r="FA197">
        <v>22</v>
      </c>
      <c r="FB197">
        <v>6.5</v>
      </c>
      <c r="FC197">
        <v>6.5</v>
      </c>
      <c r="FD197">
        <v>18</v>
      </c>
      <c r="FE197">
        <v>992.517</v>
      </c>
      <c r="FF197">
        <v>449.328</v>
      </c>
      <c r="FG197">
        <v>33.0019</v>
      </c>
      <c r="FH197">
        <v>34.9636</v>
      </c>
      <c r="FI197">
        <v>30.0016</v>
      </c>
      <c r="FJ197">
        <v>34.5788</v>
      </c>
      <c r="FK197">
        <v>34.6109</v>
      </c>
      <c r="FL197">
        <v>36.4961</v>
      </c>
      <c r="FM197">
        <v>44.0428</v>
      </c>
      <c r="FN197">
        <v>0</v>
      </c>
      <c r="FO197">
        <v>33</v>
      </c>
      <c r="FP197">
        <v>615.33</v>
      </c>
      <c r="FQ197">
        <v>19.7123</v>
      </c>
      <c r="FR197">
        <v>98.8196</v>
      </c>
      <c r="FS197">
        <v>97.6382</v>
      </c>
    </row>
    <row r="198" spans="1:175">
      <c r="A198">
        <v>182</v>
      </c>
      <c r="B198">
        <v>1627940875.6</v>
      </c>
      <c r="C198">
        <v>362</v>
      </c>
      <c r="D198" t="s">
        <v>658</v>
      </c>
      <c r="E198" t="s">
        <v>659</v>
      </c>
      <c r="F198">
        <v>0</v>
      </c>
      <c r="H198">
        <v>1627940875.6</v>
      </c>
      <c r="I198">
        <f>(J198)/1000</f>
        <v>0</v>
      </c>
      <c r="J198">
        <f>1000*CB198*AH198*(BX198-BY198)/(100*BQ198*(1000-AH198*BX198))</f>
        <v>0</v>
      </c>
      <c r="K198">
        <f>CB198*AH198*(BW198-BV198*(1000-AH198*BY198)/(1000-AH198*BX198))/(100*BQ198)</f>
        <v>0</v>
      </c>
      <c r="L198">
        <f>BV198 - IF(AH198&gt;1, K198*BQ198*100.0/(AJ198*CJ198), 0)</f>
        <v>0</v>
      </c>
      <c r="M198">
        <f>((S198-I198/2)*L198-K198)/(S198+I198/2)</f>
        <v>0</v>
      </c>
      <c r="N198">
        <f>M198*(CC198+CD198)/1000.0</f>
        <v>0</v>
      </c>
      <c r="O198">
        <f>(BV198 - IF(AH198&gt;1, K198*BQ198*100.0/(AJ198*CJ198), 0))*(CC198+CD198)/1000.0</f>
        <v>0</v>
      </c>
      <c r="P198">
        <f>2.0/((1/R198-1/Q198)+SIGN(R198)*SQRT((1/R198-1/Q198)*(1/R198-1/Q198) + 4*BR198/((BR198+1)*(BR198+1))*(2*1/R198*1/Q198-1/Q198*1/Q198)))</f>
        <v>0</v>
      </c>
      <c r="Q198">
        <f>IF(LEFT(BS198,1)&lt;&gt;"0",IF(LEFT(BS198,1)="1",3.0,BT198),$D$5+$E$5*(CJ198*CC198/($K$5*1000))+$F$5*(CJ198*CC198/($K$5*1000))*MAX(MIN(BQ198,$J$5),$I$5)*MAX(MIN(BQ198,$J$5),$I$5)+$G$5*MAX(MIN(BQ198,$J$5),$I$5)*(CJ198*CC198/($K$5*1000))+$H$5*(CJ198*CC198/($K$5*1000))*(CJ198*CC198/($K$5*1000)))</f>
        <v>0</v>
      </c>
      <c r="R198">
        <f>I198*(1000-(1000*0.61365*exp(17.502*V198/(240.97+V198))/(CC198+CD198)+BX198)/2)/(1000*0.61365*exp(17.502*V198/(240.97+V198))/(CC198+CD198)-BX198)</f>
        <v>0</v>
      </c>
      <c r="S198">
        <f>1/((BR198+1)/(P198/1.6)+1/(Q198/1.37)) + BR198/((BR198+1)/(P198/1.6) + BR198/(Q198/1.37))</f>
        <v>0</v>
      </c>
      <c r="T198">
        <f>(BM198*BP198)</f>
        <v>0</v>
      </c>
      <c r="U198">
        <f>(CE198+(T198+2*0.95*5.67E-8*(((CE198+$B$7)+273)^4-(CE198+273)^4)-44100*I198)/(1.84*29.3*Q198+8*0.95*5.67E-8*(CE198+273)^3))</f>
        <v>0</v>
      </c>
      <c r="V198">
        <f>($C$7*CF198+$D$7*CG198+$E$7*U198)</f>
        <v>0</v>
      </c>
      <c r="W198">
        <f>0.61365*exp(17.502*V198/(240.97+V198))</f>
        <v>0</v>
      </c>
      <c r="X198">
        <f>(Y198/Z198*100)</f>
        <v>0</v>
      </c>
      <c r="Y198">
        <f>BX198*(CC198+CD198)/1000</f>
        <v>0</v>
      </c>
      <c r="Z198">
        <f>0.61365*exp(17.502*CE198/(240.97+CE198))</f>
        <v>0</v>
      </c>
      <c r="AA198">
        <f>(W198-BX198*(CC198+CD198)/1000)</f>
        <v>0</v>
      </c>
      <c r="AB198">
        <f>(-I198*44100)</f>
        <v>0</v>
      </c>
      <c r="AC198">
        <f>2*29.3*Q198*0.92*(CE198-V198)</f>
        <v>0</v>
      </c>
      <c r="AD198">
        <f>2*0.95*5.67E-8*(((CE198+$B$7)+273)^4-(V198+273)^4)</f>
        <v>0</v>
      </c>
      <c r="AE198">
        <f>T198+AD198+AB198+AC198</f>
        <v>0</v>
      </c>
      <c r="AF198">
        <v>0</v>
      </c>
      <c r="AG198">
        <v>0</v>
      </c>
      <c r="AH198">
        <f>IF(AF198*$H$13&gt;=AJ198,1.0,(AJ198/(AJ198-AF198*$H$13)))</f>
        <v>0</v>
      </c>
      <c r="AI198">
        <f>(AH198-1)*100</f>
        <v>0</v>
      </c>
      <c r="AJ198">
        <f>MAX(0,($B$13+$C$13*CJ198)/(1+$D$13*CJ198)*CC198/(CE198+273)*$E$13)</f>
        <v>0</v>
      </c>
      <c r="AK198" t="s">
        <v>292</v>
      </c>
      <c r="AL198" t="s">
        <v>292</v>
      </c>
      <c r="AM198">
        <v>0</v>
      </c>
      <c r="AN198">
        <v>0</v>
      </c>
      <c r="AO198">
        <f>1-AM198/AN198</f>
        <v>0</v>
      </c>
      <c r="AP198">
        <v>0</v>
      </c>
      <c r="AQ198" t="s">
        <v>292</v>
      </c>
      <c r="AR198" t="s">
        <v>292</v>
      </c>
      <c r="AS198">
        <v>0</v>
      </c>
      <c r="AT198">
        <v>0</v>
      </c>
      <c r="AU198">
        <f>1-AS198/AT198</f>
        <v>0</v>
      </c>
      <c r="AV198">
        <v>0.5</v>
      </c>
      <c r="AW198">
        <f>BN198</f>
        <v>0</v>
      </c>
      <c r="AX198">
        <f>K198</f>
        <v>0</v>
      </c>
      <c r="AY198">
        <f>AU198*AV198*AW198</f>
        <v>0</v>
      </c>
      <c r="AZ198">
        <f>(AX198-AP198)/AW198</f>
        <v>0</v>
      </c>
      <c r="BA198">
        <f>(AN198-AT198)/AT198</f>
        <v>0</v>
      </c>
      <c r="BB198">
        <f>AM198/(AO198+AM198/AT198)</f>
        <v>0</v>
      </c>
      <c r="BC198" t="s">
        <v>292</v>
      </c>
      <c r="BD198">
        <v>0</v>
      </c>
      <c r="BE198">
        <f>IF(BD198&lt;&gt;0, BD198, BB198)</f>
        <v>0</v>
      </c>
      <c r="BF198">
        <f>1-BE198/AT198</f>
        <v>0</v>
      </c>
      <c r="BG198">
        <f>(AT198-AS198)/(AT198-BE198)</f>
        <v>0</v>
      </c>
      <c r="BH198">
        <f>(AN198-AT198)/(AN198-BE198)</f>
        <v>0</v>
      </c>
      <c r="BI198">
        <f>(AT198-AS198)/(AT198-AM198)</f>
        <v>0</v>
      </c>
      <c r="BJ198">
        <f>(AN198-AT198)/(AN198-AM198)</f>
        <v>0</v>
      </c>
      <c r="BK198">
        <f>(BG198*BE198/AS198)</f>
        <v>0</v>
      </c>
      <c r="BL198">
        <f>(1-BK198)</f>
        <v>0</v>
      </c>
      <c r="BM198">
        <f>$B$11*CK198+$C$11*CL198+$F$11*CM198*(1-CP198)</f>
        <v>0</v>
      </c>
      <c r="BN198">
        <f>BM198*BO198</f>
        <v>0</v>
      </c>
      <c r="BO198">
        <f>($B$11*$D$9+$C$11*$D$9+$F$11*((CZ198+CR198)/MAX(CZ198+CR198+DA198, 0.1)*$I$9+DA198/MAX(CZ198+CR198+DA198, 0.1)*$J$9))/($B$11+$C$11+$F$11)</f>
        <v>0</v>
      </c>
      <c r="BP198">
        <f>($B$11*$K$9+$C$11*$K$9+$F$11*((CZ198+CR198)/MAX(CZ198+CR198+DA198, 0.1)*$P$9+DA198/MAX(CZ198+CR198+DA198, 0.1)*$Q$9))/($B$11+$C$11+$F$11)</f>
        <v>0</v>
      </c>
      <c r="BQ198">
        <v>6</v>
      </c>
      <c r="BR198">
        <v>0.5</v>
      </c>
      <c r="BS198" t="s">
        <v>293</v>
      </c>
      <c r="BT198">
        <v>2</v>
      </c>
      <c r="BU198">
        <v>1627940875.6</v>
      </c>
      <c r="BV198">
        <v>598.942</v>
      </c>
      <c r="BW198">
        <v>604.824</v>
      </c>
      <c r="BX198">
        <v>19.6983</v>
      </c>
      <c r="BY198">
        <v>19.6736</v>
      </c>
      <c r="BZ198">
        <v>597.637</v>
      </c>
      <c r="CA198">
        <v>19.8295</v>
      </c>
      <c r="CB198">
        <v>899.986</v>
      </c>
      <c r="CC198">
        <v>101.145</v>
      </c>
      <c r="CD198">
        <v>0.0999042</v>
      </c>
      <c r="CE198">
        <v>35.2262</v>
      </c>
      <c r="CF198">
        <v>35.4683</v>
      </c>
      <c r="CG198">
        <v>999.9</v>
      </c>
      <c r="CH198">
        <v>0</v>
      </c>
      <c r="CI198">
        <v>0</v>
      </c>
      <c r="CJ198">
        <v>10002.5</v>
      </c>
      <c r="CK198">
        <v>0</v>
      </c>
      <c r="CL198">
        <v>66.3215</v>
      </c>
      <c r="CM198">
        <v>1459.89</v>
      </c>
      <c r="CN198">
        <v>0.972999</v>
      </c>
      <c r="CO198">
        <v>0.0270013</v>
      </c>
      <c r="CP198">
        <v>0</v>
      </c>
      <c r="CQ198">
        <v>3.1259</v>
      </c>
      <c r="CR198">
        <v>4.99951</v>
      </c>
      <c r="CS198">
        <v>204.689</v>
      </c>
      <c r="CT198">
        <v>11911</v>
      </c>
      <c r="CU198">
        <v>49.437</v>
      </c>
      <c r="CV198">
        <v>51.812</v>
      </c>
      <c r="CW198">
        <v>51.062</v>
      </c>
      <c r="CX198">
        <v>51.187</v>
      </c>
      <c r="CY198">
        <v>51.437</v>
      </c>
      <c r="CZ198">
        <v>1415.61</v>
      </c>
      <c r="DA198">
        <v>39.28</v>
      </c>
      <c r="DB198">
        <v>0</v>
      </c>
      <c r="DC198">
        <v>1627940876.5</v>
      </c>
      <c r="DD198">
        <v>0</v>
      </c>
      <c r="DE198">
        <v>3.18822692307692</v>
      </c>
      <c r="DF198">
        <v>-1.23694700815753</v>
      </c>
      <c r="DG198">
        <v>3.71743589527017</v>
      </c>
      <c r="DH198">
        <v>204.083653846154</v>
      </c>
      <c r="DI198">
        <v>15</v>
      </c>
      <c r="DJ198">
        <v>1627940486.6</v>
      </c>
      <c r="DK198" t="s">
        <v>294</v>
      </c>
      <c r="DL198">
        <v>1627940484.1</v>
      </c>
      <c r="DM198">
        <v>1627940486.6</v>
      </c>
      <c r="DN198">
        <v>1</v>
      </c>
      <c r="DO198">
        <v>-0.66</v>
      </c>
      <c r="DP198">
        <v>-0.126</v>
      </c>
      <c r="DQ198">
        <v>0.617</v>
      </c>
      <c r="DR198">
        <v>-0.144</v>
      </c>
      <c r="DS198">
        <v>420</v>
      </c>
      <c r="DT198">
        <v>19</v>
      </c>
      <c r="DU198">
        <v>0.69</v>
      </c>
      <c r="DV198">
        <v>0.21</v>
      </c>
      <c r="DW198">
        <v>-5.96768097560976</v>
      </c>
      <c r="DX198">
        <v>0.016894076655058</v>
      </c>
      <c r="DY198">
        <v>0.0494362487627358</v>
      </c>
      <c r="DZ198">
        <v>1</v>
      </c>
      <c r="EA198">
        <v>3.23010882352941</v>
      </c>
      <c r="EB198">
        <v>-0.849940828402369</v>
      </c>
      <c r="EC198">
        <v>0.18149227396884</v>
      </c>
      <c r="ED198">
        <v>1</v>
      </c>
      <c r="EE198">
        <v>0.0514640780487805</v>
      </c>
      <c r="EF198">
        <v>-0.029312893379791</v>
      </c>
      <c r="EG198">
        <v>0.00441085444510013</v>
      </c>
      <c r="EH198">
        <v>1</v>
      </c>
      <c r="EI198">
        <v>3</v>
      </c>
      <c r="EJ198">
        <v>3</v>
      </c>
      <c r="EK198" t="s">
        <v>295</v>
      </c>
      <c r="EL198">
        <v>100</v>
      </c>
      <c r="EM198">
        <v>100</v>
      </c>
      <c r="EN198">
        <v>1.305</v>
      </c>
      <c r="EO198">
        <v>-0.1312</v>
      </c>
      <c r="EP198">
        <v>-1.5265217558934</v>
      </c>
      <c r="EQ198">
        <v>0.00616335315543056</v>
      </c>
      <c r="ER198">
        <v>-2.81551833566181e-06</v>
      </c>
      <c r="ES198">
        <v>7.20361701182458e-10</v>
      </c>
      <c r="ET198">
        <v>-0.335119031910718</v>
      </c>
      <c r="EU198">
        <v>0.000949733804135094</v>
      </c>
      <c r="EV198">
        <v>0.000626151634330831</v>
      </c>
      <c r="EW198">
        <v>-7.8445624330649e-06</v>
      </c>
      <c r="EX198">
        <v>-4</v>
      </c>
      <c r="EY198">
        <v>2067</v>
      </c>
      <c r="EZ198">
        <v>1</v>
      </c>
      <c r="FA198">
        <v>22</v>
      </c>
      <c r="FB198">
        <v>6.5</v>
      </c>
      <c r="FC198">
        <v>6.5</v>
      </c>
      <c r="FD198">
        <v>18</v>
      </c>
      <c r="FE198">
        <v>992.557</v>
      </c>
      <c r="FF198">
        <v>449.4</v>
      </c>
      <c r="FG198">
        <v>33.002</v>
      </c>
      <c r="FH198">
        <v>34.97</v>
      </c>
      <c r="FI198">
        <v>30.0016</v>
      </c>
      <c r="FJ198">
        <v>34.5866</v>
      </c>
      <c r="FK198">
        <v>34.6187</v>
      </c>
      <c r="FL198">
        <v>36.6203</v>
      </c>
      <c r="FM198">
        <v>44.0428</v>
      </c>
      <c r="FN198">
        <v>0</v>
      </c>
      <c r="FO198">
        <v>33</v>
      </c>
      <c r="FP198">
        <v>615.33</v>
      </c>
      <c r="FQ198">
        <v>19.6963</v>
      </c>
      <c r="FR198">
        <v>98.8183</v>
      </c>
      <c r="FS198">
        <v>97.6368</v>
      </c>
    </row>
    <row r="199" spans="1:175">
      <c r="A199">
        <v>183</v>
      </c>
      <c r="B199">
        <v>1627940877.6</v>
      </c>
      <c r="C199">
        <v>364</v>
      </c>
      <c r="D199" t="s">
        <v>660</v>
      </c>
      <c r="E199" t="s">
        <v>661</v>
      </c>
      <c r="F199">
        <v>0</v>
      </c>
      <c r="H199">
        <v>1627940877.6</v>
      </c>
      <c r="I199">
        <f>(J199)/1000</f>
        <v>0</v>
      </c>
      <c r="J199">
        <f>1000*CB199*AH199*(BX199-BY199)/(100*BQ199*(1000-AH199*BX199))</f>
        <v>0</v>
      </c>
      <c r="K199">
        <f>CB199*AH199*(BW199-BV199*(1000-AH199*BY199)/(1000-AH199*BX199))/(100*BQ199)</f>
        <v>0</v>
      </c>
      <c r="L199">
        <f>BV199 - IF(AH199&gt;1, K199*BQ199*100.0/(AJ199*CJ199), 0)</f>
        <v>0</v>
      </c>
      <c r="M199">
        <f>((S199-I199/2)*L199-K199)/(S199+I199/2)</f>
        <v>0</v>
      </c>
      <c r="N199">
        <f>M199*(CC199+CD199)/1000.0</f>
        <v>0</v>
      </c>
      <c r="O199">
        <f>(BV199 - IF(AH199&gt;1, K199*BQ199*100.0/(AJ199*CJ199), 0))*(CC199+CD199)/1000.0</f>
        <v>0</v>
      </c>
      <c r="P199">
        <f>2.0/((1/R199-1/Q199)+SIGN(R199)*SQRT((1/R199-1/Q199)*(1/R199-1/Q199) + 4*BR199/((BR199+1)*(BR199+1))*(2*1/R199*1/Q199-1/Q199*1/Q199)))</f>
        <v>0</v>
      </c>
      <c r="Q199">
        <f>IF(LEFT(BS199,1)&lt;&gt;"0",IF(LEFT(BS199,1)="1",3.0,BT199),$D$5+$E$5*(CJ199*CC199/($K$5*1000))+$F$5*(CJ199*CC199/($K$5*1000))*MAX(MIN(BQ199,$J$5),$I$5)*MAX(MIN(BQ199,$J$5),$I$5)+$G$5*MAX(MIN(BQ199,$J$5),$I$5)*(CJ199*CC199/($K$5*1000))+$H$5*(CJ199*CC199/($K$5*1000))*(CJ199*CC199/($K$5*1000)))</f>
        <v>0</v>
      </c>
      <c r="R199">
        <f>I199*(1000-(1000*0.61365*exp(17.502*V199/(240.97+V199))/(CC199+CD199)+BX199)/2)/(1000*0.61365*exp(17.502*V199/(240.97+V199))/(CC199+CD199)-BX199)</f>
        <v>0</v>
      </c>
      <c r="S199">
        <f>1/((BR199+1)/(P199/1.6)+1/(Q199/1.37)) + BR199/((BR199+1)/(P199/1.6) + BR199/(Q199/1.37))</f>
        <v>0</v>
      </c>
      <c r="T199">
        <f>(BM199*BP199)</f>
        <v>0</v>
      </c>
      <c r="U199">
        <f>(CE199+(T199+2*0.95*5.67E-8*(((CE199+$B$7)+273)^4-(CE199+273)^4)-44100*I199)/(1.84*29.3*Q199+8*0.95*5.67E-8*(CE199+273)^3))</f>
        <v>0</v>
      </c>
      <c r="V199">
        <f>($C$7*CF199+$D$7*CG199+$E$7*U199)</f>
        <v>0</v>
      </c>
      <c r="W199">
        <f>0.61365*exp(17.502*V199/(240.97+V199))</f>
        <v>0</v>
      </c>
      <c r="X199">
        <f>(Y199/Z199*100)</f>
        <v>0</v>
      </c>
      <c r="Y199">
        <f>BX199*(CC199+CD199)/1000</f>
        <v>0</v>
      </c>
      <c r="Z199">
        <f>0.61365*exp(17.502*CE199/(240.97+CE199))</f>
        <v>0</v>
      </c>
      <c r="AA199">
        <f>(W199-BX199*(CC199+CD199)/1000)</f>
        <v>0</v>
      </c>
      <c r="AB199">
        <f>(-I199*44100)</f>
        <v>0</v>
      </c>
      <c r="AC199">
        <f>2*29.3*Q199*0.92*(CE199-V199)</f>
        <v>0</v>
      </c>
      <c r="AD199">
        <f>2*0.95*5.67E-8*(((CE199+$B$7)+273)^4-(V199+273)^4)</f>
        <v>0</v>
      </c>
      <c r="AE199">
        <f>T199+AD199+AB199+AC199</f>
        <v>0</v>
      </c>
      <c r="AF199">
        <v>0</v>
      </c>
      <c r="AG199">
        <v>0</v>
      </c>
      <c r="AH199">
        <f>IF(AF199*$H$13&gt;=AJ199,1.0,(AJ199/(AJ199-AF199*$H$13)))</f>
        <v>0</v>
      </c>
      <c r="AI199">
        <f>(AH199-1)*100</f>
        <v>0</v>
      </c>
      <c r="AJ199">
        <f>MAX(0,($B$13+$C$13*CJ199)/(1+$D$13*CJ199)*CC199/(CE199+273)*$E$13)</f>
        <v>0</v>
      </c>
      <c r="AK199" t="s">
        <v>292</v>
      </c>
      <c r="AL199" t="s">
        <v>292</v>
      </c>
      <c r="AM199">
        <v>0</v>
      </c>
      <c r="AN199">
        <v>0</v>
      </c>
      <c r="AO199">
        <f>1-AM199/AN199</f>
        <v>0</v>
      </c>
      <c r="AP199">
        <v>0</v>
      </c>
      <c r="AQ199" t="s">
        <v>292</v>
      </c>
      <c r="AR199" t="s">
        <v>292</v>
      </c>
      <c r="AS199">
        <v>0</v>
      </c>
      <c r="AT199">
        <v>0</v>
      </c>
      <c r="AU199">
        <f>1-AS199/AT199</f>
        <v>0</v>
      </c>
      <c r="AV199">
        <v>0.5</v>
      </c>
      <c r="AW199">
        <f>BN199</f>
        <v>0</v>
      </c>
      <c r="AX199">
        <f>K199</f>
        <v>0</v>
      </c>
      <c r="AY199">
        <f>AU199*AV199*AW199</f>
        <v>0</v>
      </c>
      <c r="AZ199">
        <f>(AX199-AP199)/AW199</f>
        <v>0</v>
      </c>
      <c r="BA199">
        <f>(AN199-AT199)/AT199</f>
        <v>0</v>
      </c>
      <c r="BB199">
        <f>AM199/(AO199+AM199/AT199)</f>
        <v>0</v>
      </c>
      <c r="BC199" t="s">
        <v>292</v>
      </c>
      <c r="BD199">
        <v>0</v>
      </c>
      <c r="BE199">
        <f>IF(BD199&lt;&gt;0, BD199, BB199)</f>
        <v>0</v>
      </c>
      <c r="BF199">
        <f>1-BE199/AT199</f>
        <v>0</v>
      </c>
      <c r="BG199">
        <f>(AT199-AS199)/(AT199-BE199)</f>
        <v>0</v>
      </c>
      <c r="BH199">
        <f>(AN199-AT199)/(AN199-BE199)</f>
        <v>0</v>
      </c>
      <c r="BI199">
        <f>(AT199-AS199)/(AT199-AM199)</f>
        <v>0</v>
      </c>
      <c r="BJ199">
        <f>(AN199-AT199)/(AN199-AM199)</f>
        <v>0</v>
      </c>
      <c r="BK199">
        <f>(BG199*BE199/AS199)</f>
        <v>0</v>
      </c>
      <c r="BL199">
        <f>(1-BK199)</f>
        <v>0</v>
      </c>
      <c r="BM199">
        <f>$B$11*CK199+$C$11*CL199+$F$11*CM199*(1-CP199)</f>
        <v>0</v>
      </c>
      <c r="BN199">
        <f>BM199*BO199</f>
        <v>0</v>
      </c>
      <c r="BO199">
        <f>($B$11*$D$9+$C$11*$D$9+$F$11*((CZ199+CR199)/MAX(CZ199+CR199+DA199, 0.1)*$I$9+DA199/MAX(CZ199+CR199+DA199, 0.1)*$J$9))/($B$11+$C$11+$F$11)</f>
        <v>0</v>
      </c>
      <c r="BP199">
        <f>($B$11*$K$9+$C$11*$K$9+$F$11*((CZ199+CR199)/MAX(CZ199+CR199+DA199, 0.1)*$P$9+DA199/MAX(CZ199+CR199+DA199, 0.1)*$Q$9))/($B$11+$C$11+$F$11)</f>
        <v>0</v>
      </c>
      <c r="BQ199">
        <v>6</v>
      </c>
      <c r="BR199">
        <v>0.5</v>
      </c>
      <c r="BS199" t="s">
        <v>293</v>
      </c>
      <c r="BT199">
        <v>2</v>
      </c>
      <c r="BU199">
        <v>1627940877.6</v>
      </c>
      <c r="BV199">
        <v>602.329</v>
      </c>
      <c r="BW199">
        <v>608.087</v>
      </c>
      <c r="BX199">
        <v>19.7191</v>
      </c>
      <c r="BY199">
        <v>19.7002</v>
      </c>
      <c r="BZ199">
        <v>601.012</v>
      </c>
      <c r="CA199">
        <v>19.85</v>
      </c>
      <c r="CB199">
        <v>900.065</v>
      </c>
      <c r="CC199">
        <v>101.146</v>
      </c>
      <c r="CD199">
        <v>0.0999044</v>
      </c>
      <c r="CE199">
        <v>35.2315</v>
      </c>
      <c r="CF199">
        <v>35.478</v>
      </c>
      <c r="CG199">
        <v>999.9</v>
      </c>
      <c r="CH199">
        <v>0</v>
      </c>
      <c r="CI199">
        <v>0</v>
      </c>
      <c r="CJ199">
        <v>10010</v>
      </c>
      <c r="CK199">
        <v>0</v>
      </c>
      <c r="CL199">
        <v>66.3215</v>
      </c>
      <c r="CM199">
        <v>1459.88</v>
      </c>
      <c r="CN199">
        <v>0.972999</v>
      </c>
      <c r="CO199">
        <v>0.0270013</v>
      </c>
      <c r="CP199">
        <v>0</v>
      </c>
      <c r="CQ199">
        <v>2.9031</v>
      </c>
      <c r="CR199">
        <v>4.99951</v>
      </c>
      <c r="CS199">
        <v>204.635</v>
      </c>
      <c r="CT199">
        <v>11910.9</v>
      </c>
      <c r="CU199">
        <v>49.437</v>
      </c>
      <c r="CV199">
        <v>51.812</v>
      </c>
      <c r="CW199">
        <v>51.062</v>
      </c>
      <c r="CX199">
        <v>51.187</v>
      </c>
      <c r="CY199">
        <v>51.437</v>
      </c>
      <c r="CZ199">
        <v>1415.6</v>
      </c>
      <c r="DA199">
        <v>39.28</v>
      </c>
      <c r="DB199">
        <v>0</v>
      </c>
      <c r="DC199">
        <v>1627940878.3</v>
      </c>
      <c r="DD199">
        <v>0</v>
      </c>
      <c r="DE199">
        <v>3.12866</v>
      </c>
      <c r="DF199">
        <v>-1.0967769257771</v>
      </c>
      <c r="DG199">
        <v>2.881846157495</v>
      </c>
      <c r="DH199">
        <v>204.21572</v>
      </c>
      <c r="DI199">
        <v>15</v>
      </c>
      <c r="DJ199">
        <v>1627940486.6</v>
      </c>
      <c r="DK199" t="s">
        <v>294</v>
      </c>
      <c r="DL199">
        <v>1627940484.1</v>
      </c>
      <c r="DM199">
        <v>1627940486.6</v>
      </c>
      <c r="DN199">
        <v>1</v>
      </c>
      <c r="DO199">
        <v>-0.66</v>
      </c>
      <c r="DP199">
        <v>-0.126</v>
      </c>
      <c r="DQ199">
        <v>0.617</v>
      </c>
      <c r="DR199">
        <v>-0.144</v>
      </c>
      <c r="DS199">
        <v>420</v>
      </c>
      <c r="DT199">
        <v>19</v>
      </c>
      <c r="DU199">
        <v>0.69</v>
      </c>
      <c r="DV199">
        <v>0.21</v>
      </c>
      <c r="DW199">
        <v>-5.96059048780488</v>
      </c>
      <c r="DX199">
        <v>0.175963484320553</v>
      </c>
      <c r="DY199">
        <v>0.0555510306791705</v>
      </c>
      <c r="DZ199">
        <v>1</v>
      </c>
      <c r="EA199">
        <v>3.21785714285714</v>
      </c>
      <c r="EB199">
        <v>-1.01745440313111</v>
      </c>
      <c r="EC199">
        <v>0.180091539082156</v>
      </c>
      <c r="ED199">
        <v>1</v>
      </c>
      <c r="EE199">
        <v>0.0484213487804878</v>
      </c>
      <c r="EF199">
        <v>-0.0694769853658537</v>
      </c>
      <c r="EG199">
        <v>0.00957943163890477</v>
      </c>
      <c r="EH199">
        <v>1</v>
      </c>
      <c r="EI199">
        <v>3</v>
      </c>
      <c r="EJ199">
        <v>3</v>
      </c>
      <c r="EK199" t="s">
        <v>295</v>
      </c>
      <c r="EL199">
        <v>100</v>
      </c>
      <c r="EM199">
        <v>100</v>
      </c>
      <c r="EN199">
        <v>1.317</v>
      </c>
      <c r="EO199">
        <v>-0.1309</v>
      </c>
      <c r="EP199">
        <v>-1.5265217558934</v>
      </c>
      <c r="EQ199">
        <v>0.00616335315543056</v>
      </c>
      <c r="ER199">
        <v>-2.81551833566181e-06</v>
      </c>
      <c r="ES199">
        <v>7.20361701182458e-10</v>
      </c>
      <c r="ET199">
        <v>-0.335119031910718</v>
      </c>
      <c r="EU199">
        <v>0.000949733804135094</v>
      </c>
      <c r="EV199">
        <v>0.000626151634330831</v>
      </c>
      <c r="EW199">
        <v>-7.8445624330649e-06</v>
      </c>
      <c r="EX199">
        <v>-4</v>
      </c>
      <c r="EY199">
        <v>2067</v>
      </c>
      <c r="EZ199">
        <v>1</v>
      </c>
      <c r="FA199">
        <v>22</v>
      </c>
      <c r="FB199">
        <v>6.6</v>
      </c>
      <c r="FC199">
        <v>6.5</v>
      </c>
      <c r="FD199">
        <v>18</v>
      </c>
      <c r="FE199">
        <v>992.817</v>
      </c>
      <c r="FF199">
        <v>449.319</v>
      </c>
      <c r="FG199">
        <v>33.0019</v>
      </c>
      <c r="FH199">
        <v>34.9766</v>
      </c>
      <c r="FI199">
        <v>30.0017</v>
      </c>
      <c r="FJ199">
        <v>34.5944</v>
      </c>
      <c r="FK199">
        <v>34.6257</v>
      </c>
      <c r="FL199">
        <v>36.7943</v>
      </c>
      <c r="FM199">
        <v>44.0428</v>
      </c>
      <c r="FN199">
        <v>0</v>
      </c>
      <c r="FO199">
        <v>33</v>
      </c>
      <c r="FP199">
        <v>620.38</v>
      </c>
      <c r="FQ199">
        <v>19.6963</v>
      </c>
      <c r="FR199">
        <v>98.8172</v>
      </c>
      <c r="FS199">
        <v>97.6353</v>
      </c>
    </row>
    <row r="200" spans="1:175">
      <c r="A200">
        <v>184</v>
      </c>
      <c r="B200">
        <v>1627940879.6</v>
      </c>
      <c r="C200">
        <v>366</v>
      </c>
      <c r="D200" t="s">
        <v>662</v>
      </c>
      <c r="E200" t="s">
        <v>663</v>
      </c>
      <c r="F200">
        <v>0</v>
      </c>
      <c r="H200">
        <v>1627940879.6</v>
      </c>
      <c r="I200">
        <f>(J200)/1000</f>
        <v>0</v>
      </c>
      <c r="J200">
        <f>1000*CB200*AH200*(BX200-BY200)/(100*BQ200*(1000-AH200*BX200))</f>
        <v>0</v>
      </c>
      <c r="K200">
        <f>CB200*AH200*(BW200-BV200*(1000-AH200*BY200)/(1000-AH200*BX200))/(100*BQ200)</f>
        <v>0</v>
      </c>
      <c r="L200">
        <f>BV200 - IF(AH200&gt;1, K200*BQ200*100.0/(AJ200*CJ200), 0)</f>
        <v>0</v>
      </c>
      <c r="M200">
        <f>((S200-I200/2)*L200-K200)/(S200+I200/2)</f>
        <v>0</v>
      </c>
      <c r="N200">
        <f>M200*(CC200+CD200)/1000.0</f>
        <v>0</v>
      </c>
      <c r="O200">
        <f>(BV200 - IF(AH200&gt;1, K200*BQ200*100.0/(AJ200*CJ200), 0))*(CC200+CD200)/1000.0</f>
        <v>0</v>
      </c>
      <c r="P200">
        <f>2.0/((1/R200-1/Q200)+SIGN(R200)*SQRT((1/R200-1/Q200)*(1/R200-1/Q200) + 4*BR200/((BR200+1)*(BR200+1))*(2*1/R200*1/Q200-1/Q200*1/Q200)))</f>
        <v>0</v>
      </c>
      <c r="Q200">
        <f>IF(LEFT(BS200,1)&lt;&gt;"0",IF(LEFT(BS200,1)="1",3.0,BT200),$D$5+$E$5*(CJ200*CC200/($K$5*1000))+$F$5*(CJ200*CC200/($K$5*1000))*MAX(MIN(BQ200,$J$5),$I$5)*MAX(MIN(BQ200,$J$5),$I$5)+$G$5*MAX(MIN(BQ200,$J$5),$I$5)*(CJ200*CC200/($K$5*1000))+$H$5*(CJ200*CC200/($K$5*1000))*(CJ200*CC200/($K$5*1000)))</f>
        <v>0</v>
      </c>
      <c r="R200">
        <f>I200*(1000-(1000*0.61365*exp(17.502*V200/(240.97+V200))/(CC200+CD200)+BX200)/2)/(1000*0.61365*exp(17.502*V200/(240.97+V200))/(CC200+CD200)-BX200)</f>
        <v>0</v>
      </c>
      <c r="S200">
        <f>1/((BR200+1)/(P200/1.6)+1/(Q200/1.37)) + BR200/((BR200+1)/(P200/1.6) + BR200/(Q200/1.37))</f>
        <v>0</v>
      </c>
      <c r="T200">
        <f>(BM200*BP200)</f>
        <v>0</v>
      </c>
      <c r="U200">
        <f>(CE200+(T200+2*0.95*5.67E-8*(((CE200+$B$7)+273)^4-(CE200+273)^4)-44100*I200)/(1.84*29.3*Q200+8*0.95*5.67E-8*(CE200+273)^3))</f>
        <v>0</v>
      </c>
      <c r="V200">
        <f>($C$7*CF200+$D$7*CG200+$E$7*U200)</f>
        <v>0</v>
      </c>
      <c r="W200">
        <f>0.61365*exp(17.502*V200/(240.97+V200))</f>
        <v>0</v>
      </c>
      <c r="X200">
        <f>(Y200/Z200*100)</f>
        <v>0</v>
      </c>
      <c r="Y200">
        <f>BX200*(CC200+CD200)/1000</f>
        <v>0</v>
      </c>
      <c r="Z200">
        <f>0.61365*exp(17.502*CE200/(240.97+CE200))</f>
        <v>0</v>
      </c>
      <c r="AA200">
        <f>(W200-BX200*(CC200+CD200)/1000)</f>
        <v>0</v>
      </c>
      <c r="AB200">
        <f>(-I200*44100)</f>
        <v>0</v>
      </c>
      <c r="AC200">
        <f>2*29.3*Q200*0.92*(CE200-V200)</f>
        <v>0</v>
      </c>
      <c r="AD200">
        <f>2*0.95*5.67E-8*(((CE200+$B$7)+273)^4-(V200+273)^4)</f>
        <v>0</v>
      </c>
      <c r="AE200">
        <f>T200+AD200+AB200+AC200</f>
        <v>0</v>
      </c>
      <c r="AF200">
        <v>0</v>
      </c>
      <c r="AG200">
        <v>0</v>
      </c>
      <c r="AH200">
        <f>IF(AF200*$H$13&gt;=AJ200,1.0,(AJ200/(AJ200-AF200*$H$13)))</f>
        <v>0</v>
      </c>
      <c r="AI200">
        <f>(AH200-1)*100</f>
        <v>0</v>
      </c>
      <c r="AJ200">
        <f>MAX(0,($B$13+$C$13*CJ200)/(1+$D$13*CJ200)*CC200/(CE200+273)*$E$13)</f>
        <v>0</v>
      </c>
      <c r="AK200" t="s">
        <v>292</v>
      </c>
      <c r="AL200" t="s">
        <v>292</v>
      </c>
      <c r="AM200">
        <v>0</v>
      </c>
      <c r="AN200">
        <v>0</v>
      </c>
      <c r="AO200">
        <f>1-AM200/AN200</f>
        <v>0</v>
      </c>
      <c r="AP200">
        <v>0</v>
      </c>
      <c r="AQ200" t="s">
        <v>292</v>
      </c>
      <c r="AR200" t="s">
        <v>292</v>
      </c>
      <c r="AS200">
        <v>0</v>
      </c>
      <c r="AT200">
        <v>0</v>
      </c>
      <c r="AU200">
        <f>1-AS200/AT200</f>
        <v>0</v>
      </c>
      <c r="AV200">
        <v>0.5</v>
      </c>
      <c r="AW200">
        <f>BN200</f>
        <v>0</v>
      </c>
      <c r="AX200">
        <f>K200</f>
        <v>0</v>
      </c>
      <c r="AY200">
        <f>AU200*AV200*AW200</f>
        <v>0</v>
      </c>
      <c r="AZ200">
        <f>(AX200-AP200)/AW200</f>
        <v>0</v>
      </c>
      <c r="BA200">
        <f>(AN200-AT200)/AT200</f>
        <v>0</v>
      </c>
      <c r="BB200">
        <f>AM200/(AO200+AM200/AT200)</f>
        <v>0</v>
      </c>
      <c r="BC200" t="s">
        <v>292</v>
      </c>
      <c r="BD200">
        <v>0</v>
      </c>
      <c r="BE200">
        <f>IF(BD200&lt;&gt;0, BD200, BB200)</f>
        <v>0</v>
      </c>
      <c r="BF200">
        <f>1-BE200/AT200</f>
        <v>0</v>
      </c>
      <c r="BG200">
        <f>(AT200-AS200)/(AT200-BE200)</f>
        <v>0</v>
      </c>
      <c r="BH200">
        <f>(AN200-AT200)/(AN200-BE200)</f>
        <v>0</v>
      </c>
      <c r="BI200">
        <f>(AT200-AS200)/(AT200-AM200)</f>
        <v>0</v>
      </c>
      <c r="BJ200">
        <f>(AN200-AT200)/(AN200-AM200)</f>
        <v>0</v>
      </c>
      <c r="BK200">
        <f>(BG200*BE200/AS200)</f>
        <v>0</v>
      </c>
      <c r="BL200">
        <f>(1-BK200)</f>
        <v>0</v>
      </c>
      <c r="BM200">
        <f>$B$11*CK200+$C$11*CL200+$F$11*CM200*(1-CP200)</f>
        <v>0</v>
      </c>
      <c r="BN200">
        <f>BM200*BO200</f>
        <v>0</v>
      </c>
      <c r="BO200">
        <f>($B$11*$D$9+$C$11*$D$9+$F$11*((CZ200+CR200)/MAX(CZ200+CR200+DA200, 0.1)*$I$9+DA200/MAX(CZ200+CR200+DA200, 0.1)*$J$9))/($B$11+$C$11+$F$11)</f>
        <v>0</v>
      </c>
      <c r="BP200">
        <f>($B$11*$K$9+$C$11*$K$9+$F$11*((CZ200+CR200)/MAX(CZ200+CR200+DA200, 0.1)*$P$9+DA200/MAX(CZ200+CR200+DA200, 0.1)*$Q$9))/($B$11+$C$11+$F$11)</f>
        <v>0</v>
      </c>
      <c r="BQ200">
        <v>6</v>
      </c>
      <c r="BR200">
        <v>0.5</v>
      </c>
      <c r="BS200" t="s">
        <v>293</v>
      </c>
      <c r="BT200">
        <v>2</v>
      </c>
      <c r="BU200">
        <v>1627940879.6</v>
      </c>
      <c r="BV200">
        <v>605.64</v>
      </c>
      <c r="BW200">
        <v>611.305</v>
      </c>
      <c r="BX200">
        <v>19.7364</v>
      </c>
      <c r="BY200">
        <v>19.7092</v>
      </c>
      <c r="BZ200">
        <v>604.312</v>
      </c>
      <c r="CA200">
        <v>19.867</v>
      </c>
      <c r="CB200">
        <v>899.944</v>
      </c>
      <c r="CC200">
        <v>101.144</v>
      </c>
      <c r="CD200">
        <v>0.0997963</v>
      </c>
      <c r="CE200">
        <v>35.2344</v>
      </c>
      <c r="CF200">
        <v>35.4913</v>
      </c>
      <c r="CG200">
        <v>999.9</v>
      </c>
      <c r="CH200">
        <v>0</v>
      </c>
      <c r="CI200">
        <v>0</v>
      </c>
      <c r="CJ200">
        <v>9992.5</v>
      </c>
      <c r="CK200">
        <v>0</v>
      </c>
      <c r="CL200">
        <v>66.3215</v>
      </c>
      <c r="CM200">
        <v>1460.2</v>
      </c>
      <c r="CN200">
        <v>0.973004</v>
      </c>
      <c r="CO200">
        <v>0.0269955</v>
      </c>
      <c r="CP200">
        <v>0</v>
      </c>
      <c r="CQ200">
        <v>3.2644</v>
      </c>
      <c r="CR200">
        <v>4.99951</v>
      </c>
      <c r="CS200">
        <v>204.764</v>
      </c>
      <c r="CT200">
        <v>11913.6</v>
      </c>
      <c r="CU200">
        <v>49.437</v>
      </c>
      <c r="CV200">
        <v>51.812</v>
      </c>
      <c r="CW200">
        <v>51.062</v>
      </c>
      <c r="CX200">
        <v>51.187</v>
      </c>
      <c r="CY200">
        <v>51.437</v>
      </c>
      <c r="CZ200">
        <v>1415.92</v>
      </c>
      <c r="DA200">
        <v>39.28</v>
      </c>
      <c r="DB200">
        <v>0</v>
      </c>
      <c r="DC200">
        <v>1627940880.1</v>
      </c>
      <c r="DD200">
        <v>0</v>
      </c>
      <c r="DE200">
        <v>3.13898846153846</v>
      </c>
      <c r="DF200">
        <v>-0.286820511809366</v>
      </c>
      <c r="DG200">
        <v>2.79729913953759</v>
      </c>
      <c r="DH200">
        <v>204.282884615385</v>
      </c>
      <c r="DI200">
        <v>15</v>
      </c>
      <c r="DJ200">
        <v>1627940486.6</v>
      </c>
      <c r="DK200" t="s">
        <v>294</v>
      </c>
      <c r="DL200">
        <v>1627940484.1</v>
      </c>
      <c r="DM200">
        <v>1627940486.6</v>
      </c>
      <c r="DN200">
        <v>1</v>
      </c>
      <c r="DO200">
        <v>-0.66</v>
      </c>
      <c r="DP200">
        <v>-0.126</v>
      </c>
      <c r="DQ200">
        <v>0.617</v>
      </c>
      <c r="DR200">
        <v>-0.144</v>
      </c>
      <c r="DS200">
        <v>420</v>
      </c>
      <c r="DT200">
        <v>19</v>
      </c>
      <c r="DU200">
        <v>0.69</v>
      </c>
      <c r="DV200">
        <v>0.21</v>
      </c>
      <c r="DW200">
        <v>-5.93681219512195</v>
      </c>
      <c r="DX200">
        <v>0.462816585365845</v>
      </c>
      <c r="DY200">
        <v>0.0840793908367211</v>
      </c>
      <c r="DZ200">
        <v>1</v>
      </c>
      <c r="EA200">
        <v>3.19124117647059</v>
      </c>
      <c r="EB200">
        <v>-0.937699561787913</v>
      </c>
      <c r="EC200">
        <v>0.179786219647354</v>
      </c>
      <c r="ED200">
        <v>1</v>
      </c>
      <c r="EE200">
        <v>0.0452010048780488</v>
      </c>
      <c r="EF200">
        <v>-0.102745496864112</v>
      </c>
      <c r="EG200">
        <v>0.012462210446727</v>
      </c>
      <c r="EH200">
        <v>0</v>
      </c>
      <c r="EI200">
        <v>2</v>
      </c>
      <c r="EJ200">
        <v>3</v>
      </c>
      <c r="EK200" t="s">
        <v>298</v>
      </c>
      <c r="EL200">
        <v>100</v>
      </c>
      <c r="EM200">
        <v>100</v>
      </c>
      <c r="EN200">
        <v>1.328</v>
      </c>
      <c r="EO200">
        <v>-0.1306</v>
      </c>
      <c r="EP200">
        <v>-1.5265217558934</v>
      </c>
      <c r="EQ200">
        <v>0.00616335315543056</v>
      </c>
      <c r="ER200">
        <v>-2.81551833566181e-06</v>
      </c>
      <c r="ES200">
        <v>7.20361701182458e-10</v>
      </c>
      <c r="ET200">
        <v>-0.335119031910718</v>
      </c>
      <c r="EU200">
        <v>0.000949733804135094</v>
      </c>
      <c r="EV200">
        <v>0.000626151634330831</v>
      </c>
      <c r="EW200">
        <v>-7.8445624330649e-06</v>
      </c>
      <c r="EX200">
        <v>-4</v>
      </c>
      <c r="EY200">
        <v>2067</v>
      </c>
      <c r="EZ200">
        <v>1</v>
      </c>
      <c r="FA200">
        <v>22</v>
      </c>
      <c r="FB200">
        <v>6.6</v>
      </c>
      <c r="FC200">
        <v>6.5</v>
      </c>
      <c r="FD200">
        <v>18</v>
      </c>
      <c r="FE200">
        <v>992.968</v>
      </c>
      <c r="FF200">
        <v>449.308</v>
      </c>
      <c r="FG200">
        <v>33.0017</v>
      </c>
      <c r="FH200">
        <v>34.9845</v>
      </c>
      <c r="FI200">
        <v>30.0017</v>
      </c>
      <c r="FJ200">
        <v>34.6022</v>
      </c>
      <c r="FK200">
        <v>34.6335</v>
      </c>
      <c r="FL200">
        <v>36.9554</v>
      </c>
      <c r="FM200">
        <v>44.0428</v>
      </c>
      <c r="FN200">
        <v>0</v>
      </c>
      <c r="FO200">
        <v>33</v>
      </c>
      <c r="FP200">
        <v>625.48</v>
      </c>
      <c r="FQ200">
        <v>19.6963</v>
      </c>
      <c r="FR200">
        <v>98.8145</v>
      </c>
      <c r="FS200">
        <v>97.634</v>
      </c>
    </row>
    <row r="201" spans="1:175">
      <c r="A201">
        <v>185</v>
      </c>
      <c r="B201">
        <v>1627940881.6</v>
      </c>
      <c r="C201">
        <v>368</v>
      </c>
      <c r="D201" t="s">
        <v>664</v>
      </c>
      <c r="E201" t="s">
        <v>665</v>
      </c>
      <c r="F201">
        <v>0</v>
      </c>
      <c r="H201">
        <v>1627940881.6</v>
      </c>
      <c r="I201">
        <f>(J201)/1000</f>
        <v>0</v>
      </c>
      <c r="J201">
        <f>1000*CB201*AH201*(BX201-BY201)/(100*BQ201*(1000-AH201*BX201))</f>
        <v>0</v>
      </c>
      <c r="K201">
        <f>CB201*AH201*(BW201-BV201*(1000-AH201*BY201)/(1000-AH201*BX201))/(100*BQ201)</f>
        <v>0</v>
      </c>
      <c r="L201">
        <f>BV201 - IF(AH201&gt;1, K201*BQ201*100.0/(AJ201*CJ201), 0)</f>
        <v>0</v>
      </c>
      <c r="M201">
        <f>((S201-I201/2)*L201-K201)/(S201+I201/2)</f>
        <v>0</v>
      </c>
      <c r="N201">
        <f>M201*(CC201+CD201)/1000.0</f>
        <v>0</v>
      </c>
      <c r="O201">
        <f>(BV201 - IF(AH201&gt;1, K201*BQ201*100.0/(AJ201*CJ201), 0))*(CC201+CD201)/1000.0</f>
        <v>0</v>
      </c>
      <c r="P201">
        <f>2.0/((1/R201-1/Q201)+SIGN(R201)*SQRT((1/R201-1/Q201)*(1/R201-1/Q201) + 4*BR201/((BR201+1)*(BR201+1))*(2*1/R201*1/Q201-1/Q201*1/Q201)))</f>
        <v>0</v>
      </c>
      <c r="Q201">
        <f>IF(LEFT(BS201,1)&lt;&gt;"0",IF(LEFT(BS201,1)="1",3.0,BT201),$D$5+$E$5*(CJ201*CC201/($K$5*1000))+$F$5*(CJ201*CC201/($K$5*1000))*MAX(MIN(BQ201,$J$5),$I$5)*MAX(MIN(BQ201,$J$5),$I$5)+$G$5*MAX(MIN(BQ201,$J$5),$I$5)*(CJ201*CC201/($K$5*1000))+$H$5*(CJ201*CC201/($K$5*1000))*(CJ201*CC201/($K$5*1000)))</f>
        <v>0</v>
      </c>
      <c r="R201">
        <f>I201*(1000-(1000*0.61365*exp(17.502*V201/(240.97+V201))/(CC201+CD201)+BX201)/2)/(1000*0.61365*exp(17.502*V201/(240.97+V201))/(CC201+CD201)-BX201)</f>
        <v>0</v>
      </c>
      <c r="S201">
        <f>1/((BR201+1)/(P201/1.6)+1/(Q201/1.37)) + BR201/((BR201+1)/(P201/1.6) + BR201/(Q201/1.37))</f>
        <v>0</v>
      </c>
      <c r="T201">
        <f>(BM201*BP201)</f>
        <v>0</v>
      </c>
      <c r="U201">
        <f>(CE201+(T201+2*0.95*5.67E-8*(((CE201+$B$7)+273)^4-(CE201+273)^4)-44100*I201)/(1.84*29.3*Q201+8*0.95*5.67E-8*(CE201+273)^3))</f>
        <v>0</v>
      </c>
      <c r="V201">
        <f>($C$7*CF201+$D$7*CG201+$E$7*U201)</f>
        <v>0</v>
      </c>
      <c r="W201">
        <f>0.61365*exp(17.502*V201/(240.97+V201))</f>
        <v>0</v>
      </c>
      <c r="X201">
        <f>(Y201/Z201*100)</f>
        <v>0</v>
      </c>
      <c r="Y201">
        <f>BX201*(CC201+CD201)/1000</f>
        <v>0</v>
      </c>
      <c r="Z201">
        <f>0.61365*exp(17.502*CE201/(240.97+CE201))</f>
        <v>0</v>
      </c>
      <c r="AA201">
        <f>(W201-BX201*(CC201+CD201)/1000)</f>
        <v>0</v>
      </c>
      <c r="AB201">
        <f>(-I201*44100)</f>
        <v>0</v>
      </c>
      <c r="AC201">
        <f>2*29.3*Q201*0.92*(CE201-V201)</f>
        <v>0</v>
      </c>
      <c r="AD201">
        <f>2*0.95*5.67E-8*(((CE201+$B$7)+273)^4-(V201+273)^4)</f>
        <v>0</v>
      </c>
      <c r="AE201">
        <f>T201+AD201+AB201+AC201</f>
        <v>0</v>
      </c>
      <c r="AF201">
        <v>0</v>
      </c>
      <c r="AG201">
        <v>0</v>
      </c>
      <c r="AH201">
        <f>IF(AF201*$H$13&gt;=AJ201,1.0,(AJ201/(AJ201-AF201*$H$13)))</f>
        <v>0</v>
      </c>
      <c r="AI201">
        <f>(AH201-1)*100</f>
        <v>0</v>
      </c>
      <c r="AJ201">
        <f>MAX(0,($B$13+$C$13*CJ201)/(1+$D$13*CJ201)*CC201/(CE201+273)*$E$13)</f>
        <v>0</v>
      </c>
      <c r="AK201" t="s">
        <v>292</v>
      </c>
      <c r="AL201" t="s">
        <v>292</v>
      </c>
      <c r="AM201">
        <v>0</v>
      </c>
      <c r="AN201">
        <v>0</v>
      </c>
      <c r="AO201">
        <f>1-AM201/AN201</f>
        <v>0</v>
      </c>
      <c r="AP201">
        <v>0</v>
      </c>
      <c r="AQ201" t="s">
        <v>292</v>
      </c>
      <c r="AR201" t="s">
        <v>292</v>
      </c>
      <c r="AS201">
        <v>0</v>
      </c>
      <c r="AT201">
        <v>0</v>
      </c>
      <c r="AU201">
        <f>1-AS201/AT201</f>
        <v>0</v>
      </c>
      <c r="AV201">
        <v>0.5</v>
      </c>
      <c r="AW201">
        <f>BN201</f>
        <v>0</v>
      </c>
      <c r="AX201">
        <f>K201</f>
        <v>0</v>
      </c>
      <c r="AY201">
        <f>AU201*AV201*AW201</f>
        <v>0</v>
      </c>
      <c r="AZ201">
        <f>(AX201-AP201)/AW201</f>
        <v>0</v>
      </c>
      <c r="BA201">
        <f>(AN201-AT201)/AT201</f>
        <v>0</v>
      </c>
      <c r="BB201">
        <f>AM201/(AO201+AM201/AT201)</f>
        <v>0</v>
      </c>
      <c r="BC201" t="s">
        <v>292</v>
      </c>
      <c r="BD201">
        <v>0</v>
      </c>
      <c r="BE201">
        <f>IF(BD201&lt;&gt;0, BD201, BB201)</f>
        <v>0</v>
      </c>
      <c r="BF201">
        <f>1-BE201/AT201</f>
        <v>0</v>
      </c>
      <c r="BG201">
        <f>(AT201-AS201)/(AT201-BE201)</f>
        <v>0</v>
      </c>
      <c r="BH201">
        <f>(AN201-AT201)/(AN201-BE201)</f>
        <v>0</v>
      </c>
      <c r="BI201">
        <f>(AT201-AS201)/(AT201-AM201)</f>
        <v>0</v>
      </c>
      <c r="BJ201">
        <f>(AN201-AT201)/(AN201-AM201)</f>
        <v>0</v>
      </c>
      <c r="BK201">
        <f>(BG201*BE201/AS201)</f>
        <v>0</v>
      </c>
      <c r="BL201">
        <f>(1-BK201)</f>
        <v>0</v>
      </c>
      <c r="BM201">
        <f>$B$11*CK201+$C$11*CL201+$F$11*CM201*(1-CP201)</f>
        <v>0</v>
      </c>
      <c r="BN201">
        <f>BM201*BO201</f>
        <v>0</v>
      </c>
      <c r="BO201">
        <f>($B$11*$D$9+$C$11*$D$9+$F$11*((CZ201+CR201)/MAX(CZ201+CR201+DA201, 0.1)*$I$9+DA201/MAX(CZ201+CR201+DA201, 0.1)*$J$9))/($B$11+$C$11+$F$11)</f>
        <v>0</v>
      </c>
      <c r="BP201">
        <f>($B$11*$K$9+$C$11*$K$9+$F$11*((CZ201+CR201)/MAX(CZ201+CR201+DA201, 0.1)*$P$9+DA201/MAX(CZ201+CR201+DA201, 0.1)*$Q$9))/($B$11+$C$11+$F$11)</f>
        <v>0</v>
      </c>
      <c r="BQ201">
        <v>6</v>
      </c>
      <c r="BR201">
        <v>0.5</v>
      </c>
      <c r="BS201" t="s">
        <v>293</v>
      </c>
      <c r="BT201">
        <v>2</v>
      </c>
      <c r="BU201">
        <v>1627940881.6</v>
      </c>
      <c r="BV201">
        <v>608.882</v>
      </c>
      <c r="BW201">
        <v>614.427</v>
      </c>
      <c r="BX201">
        <v>19.7502</v>
      </c>
      <c r="BY201">
        <v>19.7145</v>
      </c>
      <c r="BZ201">
        <v>607.542</v>
      </c>
      <c r="CA201">
        <v>19.8806</v>
      </c>
      <c r="CB201">
        <v>899.943</v>
      </c>
      <c r="CC201">
        <v>101.144</v>
      </c>
      <c r="CD201">
        <v>0.100182</v>
      </c>
      <c r="CE201">
        <v>35.2353</v>
      </c>
      <c r="CF201">
        <v>35.4823</v>
      </c>
      <c r="CG201">
        <v>999.9</v>
      </c>
      <c r="CH201">
        <v>0</v>
      </c>
      <c r="CI201">
        <v>0</v>
      </c>
      <c r="CJ201">
        <v>10003.8</v>
      </c>
      <c r="CK201">
        <v>0</v>
      </c>
      <c r="CL201">
        <v>66.3215</v>
      </c>
      <c r="CM201">
        <v>1460.19</v>
      </c>
      <c r="CN201">
        <v>0.973004</v>
      </c>
      <c r="CO201">
        <v>0.0269955</v>
      </c>
      <c r="CP201">
        <v>0</v>
      </c>
      <c r="CQ201">
        <v>3.1127</v>
      </c>
      <c r="CR201">
        <v>4.99951</v>
      </c>
      <c r="CS201">
        <v>204.545</v>
      </c>
      <c r="CT201">
        <v>11913.5</v>
      </c>
      <c r="CU201">
        <v>49.437</v>
      </c>
      <c r="CV201">
        <v>51.812</v>
      </c>
      <c r="CW201">
        <v>51.062</v>
      </c>
      <c r="CX201">
        <v>51.187</v>
      </c>
      <c r="CY201">
        <v>51.437</v>
      </c>
      <c r="CZ201">
        <v>1415.91</v>
      </c>
      <c r="DA201">
        <v>39.28</v>
      </c>
      <c r="DB201">
        <v>0</v>
      </c>
      <c r="DC201">
        <v>1627940882.5</v>
      </c>
      <c r="DD201">
        <v>0</v>
      </c>
      <c r="DE201">
        <v>3.12902307692308</v>
      </c>
      <c r="DF201">
        <v>0.364567517330669</v>
      </c>
      <c r="DG201">
        <v>2.57897435386925</v>
      </c>
      <c r="DH201">
        <v>204.365115384615</v>
      </c>
      <c r="DI201">
        <v>15</v>
      </c>
      <c r="DJ201">
        <v>1627940486.6</v>
      </c>
      <c r="DK201" t="s">
        <v>294</v>
      </c>
      <c r="DL201">
        <v>1627940484.1</v>
      </c>
      <c r="DM201">
        <v>1627940486.6</v>
      </c>
      <c r="DN201">
        <v>1</v>
      </c>
      <c r="DO201">
        <v>-0.66</v>
      </c>
      <c r="DP201">
        <v>-0.126</v>
      </c>
      <c r="DQ201">
        <v>0.617</v>
      </c>
      <c r="DR201">
        <v>-0.144</v>
      </c>
      <c r="DS201">
        <v>420</v>
      </c>
      <c r="DT201">
        <v>19</v>
      </c>
      <c r="DU201">
        <v>0.69</v>
      </c>
      <c r="DV201">
        <v>0.21</v>
      </c>
      <c r="DW201">
        <v>-5.90686926829268</v>
      </c>
      <c r="DX201">
        <v>0.936698257839716</v>
      </c>
      <c r="DY201">
        <v>0.123981637810196</v>
      </c>
      <c r="DZ201">
        <v>0</v>
      </c>
      <c r="EA201">
        <v>3.19448823529412</v>
      </c>
      <c r="EB201">
        <v>-0.368969568892655</v>
      </c>
      <c r="EC201">
        <v>0.186826746990369</v>
      </c>
      <c r="ED201">
        <v>1</v>
      </c>
      <c r="EE201">
        <v>0.0427572756097561</v>
      </c>
      <c r="EF201">
        <v>-0.111927842508711</v>
      </c>
      <c r="EG201">
        <v>0.0130188924930184</v>
      </c>
      <c r="EH201">
        <v>0</v>
      </c>
      <c r="EI201">
        <v>1</v>
      </c>
      <c r="EJ201">
        <v>3</v>
      </c>
      <c r="EK201" t="s">
        <v>349</v>
      </c>
      <c r="EL201">
        <v>100</v>
      </c>
      <c r="EM201">
        <v>100</v>
      </c>
      <c r="EN201">
        <v>1.34</v>
      </c>
      <c r="EO201">
        <v>-0.1304</v>
      </c>
      <c r="EP201">
        <v>-1.5265217558934</v>
      </c>
      <c r="EQ201">
        <v>0.00616335315543056</v>
      </c>
      <c r="ER201">
        <v>-2.81551833566181e-06</v>
      </c>
      <c r="ES201">
        <v>7.20361701182458e-10</v>
      </c>
      <c r="ET201">
        <v>-0.335119031910718</v>
      </c>
      <c r="EU201">
        <v>0.000949733804135094</v>
      </c>
      <c r="EV201">
        <v>0.000626151634330831</v>
      </c>
      <c r="EW201">
        <v>-7.8445624330649e-06</v>
      </c>
      <c r="EX201">
        <v>-4</v>
      </c>
      <c r="EY201">
        <v>2067</v>
      </c>
      <c r="EZ201">
        <v>1</v>
      </c>
      <c r="FA201">
        <v>22</v>
      </c>
      <c r="FB201">
        <v>6.6</v>
      </c>
      <c r="FC201">
        <v>6.6</v>
      </c>
      <c r="FD201">
        <v>18</v>
      </c>
      <c r="FE201">
        <v>992.9</v>
      </c>
      <c r="FF201">
        <v>449.331</v>
      </c>
      <c r="FG201">
        <v>33.0017</v>
      </c>
      <c r="FH201">
        <v>34.9924</v>
      </c>
      <c r="FI201">
        <v>30.0016</v>
      </c>
      <c r="FJ201">
        <v>34.61</v>
      </c>
      <c r="FK201">
        <v>34.6413</v>
      </c>
      <c r="FL201">
        <v>37.0915</v>
      </c>
      <c r="FM201">
        <v>44.0428</v>
      </c>
      <c r="FN201">
        <v>0</v>
      </c>
      <c r="FO201">
        <v>33</v>
      </c>
      <c r="FP201">
        <v>625.48</v>
      </c>
      <c r="FQ201">
        <v>19.6963</v>
      </c>
      <c r="FR201">
        <v>98.8113</v>
      </c>
      <c r="FS201">
        <v>97.6326</v>
      </c>
    </row>
    <row r="202" spans="1:175">
      <c r="A202">
        <v>186</v>
      </c>
      <c r="B202">
        <v>1627940883.6</v>
      </c>
      <c r="C202">
        <v>370</v>
      </c>
      <c r="D202" t="s">
        <v>666</v>
      </c>
      <c r="E202" t="s">
        <v>667</v>
      </c>
      <c r="F202">
        <v>0</v>
      </c>
      <c r="H202">
        <v>1627940883.6</v>
      </c>
      <c r="I202">
        <f>(J202)/1000</f>
        <v>0</v>
      </c>
      <c r="J202">
        <f>1000*CB202*AH202*(BX202-BY202)/(100*BQ202*(1000-AH202*BX202))</f>
        <v>0</v>
      </c>
      <c r="K202">
        <f>CB202*AH202*(BW202-BV202*(1000-AH202*BY202)/(1000-AH202*BX202))/(100*BQ202)</f>
        <v>0</v>
      </c>
      <c r="L202">
        <f>BV202 - IF(AH202&gt;1, K202*BQ202*100.0/(AJ202*CJ202), 0)</f>
        <v>0</v>
      </c>
      <c r="M202">
        <f>((S202-I202/2)*L202-K202)/(S202+I202/2)</f>
        <v>0</v>
      </c>
      <c r="N202">
        <f>M202*(CC202+CD202)/1000.0</f>
        <v>0</v>
      </c>
      <c r="O202">
        <f>(BV202 - IF(AH202&gt;1, K202*BQ202*100.0/(AJ202*CJ202), 0))*(CC202+CD202)/1000.0</f>
        <v>0</v>
      </c>
      <c r="P202">
        <f>2.0/((1/R202-1/Q202)+SIGN(R202)*SQRT((1/R202-1/Q202)*(1/R202-1/Q202) + 4*BR202/((BR202+1)*(BR202+1))*(2*1/R202*1/Q202-1/Q202*1/Q202)))</f>
        <v>0</v>
      </c>
      <c r="Q202">
        <f>IF(LEFT(BS202,1)&lt;&gt;"0",IF(LEFT(BS202,1)="1",3.0,BT202),$D$5+$E$5*(CJ202*CC202/($K$5*1000))+$F$5*(CJ202*CC202/($K$5*1000))*MAX(MIN(BQ202,$J$5),$I$5)*MAX(MIN(BQ202,$J$5),$I$5)+$G$5*MAX(MIN(BQ202,$J$5),$I$5)*(CJ202*CC202/($K$5*1000))+$H$5*(CJ202*CC202/($K$5*1000))*(CJ202*CC202/($K$5*1000)))</f>
        <v>0</v>
      </c>
      <c r="R202">
        <f>I202*(1000-(1000*0.61365*exp(17.502*V202/(240.97+V202))/(CC202+CD202)+BX202)/2)/(1000*0.61365*exp(17.502*V202/(240.97+V202))/(CC202+CD202)-BX202)</f>
        <v>0</v>
      </c>
      <c r="S202">
        <f>1/((BR202+1)/(P202/1.6)+1/(Q202/1.37)) + BR202/((BR202+1)/(P202/1.6) + BR202/(Q202/1.37))</f>
        <v>0</v>
      </c>
      <c r="T202">
        <f>(BM202*BP202)</f>
        <v>0</v>
      </c>
      <c r="U202">
        <f>(CE202+(T202+2*0.95*5.67E-8*(((CE202+$B$7)+273)^4-(CE202+273)^4)-44100*I202)/(1.84*29.3*Q202+8*0.95*5.67E-8*(CE202+273)^3))</f>
        <v>0</v>
      </c>
      <c r="V202">
        <f>($C$7*CF202+$D$7*CG202+$E$7*U202)</f>
        <v>0</v>
      </c>
      <c r="W202">
        <f>0.61365*exp(17.502*V202/(240.97+V202))</f>
        <v>0</v>
      </c>
      <c r="X202">
        <f>(Y202/Z202*100)</f>
        <v>0</v>
      </c>
      <c r="Y202">
        <f>BX202*(CC202+CD202)/1000</f>
        <v>0</v>
      </c>
      <c r="Z202">
        <f>0.61365*exp(17.502*CE202/(240.97+CE202))</f>
        <v>0</v>
      </c>
      <c r="AA202">
        <f>(W202-BX202*(CC202+CD202)/1000)</f>
        <v>0</v>
      </c>
      <c r="AB202">
        <f>(-I202*44100)</f>
        <v>0</v>
      </c>
      <c r="AC202">
        <f>2*29.3*Q202*0.92*(CE202-V202)</f>
        <v>0</v>
      </c>
      <c r="AD202">
        <f>2*0.95*5.67E-8*(((CE202+$B$7)+273)^4-(V202+273)^4)</f>
        <v>0</v>
      </c>
      <c r="AE202">
        <f>T202+AD202+AB202+AC202</f>
        <v>0</v>
      </c>
      <c r="AF202">
        <v>0</v>
      </c>
      <c r="AG202">
        <v>0</v>
      </c>
      <c r="AH202">
        <f>IF(AF202*$H$13&gt;=AJ202,1.0,(AJ202/(AJ202-AF202*$H$13)))</f>
        <v>0</v>
      </c>
      <c r="AI202">
        <f>(AH202-1)*100</f>
        <v>0</v>
      </c>
      <c r="AJ202">
        <f>MAX(0,($B$13+$C$13*CJ202)/(1+$D$13*CJ202)*CC202/(CE202+273)*$E$13)</f>
        <v>0</v>
      </c>
      <c r="AK202" t="s">
        <v>292</v>
      </c>
      <c r="AL202" t="s">
        <v>292</v>
      </c>
      <c r="AM202">
        <v>0</v>
      </c>
      <c r="AN202">
        <v>0</v>
      </c>
      <c r="AO202">
        <f>1-AM202/AN202</f>
        <v>0</v>
      </c>
      <c r="AP202">
        <v>0</v>
      </c>
      <c r="AQ202" t="s">
        <v>292</v>
      </c>
      <c r="AR202" t="s">
        <v>292</v>
      </c>
      <c r="AS202">
        <v>0</v>
      </c>
      <c r="AT202">
        <v>0</v>
      </c>
      <c r="AU202">
        <f>1-AS202/AT202</f>
        <v>0</v>
      </c>
      <c r="AV202">
        <v>0.5</v>
      </c>
      <c r="AW202">
        <f>BN202</f>
        <v>0</v>
      </c>
      <c r="AX202">
        <f>K202</f>
        <v>0</v>
      </c>
      <c r="AY202">
        <f>AU202*AV202*AW202</f>
        <v>0</v>
      </c>
      <c r="AZ202">
        <f>(AX202-AP202)/AW202</f>
        <v>0</v>
      </c>
      <c r="BA202">
        <f>(AN202-AT202)/AT202</f>
        <v>0</v>
      </c>
      <c r="BB202">
        <f>AM202/(AO202+AM202/AT202)</f>
        <v>0</v>
      </c>
      <c r="BC202" t="s">
        <v>292</v>
      </c>
      <c r="BD202">
        <v>0</v>
      </c>
      <c r="BE202">
        <f>IF(BD202&lt;&gt;0, BD202, BB202)</f>
        <v>0</v>
      </c>
      <c r="BF202">
        <f>1-BE202/AT202</f>
        <v>0</v>
      </c>
      <c r="BG202">
        <f>(AT202-AS202)/(AT202-BE202)</f>
        <v>0</v>
      </c>
      <c r="BH202">
        <f>(AN202-AT202)/(AN202-BE202)</f>
        <v>0</v>
      </c>
      <c r="BI202">
        <f>(AT202-AS202)/(AT202-AM202)</f>
        <v>0</v>
      </c>
      <c r="BJ202">
        <f>(AN202-AT202)/(AN202-AM202)</f>
        <v>0</v>
      </c>
      <c r="BK202">
        <f>(BG202*BE202/AS202)</f>
        <v>0</v>
      </c>
      <c r="BL202">
        <f>(1-BK202)</f>
        <v>0</v>
      </c>
      <c r="BM202">
        <f>$B$11*CK202+$C$11*CL202+$F$11*CM202*(1-CP202)</f>
        <v>0</v>
      </c>
      <c r="BN202">
        <f>BM202*BO202</f>
        <v>0</v>
      </c>
      <c r="BO202">
        <f>($B$11*$D$9+$C$11*$D$9+$F$11*((CZ202+CR202)/MAX(CZ202+CR202+DA202, 0.1)*$I$9+DA202/MAX(CZ202+CR202+DA202, 0.1)*$J$9))/($B$11+$C$11+$F$11)</f>
        <v>0</v>
      </c>
      <c r="BP202">
        <f>($B$11*$K$9+$C$11*$K$9+$F$11*((CZ202+CR202)/MAX(CZ202+CR202+DA202, 0.1)*$P$9+DA202/MAX(CZ202+CR202+DA202, 0.1)*$Q$9))/($B$11+$C$11+$F$11)</f>
        <v>0</v>
      </c>
      <c r="BQ202">
        <v>6</v>
      </c>
      <c r="BR202">
        <v>0.5</v>
      </c>
      <c r="BS202" t="s">
        <v>293</v>
      </c>
      <c r="BT202">
        <v>2</v>
      </c>
      <c r="BU202">
        <v>1627940883.6</v>
      </c>
      <c r="BV202">
        <v>612.121</v>
      </c>
      <c r="BW202">
        <v>617.658</v>
      </c>
      <c r="BX202">
        <v>19.7638</v>
      </c>
      <c r="BY202">
        <v>19.7206</v>
      </c>
      <c r="BZ202">
        <v>610.77</v>
      </c>
      <c r="CA202">
        <v>19.894</v>
      </c>
      <c r="CB202">
        <v>900.038</v>
      </c>
      <c r="CC202">
        <v>101.145</v>
      </c>
      <c r="CD202">
        <v>0.0998618</v>
      </c>
      <c r="CE202">
        <v>35.237</v>
      </c>
      <c r="CF202">
        <v>35.4838</v>
      </c>
      <c r="CG202">
        <v>999.9</v>
      </c>
      <c r="CH202">
        <v>0</v>
      </c>
      <c r="CI202">
        <v>0</v>
      </c>
      <c r="CJ202">
        <v>10026.2</v>
      </c>
      <c r="CK202">
        <v>0</v>
      </c>
      <c r="CL202">
        <v>66.3215</v>
      </c>
      <c r="CM202">
        <v>1460.19</v>
      </c>
      <c r="CN202">
        <v>0.973004</v>
      </c>
      <c r="CO202">
        <v>0.0269955</v>
      </c>
      <c r="CP202">
        <v>0</v>
      </c>
      <c r="CQ202">
        <v>3.3285</v>
      </c>
      <c r="CR202">
        <v>4.99951</v>
      </c>
      <c r="CS202">
        <v>204.663</v>
      </c>
      <c r="CT202">
        <v>11913.5</v>
      </c>
      <c r="CU202">
        <v>49.437</v>
      </c>
      <c r="CV202">
        <v>51.812</v>
      </c>
      <c r="CW202">
        <v>51.062</v>
      </c>
      <c r="CX202">
        <v>51.187</v>
      </c>
      <c r="CY202">
        <v>51.437</v>
      </c>
      <c r="CZ202">
        <v>1415.91</v>
      </c>
      <c r="DA202">
        <v>39.28</v>
      </c>
      <c r="DB202">
        <v>0</v>
      </c>
      <c r="DC202">
        <v>1627940884.3</v>
      </c>
      <c r="DD202">
        <v>0</v>
      </c>
      <c r="DE202">
        <v>3.11848</v>
      </c>
      <c r="DF202">
        <v>0.779884609698899</v>
      </c>
      <c r="DG202">
        <v>2.091000004851</v>
      </c>
      <c r="DH202">
        <v>204.46572</v>
      </c>
      <c r="DI202">
        <v>15</v>
      </c>
      <c r="DJ202">
        <v>1627940486.6</v>
      </c>
      <c r="DK202" t="s">
        <v>294</v>
      </c>
      <c r="DL202">
        <v>1627940484.1</v>
      </c>
      <c r="DM202">
        <v>1627940486.6</v>
      </c>
      <c r="DN202">
        <v>1</v>
      </c>
      <c r="DO202">
        <v>-0.66</v>
      </c>
      <c r="DP202">
        <v>-0.126</v>
      </c>
      <c r="DQ202">
        <v>0.617</v>
      </c>
      <c r="DR202">
        <v>-0.144</v>
      </c>
      <c r="DS202">
        <v>420</v>
      </c>
      <c r="DT202">
        <v>19</v>
      </c>
      <c r="DU202">
        <v>0.69</v>
      </c>
      <c r="DV202">
        <v>0.21</v>
      </c>
      <c r="DW202">
        <v>-5.86602024390244</v>
      </c>
      <c r="DX202">
        <v>1.30750494773519</v>
      </c>
      <c r="DY202">
        <v>0.156629114175039</v>
      </c>
      <c r="DZ202">
        <v>0</v>
      </c>
      <c r="EA202">
        <v>3.17288</v>
      </c>
      <c r="EB202">
        <v>-0.322673189823871</v>
      </c>
      <c r="EC202">
        <v>0.189765223067121</v>
      </c>
      <c r="ED202">
        <v>1</v>
      </c>
      <c r="EE202">
        <v>0.0411502634146341</v>
      </c>
      <c r="EF202">
        <v>-0.102182721951219</v>
      </c>
      <c r="EG202">
        <v>0.0126816025472231</v>
      </c>
      <c r="EH202">
        <v>0</v>
      </c>
      <c r="EI202">
        <v>1</v>
      </c>
      <c r="EJ202">
        <v>3</v>
      </c>
      <c r="EK202" t="s">
        <v>349</v>
      </c>
      <c r="EL202">
        <v>100</v>
      </c>
      <c r="EM202">
        <v>100</v>
      </c>
      <c r="EN202">
        <v>1.351</v>
      </c>
      <c r="EO202">
        <v>-0.1302</v>
      </c>
      <c r="EP202">
        <v>-1.5265217558934</v>
      </c>
      <c r="EQ202">
        <v>0.00616335315543056</v>
      </c>
      <c r="ER202">
        <v>-2.81551833566181e-06</v>
      </c>
      <c r="ES202">
        <v>7.20361701182458e-10</v>
      </c>
      <c r="ET202">
        <v>-0.335119031910718</v>
      </c>
      <c r="EU202">
        <v>0.000949733804135094</v>
      </c>
      <c r="EV202">
        <v>0.000626151634330831</v>
      </c>
      <c r="EW202">
        <v>-7.8445624330649e-06</v>
      </c>
      <c r="EX202">
        <v>-4</v>
      </c>
      <c r="EY202">
        <v>2067</v>
      </c>
      <c r="EZ202">
        <v>1</v>
      </c>
      <c r="FA202">
        <v>22</v>
      </c>
      <c r="FB202">
        <v>6.7</v>
      </c>
      <c r="FC202">
        <v>6.6</v>
      </c>
      <c r="FD202">
        <v>18</v>
      </c>
      <c r="FE202">
        <v>992.64</v>
      </c>
      <c r="FF202">
        <v>449.254</v>
      </c>
      <c r="FG202">
        <v>33.0016</v>
      </c>
      <c r="FH202">
        <v>34.9988</v>
      </c>
      <c r="FI202">
        <v>30.0016</v>
      </c>
      <c r="FJ202">
        <v>34.6179</v>
      </c>
      <c r="FK202">
        <v>34.6491</v>
      </c>
      <c r="FL202">
        <v>37.2735</v>
      </c>
      <c r="FM202">
        <v>44.0428</v>
      </c>
      <c r="FN202">
        <v>0</v>
      </c>
      <c r="FO202">
        <v>33</v>
      </c>
      <c r="FP202">
        <v>630.6</v>
      </c>
      <c r="FQ202">
        <v>19.6961</v>
      </c>
      <c r="FR202">
        <v>98.8105</v>
      </c>
      <c r="FS202">
        <v>97.6315</v>
      </c>
    </row>
    <row r="203" spans="1:175">
      <c r="A203">
        <v>187</v>
      </c>
      <c r="B203">
        <v>1627940885.6</v>
      </c>
      <c r="C203">
        <v>372</v>
      </c>
      <c r="D203" t="s">
        <v>668</v>
      </c>
      <c r="E203" t="s">
        <v>669</v>
      </c>
      <c r="F203">
        <v>0</v>
      </c>
      <c r="H203">
        <v>1627940885.6</v>
      </c>
      <c r="I203">
        <f>(J203)/1000</f>
        <v>0</v>
      </c>
      <c r="J203">
        <f>1000*CB203*AH203*(BX203-BY203)/(100*BQ203*(1000-AH203*BX203))</f>
        <v>0</v>
      </c>
      <c r="K203">
        <f>CB203*AH203*(BW203-BV203*(1000-AH203*BY203)/(1000-AH203*BX203))/(100*BQ203)</f>
        <v>0</v>
      </c>
      <c r="L203">
        <f>BV203 - IF(AH203&gt;1, K203*BQ203*100.0/(AJ203*CJ203), 0)</f>
        <v>0</v>
      </c>
      <c r="M203">
        <f>((S203-I203/2)*L203-K203)/(S203+I203/2)</f>
        <v>0</v>
      </c>
      <c r="N203">
        <f>M203*(CC203+CD203)/1000.0</f>
        <v>0</v>
      </c>
      <c r="O203">
        <f>(BV203 - IF(AH203&gt;1, K203*BQ203*100.0/(AJ203*CJ203), 0))*(CC203+CD203)/1000.0</f>
        <v>0</v>
      </c>
      <c r="P203">
        <f>2.0/((1/R203-1/Q203)+SIGN(R203)*SQRT((1/R203-1/Q203)*(1/R203-1/Q203) + 4*BR203/((BR203+1)*(BR203+1))*(2*1/R203*1/Q203-1/Q203*1/Q203)))</f>
        <v>0</v>
      </c>
      <c r="Q203">
        <f>IF(LEFT(BS203,1)&lt;&gt;"0",IF(LEFT(BS203,1)="1",3.0,BT203),$D$5+$E$5*(CJ203*CC203/($K$5*1000))+$F$5*(CJ203*CC203/($K$5*1000))*MAX(MIN(BQ203,$J$5),$I$5)*MAX(MIN(BQ203,$J$5),$I$5)+$G$5*MAX(MIN(BQ203,$J$5),$I$5)*(CJ203*CC203/($K$5*1000))+$H$5*(CJ203*CC203/($K$5*1000))*(CJ203*CC203/($K$5*1000)))</f>
        <v>0</v>
      </c>
      <c r="R203">
        <f>I203*(1000-(1000*0.61365*exp(17.502*V203/(240.97+V203))/(CC203+CD203)+BX203)/2)/(1000*0.61365*exp(17.502*V203/(240.97+V203))/(CC203+CD203)-BX203)</f>
        <v>0</v>
      </c>
      <c r="S203">
        <f>1/((BR203+1)/(P203/1.6)+1/(Q203/1.37)) + BR203/((BR203+1)/(P203/1.6) + BR203/(Q203/1.37))</f>
        <v>0</v>
      </c>
      <c r="T203">
        <f>(BM203*BP203)</f>
        <v>0</v>
      </c>
      <c r="U203">
        <f>(CE203+(T203+2*0.95*5.67E-8*(((CE203+$B$7)+273)^4-(CE203+273)^4)-44100*I203)/(1.84*29.3*Q203+8*0.95*5.67E-8*(CE203+273)^3))</f>
        <v>0</v>
      </c>
      <c r="V203">
        <f>($C$7*CF203+$D$7*CG203+$E$7*U203)</f>
        <v>0</v>
      </c>
      <c r="W203">
        <f>0.61365*exp(17.502*V203/(240.97+V203))</f>
        <v>0</v>
      </c>
      <c r="X203">
        <f>(Y203/Z203*100)</f>
        <v>0</v>
      </c>
      <c r="Y203">
        <f>BX203*(CC203+CD203)/1000</f>
        <v>0</v>
      </c>
      <c r="Z203">
        <f>0.61365*exp(17.502*CE203/(240.97+CE203))</f>
        <v>0</v>
      </c>
      <c r="AA203">
        <f>(W203-BX203*(CC203+CD203)/1000)</f>
        <v>0</v>
      </c>
      <c r="AB203">
        <f>(-I203*44100)</f>
        <v>0</v>
      </c>
      <c r="AC203">
        <f>2*29.3*Q203*0.92*(CE203-V203)</f>
        <v>0</v>
      </c>
      <c r="AD203">
        <f>2*0.95*5.67E-8*(((CE203+$B$7)+273)^4-(V203+273)^4)</f>
        <v>0</v>
      </c>
      <c r="AE203">
        <f>T203+AD203+AB203+AC203</f>
        <v>0</v>
      </c>
      <c r="AF203">
        <v>0</v>
      </c>
      <c r="AG203">
        <v>0</v>
      </c>
      <c r="AH203">
        <f>IF(AF203*$H$13&gt;=AJ203,1.0,(AJ203/(AJ203-AF203*$H$13)))</f>
        <v>0</v>
      </c>
      <c r="AI203">
        <f>(AH203-1)*100</f>
        <v>0</v>
      </c>
      <c r="AJ203">
        <f>MAX(0,($B$13+$C$13*CJ203)/(1+$D$13*CJ203)*CC203/(CE203+273)*$E$13)</f>
        <v>0</v>
      </c>
      <c r="AK203" t="s">
        <v>292</v>
      </c>
      <c r="AL203" t="s">
        <v>292</v>
      </c>
      <c r="AM203">
        <v>0</v>
      </c>
      <c r="AN203">
        <v>0</v>
      </c>
      <c r="AO203">
        <f>1-AM203/AN203</f>
        <v>0</v>
      </c>
      <c r="AP203">
        <v>0</v>
      </c>
      <c r="AQ203" t="s">
        <v>292</v>
      </c>
      <c r="AR203" t="s">
        <v>292</v>
      </c>
      <c r="AS203">
        <v>0</v>
      </c>
      <c r="AT203">
        <v>0</v>
      </c>
      <c r="AU203">
        <f>1-AS203/AT203</f>
        <v>0</v>
      </c>
      <c r="AV203">
        <v>0.5</v>
      </c>
      <c r="AW203">
        <f>BN203</f>
        <v>0</v>
      </c>
      <c r="AX203">
        <f>K203</f>
        <v>0</v>
      </c>
      <c r="AY203">
        <f>AU203*AV203*AW203</f>
        <v>0</v>
      </c>
      <c r="AZ203">
        <f>(AX203-AP203)/AW203</f>
        <v>0</v>
      </c>
      <c r="BA203">
        <f>(AN203-AT203)/AT203</f>
        <v>0</v>
      </c>
      <c r="BB203">
        <f>AM203/(AO203+AM203/AT203)</f>
        <v>0</v>
      </c>
      <c r="BC203" t="s">
        <v>292</v>
      </c>
      <c r="BD203">
        <v>0</v>
      </c>
      <c r="BE203">
        <f>IF(BD203&lt;&gt;0, BD203, BB203)</f>
        <v>0</v>
      </c>
      <c r="BF203">
        <f>1-BE203/AT203</f>
        <v>0</v>
      </c>
      <c r="BG203">
        <f>(AT203-AS203)/(AT203-BE203)</f>
        <v>0</v>
      </c>
      <c r="BH203">
        <f>(AN203-AT203)/(AN203-BE203)</f>
        <v>0</v>
      </c>
      <c r="BI203">
        <f>(AT203-AS203)/(AT203-AM203)</f>
        <v>0</v>
      </c>
      <c r="BJ203">
        <f>(AN203-AT203)/(AN203-AM203)</f>
        <v>0</v>
      </c>
      <c r="BK203">
        <f>(BG203*BE203/AS203)</f>
        <v>0</v>
      </c>
      <c r="BL203">
        <f>(1-BK203)</f>
        <v>0</v>
      </c>
      <c r="BM203">
        <f>$B$11*CK203+$C$11*CL203+$F$11*CM203*(1-CP203)</f>
        <v>0</v>
      </c>
      <c r="BN203">
        <f>BM203*BO203</f>
        <v>0</v>
      </c>
      <c r="BO203">
        <f>($B$11*$D$9+$C$11*$D$9+$F$11*((CZ203+CR203)/MAX(CZ203+CR203+DA203, 0.1)*$I$9+DA203/MAX(CZ203+CR203+DA203, 0.1)*$J$9))/($B$11+$C$11+$F$11)</f>
        <v>0</v>
      </c>
      <c r="BP203">
        <f>($B$11*$K$9+$C$11*$K$9+$F$11*((CZ203+CR203)/MAX(CZ203+CR203+DA203, 0.1)*$P$9+DA203/MAX(CZ203+CR203+DA203, 0.1)*$Q$9))/($B$11+$C$11+$F$11)</f>
        <v>0</v>
      </c>
      <c r="BQ203">
        <v>6</v>
      </c>
      <c r="BR203">
        <v>0.5</v>
      </c>
      <c r="BS203" t="s">
        <v>293</v>
      </c>
      <c r="BT203">
        <v>2</v>
      </c>
      <c r="BU203">
        <v>1627940885.6</v>
      </c>
      <c r="BV203">
        <v>615.403</v>
      </c>
      <c r="BW203">
        <v>621.01</v>
      </c>
      <c r="BX203">
        <v>19.7727</v>
      </c>
      <c r="BY203">
        <v>19.7273</v>
      </c>
      <c r="BZ203">
        <v>614.04</v>
      </c>
      <c r="CA203">
        <v>19.9027</v>
      </c>
      <c r="CB203">
        <v>900.166</v>
      </c>
      <c r="CC203">
        <v>101.145</v>
      </c>
      <c r="CD203">
        <v>0.0996625</v>
      </c>
      <c r="CE203">
        <v>35.2376</v>
      </c>
      <c r="CF203">
        <v>35.4879</v>
      </c>
      <c r="CG203">
        <v>999.9</v>
      </c>
      <c r="CH203">
        <v>0</v>
      </c>
      <c r="CI203">
        <v>0</v>
      </c>
      <c r="CJ203">
        <v>10016.2</v>
      </c>
      <c r="CK203">
        <v>0</v>
      </c>
      <c r="CL203">
        <v>66.3215</v>
      </c>
      <c r="CM203">
        <v>1459.87</v>
      </c>
      <c r="CN203">
        <v>0.972999</v>
      </c>
      <c r="CO203">
        <v>0.0270013</v>
      </c>
      <c r="CP203">
        <v>0</v>
      </c>
      <c r="CQ203">
        <v>3.0551</v>
      </c>
      <c r="CR203">
        <v>4.99951</v>
      </c>
      <c r="CS203">
        <v>204.828</v>
      </c>
      <c r="CT203">
        <v>11910.8</v>
      </c>
      <c r="CU203">
        <v>49.5</v>
      </c>
      <c r="CV203">
        <v>51.812</v>
      </c>
      <c r="CW203">
        <v>51.125</v>
      </c>
      <c r="CX203">
        <v>51.187</v>
      </c>
      <c r="CY203">
        <v>51.437</v>
      </c>
      <c r="CZ203">
        <v>1415.59</v>
      </c>
      <c r="DA203">
        <v>39.28</v>
      </c>
      <c r="DB203">
        <v>0</v>
      </c>
      <c r="DC203">
        <v>1627940886.1</v>
      </c>
      <c r="DD203">
        <v>0</v>
      </c>
      <c r="DE203">
        <v>3.13035384615385</v>
      </c>
      <c r="DF203">
        <v>0.703760682610335</v>
      </c>
      <c r="DG203">
        <v>1.42649572754238</v>
      </c>
      <c r="DH203">
        <v>204.511346153846</v>
      </c>
      <c r="DI203">
        <v>15</v>
      </c>
      <c r="DJ203">
        <v>1627940486.6</v>
      </c>
      <c r="DK203" t="s">
        <v>294</v>
      </c>
      <c r="DL203">
        <v>1627940484.1</v>
      </c>
      <c r="DM203">
        <v>1627940486.6</v>
      </c>
      <c r="DN203">
        <v>1</v>
      </c>
      <c r="DO203">
        <v>-0.66</v>
      </c>
      <c r="DP203">
        <v>-0.126</v>
      </c>
      <c r="DQ203">
        <v>0.617</v>
      </c>
      <c r="DR203">
        <v>-0.144</v>
      </c>
      <c r="DS203">
        <v>420</v>
      </c>
      <c r="DT203">
        <v>19</v>
      </c>
      <c r="DU203">
        <v>0.69</v>
      </c>
      <c r="DV203">
        <v>0.21</v>
      </c>
      <c r="DW203">
        <v>-5.82078268292683</v>
      </c>
      <c r="DX203">
        <v>1.50702794425088</v>
      </c>
      <c r="DY203">
        <v>0.172337327468959</v>
      </c>
      <c r="DZ203">
        <v>0</v>
      </c>
      <c r="EA203">
        <v>3.14905</v>
      </c>
      <c r="EB203">
        <v>0.10436258920746</v>
      </c>
      <c r="EC203">
        <v>0.187381680707336</v>
      </c>
      <c r="ED203">
        <v>1</v>
      </c>
      <c r="EE203">
        <v>0.0402087292682927</v>
      </c>
      <c r="EF203">
        <v>-0.0761217010452963</v>
      </c>
      <c r="EG203">
        <v>0.0121112917110387</v>
      </c>
      <c r="EH203">
        <v>1</v>
      </c>
      <c r="EI203">
        <v>2</v>
      </c>
      <c r="EJ203">
        <v>3</v>
      </c>
      <c r="EK203" t="s">
        <v>298</v>
      </c>
      <c r="EL203">
        <v>100</v>
      </c>
      <c r="EM203">
        <v>100</v>
      </c>
      <c r="EN203">
        <v>1.363</v>
      </c>
      <c r="EO203">
        <v>-0.13</v>
      </c>
      <c r="EP203">
        <v>-1.5265217558934</v>
      </c>
      <c r="EQ203">
        <v>0.00616335315543056</v>
      </c>
      <c r="ER203">
        <v>-2.81551833566181e-06</v>
      </c>
      <c r="ES203">
        <v>7.20361701182458e-10</v>
      </c>
      <c r="ET203">
        <v>-0.335119031910718</v>
      </c>
      <c r="EU203">
        <v>0.000949733804135094</v>
      </c>
      <c r="EV203">
        <v>0.000626151634330831</v>
      </c>
      <c r="EW203">
        <v>-7.8445624330649e-06</v>
      </c>
      <c r="EX203">
        <v>-4</v>
      </c>
      <c r="EY203">
        <v>2067</v>
      </c>
      <c r="EZ203">
        <v>1</v>
      </c>
      <c r="FA203">
        <v>22</v>
      </c>
      <c r="FB203">
        <v>6.7</v>
      </c>
      <c r="FC203">
        <v>6.7</v>
      </c>
      <c r="FD203">
        <v>18</v>
      </c>
      <c r="FE203">
        <v>992.681</v>
      </c>
      <c r="FF203">
        <v>449.128</v>
      </c>
      <c r="FG203">
        <v>33.0013</v>
      </c>
      <c r="FH203">
        <v>35.0054</v>
      </c>
      <c r="FI203">
        <v>30.0016</v>
      </c>
      <c r="FJ203">
        <v>34.6257</v>
      </c>
      <c r="FK203">
        <v>34.6569</v>
      </c>
      <c r="FL203">
        <v>37.441</v>
      </c>
      <c r="FM203">
        <v>44.0428</v>
      </c>
      <c r="FN203">
        <v>0</v>
      </c>
      <c r="FO203">
        <v>33</v>
      </c>
      <c r="FP203">
        <v>635.65</v>
      </c>
      <c r="FQ203">
        <v>19.6963</v>
      </c>
      <c r="FR203">
        <v>98.8093</v>
      </c>
      <c r="FS203">
        <v>97.6302</v>
      </c>
    </row>
    <row r="204" spans="1:175">
      <c r="A204">
        <v>188</v>
      </c>
      <c r="B204">
        <v>1627940887.6</v>
      </c>
      <c r="C204">
        <v>374</v>
      </c>
      <c r="D204" t="s">
        <v>670</v>
      </c>
      <c r="E204" t="s">
        <v>671</v>
      </c>
      <c r="F204">
        <v>0</v>
      </c>
      <c r="H204">
        <v>1627940887.6</v>
      </c>
      <c r="I204">
        <f>(J204)/1000</f>
        <v>0</v>
      </c>
      <c r="J204">
        <f>1000*CB204*AH204*(BX204-BY204)/(100*BQ204*(1000-AH204*BX204))</f>
        <v>0</v>
      </c>
      <c r="K204">
        <f>CB204*AH204*(BW204-BV204*(1000-AH204*BY204)/(1000-AH204*BX204))/(100*BQ204)</f>
        <v>0</v>
      </c>
      <c r="L204">
        <f>BV204 - IF(AH204&gt;1, K204*BQ204*100.0/(AJ204*CJ204), 0)</f>
        <v>0</v>
      </c>
      <c r="M204">
        <f>((S204-I204/2)*L204-K204)/(S204+I204/2)</f>
        <v>0</v>
      </c>
      <c r="N204">
        <f>M204*(CC204+CD204)/1000.0</f>
        <v>0</v>
      </c>
      <c r="O204">
        <f>(BV204 - IF(AH204&gt;1, K204*BQ204*100.0/(AJ204*CJ204), 0))*(CC204+CD204)/1000.0</f>
        <v>0</v>
      </c>
      <c r="P204">
        <f>2.0/((1/R204-1/Q204)+SIGN(R204)*SQRT((1/R204-1/Q204)*(1/R204-1/Q204) + 4*BR204/((BR204+1)*(BR204+1))*(2*1/R204*1/Q204-1/Q204*1/Q204)))</f>
        <v>0</v>
      </c>
      <c r="Q204">
        <f>IF(LEFT(BS204,1)&lt;&gt;"0",IF(LEFT(BS204,1)="1",3.0,BT204),$D$5+$E$5*(CJ204*CC204/($K$5*1000))+$F$5*(CJ204*CC204/($K$5*1000))*MAX(MIN(BQ204,$J$5),$I$5)*MAX(MIN(BQ204,$J$5),$I$5)+$G$5*MAX(MIN(BQ204,$J$5),$I$5)*(CJ204*CC204/($K$5*1000))+$H$5*(CJ204*CC204/($K$5*1000))*(CJ204*CC204/($K$5*1000)))</f>
        <v>0</v>
      </c>
      <c r="R204">
        <f>I204*(1000-(1000*0.61365*exp(17.502*V204/(240.97+V204))/(CC204+CD204)+BX204)/2)/(1000*0.61365*exp(17.502*V204/(240.97+V204))/(CC204+CD204)-BX204)</f>
        <v>0</v>
      </c>
      <c r="S204">
        <f>1/((BR204+1)/(P204/1.6)+1/(Q204/1.37)) + BR204/((BR204+1)/(P204/1.6) + BR204/(Q204/1.37))</f>
        <v>0</v>
      </c>
      <c r="T204">
        <f>(BM204*BP204)</f>
        <v>0</v>
      </c>
      <c r="U204">
        <f>(CE204+(T204+2*0.95*5.67E-8*(((CE204+$B$7)+273)^4-(CE204+273)^4)-44100*I204)/(1.84*29.3*Q204+8*0.95*5.67E-8*(CE204+273)^3))</f>
        <v>0</v>
      </c>
      <c r="V204">
        <f>($C$7*CF204+$D$7*CG204+$E$7*U204)</f>
        <v>0</v>
      </c>
      <c r="W204">
        <f>0.61365*exp(17.502*V204/(240.97+V204))</f>
        <v>0</v>
      </c>
      <c r="X204">
        <f>(Y204/Z204*100)</f>
        <v>0</v>
      </c>
      <c r="Y204">
        <f>BX204*(CC204+CD204)/1000</f>
        <v>0</v>
      </c>
      <c r="Z204">
        <f>0.61365*exp(17.502*CE204/(240.97+CE204))</f>
        <v>0</v>
      </c>
      <c r="AA204">
        <f>(W204-BX204*(CC204+CD204)/1000)</f>
        <v>0</v>
      </c>
      <c r="AB204">
        <f>(-I204*44100)</f>
        <v>0</v>
      </c>
      <c r="AC204">
        <f>2*29.3*Q204*0.92*(CE204-V204)</f>
        <v>0</v>
      </c>
      <c r="AD204">
        <f>2*0.95*5.67E-8*(((CE204+$B$7)+273)^4-(V204+273)^4)</f>
        <v>0</v>
      </c>
      <c r="AE204">
        <f>T204+AD204+AB204+AC204</f>
        <v>0</v>
      </c>
      <c r="AF204">
        <v>0</v>
      </c>
      <c r="AG204">
        <v>0</v>
      </c>
      <c r="AH204">
        <f>IF(AF204*$H$13&gt;=AJ204,1.0,(AJ204/(AJ204-AF204*$H$13)))</f>
        <v>0</v>
      </c>
      <c r="AI204">
        <f>(AH204-1)*100</f>
        <v>0</v>
      </c>
      <c r="AJ204">
        <f>MAX(0,($B$13+$C$13*CJ204)/(1+$D$13*CJ204)*CC204/(CE204+273)*$E$13)</f>
        <v>0</v>
      </c>
      <c r="AK204" t="s">
        <v>292</v>
      </c>
      <c r="AL204" t="s">
        <v>292</v>
      </c>
      <c r="AM204">
        <v>0</v>
      </c>
      <c r="AN204">
        <v>0</v>
      </c>
      <c r="AO204">
        <f>1-AM204/AN204</f>
        <v>0</v>
      </c>
      <c r="AP204">
        <v>0</v>
      </c>
      <c r="AQ204" t="s">
        <v>292</v>
      </c>
      <c r="AR204" t="s">
        <v>292</v>
      </c>
      <c r="AS204">
        <v>0</v>
      </c>
      <c r="AT204">
        <v>0</v>
      </c>
      <c r="AU204">
        <f>1-AS204/AT204</f>
        <v>0</v>
      </c>
      <c r="AV204">
        <v>0.5</v>
      </c>
      <c r="AW204">
        <f>BN204</f>
        <v>0</v>
      </c>
      <c r="AX204">
        <f>K204</f>
        <v>0</v>
      </c>
      <c r="AY204">
        <f>AU204*AV204*AW204</f>
        <v>0</v>
      </c>
      <c r="AZ204">
        <f>(AX204-AP204)/AW204</f>
        <v>0</v>
      </c>
      <c r="BA204">
        <f>(AN204-AT204)/AT204</f>
        <v>0</v>
      </c>
      <c r="BB204">
        <f>AM204/(AO204+AM204/AT204)</f>
        <v>0</v>
      </c>
      <c r="BC204" t="s">
        <v>292</v>
      </c>
      <c r="BD204">
        <v>0</v>
      </c>
      <c r="BE204">
        <f>IF(BD204&lt;&gt;0, BD204, BB204)</f>
        <v>0</v>
      </c>
      <c r="BF204">
        <f>1-BE204/AT204</f>
        <v>0</v>
      </c>
      <c r="BG204">
        <f>(AT204-AS204)/(AT204-BE204)</f>
        <v>0</v>
      </c>
      <c r="BH204">
        <f>(AN204-AT204)/(AN204-BE204)</f>
        <v>0</v>
      </c>
      <c r="BI204">
        <f>(AT204-AS204)/(AT204-AM204)</f>
        <v>0</v>
      </c>
      <c r="BJ204">
        <f>(AN204-AT204)/(AN204-AM204)</f>
        <v>0</v>
      </c>
      <c r="BK204">
        <f>(BG204*BE204/AS204)</f>
        <v>0</v>
      </c>
      <c r="BL204">
        <f>(1-BK204)</f>
        <v>0</v>
      </c>
      <c r="BM204">
        <f>$B$11*CK204+$C$11*CL204+$F$11*CM204*(1-CP204)</f>
        <v>0</v>
      </c>
      <c r="BN204">
        <f>BM204*BO204</f>
        <v>0</v>
      </c>
      <c r="BO204">
        <f>($B$11*$D$9+$C$11*$D$9+$F$11*((CZ204+CR204)/MAX(CZ204+CR204+DA204, 0.1)*$I$9+DA204/MAX(CZ204+CR204+DA204, 0.1)*$J$9))/($B$11+$C$11+$F$11)</f>
        <v>0</v>
      </c>
      <c r="BP204">
        <f>($B$11*$K$9+$C$11*$K$9+$F$11*((CZ204+CR204)/MAX(CZ204+CR204+DA204, 0.1)*$P$9+DA204/MAX(CZ204+CR204+DA204, 0.1)*$Q$9))/($B$11+$C$11+$F$11)</f>
        <v>0</v>
      </c>
      <c r="BQ204">
        <v>6</v>
      </c>
      <c r="BR204">
        <v>0.5</v>
      </c>
      <c r="BS204" t="s">
        <v>293</v>
      </c>
      <c r="BT204">
        <v>2</v>
      </c>
      <c r="BU204">
        <v>1627940887.6</v>
      </c>
      <c r="BV204">
        <v>618.738</v>
      </c>
      <c r="BW204">
        <v>624.393</v>
      </c>
      <c r="BX204">
        <v>19.7791</v>
      </c>
      <c r="BY204">
        <v>19.7337</v>
      </c>
      <c r="BZ204">
        <v>617.364</v>
      </c>
      <c r="CA204">
        <v>19.909</v>
      </c>
      <c r="CB204">
        <v>900.076</v>
      </c>
      <c r="CC204">
        <v>101.144</v>
      </c>
      <c r="CD204">
        <v>0.100343</v>
      </c>
      <c r="CE204">
        <v>35.2376</v>
      </c>
      <c r="CF204">
        <v>35.4826</v>
      </c>
      <c r="CG204">
        <v>999.9</v>
      </c>
      <c r="CH204">
        <v>0</v>
      </c>
      <c r="CI204">
        <v>0</v>
      </c>
      <c r="CJ204">
        <v>9987.5</v>
      </c>
      <c r="CK204">
        <v>0</v>
      </c>
      <c r="CL204">
        <v>66.3215</v>
      </c>
      <c r="CM204">
        <v>1460.18</v>
      </c>
      <c r="CN204">
        <v>0.973004</v>
      </c>
      <c r="CO204">
        <v>0.0269955</v>
      </c>
      <c r="CP204">
        <v>0</v>
      </c>
      <c r="CQ204">
        <v>3.2297</v>
      </c>
      <c r="CR204">
        <v>4.99951</v>
      </c>
      <c r="CS204">
        <v>204.983</v>
      </c>
      <c r="CT204">
        <v>11913.4</v>
      </c>
      <c r="CU204">
        <v>49.5</v>
      </c>
      <c r="CV204">
        <v>51.875</v>
      </c>
      <c r="CW204">
        <v>51.125</v>
      </c>
      <c r="CX204">
        <v>51.187</v>
      </c>
      <c r="CY204">
        <v>51.437</v>
      </c>
      <c r="CZ204">
        <v>1415.9</v>
      </c>
      <c r="DA204">
        <v>39.28</v>
      </c>
      <c r="DB204">
        <v>0</v>
      </c>
      <c r="DC204">
        <v>1627940888.5</v>
      </c>
      <c r="DD204">
        <v>0</v>
      </c>
      <c r="DE204">
        <v>3.18641538461538</v>
      </c>
      <c r="DF204">
        <v>0.514071792344236</v>
      </c>
      <c r="DG204">
        <v>1.40259828045158</v>
      </c>
      <c r="DH204">
        <v>204.549076923077</v>
      </c>
      <c r="DI204">
        <v>15</v>
      </c>
      <c r="DJ204">
        <v>1627940486.6</v>
      </c>
      <c r="DK204" t="s">
        <v>294</v>
      </c>
      <c r="DL204">
        <v>1627940484.1</v>
      </c>
      <c r="DM204">
        <v>1627940486.6</v>
      </c>
      <c r="DN204">
        <v>1</v>
      </c>
      <c r="DO204">
        <v>-0.66</v>
      </c>
      <c r="DP204">
        <v>-0.126</v>
      </c>
      <c r="DQ204">
        <v>0.617</v>
      </c>
      <c r="DR204">
        <v>-0.144</v>
      </c>
      <c r="DS204">
        <v>420</v>
      </c>
      <c r="DT204">
        <v>19</v>
      </c>
      <c r="DU204">
        <v>0.69</v>
      </c>
      <c r="DV204">
        <v>0.21</v>
      </c>
      <c r="DW204">
        <v>-5.78965146341463</v>
      </c>
      <c r="DX204">
        <v>1.64416933797911</v>
      </c>
      <c r="DY204">
        <v>0.179176096192095</v>
      </c>
      <c r="DZ204">
        <v>0</v>
      </c>
      <c r="EA204">
        <v>3.15006176470588</v>
      </c>
      <c r="EB204">
        <v>0.486907861369399</v>
      </c>
      <c r="EC204">
        <v>0.191312513066212</v>
      </c>
      <c r="ED204">
        <v>1</v>
      </c>
      <c r="EE204">
        <v>0.0393684292682927</v>
      </c>
      <c r="EF204">
        <v>-0.0416589240418118</v>
      </c>
      <c r="EG204">
        <v>0.0113931043252475</v>
      </c>
      <c r="EH204">
        <v>1</v>
      </c>
      <c r="EI204">
        <v>2</v>
      </c>
      <c r="EJ204">
        <v>3</v>
      </c>
      <c r="EK204" t="s">
        <v>298</v>
      </c>
      <c r="EL204">
        <v>100</v>
      </c>
      <c r="EM204">
        <v>100</v>
      </c>
      <c r="EN204">
        <v>1.374</v>
      </c>
      <c r="EO204">
        <v>-0.1299</v>
      </c>
      <c r="EP204">
        <v>-1.5265217558934</v>
      </c>
      <c r="EQ204">
        <v>0.00616335315543056</v>
      </c>
      <c r="ER204">
        <v>-2.81551833566181e-06</v>
      </c>
      <c r="ES204">
        <v>7.20361701182458e-10</v>
      </c>
      <c r="ET204">
        <v>-0.335119031910718</v>
      </c>
      <c r="EU204">
        <v>0.000949733804135094</v>
      </c>
      <c r="EV204">
        <v>0.000626151634330831</v>
      </c>
      <c r="EW204">
        <v>-7.8445624330649e-06</v>
      </c>
      <c r="EX204">
        <v>-4</v>
      </c>
      <c r="EY204">
        <v>2067</v>
      </c>
      <c r="EZ204">
        <v>1</v>
      </c>
      <c r="FA204">
        <v>22</v>
      </c>
      <c r="FB204">
        <v>6.7</v>
      </c>
      <c r="FC204">
        <v>6.7</v>
      </c>
      <c r="FD204">
        <v>18</v>
      </c>
      <c r="FE204">
        <v>992.71</v>
      </c>
      <c r="FF204">
        <v>449.112</v>
      </c>
      <c r="FG204">
        <v>33.0011</v>
      </c>
      <c r="FH204">
        <v>35.0133</v>
      </c>
      <c r="FI204">
        <v>30.0015</v>
      </c>
      <c r="FJ204">
        <v>34.6327</v>
      </c>
      <c r="FK204">
        <v>34.6639</v>
      </c>
      <c r="FL204">
        <v>37.576</v>
      </c>
      <c r="FM204">
        <v>44.0428</v>
      </c>
      <c r="FN204">
        <v>0</v>
      </c>
      <c r="FO204">
        <v>33</v>
      </c>
      <c r="FP204">
        <v>635.65</v>
      </c>
      <c r="FQ204">
        <v>19.6869</v>
      </c>
      <c r="FR204">
        <v>98.8072</v>
      </c>
      <c r="FS204">
        <v>97.6287</v>
      </c>
    </row>
    <row r="205" spans="1:175">
      <c r="A205">
        <v>189</v>
      </c>
      <c r="B205">
        <v>1627940889.6</v>
      </c>
      <c r="C205">
        <v>376</v>
      </c>
      <c r="D205" t="s">
        <v>672</v>
      </c>
      <c r="E205" t="s">
        <v>673</v>
      </c>
      <c r="F205">
        <v>0</v>
      </c>
      <c r="H205">
        <v>1627940889.6</v>
      </c>
      <c r="I205">
        <f>(J205)/1000</f>
        <v>0</v>
      </c>
      <c r="J205">
        <f>1000*CB205*AH205*(BX205-BY205)/(100*BQ205*(1000-AH205*BX205))</f>
        <v>0</v>
      </c>
      <c r="K205">
        <f>CB205*AH205*(BW205-BV205*(1000-AH205*BY205)/(1000-AH205*BX205))/(100*BQ205)</f>
        <v>0</v>
      </c>
      <c r="L205">
        <f>BV205 - IF(AH205&gt;1, K205*BQ205*100.0/(AJ205*CJ205), 0)</f>
        <v>0</v>
      </c>
      <c r="M205">
        <f>((S205-I205/2)*L205-K205)/(S205+I205/2)</f>
        <v>0</v>
      </c>
      <c r="N205">
        <f>M205*(CC205+CD205)/1000.0</f>
        <v>0</v>
      </c>
      <c r="O205">
        <f>(BV205 - IF(AH205&gt;1, K205*BQ205*100.0/(AJ205*CJ205), 0))*(CC205+CD205)/1000.0</f>
        <v>0</v>
      </c>
      <c r="P205">
        <f>2.0/((1/R205-1/Q205)+SIGN(R205)*SQRT((1/R205-1/Q205)*(1/R205-1/Q205) + 4*BR205/((BR205+1)*(BR205+1))*(2*1/R205*1/Q205-1/Q205*1/Q205)))</f>
        <v>0</v>
      </c>
      <c r="Q205">
        <f>IF(LEFT(BS205,1)&lt;&gt;"0",IF(LEFT(BS205,1)="1",3.0,BT205),$D$5+$E$5*(CJ205*CC205/($K$5*1000))+$F$5*(CJ205*CC205/($K$5*1000))*MAX(MIN(BQ205,$J$5),$I$5)*MAX(MIN(BQ205,$J$5),$I$5)+$G$5*MAX(MIN(BQ205,$J$5),$I$5)*(CJ205*CC205/($K$5*1000))+$H$5*(CJ205*CC205/($K$5*1000))*(CJ205*CC205/($K$5*1000)))</f>
        <v>0</v>
      </c>
      <c r="R205">
        <f>I205*(1000-(1000*0.61365*exp(17.502*V205/(240.97+V205))/(CC205+CD205)+BX205)/2)/(1000*0.61365*exp(17.502*V205/(240.97+V205))/(CC205+CD205)-BX205)</f>
        <v>0</v>
      </c>
      <c r="S205">
        <f>1/((BR205+1)/(P205/1.6)+1/(Q205/1.37)) + BR205/((BR205+1)/(P205/1.6) + BR205/(Q205/1.37))</f>
        <v>0</v>
      </c>
      <c r="T205">
        <f>(BM205*BP205)</f>
        <v>0</v>
      </c>
      <c r="U205">
        <f>(CE205+(T205+2*0.95*5.67E-8*(((CE205+$B$7)+273)^4-(CE205+273)^4)-44100*I205)/(1.84*29.3*Q205+8*0.95*5.67E-8*(CE205+273)^3))</f>
        <v>0</v>
      </c>
      <c r="V205">
        <f>($C$7*CF205+$D$7*CG205+$E$7*U205)</f>
        <v>0</v>
      </c>
      <c r="W205">
        <f>0.61365*exp(17.502*V205/(240.97+V205))</f>
        <v>0</v>
      </c>
      <c r="X205">
        <f>(Y205/Z205*100)</f>
        <v>0</v>
      </c>
      <c r="Y205">
        <f>BX205*(CC205+CD205)/1000</f>
        <v>0</v>
      </c>
      <c r="Z205">
        <f>0.61365*exp(17.502*CE205/(240.97+CE205))</f>
        <v>0</v>
      </c>
      <c r="AA205">
        <f>(W205-BX205*(CC205+CD205)/1000)</f>
        <v>0</v>
      </c>
      <c r="AB205">
        <f>(-I205*44100)</f>
        <v>0</v>
      </c>
      <c r="AC205">
        <f>2*29.3*Q205*0.92*(CE205-V205)</f>
        <v>0</v>
      </c>
      <c r="AD205">
        <f>2*0.95*5.67E-8*(((CE205+$B$7)+273)^4-(V205+273)^4)</f>
        <v>0</v>
      </c>
      <c r="AE205">
        <f>T205+AD205+AB205+AC205</f>
        <v>0</v>
      </c>
      <c r="AF205">
        <v>0</v>
      </c>
      <c r="AG205">
        <v>0</v>
      </c>
      <c r="AH205">
        <f>IF(AF205*$H$13&gt;=AJ205,1.0,(AJ205/(AJ205-AF205*$H$13)))</f>
        <v>0</v>
      </c>
      <c r="AI205">
        <f>(AH205-1)*100</f>
        <v>0</v>
      </c>
      <c r="AJ205">
        <f>MAX(0,($B$13+$C$13*CJ205)/(1+$D$13*CJ205)*CC205/(CE205+273)*$E$13)</f>
        <v>0</v>
      </c>
      <c r="AK205" t="s">
        <v>292</v>
      </c>
      <c r="AL205" t="s">
        <v>292</v>
      </c>
      <c r="AM205">
        <v>0</v>
      </c>
      <c r="AN205">
        <v>0</v>
      </c>
      <c r="AO205">
        <f>1-AM205/AN205</f>
        <v>0</v>
      </c>
      <c r="AP205">
        <v>0</v>
      </c>
      <c r="AQ205" t="s">
        <v>292</v>
      </c>
      <c r="AR205" t="s">
        <v>292</v>
      </c>
      <c r="AS205">
        <v>0</v>
      </c>
      <c r="AT205">
        <v>0</v>
      </c>
      <c r="AU205">
        <f>1-AS205/AT205</f>
        <v>0</v>
      </c>
      <c r="AV205">
        <v>0.5</v>
      </c>
      <c r="AW205">
        <f>BN205</f>
        <v>0</v>
      </c>
      <c r="AX205">
        <f>K205</f>
        <v>0</v>
      </c>
      <c r="AY205">
        <f>AU205*AV205*AW205</f>
        <v>0</v>
      </c>
      <c r="AZ205">
        <f>(AX205-AP205)/AW205</f>
        <v>0</v>
      </c>
      <c r="BA205">
        <f>(AN205-AT205)/AT205</f>
        <v>0</v>
      </c>
      <c r="BB205">
        <f>AM205/(AO205+AM205/AT205)</f>
        <v>0</v>
      </c>
      <c r="BC205" t="s">
        <v>292</v>
      </c>
      <c r="BD205">
        <v>0</v>
      </c>
      <c r="BE205">
        <f>IF(BD205&lt;&gt;0, BD205, BB205)</f>
        <v>0</v>
      </c>
      <c r="BF205">
        <f>1-BE205/AT205</f>
        <v>0</v>
      </c>
      <c r="BG205">
        <f>(AT205-AS205)/(AT205-BE205)</f>
        <v>0</v>
      </c>
      <c r="BH205">
        <f>(AN205-AT205)/(AN205-BE205)</f>
        <v>0</v>
      </c>
      <c r="BI205">
        <f>(AT205-AS205)/(AT205-AM205)</f>
        <v>0</v>
      </c>
      <c r="BJ205">
        <f>(AN205-AT205)/(AN205-AM205)</f>
        <v>0</v>
      </c>
      <c r="BK205">
        <f>(BG205*BE205/AS205)</f>
        <v>0</v>
      </c>
      <c r="BL205">
        <f>(1-BK205)</f>
        <v>0</v>
      </c>
      <c r="BM205">
        <f>$B$11*CK205+$C$11*CL205+$F$11*CM205*(1-CP205)</f>
        <v>0</v>
      </c>
      <c r="BN205">
        <f>BM205*BO205</f>
        <v>0</v>
      </c>
      <c r="BO205">
        <f>($B$11*$D$9+$C$11*$D$9+$F$11*((CZ205+CR205)/MAX(CZ205+CR205+DA205, 0.1)*$I$9+DA205/MAX(CZ205+CR205+DA205, 0.1)*$J$9))/($B$11+$C$11+$F$11)</f>
        <v>0</v>
      </c>
      <c r="BP205">
        <f>($B$11*$K$9+$C$11*$K$9+$F$11*((CZ205+CR205)/MAX(CZ205+CR205+DA205, 0.1)*$P$9+DA205/MAX(CZ205+CR205+DA205, 0.1)*$Q$9))/($B$11+$C$11+$F$11)</f>
        <v>0</v>
      </c>
      <c r="BQ205">
        <v>6</v>
      </c>
      <c r="BR205">
        <v>0.5</v>
      </c>
      <c r="BS205" t="s">
        <v>293</v>
      </c>
      <c r="BT205">
        <v>2</v>
      </c>
      <c r="BU205">
        <v>1627940889.6</v>
      </c>
      <c r="BV205">
        <v>622.096</v>
      </c>
      <c r="BW205">
        <v>627.789</v>
      </c>
      <c r="BX205">
        <v>19.7875</v>
      </c>
      <c r="BY205">
        <v>19.7401</v>
      </c>
      <c r="BZ205">
        <v>620.709</v>
      </c>
      <c r="CA205">
        <v>19.9173</v>
      </c>
      <c r="CB205">
        <v>899.92</v>
      </c>
      <c r="CC205">
        <v>101.145</v>
      </c>
      <c r="CD205">
        <v>0.100068</v>
      </c>
      <c r="CE205">
        <v>35.2378</v>
      </c>
      <c r="CF205">
        <v>35.4809</v>
      </c>
      <c r="CG205">
        <v>999.9</v>
      </c>
      <c r="CH205">
        <v>0</v>
      </c>
      <c r="CI205">
        <v>0</v>
      </c>
      <c r="CJ205">
        <v>9993.75</v>
      </c>
      <c r="CK205">
        <v>0</v>
      </c>
      <c r="CL205">
        <v>66.3215</v>
      </c>
      <c r="CM205">
        <v>1460.18</v>
      </c>
      <c r="CN205">
        <v>0.972999</v>
      </c>
      <c r="CO205">
        <v>0.0270013</v>
      </c>
      <c r="CP205">
        <v>0</v>
      </c>
      <c r="CQ205">
        <v>2.9977</v>
      </c>
      <c r="CR205">
        <v>4.99951</v>
      </c>
      <c r="CS205">
        <v>205.333</v>
      </c>
      <c r="CT205">
        <v>11913.4</v>
      </c>
      <c r="CU205">
        <v>49.5</v>
      </c>
      <c r="CV205">
        <v>51.875</v>
      </c>
      <c r="CW205">
        <v>51.125</v>
      </c>
      <c r="CX205">
        <v>51.187</v>
      </c>
      <c r="CY205">
        <v>51.5</v>
      </c>
      <c r="CZ205">
        <v>1415.89</v>
      </c>
      <c r="DA205">
        <v>39.29</v>
      </c>
      <c r="DB205">
        <v>0</v>
      </c>
      <c r="DC205">
        <v>1627940890.3</v>
      </c>
      <c r="DD205">
        <v>0</v>
      </c>
      <c r="DE205">
        <v>3.19312</v>
      </c>
      <c r="DF205">
        <v>0.786961537284611</v>
      </c>
      <c r="DG205">
        <v>1.66346152677685</v>
      </c>
      <c r="DH205">
        <v>204.62836</v>
      </c>
      <c r="DI205">
        <v>15</v>
      </c>
      <c r="DJ205">
        <v>1627940486.6</v>
      </c>
      <c r="DK205" t="s">
        <v>294</v>
      </c>
      <c r="DL205">
        <v>1627940484.1</v>
      </c>
      <c r="DM205">
        <v>1627940486.6</v>
      </c>
      <c r="DN205">
        <v>1</v>
      </c>
      <c r="DO205">
        <v>-0.66</v>
      </c>
      <c r="DP205">
        <v>-0.126</v>
      </c>
      <c r="DQ205">
        <v>0.617</v>
      </c>
      <c r="DR205">
        <v>-0.144</v>
      </c>
      <c r="DS205">
        <v>420</v>
      </c>
      <c r="DT205">
        <v>19</v>
      </c>
      <c r="DU205">
        <v>0.69</v>
      </c>
      <c r="DV205">
        <v>0.21</v>
      </c>
      <c r="DW205">
        <v>-5.76383536585366</v>
      </c>
      <c r="DX205">
        <v>1.52788243902439</v>
      </c>
      <c r="DY205">
        <v>0.174897046079415</v>
      </c>
      <c r="DZ205">
        <v>0</v>
      </c>
      <c r="EA205">
        <v>3.16093428571429</v>
      </c>
      <c r="EB205">
        <v>0.705099804305288</v>
      </c>
      <c r="EC205">
        <v>0.194491653795011</v>
      </c>
      <c r="ED205">
        <v>1</v>
      </c>
      <c r="EE205">
        <v>0.0387326341463415</v>
      </c>
      <c r="EF205">
        <v>-0.00728555331010444</v>
      </c>
      <c r="EG205">
        <v>0.0108195032947983</v>
      </c>
      <c r="EH205">
        <v>1</v>
      </c>
      <c r="EI205">
        <v>2</v>
      </c>
      <c r="EJ205">
        <v>3</v>
      </c>
      <c r="EK205" t="s">
        <v>298</v>
      </c>
      <c r="EL205">
        <v>100</v>
      </c>
      <c r="EM205">
        <v>100</v>
      </c>
      <c r="EN205">
        <v>1.387</v>
      </c>
      <c r="EO205">
        <v>-0.1298</v>
      </c>
      <c r="EP205">
        <v>-1.5265217558934</v>
      </c>
      <c r="EQ205">
        <v>0.00616335315543056</v>
      </c>
      <c r="ER205">
        <v>-2.81551833566181e-06</v>
      </c>
      <c r="ES205">
        <v>7.20361701182458e-10</v>
      </c>
      <c r="ET205">
        <v>-0.335119031910718</v>
      </c>
      <c r="EU205">
        <v>0.000949733804135094</v>
      </c>
      <c r="EV205">
        <v>0.000626151634330831</v>
      </c>
      <c r="EW205">
        <v>-7.8445624330649e-06</v>
      </c>
      <c r="EX205">
        <v>-4</v>
      </c>
      <c r="EY205">
        <v>2067</v>
      </c>
      <c r="EZ205">
        <v>1</v>
      </c>
      <c r="FA205">
        <v>22</v>
      </c>
      <c r="FB205">
        <v>6.8</v>
      </c>
      <c r="FC205">
        <v>6.7</v>
      </c>
      <c r="FD205">
        <v>18</v>
      </c>
      <c r="FE205">
        <v>992.422</v>
      </c>
      <c r="FF205">
        <v>449.053</v>
      </c>
      <c r="FG205">
        <v>33.0009</v>
      </c>
      <c r="FH205">
        <v>35.0212</v>
      </c>
      <c r="FI205">
        <v>30.0015</v>
      </c>
      <c r="FJ205">
        <v>34.6405</v>
      </c>
      <c r="FK205">
        <v>34.6717</v>
      </c>
      <c r="FL205">
        <v>37.7557</v>
      </c>
      <c r="FM205">
        <v>44.0428</v>
      </c>
      <c r="FN205">
        <v>0</v>
      </c>
      <c r="FO205">
        <v>33</v>
      </c>
      <c r="FP205">
        <v>640.71</v>
      </c>
      <c r="FQ205">
        <v>19.6795</v>
      </c>
      <c r="FR205">
        <v>98.8064</v>
      </c>
      <c r="FS205">
        <v>97.6269</v>
      </c>
    </row>
    <row r="206" spans="1:175">
      <c r="A206">
        <v>190</v>
      </c>
      <c r="B206">
        <v>1627940891.6</v>
      </c>
      <c r="C206">
        <v>378</v>
      </c>
      <c r="D206" t="s">
        <v>674</v>
      </c>
      <c r="E206" t="s">
        <v>675</v>
      </c>
      <c r="F206">
        <v>0</v>
      </c>
      <c r="H206">
        <v>1627940891.6</v>
      </c>
      <c r="I206">
        <f>(J206)/1000</f>
        <v>0</v>
      </c>
      <c r="J206">
        <f>1000*CB206*AH206*(BX206-BY206)/(100*BQ206*(1000-AH206*BX206))</f>
        <v>0</v>
      </c>
      <c r="K206">
        <f>CB206*AH206*(BW206-BV206*(1000-AH206*BY206)/(1000-AH206*BX206))/(100*BQ206)</f>
        <v>0</v>
      </c>
      <c r="L206">
        <f>BV206 - IF(AH206&gt;1, K206*BQ206*100.0/(AJ206*CJ206), 0)</f>
        <v>0</v>
      </c>
      <c r="M206">
        <f>((S206-I206/2)*L206-K206)/(S206+I206/2)</f>
        <v>0</v>
      </c>
      <c r="N206">
        <f>M206*(CC206+CD206)/1000.0</f>
        <v>0</v>
      </c>
      <c r="O206">
        <f>(BV206 - IF(AH206&gt;1, K206*BQ206*100.0/(AJ206*CJ206), 0))*(CC206+CD206)/1000.0</f>
        <v>0</v>
      </c>
      <c r="P206">
        <f>2.0/((1/R206-1/Q206)+SIGN(R206)*SQRT((1/R206-1/Q206)*(1/R206-1/Q206) + 4*BR206/((BR206+1)*(BR206+1))*(2*1/R206*1/Q206-1/Q206*1/Q206)))</f>
        <v>0</v>
      </c>
      <c r="Q206">
        <f>IF(LEFT(BS206,1)&lt;&gt;"0",IF(LEFT(BS206,1)="1",3.0,BT206),$D$5+$E$5*(CJ206*CC206/($K$5*1000))+$F$5*(CJ206*CC206/($K$5*1000))*MAX(MIN(BQ206,$J$5),$I$5)*MAX(MIN(BQ206,$J$5),$I$5)+$G$5*MAX(MIN(BQ206,$J$5),$I$5)*(CJ206*CC206/($K$5*1000))+$H$5*(CJ206*CC206/($K$5*1000))*(CJ206*CC206/($K$5*1000)))</f>
        <v>0</v>
      </c>
      <c r="R206">
        <f>I206*(1000-(1000*0.61365*exp(17.502*V206/(240.97+V206))/(CC206+CD206)+BX206)/2)/(1000*0.61365*exp(17.502*V206/(240.97+V206))/(CC206+CD206)-BX206)</f>
        <v>0</v>
      </c>
      <c r="S206">
        <f>1/((BR206+1)/(P206/1.6)+1/(Q206/1.37)) + BR206/((BR206+1)/(P206/1.6) + BR206/(Q206/1.37))</f>
        <v>0</v>
      </c>
      <c r="T206">
        <f>(BM206*BP206)</f>
        <v>0</v>
      </c>
      <c r="U206">
        <f>(CE206+(T206+2*0.95*5.67E-8*(((CE206+$B$7)+273)^4-(CE206+273)^4)-44100*I206)/(1.84*29.3*Q206+8*0.95*5.67E-8*(CE206+273)^3))</f>
        <v>0</v>
      </c>
      <c r="V206">
        <f>($C$7*CF206+$D$7*CG206+$E$7*U206)</f>
        <v>0</v>
      </c>
      <c r="W206">
        <f>0.61365*exp(17.502*V206/(240.97+V206))</f>
        <v>0</v>
      </c>
      <c r="X206">
        <f>(Y206/Z206*100)</f>
        <v>0</v>
      </c>
      <c r="Y206">
        <f>BX206*(CC206+CD206)/1000</f>
        <v>0</v>
      </c>
      <c r="Z206">
        <f>0.61365*exp(17.502*CE206/(240.97+CE206))</f>
        <v>0</v>
      </c>
      <c r="AA206">
        <f>(W206-BX206*(CC206+CD206)/1000)</f>
        <v>0</v>
      </c>
      <c r="AB206">
        <f>(-I206*44100)</f>
        <v>0</v>
      </c>
      <c r="AC206">
        <f>2*29.3*Q206*0.92*(CE206-V206)</f>
        <v>0</v>
      </c>
      <c r="AD206">
        <f>2*0.95*5.67E-8*(((CE206+$B$7)+273)^4-(V206+273)^4)</f>
        <v>0</v>
      </c>
      <c r="AE206">
        <f>T206+AD206+AB206+AC206</f>
        <v>0</v>
      </c>
      <c r="AF206">
        <v>0</v>
      </c>
      <c r="AG206">
        <v>0</v>
      </c>
      <c r="AH206">
        <f>IF(AF206*$H$13&gt;=AJ206,1.0,(AJ206/(AJ206-AF206*$H$13)))</f>
        <v>0</v>
      </c>
      <c r="AI206">
        <f>(AH206-1)*100</f>
        <v>0</v>
      </c>
      <c r="AJ206">
        <f>MAX(0,($B$13+$C$13*CJ206)/(1+$D$13*CJ206)*CC206/(CE206+273)*$E$13)</f>
        <v>0</v>
      </c>
      <c r="AK206" t="s">
        <v>292</v>
      </c>
      <c r="AL206" t="s">
        <v>292</v>
      </c>
      <c r="AM206">
        <v>0</v>
      </c>
      <c r="AN206">
        <v>0</v>
      </c>
      <c r="AO206">
        <f>1-AM206/AN206</f>
        <v>0</v>
      </c>
      <c r="AP206">
        <v>0</v>
      </c>
      <c r="AQ206" t="s">
        <v>292</v>
      </c>
      <c r="AR206" t="s">
        <v>292</v>
      </c>
      <c r="AS206">
        <v>0</v>
      </c>
      <c r="AT206">
        <v>0</v>
      </c>
      <c r="AU206">
        <f>1-AS206/AT206</f>
        <v>0</v>
      </c>
      <c r="AV206">
        <v>0.5</v>
      </c>
      <c r="AW206">
        <f>BN206</f>
        <v>0</v>
      </c>
      <c r="AX206">
        <f>K206</f>
        <v>0</v>
      </c>
      <c r="AY206">
        <f>AU206*AV206*AW206</f>
        <v>0</v>
      </c>
      <c r="AZ206">
        <f>(AX206-AP206)/AW206</f>
        <v>0</v>
      </c>
      <c r="BA206">
        <f>(AN206-AT206)/AT206</f>
        <v>0</v>
      </c>
      <c r="BB206">
        <f>AM206/(AO206+AM206/AT206)</f>
        <v>0</v>
      </c>
      <c r="BC206" t="s">
        <v>292</v>
      </c>
      <c r="BD206">
        <v>0</v>
      </c>
      <c r="BE206">
        <f>IF(BD206&lt;&gt;0, BD206, BB206)</f>
        <v>0</v>
      </c>
      <c r="BF206">
        <f>1-BE206/AT206</f>
        <v>0</v>
      </c>
      <c r="BG206">
        <f>(AT206-AS206)/(AT206-BE206)</f>
        <v>0</v>
      </c>
      <c r="BH206">
        <f>(AN206-AT206)/(AN206-BE206)</f>
        <v>0</v>
      </c>
      <c r="BI206">
        <f>(AT206-AS206)/(AT206-AM206)</f>
        <v>0</v>
      </c>
      <c r="BJ206">
        <f>(AN206-AT206)/(AN206-AM206)</f>
        <v>0</v>
      </c>
      <c r="BK206">
        <f>(BG206*BE206/AS206)</f>
        <v>0</v>
      </c>
      <c r="BL206">
        <f>(1-BK206)</f>
        <v>0</v>
      </c>
      <c r="BM206">
        <f>$B$11*CK206+$C$11*CL206+$F$11*CM206*(1-CP206)</f>
        <v>0</v>
      </c>
      <c r="BN206">
        <f>BM206*BO206</f>
        <v>0</v>
      </c>
      <c r="BO206">
        <f>($B$11*$D$9+$C$11*$D$9+$F$11*((CZ206+CR206)/MAX(CZ206+CR206+DA206, 0.1)*$I$9+DA206/MAX(CZ206+CR206+DA206, 0.1)*$J$9))/($B$11+$C$11+$F$11)</f>
        <v>0</v>
      </c>
      <c r="BP206">
        <f>($B$11*$K$9+$C$11*$K$9+$F$11*((CZ206+CR206)/MAX(CZ206+CR206+DA206, 0.1)*$P$9+DA206/MAX(CZ206+CR206+DA206, 0.1)*$Q$9))/($B$11+$C$11+$F$11)</f>
        <v>0</v>
      </c>
      <c r="BQ206">
        <v>6</v>
      </c>
      <c r="BR206">
        <v>0.5</v>
      </c>
      <c r="BS206" t="s">
        <v>293</v>
      </c>
      <c r="BT206">
        <v>2</v>
      </c>
      <c r="BU206">
        <v>1627940891.6</v>
      </c>
      <c r="BV206">
        <v>625.397</v>
      </c>
      <c r="BW206">
        <v>631.184</v>
      </c>
      <c r="BX206">
        <v>19.7937</v>
      </c>
      <c r="BY206">
        <v>19.745</v>
      </c>
      <c r="BZ206">
        <v>623.999</v>
      </c>
      <c r="CA206">
        <v>19.9234</v>
      </c>
      <c r="CB206">
        <v>899.952</v>
      </c>
      <c r="CC206">
        <v>101.146</v>
      </c>
      <c r="CD206">
        <v>0.0996266</v>
      </c>
      <c r="CE206">
        <v>35.2386</v>
      </c>
      <c r="CF206">
        <v>35.4784</v>
      </c>
      <c r="CG206">
        <v>999.9</v>
      </c>
      <c r="CH206">
        <v>0</v>
      </c>
      <c r="CI206">
        <v>0</v>
      </c>
      <c r="CJ206">
        <v>9991.25</v>
      </c>
      <c r="CK206">
        <v>0</v>
      </c>
      <c r="CL206">
        <v>66.3215</v>
      </c>
      <c r="CM206">
        <v>1460.19</v>
      </c>
      <c r="CN206">
        <v>0.973004</v>
      </c>
      <c r="CO206">
        <v>0.0269955</v>
      </c>
      <c r="CP206">
        <v>0</v>
      </c>
      <c r="CQ206">
        <v>3.337</v>
      </c>
      <c r="CR206">
        <v>4.99951</v>
      </c>
      <c r="CS206">
        <v>204.909</v>
      </c>
      <c r="CT206">
        <v>11913.4</v>
      </c>
      <c r="CU206">
        <v>49.5</v>
      </c>
      <c r="CV206">
        <v>51.875</v>
      </c>
      <c r="CW206">
        <v>51.125</v>
      </c>
      <c r="CX206">
        <v>51.187</v>
      </c>
      <c r="CY206">
        <v>51.5</v>
      </c>
      <c r="CZ206">
        <v>1415.91</v>
      </c>
      <c r="DA206">
        <v>39.28</v>
      </c>
      <c r="DB206">
        <v>0</v>
      </c>
      <c r="DC206">
        <v>1627940892.1</v>
      </c>
      <c r="DD206">
        <v>0</v>
      </c>
      <c r="DE206">
        <v>3.21195769230769</v>
      </c>
      <c r="DF206">
        <v>0.717610253804711</v>
      </c>
      <c r="DG206">
        <v>1.99914528963056</v>
      </c>
      <c r="DH206">
        <v>204.675115384615</v>
      </c>
      <c r="DI206">
        <v>15</v>
      </c>
      <c r="DJ206">
        <v>1627940486.6</v>
      </c>
      <c r="DK206" t="s">
        <v>294</v>
      </c>
      <c r="DL206">
        <v>1627940484.1</v>
      </c>
      <c r="DM206">
        <v>1627940486.6</v>
      </c>
      <c r="DN206">
        <v>1</v>
      </c>
      <c r="DO206">
        <v>-0.66</v>
      </c>
      <c r="DP206">
        <v>-0.126</v>
      </c>
      <c r="DQ206">
        <v>0.617</v>
      </c>
      <c r="DR206">
        <v>-0.144</v>
      </c>
      <c r="DS206">
        <v>420</v>
      </c>
      <c r="DT206">
        <v>19</v>
      </c>
      <c r="DU206">
        <v>0.69</v>
      </c>
      <c r="DV206">
        <v>0.21</v>
      </c>
      <c r="DW206">
        <v>-5.73507146341463</v>
      </c>
      <c r="DX206">
        <v>1.20294585365852</v>
      </c>
      <c r="DY206">
        <v>0.157335448916203</v>
      </c>
      <c r="DZ206">
        <v>0</v>
      </c>
      <c r="EA206">
        <v>3.17952352941176</v>
      </c>
      <c r="EB206">
        <v>0.661973757355707</v>
      </c>
      <c r="EC206">
        <v>0.185638214021764</v>
      </c>
      <c r="ED206">
        <v>1</v>
      </c>
      <c r="EE206">
        <v>0.0384023390243902</v>
      </c>
      <c r="EF206">
        <v>0.0283264306620209</v>
      </c>
      <c r="EG206">
        <v>0.0104995253698273</v>
      </c>
      <c r="EH206">
        <v>1</v>
      </c>
      <c r="EI206">
        <v>2</v>
      </c>
      <c r="EJ206">
        <v>3</v>
      </c>
      <c r="EK206" t="s">
        <v>298</v>
      </c>
      <c r="EL206">
        <v>100</v>
      </c>
      <c r="EM206">
        <v>100</v>
      </c>
      <c r="EN206">
        <v>1.398</v>
      </c>
      <c r="EO206">
        <v>-0.1297</v>
      </c>
      <c r="EP206">
        <v>-1.5265217558934</v>
      </c>
      <c r="EQ206">
        <v>0.00616335315543056</v>
      </c>
      <c r="ER206">
        <v>-2.81551833566181e-06</v>
      </c>
      <c r="ES206">
        <v>7.20361701182458e-10</v>
      </c>
      <c r="ET206">
        <v>-0.335119031910718</v>
      </c>
      <c r="EU206">
        <v>0.000949733804135094</v>
      </c>
      <c r="EV206">
        <v>0.000626151634330831</v>
      </c>
      <c r="EW206">
        <v>-7.8445624330649e-06</v>
      </c>
      <c r="EX206">
        <v>-4</v>
      </c>
      <c r="EY206">
        <v>2067</v>
      </c>
      <c r="EZ206">
        <v>1</v>
      </c>
      <c r="FA206">
        <v>22</v>
      </c>
      <c r="FB206">
        <v>6.8</v>
      </c>
      <c r="FC206">
        <v>6.8</v>
      </c>
      <c r="FD206">
        <v>18</v>
      </c>
      <c r="FE206">
        <v>992.463</v>
      </c>
      <c r="FF206">
        <v>449.004</v>
      </c>
      <c r="FG206">
        <v>33.0009</v>
      </c>
      <c r="FH206">
        <v>35.0276</v>
      </c>
      <c r="FI206">
        <v>30.0015</v>
      </c>
      <c r="FJ206">
        <v>34.6482</v>
      </c>
      <c r="FK206">
        <v>34.6788</v>
      </c>
      <c r="FL206">
        <v>37.9209</v>
      </c>
      <c r="FM206">
        <v>44.0428</v>
      </c>
      <c r="FN206">
        <v>0</v>
      </c>
      <c r="FO206">
        <v>33</v>
      </c>
      <c r="FP206">
        <v>645.74</v>
      </c>
      <c r="FQ206">
        <v>19.6702</v>
      </c>
      <c r="FR206">
        <v>98.8064</v>
      </c>
      <c r="FS206">
        <v>97.6249</v>
      </c>
    </row>
    <row r="207" spans="1:175">
      <c r="A207">
        <v>191</v>
      </c>
      <c r="B207">
        <v>1627940893.6</v>
      </c>
      <c r="C207">
        <v>380</v>
      </c>
      <c r="D207" t="s">
        <v>676</v>
      </c>
      <c r="E207" t="s">
        <v>677</v>
      </c>
      <c r="F207">
        <v>0</v>
      </c>
      <c r="H207">
        <v>1627940893.6</v>
      </c>
      <c r="I207">
        <f>(J207)/1000</f>
        <v>0</v>
      </c>
      <c r="J207">
        <f>1000*CB207*AH207*(BX207-BY207)/(100*BQ207*(1000-AH207*BX207))</f>
        <v>0</v>
      </c>
      <c r="K207">
        <f>CB207*AH207*(BW207-BV207*(1000-AH207*BY207)/(1000-AH207*BX207))/(100*BQ207)</f>
        <v>0</v>
      </c>
      <c r="L207">
        <f>BV207 - IF(AH207&gt;1, K207*BQ207*100.0/(AJ207*CJ207), 0)</f>
        <v>0</v>
      </c>
      <c r="M207">
        <f>((S207-I207/2)*L207-K207)/(S207+I207/2)</f>
        <v>0</v>
      </c>
      <c r="N207">
        <f>M207*(CC207+CD207)/1000.0</f>
        <v>0</v>
      </c>
      <c r="O207">
        <f>(BV207 - IF(AH207&gt;1, K207*BQ207*100.0/(AJ207*CJ207), 0))*(CC207+CD207)/1000.0</f>
        <v>0</v>
      </c>
      <c r="P207">
        <f>2.0/((1/R207-1/Q207)+SIGN(R207)*SQRT((1/R207-1/Q207)*(1/R207-1/Q207) + 4*BR207/((BR207+1)*(BR207+1))*(2*1/R207*1/Q207-1/Q207*1/Q207)))</f>
        <v>0</v>
      </c>
      <c r="Q207">
        <f>IF(LEFT(BS207,1)&lt;&gt;"0",IF(LEFT(BS207,1)="1",3.0,BT207),$D$5+$E$5*(CJ207*CC207/($K$5*1000))+$F$5*(CJ207*CC207/($K$5*1000))*MAX(MIN(BQ207,$J$5),$I$5)*MAX(MIN(BQ207,$J$5),$I$5)+$G$5*MAX(MIN(BQ207,$J$5),$I$5)*(CJ207*CC207/($K$5*1000))+$H$5*(CJ207*CC207/($K$5*1000))*(CJ207*CC207/($K$5*1000)))</f>
        <v>0</v>
      </c>
      <c r="R207">
        <f>I207*(1000-(1000*0.61365*exp(17.502*V207/(240.97+V207))/(CC207+CD207)+BX207)/2)/(1000*0.61365*exp(17.502*V207/(240.97+V207))/(CC207+CD207)-BX207)</f>
        <v>0</v>
      </c>
      <c r="S207">
        <f>1/((BR207+1)/(P207/1.6)+1/(Q207/1.37)) + BR207/((BR207+1)/(P207/1.6) + BR207/(Q207/1.37))</f>
        <v>0</v>
      </c>
      <c r="T207">
        <f>(BM207*BP207)</f>
        <v>0</v>
      </c>
      <c r="U207">
        <f>(CE207+(T207+2*0.95*5.67E-8*(((CE207+$B$7)+273)^4-(CE207+273)^4)-44100*I207)/(1.84*29.3*Q207+8*0.95*5.67E-8*(CE207+273)^3))</f>
        <v>0</v>
      </c>
      <c r="V207">
        <f>($C$7*CF207+$D$7*CG207+$E$7*U207)</f>
        <v>0</v>
      </c>
      <c r="W207">
        <f>0.61365*exp(17.502*V207/(240.97+V207))</f>
        <v>0</v>
      </c>
      <c r="X207">
        <f>(Y207/Z207*100)</f>
        <v>0</v>
      </c>
      <c r="Y207">
        <f>BX207*(CC207+CD207)/1000</f>
        <v>0</v>
      </c>
      <c r="Z207">
        <f>0.61365*exp(17.502*CE207/(240.97+CE207))</f>
        <v>0</v>
      </c>
      <c r="AA207">
        <f>(W207-BX207*(CC207+CD207)/1000)</f>
        <v>0</v>
      </c>
      <c r="AB207">
        <f>(-I207*44100)</f>
        <v>0</v>
      </c>
      <c r="AC207">
        <f>2*29.3*Q207*0.92*(CE207-V207)</f>
        <v>0</v>
      </c>
      <c r="AD207">
        <f>2*0.95*5.67E-8*(((CE207+$B$7)+273)^4-(V207+273)^4)</f>
        <v>0</v>
      </c>
      <c r="AE207">
        <f>T207+AD207+AB207+AC207</f>
        <v>0</v>
      </c>
      <c r="AF207">
        <v>0</v>
      </c>
      <c r="AG207">
        <v>0</v>
      </c>
      <c r="AH207">
        <f>IF(AF207*$H$13&gt;=AJ207,1.0,(AJ207/(AJ207-AF207*$H$13)))</f>
        <v>0</v>
      </c>
      <c r="AI207">
        <f>(AH207-1)*100</f>
        <v>0</v>
      </c>
      <c r="AJ207">
        <f>MAX(0,($B$13+$C$13*CJ207)/(1+$D$13*CJ207)*CC207/(CE207+273)*$E$13)</f>
        <v>0</v>
      </c>
      <c r="AK207" t="s">
        <v>292</v>
      </c>
      <c r="AL207" t="s">
        <v>292</v>
      </c>
      <c r="AM207">
        <v>0</v>
      </c>
      <c r="AN207">
        <v>0</v>
      </c>
      <c r="AO207">
        <f>1-AM207/AN207</f>
        <v>0</v>
      </c>
      <c r="AP207">
        <v>0</v>
      </c>
      <c r="AQ207" t="s">
        <v>292</v>
      </c>
      <c r="AR207" t="s">
        <v>292</v>
      </c>
      <c r="AS207">
        <v>0</v>
      </c>
      <c r="AT207">
        <v>0</v>
      </c>
      <c r="AU207">
        <f>1-AS207/AT207</f>
        <v>0</v>
      </c>
      <c r="AV207">
        <v>0.5</v>
      </c>
      <c r="AW207">
        <f>BN207</f>
        <v>0</v>
      </c>
      <c r="AX207">
        <f>K207</f>
        <v>0</v>
      </c>
      <c r="AY207">
        <f>AU207*AV207*AW207</f>
        <v>0</v>
      </c>
      <c r="AZ207">
        <f>(AX207-AP207)/AW207</f>
        <v>0</v>
      </c>
      <c r="BA207">
        <f>(AN207-AT207)/AT207</f>
        <v>0</v>
      </c>
      <c r="BB207">
        <f>AM207/(AO207+AM207/AT207)</f>
        <v>0</v>
      </c>
      <c r="BC207" t="s">
        <v>292</v>
      </c>
      <c r="BD207">
        <v>0</v>
      </c>
      <c r="BE207">
        <f>IF(BD207&lt;&gt;0, BD207, BB207)</f>
        <v>0</v>
      </c>
      <c r="BF207">
        <f>1-BE207/AT207</f>
        <v>0</v>
      </c>
      <c r="BG207">
        <f>(AT207-AS207)/(AT207-BE207)</f>
        <v>0</v>
      </c>
      <c r="BH207">
        <f>(AN207-AT207)/(AN207-BE207)</f>
        <v>0</v>
      </c>
      <c r="BI207">
        <f>(AT207-AS207)/(AT207-AM207)</f>
        <v>0</v>
      </c>
      <c r="BJ207">
        <f>(AN207-AT207)/(AN207-AM207)</f>
        <v>0</v>
      </c>
      <c r="BK207">
        <f>(BG207*BE207/AS207)</f>
        <v>0</v>
      </c>
      <c r="BL207">
        <f>(1-BK207)</f>
        <v>0</v>
      </c>
      <c r="BM207">
        <f>$B$11*CK207+$C$11*CL207+$F$11*CM207*(1-CP207)</f>
        <v>0</v>
      </c>
      <c r="BN207">
        <f>BM207*BO207</f>
        <v>0</v>
      </c>
      <c r="BO207">
        <f>($B$11*$D$9+$C$11*$D$9+$F$11*((CZ207+CR207)/MAX(CZ207+CR207+DA207, 0.1)*$I$9+DA207/MAX(CZ207+CR207+DA207, 0.1)*$J$9))/($B$11+$C$11+$F$11)</f>
        <v>0</v>
      </c>
      <c r="BP207">
        <f>($B$11*$K$9+$C$11*$K$9+$F$11*((CZ207+CR207)/MAX(CZ207+CR207+DA207, 0.1)*$P$9+DA207/MAX(CZ207+CR207+DA207, 0.1)*$Q$9))/($B$11+$C$11+$F$11)</f>
        <v>0</v>
      </c>
      <c r="BQ207">
        <v>6</v>
      </c>
      <c r="BR207">
        <v>0.5</v>
      </c>
      <c r="BS207" t="s">
        <v>293</v>
      </c>
      <c r="BT207">
        <v>2</v>
      </c>
      <c r="BU207">
        <v>1627940893.6</v>
      </c>
      <c r="BV207">
        <v>628.778</v>
      </c>
      <c r="BW207">
        <v>634.554</v>
      </c>
      <c r="BX207">
        <v>19.7992</v>
      </c>
      <c r="BY207">
        <v>19.7524</v>
      </c>
      <c r="BZ207">
        <v>627.368</v>
      </c>
      <c r="CA207">
        <v>19.9288</v>
      </c>
      <c r="CB207">
        <v>900.003</v>
      </c>
      <c r="CC207">
        <v>101.145</v>
      </c>
      <c r="CD207">
        <v>0.100289</v>
      </c>
      <c r="CE207">
        <v>35.2401</v>
      </c>
      <c r="CF207">
        <v>35.4821</v>
      </c>
      <c r="CG207">
        <v>999.9</v>
      </c>
      <c r="CH207">
        <v>0</v>
      </c>
      <c r="CI207">
        <v>0</v>
      </c>
      <c r="CJ207">
        <v>9975</v>
      </c>
      <c r="CK207">
        <v>0</v>
      </c>
      <c r="CL207">
        <v>66.3215</v>
      </c>
      <c r="CM207">
        <v>1459.85</v>
      </c>
      <c r="CN207">
        <v>0.972999</v>
      </c>
      <c r="CO207">
        <v>0.0270013</v>
      </c>
      <c r="CP207">
        <v>0</v>
      </c>
      <c r="CQ207">
        <v>3.5334</v>
      </c>
      <c r="CR207">
        <v>4.99951</v>
      </c>
      <c r="CS207">
        <v>204.735</v>
      </c>
      <c r="CT207">
        <v>11910.6</v>
      </c>
      <c r="CU207">
        <v>49.5</v>
      </c>
      <c r="CV207">
        <v>51.875</v>
      </c>
      <c r="CW207">
        <v>51.125</v>
      </c>
      <c r="CX207">
        <v>51.187</v>
      </c>
      <c r="CY207">
        <v>51.5</v>
      </c>
      <c r="CZ207">
        <v>1415.57</v>
      </c>
      <c r="DA207">
        <v>39.28</v>
      </c>
      <c r="DB207">
        <v>0</v>
      </c>
      <c r="DC207">
        <v>1627940894.5</v>
      </c>
      <c r="DD207">
        <v>0</v>
      </c>
      <c r="DE207">
        <v>3.24036923076923</v>
      </c>
      <c r="DF207">
        <v>0.0381606791538218</v>
      </c>
      <c r="DG207">
        <v>1.84430768370501</v>
      </c>
      <c r="DH207">
        <v>204.759615384615</v>
      </c>
      <c r="DI207">
        <v>15</v>
      </c>
      <c r="DJ207">
        <v>1627940486.6</v>
      </c>
      <c r="DK207" t="s">
        <v>294</v>
      </c>
      <c r="DL207">
        <v>1627940484.1</v>
      </c>
      <c r="DM207">
        <v>1627940486.6</v>
      </c>
      <c r="DN207">
        <v>1</v>
      </c>
      <c r="DO207">
        <v>-0.66</v>
      </c>
      <c r="DP207">
        <v>-0.126</v>
      </c>
      <c r="DQ207">
        <v>0.617</v>
      </c>
      <c r="DR207">
        <v>-0.144</v>
      </c>
      <c r="DS207">
        <v>420</v>
      </c>
      <c r="DT207">
        <v>19</v>
      </c>
      <c r="DU207">
        <v>0.69</v>
      </c>
      <c r="DV207">
        <v>0.21</v>
      </c>
      <c r="DW207">
        <v>-5.71066317073171</v>
      </c>
      <c r="DX207">
        <v>0.699666480836233</v>
      </c>
      <c r="DY207">
        <v>0.132678104346095</v>
      </c>
      <c r="DZ207">
        <v>0</v>
      </c>
      <c r="EA207">
        <v>3.195</v>
      </c>
      <c r="EB207">
        <v>0.299000845308531</v>
      </c>
      <c r="EC207">
        <v>0.178481528126451</v>
      </c>
      <c r="ED207">
        <v>1</v>
      </c>
      <c r="EE207">
        <v>0.0380726487804878</v>
      </c>
      <c r="EF207">
        <v>0.0662190857142856</v>
      </c>
      <c r="EG207">
        <v>0.0101493547697384</v>
      </c>
      <c r="EH207">
        <v>1</v>
      </c>
      <c r="EI207">
        <v>2</v>
      </c>
      <c r="EJ207">
        <v>3</v>
      </c>
      <c r="EK207" t="s">
        <v>298</v>
      </c>
      <c r="EL207">
        <v>100</v>
      </c>
      <c r="EM207">
        <v>100</v>
      </c>
      <c r="EN207">
        <v>1.41</v>
      </c>
      <c r="EO207">
        <v>-0.1296</v>
      </c>
      <c r="EP207">
        <v>-1.5265217558934</v>
      </c>
      <c r="EQ207">
        <v>0.00616335315543056</v>
      </c>
      <c r="ER207">
        <v>-2.81551833566181e-06</v>
      </c>
      <c r="ES207">
        <v>7.20361701182458e-10</v>
      </c>
      <c r="ET207">
        <v>-0.335119031910718</v>
      </c>
      <c r="EU207">
        <v>0.000949733804135094</v>
      </c>
      <c r="EV207">
        <v>0.000626151634330831</v>
      </c>
      <c r="EW207">
        <v>-7.8445624330649e-06</v>
      </c>
      <c r="EX207">
        <v>-4</v>
      </c>
      <c r="EY207">
        <v>2067</v>
      </c>
      <c r="EZ207">
        <v>1</v>
      </c>
      <c r="FA207">
        <v>22</v>
      </c>
      <c r="FB207">
        <v>6.8</v>
      </c>
      <c r="FC207">
        <v>6.8</v>
      </c>
      <c r="FD207">
        <v>18</v>
      </c>
      <c r="FE207">
        <v>992.548</v>
      </c>
      <c r="FF207">
        <v>449.075</v>
      </c>
      <c r="FG207">
        <v>33.0008</v>
      </c>
      <c r="FH207">
        <v>35.034</v>
      </c>
      <c r="FI207">
        <v>30.0015</v>
      </c>
      <c r="FJ207">
        <v>34.6554</v>
      </c>
      <c r="FK207">
        <v>34.6866</v>
      </c>
      <c r="FL207">
        <v>38.0557</v>
      </c>
      <c r="FM207">
        <v>44.0428</v>
      </c>
      <c r="FN207">
        <v>0</v>
      </c>
      <c r="FO207">
        <v>33</v>
      </c>
      <c r="FP207">
        <v>645.74</v>
      </c>
      <c r="FQ207">
        <v>19.6609</v>
      </c>
      <c r="FR207">
        <v>98.8055</v>
      </c>
      <c r="FS207">
        <v>97.6239</v>
      </c>
    </row>
    <row r="208" spans="1:175">
      <c r="A208">
        <v>192</v>
      </c>
      <c r="B208">
        <v>1627940895.6</v>
      </c>
      <c r="C208">
        <v>382</v>
      </c>
      <c r="D208" t="s">
        <v>678</v>
      </c>
      <c r="E208" t="s">
        <v>679</v>
      </c>
      <c r="F208">
        <v>0</v>
      </c>
      <c r="H208">
        <v>1627940895.6</v>
      </c>
      <c r="I208">
        <f>(J208)/1000</f>
        <v>0</v>
      </c>
      <c r="J208">
        <f>1000*CB208*AH208*(BX208-BY208)/(100*BQ208*(1000-AH208*BX208))</f>
        <v>0</v>
      </c>
      <c r="K208">
        <f>CB208*AH208*(BW208-BV208*(1000-AH208*BY208)/(1000-AH208*BX208))/(100*BQ208)</f>
        <v>0</v>
      </c>
      <c r="L208">
        <f>BV208 - IF(AH208&gt;1, K208*BQ208*100.0/(AJ208*CJ208), 0)</f>
        <v>0</v>
      </c>
      <c r="M208">
        <f>((S208-I208/2)*L208-K208)/(S208+I208/2)</f>
        <v>0</v>
      </c>
      <c r="N208">
        <f>M208*(CC208+CD208)/1000.0</f>
        <v>0</v>
      </c>
      <c r="O208">
        <f>(BV208 - IF(AH208&gt;1, K208*BQ208*100.0/(AJ208*CJ208), 0))*(CC208+CD208)/1000.0</f>
        <v>0</v>
      </c>
      <c r="P208">
        <f>2.0/((1/R208-1/Q208)+SIGN(R208)*SQRT((1/R208-1/Q208)*(1/R208-1/Q208) + 4*BR208/((BR208+1)*(BR208+1))*(2*1/R208*1/Q208-1/Q208*1/Q208)))</f>
        <v>0</v>
      </c>
      <c r="Q208">
        <f>IF(LEFT(BS208,1)&lt;&gt;"0",IF(LEFT(BS208,1)="1",3.0,BT208),$D$5+$E$5*(CJ208*CC208/($K$5*1000))+$F$5*(CJ208*CC208/($K$5*1000))*MAX(MIN(BQ208,$J$5),$I$5)*MAX(MIN(BQ208,$J$5),$I$5)+$G$5*MAX(MIN(BQ208,$J$5),$I$5)*(CJ208*CC208/($K$5*1000))+$H$5*(CJ208*CC208/($K$5*1000))*(CJ208*CC208/($K$5*1000)))</f>
        <v>0</v>
      </c>
      <c r="R208">
        <f>I208*(1000-(1000*0.61365*exp(17.502*V208/(240.97+V208))/(CC208+CD208)+BX208)/2)/(1000*0.61365*exp(17.502*V208/(240.97+V208))/(CC208+CD208)-BX208)</f>
        <v>0</v>
      </c>
      <c r="S208">
        <f>1/((BR208+1)/(P208/1.6)+1/(Q208/1.37)) + BR208/((BR208+1)/(P208/1.6) + BR208/(Q208/1.37))</f>
        <v>0</v>
      </c>
      <c r="T208">
        <f>(BM208*BP208)</f>
        <v>0</v>
      </c>
      <c r="U208">
        <f>(CE208+(T208+2*0.95*5.67E-8*(((CE208+$B$7)+273)^4-(CE208+273)^4)-44100*I208)/(1.84*29.3*Q208+8*0.95*5.67E-8*(CE208+273)^3))</f>
        <v>0</v>
      </c>
      <c r="V208">
        <f>($C$7*CF208+$D$7*CG208+$E$7*U208)</f>
        <v>0</v>
      </c>
      <c r="W208">
        <f>0.61365*exp(17.502*V208/(240.97+V208))</f>
        <v>0</v>
      </c>
      <c r="X208">
        <f>(Y208/Z208*100)</f>
        <v>0</v>
      </c>
      <c r="Y208">
        <f>BX208*(CC208+CD208)/1000</f>
        <v>0</v>
      </c>
      <c r="Z208">
        <f>0.61365*exp(17.502*CE208/(240.97+CE208))</f>
        <v>0</v>
      </c>
      <c r="AA208">
        <f>(W208-BX208*(CC208+CD208)/1000)</f>
        <v>0</v>
      </c>
      <c r="AB208">
        <f>(-I208*44100)</f>
        <v>0</v>
      </c>
      <c r="AC208">
        <f>2*29.3*Q208*0.92*(CE208-V208)</f>
        <v>0</v>
      </c>
      <c r="AD208">
        <f>2*0.95*5.67E-8*(((CE208+$B$7)+273)^4-(V208+273)^4)</f>
        <v>0</v>
      </c>
      <c r="AE208">
        <f>T208+AD208+AB208+AC208</f>
        <v>0</v>
      </c>
      <c r="AF208">
        <v>0</v>
      </c>
      <c r="AG208">
        <v>0</v>
      </c>
      <c r="AH208">
        <f>IF(AF208*$H$13&gt;=AJ208,1.0,(AJ208/(AJ208-AF208*$H$13)))</f>
        <v>0</v>
      </c>
      <c r="AI208">
        <f>(AH208-1)*100</f>
        <v>0</v>
      </c>
      <c r="AJ208">
        <f>MAX(0,($B$13+$C$13*CJ208)/(1+$D$13*CJ208)*CC208/(CE208+273)*$E$13)</f>
        <v>0</v>
      </c>
      <c r="AK208" t="s">
        <v>292</v>
      </c>
      <c r="AL208" t="s">
        <v>292</v>
      </c>
      <c r="AM208">
        <v>0</v>
      </c>
      <c r="AN208">
        <v>0</v>
      </c>
      <c r="AO208">
        <f>1-AM208/AN208</f>
        <v>0</v>
      </c>
      <c r="AP208">
        <v>0</v>
      </c>
      <c r="AQ208" t="s">
        <v>292</v>
      </c>
      <c r="AR208" t="s">
        <v>292</v>
      </c>
      <c r="AS208">
        <v>0</v>
      </c>
      <c r="AT208">
        <v>0</v>
      </c>
      <c r="AU208">
        <f>1-AS208/AT208</f>
        <v>0</v>
      </c>
      <c r="AV208">
        <v>0.5</v>
      </c>
      <c r="AW208">
        <f>BN208</f>
        <v>0</v>
      </c>
      <c r="AX208">
        <f>K208</f>
        <v>0</v>
      </c>
      <c r="AY208">
        <f>AU208*AV208*AW208</f>
        <v>0</v>
      </c>
      <c r="AZ208">
        <f>(AX208-AP208)/AW208</f>
        <v>0</v>
      </c>
      <c r="BA208">
        <f>(AN208-AT208)/AT208</f>
        <v>0</v>
      </c>
      <c r="BB208">
        <f>AM208/(AO208+AM208/AT208)</f>
        <v>0</v>
      </c>
      <c r="BC208" t="s">
        <v>292</v>
      </c>
      <c r="BD208">
        <v>0</v>
      </c>
      <c r="BE208">
        <f>IF(BD208&lt;&gt;0, BD208, BB208)</f>
        <v>0</v>
      </c>
      <c r="BF208">
        <f>1-BE208/AT208</f>
        <v>0</v>
      </c>
      <c r="BG208">
        <f>(AT208-AS208)/(AT208-BE208)</f>
        <v>0</v>
      </c>
      <c r="BH208">
        <f>(AN208-AT208)/(AN208-BE208)</f>
        <v>0</v>
      </c>
      <c r="BI208">
        <f>(AT208-AS208)/(AT208-AM208)</f>
        <v>0</v>
      </c>
      <c r="BJ208">
        <f>(AN208-AT208)/(AN208-AM208)</f>
        <v>0</v>
      </c>
      <c r="BK208">
        <f>(BG208*BE208/AS208)</f>
        <v>0</v>
      </c>
      <c r="BL208">
        <f>(1-BK208)</f>
        <v>0</v>
      </c>
      <c r="BM208">
        <f>$B$11*CK208+$C$11*CL208+$F$11*CM208*(1-CP208)</f>
        <v>0</v>
      </c>
      <c r="BN208">
        <f>BM208*BO208</f>
        <v>0</v>
      </c>
      <c r="BO208">
        <f>($B$11*$D$9+$C$11*$D$9+$F$11*((CZ208+CR208)/MAX(CZ208+CR208+DA208, 0.1)*$I$9+DA208/MAX(CZ208+CR208+DA208, 0.1)*$J$9))/($B$11+$C$11+$F$11)</f>
        <v>0</v>
      </c>
      <c r="BP208">
        <f>($B$11*$K$9+$C$11*$K$9+$F$11*((CZ208+CR208)/MAX(CZ208+CR208+DA208, 0.1)*$P$9+DA208/MAX(CZ208+CR208+DA208, 0.1)*$Q$9))/($B$11+$C$11+$F$11)</f>
        <v>0</v>
      </c>
      <c r="BQ208">
        <v>6</v>
      </c>
      <c r="BR208">
        <v>0.5</v>
      </c>
      <c r="BS208" t="s">
        <v>293</v>
      </c>
      <c r="BT208">
        <v>2</v>
      </c>
      <c r="BU208">
        <v>1627940895.6</v>
      </c>
      <c r="BV208">
        <v>632.196</v>
      </c>
      <c r="BW208">
        <v>637.889</v>
      </c>
      <c r="BX208">
        <v>19.8053</v>
      </c>
      <c r="BY208">
        <v>19.7593</v>
      </c>
      <c r="BZ208">
        <v>630.774</v>
      </c>
      <c r="CA208">
        <v>19.9348</v>
      </c>
      <c r="CB208">
        <v>899.988</v>
      </c>
      <c r="CC208">
        <v>101.145</v>
      </c>
      <c r="CD208">
        <v>0.10022</v>
      </c>
      <c r="CE208">
        <v>35.2409</v>
      </c>
      <c r="CF208">
        <v>35.4807</v>
      </c>
      <c r="CG208">
        <v>999.9</v>
      </c>
      <c r="CH208">
        <v>0</v>
      </c>
      <c r="CI208">
        <v>0</v>
      </c>
      <c r="CJ208">
        <v>10005</v>
      </c>
      <c r="CK208">
        <v>0</v>
      </c>
      <c r="CL208">
        <v>66.3215</v>
      </c>
      <c r="CM208">
        <v>1460.16</v>
      </c>
      <c r="CN208">
        <v>0.973004</v>
      </c>
      <c r="CO208">
        <v>0.0269955</v>
      </c>
      <c r="CP208">
        <v>0</v>
      </c>
      <c r="CQ208">
        <v>3.2224</v>
      </c>
      <c r="CR208">
        <v>4.99951</v>
      </c>
      <c r="CS208">
        <v>205.057</v>
      </c>
      <c r="CT208">
        <v>11913.3</v>
      </c>
      <c r="CU208">
        <v>49.5</v>
      </c>
      <c r="CV208">
        <v>51.875</v>
      </c>
      <c r="CW208">
        <v>51.125</v>
      </c>
      <c r="CX208">
        <v>51.25</v>
      </c>
      <c r="CY208">
        <v>51.5</v>
      </c>
      <c r="CZ208">
        <v>1415.88</v>
      </c>
      <c r="DA208">
        <v>39.28</v>
      </c>
      <c r="DB208">
        <v>0</v>
      </c>
      <c r="DC208">
        <v>1627940896.3</v>
      </c>
      <c r="DD208">
        <v>0</v>
      </c>
      <c r="DE208">
        <v>3.209396</v>
      </c>
      <c r="DF208">
        <v>0.592523071255205</v>
      </c>
      <c r="DG208">
        <v>1.93692307539185</v>
      </c>
      <c r="DH208">
        <v>204.81188</v>
      </c>
      <c r="DI208">
        <v>15</v>
      </c>
      <c r="DJ208">
        <v>1627940486.6</v>
      </c>
      <c r="DK208" t="s">
        <v>294</v>
      </c>
      <c r="DL208">
        <v>1627940484.1</v>
      </c>
      <c r="DM208">
        <v>1627940486.6</v>
      </c>
      <c r="DN208">
        <v>1</v>
      </c>
      <c r="DO208">
        <v>-0.66</v>
      </c>
      <c r="DP208">
        <v>-0.126</v>
      </c>
      <c r="DQ208">
        <v>0.617</v>
      </c>
      <c r="DR208">
        <v>-0.144</v>
      </c>
      <c r="DS208">
        <v>420</v>
      </c>
      <c r="DT208">
        <v>19</v>
      </c>
      <c r="DU208">
        <v>0.69</v>
      </c>
      <c r="DV208">
        <v>0.21</v>
      </c>
      <c r="DW208">
        <v>-5.69157682926829</v>
      </c>
      <c r="DX208">
        <v>0.120624459930312</v>
      </c>
      <c r="DY208">
        <v>0.106106355880499</v>
      </c>
      <c r="DZ208">
        <v>1</v>
      </c>
      <c r="EA208">
        <v>3.20658571428571</v>
      </c>
      <c r="EB208">
        <v>0.464235616438361</v>
      </c>
      <c r="EC208">
        <v>0.182672118668327</v>
      </c>
      <c r="ED208">
        <v>1</v>
      </c>
      <c r="EE208">
        <v>0.0383427024390244</v>
      </c>
      <c r="EF208">
        <v>0.0912913860627178</v>
      </c>
      <c r="EG208">
        <v>0.0102285830786966</v>
      </c>
      <c r="EH208">
        <v>1</v>
      </c>
      <c r="EI208">
        <v>3</v>
      </c>
      <c r="EJ208">
        <v>3</v>
      </c>
      <c r="EK208" t="s">
        <v>295</v>
      </c>
      <c r="EL208">
        <v>100</v>
      </c>
      <c r="EM208">
        <v>100</v>
      </c>
      <c r="EN208">
        <v>1.422</v>
      </c>
      <c r="EO208">
        <v>-0.1295</v>
      </c>
      <c r="EP208">
        <v>-1.5265217558934</v>
      </c>
      <c r="EQ208">
        <v>0.00616335315543056</v>
      </c>
      <c r="ER208">
        <v>-2.81551833566181e-06</v>
      </c>
      <c r="ES208">
        <v>7.20361701182458e-10</v>
      </c>
      <c r="ET208">
        <v>-0.335119031910718</v>
      </c>
      <c r="EU208">
        <v>0.000949733804135094</v>
      </c>
      <c r="EV208">
        <v>0.000626151634330831</v>
      </c>
      <c r="EW208">
        <v>-7.8445624330649e-06</v>
      </c>
      <c r="EX208">
        <v>-4</v>
      </c>
      <c r="EY208">
        <v>2067</v>
      </c>
      <c r="EZ208">
        <v>1</v>
      </c>
      <c r="FA208">
        <v>22</v>
      </c>
      <c r="FB208">
        <v>6.9</v>
      </c>
      <c r="FC208">
        <v>6.8</v>
      </c>
      <c r="FD208">
        <v>18</v>
      </c>
      <c r="FE208">
        <v>992.507</v>
      </c>
      <c r="FF208">
        <v>448.966</v>
      </c>
      <c r="FG208">
        <v>33.0007</v>
      </c>
      <c r="FH208">
        <v>35.0406</v>
      </c>
      <c r="FI208">
        <v>30.0015</v>
      </c>
      <c r="FJ208">
        <v>34.6633</v>
      </c>
      <c r="FK208">
        <v>34.6944</v>
      </c>
      <c r="FL208">
        <v>38.2378</v>
      </c>
      <c r="FM208">
        <v>44.0428</v>
      </c>
      <c r="FN208">
        <v>0</v>
      </c>
      <c r="FO208">
        <v>33</v>
      </c>
      <c r="FP208">
        <v>650.77</v>
      </c>
      <c r="FQ208">
        <v>19.649</v>
      </c>
      <c r="FR208">
        <v>98.8042</v>
      </c>
      <c r="FS208">
        <v>97.6233</v>
      </c>
    </row>
    <row r="209" spans="1:175">
      <c r="A209">
        <v>193</v>
      </c>
      <c r="B209">
        <v>1627940897.6</v>
      </c>
      <c r="C209">
        <v>384</v>
      </c>
      <c r="D209" t="s">
        <v>680</v>
      </c>
      <c r="E209" t="s">
        <v>681</v>
      </c>
      <c r="F209">
        <v>0</v>
      </c>
      <c r="H209">
        <v>1627940897.6</v>
      </c>
      <c r="I209">
        <f>(J209)/1000</f>
        <v>0</v>
      </c>
      <c r="J209">
        <f>1000*CB209*AH209*(BX209-BY209)/(100*BQ209*(1000-AH209*BX209))</f>
        <v>0</v>
      </c>
      <c r="K209">
        <f>CB209*AH209*(BW209-BV209*(1000-AH209*BY209)/(1000-AH209*BX209))/(100*BQ209)</f>
        <v>0</v>
      </c>
      <c r="L209">
        <f>BV209 - IF(AH209&gt;1, K209*BQ209*100.0/(AJ209*CJ209), 0)</f>
        <v>0</v>
      </c>
      <c r="M209">
        <f>((S209-I209/2)*L209-K209)/(S209+I209/2)</f>
        <v>0</v>
      </c>
      <c r="N209">
        <f>M209*(CC209+CD209)/1000.0</f>
        <v>0</v>
      </c>
      <c r="O209">
        <f>(BV209 - IF(AH209&gt;1, K209*BQ209*100.0/(AJ209*CJ209), 0))*(CC209+CD209)/1000.0</f>
        <v>0</v>
      </c>
      <c r="P209">
        <f>2.0/((1/R209-1/Q209)+SIGN(R209)*SQRT((1/R209-1/Q209)*(1/R209-1/Q209) + 4*BR209/((BR209+1)*(BR209+1))*(2*1/R209*1/Q209-1/Q209*1/Q209)))</f>
        <v>0</v>
      </c>
      <c r="Q209">
        <f>IF(LEFT(BS209,1)&lt;&gt;"0",IF(LEFT(BS209,1)="1",3.0,BT209),$D$5+$E$5*(CJ209*CC209/($K$5*1000))+$F$5*(CJ209*CC209/($K$5*1000))*MAX(MIN(BQ209,$J$5),$I$5)*MAX(MIN(BQ209,$J$5),$I$5)+$G$5*MAX(MIN(BQ209,$J$5),$I$5)*(CJ209*CC209/($K$5*1000))+$H$5*(CJ209*CC209/($K$5*1000))*(CJ209*CC209/($K$5*1000)))</f>
        <v>0</v>
      </c>
      <c r="R209">
        <f>I209*(1000-(1000*0.61365*exp(17.502*V209/(240.97+V209))/(CC209+CD209)+BX209)/2)/(1000*0.61365*exp(17.502*V209/(240.97+V209))/(CC209+CD209)-BX209)</f>
        <v>0</v>
      </c>
      <c r="S209">
        <f>1/((BR209+1)/(P209/1.6)+1/(Q209/1.37)) + BR209/((BR209+1)/(P209/1.6) + BR209/(Q209/1.37))</f>
        <v>0</v>
      </c>
      <c r="T209">
        <f>(BM209*BP209)</f>
        <v>0</v>
      </c>
      <c r="U209">
        <f>(CE209+(T209+2*0.95*5.67E-8*(((CE209+$B$7)+273)^4-(CE209+273)^4)-44100*I209)/(1.84*29.3*Q209+8*0.95*5.67E-8*(CE209+273)^3))</f>
        <v>0</v>
      </c>
      <c r="V209">
        <f>($C$7*CF209+$D$7*CG209+$E$7*U209)</f>
        <v>0</v>
      </c>
      <c r="W209">
        <f>0.61365*exp(17.502*V209/(240.97+V209))</f>
        <v>0</v>
      </c>
      <c r="X209">
        <f>(Y209/Z209*100)</f>
        <v>0</v>
      </c>
      <c r="Y209">
        <f>BX209*(CC209+CD209)/1000</f>
        <v>0</v>
      </c>
      <c r="Z209">
        <f>0.61365*exp(17.502*CE209/(240.97+CE209))</f>
        <v>0</v>
      </c>
      <c r="AA209">
        <f>(W209-BX209*(CC209+CD209)/1000)</f>
        <v>0</v>
      </c>
      <c r="AB209">
        <f>(-I209*44100)</f>
        <v>0</v>
      </c>
      <c r="AC209">
        <f>2*29.3*Q209*0.92*(CE209-V209)</f>
        <v>0</v>
      </c>
      <c r="AD209">
        <f>2*0.95*5.67E-8*(((CE209+$B$7)+273)^4-(V209+273)^4)</f>
        <v>0</v>
      </c>
      <c r="AE209">
        <f>T209+AD209+AB209+AC209</f>
        <v>0</v>
      </c>
      <c r="AF209">
        <v>0</v>
      </c>
      <c r="AG209">
        <v>0</v>
      </c>
      <c r="AH209">
        <f>IF(AF209*$H$13&gt;=AJ209,1.0,(AJ209/(AJ209-AF209*$H$13)))</f>
        <v>0</v>
      </c>
      <c r="AI209">
        <f>(AH209-1)*100</f>
        <v>0</v>
      </c>
      <c r="AJ209">
        <f>MAX(0,($B$13+$C$13*CJ209)/(1+$D$13*CJ209)*CC209/(CE209+273)*$E$13)</f>
        <v>0</v>
      </c>
      <c r="AK209" t="s">
        <v>292</v>
      </c>
      <c r="AL209" t="s">
        <v>292</v>
      </c>
      <c r="AM209">
        <v>0</v>
      </c>
      <c r="AN209">
        <v>0</v>
      </c>
      <c r="AO209">
        <f>1-AM209/AN209</f>
        <v>0</v>
      </c>
      <c r="AP209">
        <v>0</v>
      </c>
      <c r="AQ209" t="s">
        <v>292</v>
      </c>
      <c r="AR209" t="s">
        <v>292</v>
      </c>
      <c r="AS209">
        <v>0</v>
      </c>
      <c r="AT209">
        <v>0</v>
      </c>
      <c r="AU209">
        <f>1-AS209/AT209</f>
        <v>0</v>
      </c>
      <c r="AV209">
        <v>0.5</v>
      </c>
      <c r="AW209">
        <f>BN209</f>
        <v>0</v>
      </c>
      <c r="AX209">
        <f>K209</f>
        <v>0</v>
      </c>
      <c r="AY209">
        <f>AU209*AV209*AW209</f>
        <v>0</v>
      </c>
      <c r="AZ209">
        <f>(AX209-AP209)/AW209</f>
        <v>0</v>
      </c>
      <c r="BA209">
        <f>(AN209-AT209)/AT209</f>
        <v>0</v>
      </c>
      <c r="BB209">
        <f>AM209/(AO209+AM209/AT209)</f>
        <v>0</v>
      </c>
      <c r="BC209" t="s">
        <v>292</v>
      </c>
      <c r="BD209">
        <v>0</v>
      </c>
      <c r="BE209">
        <f>IF(BD209&lt;&gt;0, BD209, BB209)</f>
        <v>0</v>
      </c>
      <c r="BF209">
        <f>1-BE209/AT209</f>
        <v>0</v>
      </c>
      <c r="BG209">
        <f>(AT209-AS209)/(AT209-BE209)</f>
        <v>0</v>
      </c>
      <c r="BH209">
        <f>(AN209-AT209)/(AN209-BE209)</f>
        <v>0</v>
      </c>
      <c r="BI209">
        <f>(AT209-AS209)/(AT209-AM209)</f>
        <v>0</v>
      </c>
      <c r="BJ209">
        <f>(AN209-AT209)/(AN209-AM209)</f>
        <v>0</v>
      </c>
      <c r="BK209">
        <f>(BG209*BE209/AS209)</f>
        <v>0</v>
      </c>
      <c r="BL209">
        <f>(1-BK209)</f>
        <v>0</v>
      </c>
      <c r="BM209">
        <f>$B$11*CK209+$C$11*CL209+$F$11*CM209*(1-CP209)</f>
        <v>0</v>
      </c>
      <c r="BN209">
        <f>BM209*BO209</f>
        <v>0</v>
      </c>
      <c r="BO209">
        <f>($B$11*$D$9+$C$11*$D$9+$F$11*((CZ209+CR209)/MAX(CZ209+CR209+DA209, 0.1)*$I$9+DA209/MAX(CZ209+CR209+DA209, 0.1)*$J$9))/($B$11+$C$11+$F$11)</f>
        <v>0</v>
      </c>
      <c r="BP209">
        <f>($B$11*$K$9+$C$11*$K$9+$F$11*((CZ209+CR209)/MAX(CZ209+CR209+DA209, 0.1)*$P$9+DA209/MAX(CZ209+CR209+DA209, 0.1)*$Q$9))/($B$11+$C$11+$F$11)</f>
        <v>0</v>
      </c>
      <c r="BQ209">
        <v>6</v>
      </c>
      <c r="BR209">
        <v>0.5</v>
      </c>
      <c r="BS209" t="s">
        <v>293</v>
      </c>
      <c r="BT209">
        <v>2</v>
      </c>
      <c r="BU209">
        <v>1627940897.6</v>
      </c>
      <c r="BV209">
        <v>635.565</v>
      </c>
      <c r="BW209">
        <v>641.271</v>
      </c>
      <c r="BX209">
        <v>19.8119</v>
      </c>
      <c r="BY209">
        <v>19.7637</v>
      </c>
      <c r="BZ209">
        <v>634.132</v>
      </c>
      <c r="CA209">
        <v>19.9413</v>
      </c>
      <c r="CB209">
        <v>900.055</v>
      </c>
      <c r="CC209">
        <v>101.146</v>
      </c>
      <c r="CD209">
        <v>0.0996348</v>
      </c>
      <c r="CE209">
        <v>35.2418</v>
      </c>
      <c r="CF209">
        <v>35.4825</v>
      </c>
      <c r="CG209">
        <v>999.9</v>
      </c>
      <c r="CH209">
        <v>0</v>
      </c>
      <c r="CI209">
        <v>0</v>
      </c>
      <c r="CJ209">
        <v>10033.8</v>
      </c>
      <c r="CK209">
        <v>0</v>
      </c>
      <c r="CL209">
        <v>66.3215</v>
      </c>
      <c r="CM209">
        <v>1460.16</v>
      </c>
      <c r="CN209">
        <v>0.973004</v>
      </c>
      <c r="CO209">
        <v>0.0269955</v>
      </c>
      <c r="CP209">
        <v>0</v>
      </c>
      <c r="CQ209">
        <v>2.9114</v>
      </c>
      <c r="CR209">
        <v>4.99951</v>
      </c>
      <c r="CS209">
        <v>205.268</v>
      </c>
      <c r="CT209">
        <v>11913.3</v>
      </c>
      <c r="CU209">
        <v>49.5</v>
      </c>
      <c r="CV209">
        <v>51.875</v>
      </c>
      <c r="CW209">
        <v>51.125</v>
      </c>
      <c r="CX209">
        <v>51.25</v>
      </c>
      <c r="CY209">
        <v>51.5</v>
      </c>
      <c r="CZ209">
        <v>1415.88</v>
      </c>
      <c r="DA209">
        <v>39.28</v>
      </c>
      <c r="DB209">
        <v>0</v>
      </c>
      <c r="DC209">
        <v>1627940898.1</v>
      </c>
      <c r="DD209">
        <v>0</v>
      </c>
      <c r="DE209">
        <v>3.22923846153846</v>
      </c>
      <c r="DF209">
        <v>-0.00587350019865082</v>
      </c>
      <c r="DG209">
        <v>2.12229058770323</v>
      </c>
      <c r="DH209">
        <v>204.856423076923</v>
      </c>
      <c r="DI209">
        <v>15</v>
      </c>
      <c r="DJ209">
        <v>1627940486.6</v>
      </c>
      <c r="DK209" t="s">
        <v>294</v>
      </c>
      <c r="DL209">
        <v>1627940484.1</v>
      </c>
      <c r="DM209">
        <v>1627940486.6</v>
      </c>
      <c r="DN209">
        <v>1</v>
      </c>
      <c r="DO209">
        <v>-0.66</v>
      </c>
      <c r="DP209">
        <v>-0.126</v>
      </c>
      <c r="DQ209">
        <v>0.617</v>
      </c>
      <c r="DR209">
        <v>-0.144</v>
      </c>
      <c r="DS209">
        <v>420</v>
      </c>
      <c r="DT209">
        <v>19</v>
      </c>
      <c r="DU209">
        <v>0.69</v>
      </c>
      <c r="DV209">
        <v>0.21</v>
      </c>
      <c r="DW209">
        <v>-5.67337780487805</v>
      </c>
      <c r="DX209">
        <v>-0.222038675958199</v>
      </c>
      <c r="DY209">
        <v>0.0870615126389746</v>
      </c>
      <c r="DZ209">
        <v>1</v>
      </c>
      <c r="EA209">
        <v>3.22422647058824</v>
      </c>
      <c r="EB209">
        <v>0.368337348190816</v>
      </c>
      <c r="EC209">
        <v>0.186764887285692</v>
      </c>
      <c r="ED209">
        <v>1</v>
      </c>
      <c r="EE209">
        <v>0.0403387634146341</v>
      </c>
      <c r="EF209">
        <v>0.082863593728223</v>
      </c>
      <c r="EG209">
        <v>0.00960657928040011</v>
      </c>
      <c r="EH209">
        <v>1</v>
      </c>
      <c r="EI209">
        <v>3</v>
      </c>
      <c r="EJ209">
        <v>3</v>
      </c>
      <c r="EK209" t="s">
        <v>295</v>
      </c>
      <c r="EL209">
        <v>100</v>
      </c>
      <c r="EM209">
        <v>100</v>
      </c>
      <c r="EN209">
        <v>1.433</v>
      </c>
      <c r="EO209">
        <v>-0.1294</v>
      </c>
      <c r="EP209">
        <v>-1.5265217558934</v>
      </c>
      <c r="EQ209">
        <v>0.00616335315543056</v>
      </c>
      <c r="ER209">
        <v>-2.81551833566181e-06</v>
      </c>
      <c r="ES209">
        <v>7.20361701182458e-10</v>
      </c>
      <c r="ET209">
        <v>-0.335119031910718</v>
      </c>
      <c r="EU209">
        <v>0.000949733804135094</v>
      </c>
      <c r="EV209">
        <v>0.000626151634330831</v>
      </c>
      <c r="EW209">
        <v>-7.8445624330649e-06</v>
      </c>
      <c r="EX209">
        <v>-4</v>
      </c>
      <c r="EY209">
        <v>2067</v>
      </c>
      <c r="EZ209">
        <v>1</v>
      </c>
      <c r="FA209">
        <v>22</v>
      </c>
      <c r="FB209">
        <v>6.9</v>
      </c>
      <c r="FC209">
        <v>6.8</v>
      </c>
      <c r="FD209">
        <v>18</v>
      </c>
      <c r="FE209">
        <v>992.89</v>
      </c>
      <c r="FF209">
        <v>448.846</v>
      </c>
      <c r="FG209">
        <v>33.0005</v>
      </c>
      <c r="FH209">
        <v>35.0486</v>
      </c>
      <c r="FI209">
        <v>30.0015</v>
      </c>
      <c r="FJ209">
        <v>34.6702</v>
      </c>
      <c r="FK209">
        <v>34.7007</v>
      </c>
      <c r="FL209">
        <v>38.4017</v>
      </c>
      <c r="FM209">
        <v>44.3187</v>
      </c>
      <c r="FN209">
        <v>0</v>
      </c>
      <c r="FO209">
        <v>33</v>
      </c>
      <c r="FP209">
        <v>655.79</v>
      </c>
      <c r="FQ209">
        <v>19.635</v>
      </c>
      <c r="FR209">
        <v>98.8032</v>
      </c>
      <c r="FS209">
        <v>97.622</v>
      </c>
    </row>
    <row r="210" spans="1:175">
      <c r="A210">
        <v>194</v>
      </c>
      <c r="B210">
        <v>1627940899.6</v>
      </c>
      <c r="C210">
        <v>386</v>
      </c>
      <c r="D210" t="s">
        <v>682</v>
      </c>
      <c r="E210" t="s">
        <v>683</v>
      </c>
      <c r="F210">
        <v>0</v>
      </c>
      <c r="H210">
        <v>1627940899.6</v>
      </c>
      <c r="I210">
        <f>(J210)/1000</f>
        <v>0</v>
      </c>
      <c r="J210">
        <f>1000*CB210*AH210*(BX210-BY210)/(100*BQ210*(1000-AH210*BX210))</f>
        <v>0</v>
      </c>
      <c r="K210">
        <f>CB210*AH210*(BW210-BV210*(1000-AH210*BY210)/(1000-AH210*BX210))/(100*BQ210)</f>
        <v>0</v>
      </c>
      <c r="L210">
        <f>BV210 - IF(AH210&gt;1, K210*BQ210*100.0/(AJ210*CJ210), 0)</f>
        <v>0</v>
      </c>
      <c r="M210">
        <f>((S210-I210/2)*L210-K210)/(S210+I210/2)</f>
        <v>0</v>
      </c>
      <c r="N210">
        <f>M210*(CC210+CD210)/1000.0</f>
        <v>0</v>
      </c>
      <c r="O210">
        <f>(BV210 - IF(AH210&gt;1, K210*BQ210*100.0/(AJ210*CJ210), 0))*(CC210+CD210)/1000.0</f>
        <v>0</v>
      </c>
      <c r="P210">
        <f>2.0/((1/R210-1/Q210)+SIGN(R210)*SQRT((1/R210-1/Q210)*(1/R210-1/Q210) + 4*BR210/((BR210+1)*(BR210+1))*(2*1/R210*1/Q210-1/Q210*1/Q210)))</f>
        <v>0</v>
      </c>
      <c r="Q210">
        <f>IF(LEFT(BS210,1)&lt;&gt;"0",IF(LEFT(BS210,1)="1",3.0,BT210),$D$5+$E$5*(CJ210*CC210/($K$5*1000))+$F$5*(CJ210*CC210/($K$5*1000))*MAX(MIN(BQ210,$J$5),$I$5)*MAX(MIN(BQ210,$J$5),$I$5)+$G$5*MAX(MIN(BQ210,$J$5),$I$5)*(CJ210*CC210/($K$5*1000))+$H$5*(CJ210*CC210/($K$5*1000))*(CJ210*CC210/($K$5*1000)))</f>
        <v>0</v>
      </c>
      <c r="R210">
        <f>I210*(1000-(1000*0.61365*exp(17.502*V210/(240.97+V210))/(CC210+CD210)+BX210)/2)/(1000*0.61365*exp(17.502*V210/(240.97+V210))/(CC210+CD210)-BX210)</f>
        <v>0</v>
      </c>
      <c r="S210">
        <f>1/((BR210+1)/(P210/1.6)+1/(Q210/1.37)) + BR210/((BR210+1)/(P210/1.6) + BR210/(Q210/1.37))</f>
        <v>0</v>
      </c>
      <c r="T210">
        <f>(BM210*BP210)</f>
        <v>0</v>
      </c>
      <c r="U210">
        <f>(CE210+(T210+2*0.95*5.67E-8*(((CE210+$B$7)+273)^4-(CE210+273)^4)-44100*I210)/(1.84*29.3*Q210+8*0.95*5.67E-8*(CE210+273)^3))</f>
        <v>0</v>
      </c>
      <c r="V210">
        <f>($C$7*CF210+$D$7*CG210+$E$7*U210)</f>
        <v>0</v>
      </c>
      <c r="W210">
        <f>0.61365*exp(17.502*V210/(240.97+V210))</f>
        <v>0</v>
      </c>
      <c r="X210">
        <f>(Y210/Z210*100)</f>
        <v>0</v>
      </c>
      <c r="Y210">
        <f>BX210*(CC210+CD210)/1000</f>
        <v>0</v>
      </c>
      <c r="Z210">
        <f>0.61365*exp(17.502*CE210/(240.97+CE210))</f>
        <v>0</v>
      </c>
      <c r="AA210">
        <f>(W210-BX210*(CC210+CD210)/1000)</f>
        <v>0</v>
      </c>
      <c r="AB210">
        <f>(-I210*44100)</f>
        <v>0</v>
      </c>
      <c r="AC210">
        <f>2*29.3*Q210*0.92*(CE210-V210)</f>
        <v>0</v>
      </c>
      <c r="AD210">
        <f>2*0.95*5.67E-8*(((CE210+$B$7)+273)^4-(V210+273)^4)</f>
        <v>0</v>
      </c>
      <c r="AE210">
        <f>T210+AD210+AB210+AC210</f>
        <v>0</v>
      </c>
      <c r="AF210">
        <v>0</v>
      </c>
      <c r="AG210">
        <v>0</v>
      </c>
      <c r="AH210">
        <f>IF(AF210*$H$13&gt;=AJ210,1.0,(AJ210/(AJ210-AF210*$H$13)))</f>
        <v>0</v>
      </c>
      <c r="AI210">
        <f>(AH210-1)*100</f>
        <v>0</v>
      </c>
      <c r="AJ210">
        <f>MAX(0,($B$13+$C$13*CJ210)/(1+$D$13*CJ210)*CC210/(CE210+273)*$E$13)</f>
        <v>0</v>
      </c>
      <c r="AK210" t="s">
        <v>292</v>
      </c>
      <c r="AL210" t="s">
        <v>292</v>
      </c>
      <c r="AM210">
        <v>0</v>
      </c>
      <c r="AN210">
        <v>0</v>
      </c>
      <c r="AO210">
        <f>1-AM210/AN210</f>
        <v>0</v>
      </c>
      <c r="AP210">
        <v>0</v>
      </c>
      <c r="AQ210" t="s">
        <v>292</v>
      </c>
      <c r="AR210" t="s">
        <v>292</v>
      </c>
      <c r="AS210">
        <v>0</v>
      </c>
      <c r="AT210">
        <v>0</v>
      </c>
      <c r="AU210">
        <f>1-AS210/AT210</f>
        <v>0</v>
      </c>
      <c r="AV210">
        <v>0.5</v>
      </c>
      <c r="AW210">
        <f>BN210</f>
        <v>0</v>
      </c>
      <c r="AX210">
        <f>K210</f>
        <v>0</v>
      </c>
      <c r="AY210">
        <f>AU210*AV210*AW210</f>
        <v>0</v>
      </c>
      <c r="AZ210">
        <f>(AX210-AP210)/AW210</f>
        <v>0</v>
      </c>
      <c r="BA210">
        <f>(AN210-AT210)/AT210</f>
        <v>0</v>
      </c>
      <c r="BB210">
        <f>AM210/(AO210+AM210/AT210)</f>
        <v>0</v>
      </c>
      <c r="BC210" t="s">
        <v>292</v>
      </c>
      <c r="BD210">
        <v>0</v>
      </c>
      <c r="BE210">
        <f>IF(BD210&lt;&gt;0, BD210, BB210)</f>
        <v>0</v>
      </c>
      <c r="BF210">
        <f>1-BE210/AT210</f>
        <v>0</v>
      </c>
      <c r="BG210">
        <f>(AT210-AS210)/(AT210-BE210)</f>
        <v>0</v>
      </c>
      <c r="BH210">
        <f>(AN210-AT210)/(AN210-BE210)</f>
        <v>0</v>
      </c>
      <c r="BI210">
        <f>(AT210-AS210)/(AT210-AM210)</f>
        <v>0</v>
      </c>
      <c r="BJ210">
        <f>(AN210-AT210)/(AN210-AM210)</f>
        <v>0</v>
      </c>
      <c r="BK210">
        <f>(BG210*BE210/AS210)</f>
        <v>0</v>
      </c>
      <c r="BL210">
        <f>(1-BK210)</f>
        <v>0</v>
      </c>
      <c r="BM210">
        <f>$B$11*CK210+$C$11*CL210+$F$11*CM210*(1-CP210)</f>
        <v>0</v>
      </c>
      <c r="BN210">
        <f>BM210*BO210</f>
        <v>0</v>
      </c>
      <c r="BO210">
        <f>($B$11*$D$9+$C$11*$D$9+$F$11*((CZ210+CR210)/MAX(CZ210+CR210+DA210, 0.1)*$I$9+DA210/MAX(CZ210+CR210+DA210, 0.1)*$J$9))/($B$11+$C$11+$F$11)</f>
        <v>0</v>
      </c>
      <c r="BP210">
        <f>($B$11*$K$9+$C$11*$K$9+$F$11*((CZ210+CR210)/MAX(CZ210+CR210+DA210, 0.1)*$P$9+DA210/MAX(CZ210+CR210+DA210, 0.1)*$Q$9))/($B$11+$C$11+$F$11)</f>
        <v>0</v>
      </c>
      <c r="BQ210">
        <v>6</v>
      </c>
      <c r="BR210">
        <v>0.5</v>
      </c>
      <c r="BS210" t="s">
        <v>293</v>
      </c>
      <c r="BT210">
        <v>2</v>
      </c>
      <c r="BU210">
        <v>1627940899.6</v>
      </c>
      <c r="BV210">
        <v>638.979</v>
      </c>
      <c r="BW210">
        <v>644.653</v>
      </c>
      <c r="BX210">
        <v>19.8145</v>
      </c>
      <c r="BY210">
        <v>19.7509</v>
      </c>
      <c r="BZ210">
        <v>637.534</v>
      </c>
      <c r="CA210">
        <v>19.9438</v>
      </c>
      <c r="CB210">
        <v>900.052</v>
      </c>
      <c r="CC210">
        <v>101.146</v>
      </c>
      <c r="CD210">
        <v>0.0999409</v>
      </c>
      <c r="CE210">
        <v>35.2427</v>
      </c>
      <c r="CF210">
        <v>35.493</v>
      </c>
      <c r="CG210">
        <v>999.9</v>
      </c>
      <c r="CH210">
        <v>0</v>
      </c>
      <c r="CI210">
        <v>0</v>
      </c>
      <c r="CJ210">
        <v>10010</v>
      </c>
      <c r="CK210">
        <v>0</v>
      </c>
      <c r="CL210">
        <v>66.3215</v>
      </c>
      <c r="CM210">
        <v>1459.85</v>
      </c>
      <c r="CN210">
        <v>0.972999</v>
      </c>
      <c r="CO210">
        <v>0.0270013</v>
      </c>
      <c r="CP210">
        <v>0</v>
      </c>
      <c r="CQ210">
        <v>3.3931</v>
      </c>
      <c r="CR210">
        <v>4.99951</v>
      </c>
      <c r="CS210">
        <v>205.159</v>
      </c>
      <c r="CT210">
        <v>11910.7</v>
      </c>
      <c r="CU210">
        <v>49.5</v>
      </c>
      <c r="CV210">
        <v>51.875</v>
      </c>
      <c r="CW210">
        <v>51.125</v>
      </c>
      <c r="CX210">
        <v>51.25</v>
      </c>
      <c r="CY210">
        <v>51.5</v>
      </c>
      <c r="CZ210">
        <v>1415.57</v>
      </c>
      <c r="DA210">
        <v>39.28</v>
      </c>
      <c r="DB210">
        <v>0</v>
      </c>
      <c r="DC210">
        <v>1627940900.5</v>
      </c>
      <c r="DD210">
        <v>0</v>
      </c>
      <c r="DE210">
        <v>3.25417692307692</v>
      </c>
      <c r="DF210">
        <v>0.136410264929725</v>
      </c>
      <c r="DG210">
        <v>2.03500853156813</v>
      </c>
      <c r="DH210">
        <v>204.921461538462</v>
      </c>
      <c r="DI210">
        <v>15</v>
      </c>
      <c r="DJ210">
        <v>1627940486.6</v>
      </c>
      <c r="DK210" t="s">
        <v>294</v>
      </c>
      <c r="DL210">
        <v>1627940484.1</v>
      </c>
      <c r="DM210">
        <v>1627940486.6</v>
      </c>
      <c r="DN210">
        <v>1</v>
      </c>
      <c r="DO210">
        <v>-0.66</v>
      </c>
      <c r="DP210">
        <v>-0.126</v>
      </c>
      <c r="DQ210">
        <v>0.617</v>
      </c>
      <c r="DR210">
        <v>-0.144</v>
      </c>
      <c r="DS210">
        <v>420</v>
      </c>
      <c r="DT210">
        <v>19</v>
      </c>
      <c r="DU210">
        <v>0.69</v>
      </c>
      <c r="DV210">
        <v>0.21</v>
      </c>
      <c r="DW210">
        <v>-5.66526585365854</v>
      </c>
      <c r="DX210">
        <v>-0.503517073170734</v>
      </c>
      <c r="DY210">
        <v>0.0759874648833163</v>
      </c>
      <c r="DZ210">
        <v>0</v>
      </c>
      <c r="EA210">
        <v>3.23819411764706</v>
      </c>
      <c r="EB210">
        <v>-0.00777007607776215</v>
      </c>
      <c r="EC210">
        <v>0.18206701407025</v>
      </c>
      <c r="ED210">
        <v>1</v>
      </c>
      <c r="EE210">
        <v>0.0433110146341463</v>
      </c>
      <c r="EF210">
        <v>0.0563842348432056</v>
      </c>
      <c r="EG210">
        <v>0.00681436175160499</v>
      </c>
      <c r="EH210">
        <v>1</v>
      </c>
      <c r="EI210">
        <v>2</v>
      </c>
      <c r="EJ210">
        <v>3</v>
      </c>
      <c r="EK210" t="s">
        <v>298</v>
      </c>
      <c r="EL210">
        <v>100</v>
      </c>
      <c r="EM210">
        <v>100</v>
      </c>
      <c r="EN210">
        <v>1.445</v>
      </c>
      <c r="EO210">
        <v>-0.1293</v>
      </c>
      <c r="EP210">
        <v>-1.5265217558934</v>
      </c>
      <c r="EQ210">
        <v>0.00616335315543056</v>
      </c>
      <c r="ER210">
        <v>-2.81551833566181e-06</v>
      </c>
      <c r="ES210">
        <v>7.20361701182458e-10</v>
      </c>
      <c r="ET210">
        <v>-0.335119031910718</v>
      </c>
      <c r="EU210">
        <v>0.000949733804135094</v>
      </c>
      <c r="EV210">
        <v>0.000626151634330831</v>
      </c>
      <c r="EW210">
        <v>-7.8445624330649e-06</v>
      </c>
      <c r="EX210">
        <v>-4</v>
      </c>
      <c r="EY210">
        <v>2067</v>
      </c>
      <c r="EZ210">
        <v>1</v>
      </c>
      <c r="FA210">
        <v>22</v>
      </c>
      <c r="FB210">
        <v>6.9</v>
      </c>
      <c r="FC210">
        <v>6.9</v>
      </c>
      <c r="FD210">
        <v>18</v>
      </c>
      <c r="FE210">
        <v>992.756</v>
      </c>
      <c r="FF210">
        <v>448.924</v>
      </c>
      <c r="FG210">
        <v>33.0004</v>
      </c>
      <c r="FH210">
        <v>35.0564</v>
      </c>
      <c r="FI210">
        <v>30.0014</v>
      </c>
      <c r="FJ210">
        <v>34.6774</v>
      </c>
      <c r="FK210">
        <v>34.7069</v>
      </c>
      <c r="FL210">
        <v>38.5364</v>
      </c>
      <c r="FM210">
        <v>44.3187</v>
      </c>
      <c r="FN210">
        <v>0</v>
      </c>
      <c r="FO210">
        <v>33</v>
      </c>
      <c r="FP210">
        <v>655.79</v>
      </c>
      <c r="FQ210">
        <v>19.6297</v>
      </c>
      <c r="FR210">
        <v>98.8016</v>
      </c>
      <c r="FS210">
        <v>97.6197</v>
      </c>
    </row>
    <row r="211" spans="1:175">
      <c r="A211">
        <v>195</v>
      </c>
      <c r="B211">
        <v>1627940901.6</v>
      </c>
      <c r="C211">
        <v>388</v>
      </c>
      <c r="D211" t="s">
        <v>684</v>
      </c>
      <c r="E211" t="s">
        <v>685</v>
      </c>
      <c r="F211">
        <v>0</v>
      </c>
      <c r="H211">
        <v>1627940901.6</v>
      </c>
      <c r="I211">
        <f>(J211)/1000</f>
        <v>0</v>
      </c>
      <c r="J211">
        <f>1000*CB211*AH211*(BX211-BY211)/(100*BQ211*(1000-AH211*BX211))</f>
        <v>0</v>
      </c>
      <c r="K211">
        <f>CB211*AH211*(BW211-BV211*(1000-AH211*BY211)/(1000-AH211*BX211))/(100*BQ211)</f>
        <v>0</v>
      </c>
      <c r="L211">
        <f>BV211 - IF(AH211&gt;1, K211*BQ211*100.0/(AJ211*CJ211), 0)</f>
        <v>0</v>
      </c>
      <c r="M211">
        <f>((S211-I211/2)*L211-K211)/(S211+I211/2)</f>
        <v>0</v>
      </c>
      <c r="N211">
        <f>M211*(CC211+CD211)/1000.0</f>
        <v>0</v>
      </c>
      <c r="O211">
        <f>(BV211 - IF(AH211&gt;1, K211*BQ211*100.0/(AJ211*CJ211), 0))*(CC211+CD211)/1000.0</f>
        <v>0</v>
      </c>
      <c r="P211">
        <f>2.0/((1/R211-1/Q211)+SIGN(R211)*SQRT((1/R211-1/Q211)*(1/R211-1/Q211) + 4*BR211/((BR211+1)*(BR211+1))*(2*1/R211*1/Q211-1/Q211*1/Q211)))</f>
        <v>0</v>
      </c>
      <c r="Q211">
        <f>IF(LEFT(BS211,1)&lt;&gt;"0",IF(LEFT(BS211,1)="1",3.0,BT211),$D$5+$E$5*(CJ211*CC211/($K$5*1000))+$F$5*(CJ211*CC211/($K$5*1000))*MAX(MIN(BQ211,$J$5),$I$5)*MAX(MIN(BQ211,$J$5),$I$5)+$G$5*MAX(MIN(BQ211,$J$5),$I$5)*(CJ211*CC211/($K$5*1000))+$H$5*(CJ211*CC211/($K$5*1000))*(CJ211*CC211/($K$5*1000)))</f>
        <v>0</v>
      </c>
      <c r="R211">
        <f>I211*(1000-(1000*0.61365*exp(17.502*V211/(240.97+V211))/(CC211+CD211)+BX211)/2)/(1000*0.61365*exp(17.502*V211/(240.97+V211))/(CC211+CD211)-BX211)</f>
        <v>0</v>
      </c>
      <c r="S211">
        <f>1/((BR211+1)/(P211/1.6)+1/(Q211/1.37)) + BR211/((BR211+1)/(P211/1.6) + BR211/(Q211/1.37))</f>
        <v>0</v>
      </c>
      <c r="T211">
        <f>(BM211*BP211)</f>
        <v>0</v>
      </c>
      <c r="U211">
        <f>(CE211+(T211+2*0.95*5.67E-8*(((CE211+$B$7)+273)^4-(CE211+273)^4)-44100*I211)/(1.84*29.3*Q211+8*0.95*5.67E-8*(CE211+273)^3))</f>
        <v>0</v>
      </c>
      <c r="V211">
        <f>($C$7*CF211+$D$7*CG211+$E$7*U211)</f>
        <v>0</v>
      </c>
      <c r="W211">
        <f>0.61365*exp(17.502*V211/(240.97+V211))</f>
        <v>0</v>
      </c>
      <c r="X211">
        <f>(Y211/Z211*100)</f>
        <v>0</v>
      </c>
      <c r="Y211">
        <f>BX211*(CC211+CD211)/1000</f>
        <v>0</v>
      </c>
      <c r="Z211">
        <f>0.61365*exp(17.502*CE211/(240.97+CE211))</f>
        <v>0</v>
      </c>
      <c r="AA211">
        <f>(W211-BX211*(CC211+CD211)/1000)</f>
        <v>0</v>
      </c>
      <c r="AB211">
        <f>(-I211*44100)</f>
        <v>0</v>
      </c>
      <c r="AC211">
        <f>2*29.3*Q211*0.92*(CE211-V211)</f>
        <v>0</v>
      </c>
      <c r="AD211">
        <f>2*0.95*5.67E-8*(((CE211+$B$7)+273)^4-(V211+273)^4)</f>
        <v>0</v>
      </c>
      <c r="AE211">
        <f>T211+AD211+AB211+AC211</f>
        <v>0</v>
      </c>
      <c r="AF211">
        <v>0</v>
      </c>
      <c r="AG211">
        <v>0</v>
      </c>
      <c r="AH211">
        <f>IF(AF211*$H$13&gt;=AJ211,1.0,(AJ211/(AJ211-AF211*$H$13)))</f>
        <v>0</v>
      </c>
      <c r="AI211">
        <f>(AH211-1)*100</f>
        <v>0</v>
      </c>
      <c r="AJ211">
        <f>MAX(0,($B$13+$C$13*CJ211)/(1+$D$13*CJ211)*CC211/(CE211+273)*$E$13)</f>
        <v>0</v>
      </c>
      <c r="AK211" t="s">
        <v>292</v>
      </c>
      <c r="AL211" t="s">
        <v>292</v>
      </c>
      <c r="AM211">
        <v>0</v>
      </c>
      <c r="AN211">
        <v>0</v>
      </c>
      <c r="AO211">
        <f>1-AM211/AN211</f>
        <v>0</v>
      </c>
      <c r="AP211">
        <v>0</v>
      </c>
      <c r="AQ211" t="s">
        <v>292</v>
      </c>
      <c r="AR211" t="s">
        <v>292</v>
      </c>
      <c r="AS211">
        <v>0</v>
      </c>
      <c r="AT211">
        <v>0</v>
      </c>
      <c r="AU211">
        <f>1-AS211/AT211</f>
        <v>0</v>
      </c>
      <c r="AV211">
        <v>0.5</v>
      </c>
      <c r="AW211">
        <f>BN211</f>
        <v>0</v>
      </c>
      <c r="AX211">
        <f>K211</f>
        <v>0</v>
      </c>
      <c r="AY211">
        <f>AU211*AV211*AW211</f>
        <v>0</v>
      </c>
      <c r="AZ211">
        <f>(AX211-AP211)/AW211</f>
        <v>0</v>
      </c>
      <c r="BA211">
        <f>(AN211-AT211)/AT211</f>
        <v>0</v>
      </c>
      <c r="BB211">
        <f>AM211/(AO211+AM211/AT211)</f>
        <v>0</v>
      </c>
      <c r="BC211" t="s">
        <v>292</v>
      </c>
      <c r="BD211">
        <v>0</v>
      </c>
      <c r="BE211">
        <f>IF(BD211&lt;&gt;0, BD211, BB211)</f>
        <v>0</v>
      </c>
      <c r="BF211">
        <f>1-BE211/AT211</f>
        <v>0</v>
      </c>
      <c r="BG211">
        <f>(AT211-AS211)/(AT211-BE211)</f>
        <v>0</v>
      </c>
      <c r="BH211">
        <f>(AN211-AT211)/(AN211-BE211)</f>
        <v>0</v>
      </c>
      <c r="BI211">
        <f>(AT211-AS211)/(AT211-AM211)</f>
        <v>0</v>
      </c>
      <c r="BJ211">
        <f>(AN211-AT211)/(AN211-AM211)</f>
        <v>0</v>
      </c>
      <c r="BK211">
        <f>(BG211*BE211/AS211)</f>
        <v>0</v>
      </c>
      <c r="BL211">
        <f>(1-BK211)</f>
        <v>0</v>
      </c>
      <c r="BM211">
        <f>$B$11*CK211+$C$11*CL211+$F$11*CM211*(1-CP211)</f>
        <v>0</v>
      </c>
      <c r="BN211">
        <f>BM211*BO211</f>
        <v>0</v>
      </c>
      <c r="BO211">
        <f>($B$11*$D$9+$C$11*$D$9+$F$11*((CZ211+CR211)/MAX(CZ211+CR211+DA211, 0.1)*$I$9+DA211/MAX(CZ211+CR211+DA211, 0.1)*$J$9))/($B$11+$C$11+$F$11)</f>
        <v>0</v>
      </c>
      <c r="BP211">
        <f>($B$11*$K$9+$C$11*$K$9+$F$11*((CZ211+CR211)/MAX(CZ211+CR211+DA211, 0.1)*$P$9+DA211/MAX(CZ211+CR211+DA211, 0.1)*$Q$9))/($B$11+$C$11+$F$11)</f>
        <v>0</v>
      </c>
      <c r="BQ211">
        <v>6</v>
      </c>
      <c r="BR211">
        <v>0.5</v>
      </c>
      <c r="BS211" t="s">
        <v>293</v>
      </c>
      <c r="BT211">
        <v>2</v>
      </c>
      <c r="BU211">
        <v>1627940901.6</v>
      </c>
      <c r="BV211">
        <v>642.365</v>
      </c>
      <c r="BW211">
        <v>648.051</v>
      </c>
      <c r="BX211">
        <v>19.8085</v>
      </c>
      <c r="BY211">
        <v>19.7237</v>
      </c>
      <c r="BZ211">
        <v>640.909</v>
      </c>
      <c r="CA211">
        <v>19.9379</v>
      </c>
      <c r="CB211">
        <v>899.842</v>
      </c>
      <c r="CC211">
        <v>101.146</v>
      </c>
      <c r="CD211">
        <v>0.0999828</v>
      </c>
      <c r="CE211">
        <v>35.2443</v>
      </c>
      <c r="CF211">
        <v>35.4964</v>
      </c>
      <c r="CG211">
        <v>999.9</v>
      </c>
      <c r="CH211">
        <v>0</v>
      </c>
      <c r="CI211">
        <v>0</v>
      </c>
      <c r="CJ211">
        <v>9991.25</v>
      </c>
      <c r="CK211">
        <v>0</v>
      </c>
      <c r="CL211">
        <v>66.3215</v>
      </c>
      <c r="CM211">
        <v>1460.16</v>
      </c>
      <c r="CN211">
        <v>0.972999</v>
      </c>
      <c r="CO211">
        <v>0.0270013</v>
      </c>
      <c r="CP211">
        <v>0</v>
      </c>
      <c r="CQ211">
        <v>2.8846</v>
      </c>
      <c r="CR211">
        <v>4.99951</v>
      </c>
      <c r="CS211">
        <v>205.319</v>
      </c>
      <c r="CT211">
        <v>11913.2</v>
      </c>
      <c r="CU211">
        <v>49.5</v>
      </c>
      <c r="CV211">
        <v>51.875</v>
      </c>
      <c r="CW211">
        <v>51.125</v>
      </c>
      <c r="CX211">
        <v>51.25</v>
      </c>
      <c r="CY211">
        <v>51.5</v>
      </c>
      <c r="CZ211">
        <v>1415.87</v>
      </c>
      <c r="DA211">
        <v>39.29</v>
      </c>
      <c r="DB211">
        <v>0</v>
      </c>
      <c r="DC211">
        <v>1627940902.3</v>
      </c>
      <c r="DD211">
        <v>0</v>
      </c>
      <c r="DE211">
        <v>3.242676</v>
      </c>
      <c r="DF211">
        <v>-0.163184606074629</v>
      </c>
      <c r="DG211">
        <v>1.71738460472105</v>
      </c>
      <c r="DH211">
        <v>205.01612</v>
      </c>
      <c r="DI211">
        <v>15</v>
      </c>
      <c r="DJ211">
        <v>1627940486.6</v>
      </c>
      <c r="DK211" t="s">
        <v>294</v>
      </c>
      <c r="DL211">
        <v>1627940484.1</v>
      </c>
      <c r="DM211">
        <v>1627940486.6</v>
      </c>
      <c r="DN211">
        <v>1</v>
      </c>
      <c r="DO211">
        <v>-0.66</v>
      </c>
      <c r="DP211">
        <v>-0.126</v>
      </c>
      <c r="DQ211">
        <v>0.617</v>
      </c>
      <c r="DR211">
        <v>-0.144</v>
      </c>
      <c r="DS211">
        <v>420</v>
      </c>
      <c r="DT211">
        <v>19</v>
      </c>
      <c r="DU211">
        <v>0.69</v>
      </c>
      <c r="DV211">
        <v>0.21</v>
      </c>
      <c r="DW211">
        <v>-5.67022609756098</v>
      </c>
      <c r="DX211">
        <v>-0.586768222996518</v>
      </c>
      <c r="DY211">
        <v>0.0778234108885749</v>
      </c>
      <c r="DZ211">
        <v>0</v>
      </c>
      <c r="EA211">
        <v>3.24101714285714</v>
      </c>
      <c r="EB211">
        <v>0.22761487279843</v>
      </c>
      <c r="EC211">
        <v>0.179932645312016</v>
      </c>
      <c r="ED211">
        <v>1</v>
      </c>
      <c r="EE211">
        <v>0.0471846048780488</v>
      </c>
      <c r="EF211">
        <v>0.0609761560975609</v>
      </c>
      <c r="EG211">
        <v>0.00772187963244863</v>
      </c>
      <c r="EH211">
        <v>1</v>
      </c>
      <c r="EI211">
        <v>2</v>
      </c>
      <c r="EJ211">
        <v>3</v>
      </c>
      <c r="EK211" t="s">
        <v>298</v>
      </c>
      <c r="EL211">
        <v>100</v>
      </c>
      <c r="EM211">
        <v>100</v>
      </c>
      <c r="EN211">
        <v>1.456</v>
      </c>
      <c r="EO211">
        <v>-0.1294</v>
      </c>
      <c r="EP211">
        <v>-1.5265217558934</v>
      </c>
      <c r="EQ211">
        <v>0.00616335315543056</v>
      </c>
      <c r="ER211">
        <v>-2.81551833566181e-06</v>
      </c>
      <c r="ES211">
        <v>7.20361701182458e-10</v>
      </c>
      <c r="ET211">
        <v>-0.335119031910718</v>
      </c>
      <c r="EU211">
        <v>0.000949733804135094</v>
      </c>
      <c r="EV211">
        <v>0.000626151634330831</v>
      </c>
      <c r="EW211">
        <v>-7.8445624330649e-06</v>
      </c>
      <c r="EX211">
        <v>-4</v>
      </c>
      <c r="EY211">
        <v>2067</v>
      </c>
      <c r="EZ211">
        <v>1</v>
      </c>
      <c r="FA211">
        <v>22</v>
      </c>
      <c r="FB211">
        <v>7</v>
      </c>
      <c r="FC211">
        <v>6.9</v>
      </c>
      <c r="FD211">
        <v>18</v>
      </c>
      <c r="FE211">
        <v>992.195</v>
      </c>
      <c r="FF211">
        <v>448.93</v>
      </c>
      <c r="FG211">
        <v>33.0004</v>
      </c>
      <c r="FH211">
        <v>35.0628</v>
      </c>
      <c r="FI211">
        <v>30.0014</v>
      </c>
      <c r="FJ211">
        <v>34.6852</v>
      </c>
      <c r="FK211">
        <v>34.7147</v>
      </c>
      <c r="FL211">
        <v>38.713</v>
      </c>
      <c r="FM211">
        <v>44.3187</v>
      </c>
      <c r="FN211">
        <v>0</v>
      </c>
      <c r="FO211">
        <v>33</v>
      </c>
      <c r="FP211">
        <v>660.82</v>
      </c>
      <c r="FQ211">
        <v>19.6296</v>
      </c>
      <c r="FR211">
        <v>98.8003</v>
      </c>
      <c r="FS211">
        <v>97.6187</v>
      </c>
    </row>
    <row r="212" spans="1:175">
      <c r="A212">
        <v>196</v>
      </c>
      <c r="B212">
        <v>1627940903.6</v>
      </c>
      <c r="C212">
        <v>390</v>
      </c>
      <c r="D212" t="s">
        <v>686</v>
      </c>
      <c r="E212" t="s">
        <v>687</v>
      </c>
      <c r="F212">
        <v>0</v>
      </c>
      <c r="H212">
        <v>1627940903.6</v>
      </c>
      <c r="I212">
        <f>(J212)/1000</f>
        <v>0</v>
      </c>
      <c r="J212">
        <f>1000*CB212*AH212*(BX212-BY212)/(100*BQ212*(1000-AH212*BX212))</f>
        <v>0</v>
      </c>
      <c r="K212">
        <f>CB212*AH212*(BW212-BV212*(1000-AH212*BY212)/(1000-AH212*BX212))/(100*BQ212)</f>
        <v>0</v>
      </c>
      <c r="L212">
        <f>BV212 - IF(AH212&gt;1, K212*BQ212*100.0/(AJ212*CJ212), 0)</f>
        <v>0</v>
      </c>
      <c r="M212">
        <f>((S212-I212/2)*L212-K212)/(S212+I212/2)</f>
        <v>0</v>
      </c>
      <c r="N212">
        <f>M212*(CC212+CD212)/1000.0</f>
        <v>0</v>
      </c>
      <c r="O212">
        <f>(BV212 - IF(AH212&gt;1, K212*BQ212*100.0/(AJ212*CJ212), 0))*(CC212+CD212)/1000.0</f>
        <v>0</v>
      </c>
      <c r="P212">
        <f>2.0/((1/R212-1/Q212)+SIGN(R212)*SQRT((1/R212-1/Q212)*(1/R212-1/Q212) + 4*BR212/((BR212+1)*(BR212+1))*(2*1/R212*1/Q212-1/Q212*1/Q212)))</f>
        <v>0</v>
      </c>
      <c r="Q212">
        <f>IF(LEFT(BS212,1)&lt;&gt;"0",IF(LEFT(BS212,1)="1",3.0,BT212),$D$5+$E$5*(CJ212*CC212/($K$5*1000))+$F$5*(CJ212*CC212/($K$5*1000))*MAX(MIN(BQ212,$J$5),$I$5)*MAX(MIN(BQ212,$J$5),$I$5)+$G$5*MAX(MIN(BQ212,$J$5),$I$5)*(CJ212*CC212/($K$5*1000))+$H$5*(CJ212*CC212/($K$5*1000))*(CJ212*CC212/($K$5*1000)))</f>
        <v>0</v>
      </c>
      <c r="R212">
        <f>I212*(1000-(1000*0.61365*exp(17.502*V212/(240.97+V212))/(CC212+CD212)+BX212)/2)/(1000*0.61365*exp(17.502*V212/(240.97+V212))/(CC212+CD212)-BX212)</f>
        <v>0</v>
      </c>
      <c r="S212">
        <f>1/((BR212+1)/(P212/1.6)+1/(Q212/1.37)) + BR212/((BR212+1)/(P212/1.6) + BR212/(Q212/1.37))</f>
        <v>0</v>
      </c>
      <c r="T212">
        <f>(BM212*BP212)</f>
        <v>0</v>
      </c>
      <c r="U212">
        <f>(CE212+(T212+2*0.95*5.67E-8*(((CE212+$B$7)+273)^4-(CE212+273)^4)-44100*I212)/(1.84*29.3*Q212+8*0.95*5.67E-8*(CE212+273)^3))</f>
        <v>0</v>
      </c>
      <c r="V212">
        <f>($C$7*CF212+$D$7*CG212+$E$7*U212)</f>
        <v>0</v>
      </c>
      <c r="W212">
        <f>0.61365*exp(17.502*V212/(240.97+V212))</f>
        <v>0</v>
      </c>
      <c r="X212">
        <f>(Y212/Z212*100)</f>
        <v>0</v>
      </c>
      <c r="Y212">
        <f>BX212*(CC212+CD212)/1000</f>
        <v>0</v>
      </c>
      <c r="Z212">
        <f>0.61365*exp(17.502*CE212/(240.97+CE212))</f>
        <v>0</v>
      </c>
      <c r="AA212">
        <f>(W212-BX212*(CC212+CD212)/1000)</f>
        <v>0</v>
      </c>
      <c r="AB212">
        <f>(-I212*44100)</f>
        <v>0</v>
      </c>
      <c r="AC212">
        <f>2*29.3*Q212*0.92*(CE212-V212)</f>
        <v>0</v>
      </c>
      <c r="AD212">
        <f>2*0.95*5.67E-8*(((CE212+$B$7)+273)^4-(V212+273)^4)</f>
        <v>0</v>
      </c>
      <c r="AE212">
        <f>T212+AD212+AB212+AC212</f>
        <v>0</v>
      </c>
      <c r="AF212">
        <v>0</v>
      </c>
      <c r="AG212">
        <v>0</v>
      </c>
      <c r="AH212">
        <f>IF(AF212*$H$13&gt;=AJ212,1.0,(AJ212/(AJ212-AF212*$H$13)))</f>
        <v>0</v>
      </c>
      <c r="AI212">
        <f>(AH212-1)*100</f>
        <v>0</v>
      </c>
      <c r="AJ212">
        <f>MAX(0,($B$13+$C$13*CJ212)/(1+$D$13*CJ212)*CC212/(CE212+273)*$E$13)</f>
        <v>0</v>
      </c>
      <c r="AK212" t="s">
        <v>292</v>
      </c>
      <c r="AL212" t="s">
        <v>292</v>
      </c>
      <c r="AM212">
        <v>0</v>
      </c>
      <c r="AN212">
        <v>0</v>
      </c>
      <c r="AO212">
        <f>1-AM212/AN212</f>
        <v>0</v>
      </c>
      <c r="AP212">
        <v>0</v>
      </c>
      <c r="AQ212" t="s">
        <v>292</v>
      </c>
      <c r="AR212" t="s">
        <v>292</v>
      </c>
      <c r="AS212">
        <v>0</v>
      </c>
      <c r="AT212">
        <v>0</v>
      </c>
      <c r="AU212">
        <f>1-AS212/AT212</f>
        <v>0</v>
      </c>
      <c r="AV212">
        <v>0.5</v>
      </c>
      <c r="AW212">
        <f>BN212</f>
        <v>0</v>
      </c>
      <c r="AX212">
        <f>K212</f>
        <v>0</v>
      </c>
      <c r="AY212">
        <f>AU212*AV212*AW212</f>
        <v>0</v>
      </c>
      <c r="AZ212">
        <f>(AX212-AP212)/AW212</f>
        <v>0</v>
      </c>
      <c r="BA212">
        <f>(AN212-AT212)/AT212</f>
        <v>0</v>
      </c>
      <c r="BB212">
        <f>AM212/(AO212+AM212/AT212)</f>
        <v>0</v>
      </c>
      <c r="BC212" t="s">
        <v>292</v>
      </c>
      <c r="BD212">
        <v>0</v>
      </c>
      <c r="BE212">
        <f>IF(BD212&lt;&gt;0, BD212, BB212)</f>
        <v>0</v>
      </c>
      <c r="BF212">
        <f>1-BE212/AT212</f>
        <v>0</v>
      </c>
      <c r="BG212">
        <f>(AT212-AS212)/(AT212-BE212)</f>
        <v>0</v>
      </c>
      <c r="BH212">
        <f>(AN212-AT212)/(AN212-BE212)</f>
        <v>0</v>
      </c>
      <c r="BI212">
        <f>(AT212-AS212)/(AT212-AM212)</f>
        <v>0</v>
      </c>
      <c r="BJ212">
        <f>(AN212-AT212)/(AN212-AM212)</f>
        <v>0</v>
      </c>
      <c r="BK212">
        <f>(BG212*BE212/AS212)</f>
        <v>0</v>
      </c>
      <c r="BL212">
        <f>(1-BK212)</f>
        <v>0</v>
      </c>
      <c r="BM212">
        <f>$B$11*CK212+$C$11*CL212+$F$11*CM212*(1-CP212)</f>
        <v>0</v>
      </c>
      <c r="BN212">
        <f>BM212*BO212</f>
        <v>0</v>
      </c>
      <c r="BO212">
        <f>($B$11*$D$9+$C$11*$D$9+$F$11*((CZ212+CR212)/MAX(CZ212+CR212+DA212, 0.1)*$I$9+DA212/MAX(CZ212+CR212+DA212, 0.1)*$J$9))/($B$11+$C$11+$F$11)</f>
        <v>0</v>
      </c>
      <c r="BP212">
        <f>($B$11*$K$9+$C$11*$K$9+$F$11*((CZ212+CR212)/MAX(CZ212+CR212+DA212, 0.1)*$P$9+DA212/MAX(CZ212+CR212+DA212, 0.1)*$Q$9))/($B$11+$C$11+$F$11)</f>
        <v>0</v>
      </c>
      <c r="BQ212">
        <v>6</v>
      </c>
      <c r="BR212">
        <v>0.5</v>
      </c>
      <c r="BS212" t="s">
        <v>293</v>
      </c>
      <c r="BT212">
        <v>2</v>
      </c>
      <c r="BU212">
        <v>1627940903.6</v>
      </c>
      <c r="BV212">
        <v>645.753</v>
      </c>
      <c r="BW212">
        <v>651.464</v>
      </c>
      <c r="BX212">
        <v>19.798</v>
      </c>
      <c r="BY212">
        <v>19.7145</v>
      </c>
      <c r="BZ212">
        <v>644.285</v>
      </c>
      <c r="CA212">
        <v>19.9276</v>
      </c>
      <c r="CB212">
        <v>900.001</v>
      </c>
      <c r="CC212">
        <v>101.145</v>
      </c>
      <c r="CD212">
        <v>0.0996499</v>
      </c>
      <c r="CE212">
        <v>35.2459</v>
      </c>
      <c r="CF212">
        <v>35.4929</v>
      </c>
      <c r="CG212">
        <v>999.9</v>
      </c>
      <c r="CH212">
        <v>0</v>
      </c>
      <c r="CI212">
        <v>0</v>
      </c>
      <c r="CJ212">
        <v>10005</v>
      </c>
      <c r="CK212">
        <v>0</v>
      </c>
      <c r="CL212">
        <v>66.3215</v>
      </c>
      <c r="CM212">
        <v>1460.14</v>
      </c>
      <c r="CN212">
        <v>0.973004</v>
      </c>
      <c r="CO212">
        <v>0.0269955</v>
      </c>
      <c r="CP212">
        <v>0</v>
      </c>
      <c r="CQ212">
        <v>3.4115</v>
      </c>
      <c r="CR212">
        <v>4.99951</v>
      </c>
      <c r="CS212">
        <v>205.323</v>
      </c>
      <c r="CT212">
        <v>11913.1</v>
      </c>
      <c r="CU212">
        <v>49.5</v>
      </c>
      <c r="CV212">
        <v>51.875</v>
      </c>
      <c r="CW212">
        <v>51.187</v>
      </c>
      <c r="CX212">
        <v>51.25</v>
      </c>
      <c r="CY212">
        <v>51.5</v>
      </c>
      <c r="CZ212">
        <v>1415.86</v>
      </c>
      <c r="DA212">
        <v>39.28</v>
      </c>
      <c r="DB212">
        <v>0</v>
      </c>
      <c r="DC212">
        <v>1627940904.1</v>
      </c>
      <c r="DD212">
        <v>0</v>
      </c>
      <c r="DE212">
        <v>3.25625</v>
      </c>
      <c r="DF212">
        <v>0.171853000646299</v>
      </c>
      <c r="DG212">
        <v>1.66311110118167</v>
      </c>
      <c r="DH212">
        <v>205.068923076923</v>
      </c>
      <c r="DI212">
        <v>15</v>
      </c>
      <c r="DJ212">
        <v>1627940486.6</v>
      </c>
      <c r="DK212" t="s">
        <v>294</v>
      </c>
      <c r="DL212">
        <v>1627940484.1</v>
      </c>
      <c r="DM212">
        <v>1627940486.6</v>
      </c>
      <c r="DN212">
        <v>1</v>
      </c>
      <c r="DO212">
        <v>-0.66</v>
      </c>
      <c r="DP212">
        <v>-0.126</v>
      </c>
      <c r="DQ212">
        <v>0.617</v>
      </c>
      <c r="DR212">
        <v>-0.144</v>
      </c>
      <c r="DS212">
        <v>420</v>
      </c>
      <c r="DT212">
        <v>19</v>
      </c>
      <c r="DU212">
        <v>0.69</v>
      </c>
      <c r="DV212">
        <v>0.21</v>
      </c>
      <c r="DW212">
        <v>-5.68303731707317</v>
      </c>
      <c r="DX212">
        <v>-0.371853031358875</v>
      </c>
      <c r="DY212">
        <v>0.0665386721598944</v>
      </c>
      <c r="DZ212">
        <v>1</v>
      </c>
      <c r="EA212">
        <v>3.24214705882353</v>
      </c>
      <c r="EB212">
        <v>0.169420408163261</v>
      </c>
      <c r="EC212">
        <v>0.170572946677978</v>
      </c>
      <c r="ED212">
        <v>1</v>
      </c>
      <c r="EE212">
        <v>0.0521216585365854</v>
      </c>
      <c r="EF212">
        <v>0.0974079951219512</v>
      </c>
      <c r="EG212">
        <v>0.0128411231309182</v>
      </c>
      <c r="EH212">
        <v>1</v>
      </c>
      <c r="EI212">
        <v>3</v>
      </c>
      <c r="EJ212">
        <v>3</v>
      </c>
      <c r="EK212" t="s">
        <v>295</v>
      </c>
      <c r="EL212">
        <v>100</v>
      </c>
      <c r="EM212">
        <v>100</v>
      </c>
      <c r="EN212">
        <v>1.468</v>
      </c>
      <c r="EO212">
        <v>-0.1296</v>
      </c>
      <c r="EP212">
        <v>-1.5265217558934</v>
      </c>
      <c r="EQ212">
        <v>0.00616335315543056</v>
      </c>
      <c r="ER212">
        <v>-2.81551833566181e-06</v>
      </c>
      <c r="ES212">
        <v>7.20361701182458e-10</v>
      </c>
      <c r="ET212">
        <v>-0.335119031910718</v>
      </c>
      <c r="EU212">
        <v>0.000949733804135094</v>
      </c>
      <c r="EV212">
        <v>0.000626151634330831</v>
      </c>
      <c r="EW212">
        <v>-7.8445624330649e-06</v>
      </c>
      <c r="EX212">
        <v>-4</v>
      </c>
      <c r="EY212">
        <v>2067</v>
      </c>
      <c r="EZ212">
        <v>1</v>
      </c>
      <c r="FA212">
        <v>22</v>
      </c>
      <c r="FB212">
        <v>7</v>
      </c>
      <c r="FC212">
        <v>7</v>
      </c>
      <c r="FD212">
        <v>18</v>
      </c>
      <c r="FE212">
        <v>992.36</v>
      </c>
      <c r="FF212">
        <v>448.887</v>
      </c>
      <c r="FG212">
        <v>33.0004</v>
      </c>
      <c r="FH212">
        <v>35.0693</v>
      </c>
      <c r="FI212">
        <v>30.0015</v>
      </c>
      <c r="FJ212">
        <v>34.6921</v>
      </c>
      <c r="FK212">
        <v>34.7225</v>
      </c>
      <c r="FL212">
        <v>38.8763</v>
      </c>
      <c r="FM212">
        <v>44.3187</v>
      </c>
      <c r="FN212">
        <v>0</v>
      </c>
      <c r="FO212">
        <v>33</v>
      </c>
      <c r="FP212">
        <v>665.86</v>
      </c>
      <c r="FQ212">
        <v>19.6289</v>
      </c>
      <c r="FR212">
        <v>98.8002</v>
      </c>
      <c r="FS212">
        <v>97.6186</v>
      </c>
    </row>
    <row r="213" spans="1:175">
      <c r="A213">
        <v>197</v>
      </c>
      <c r="B213">
        <v>1627940905.6</v>
      </c>
      <c r="C213">
        <v>392</v>
      </c>
      <c r="D213" t="s">
        <v>688</v>
      </c>
      <c r="E213" t="s">
        <v>689</v>
      </c>
      <c r="F213">
        <v>0</v>
      </c>
      <c r="H213">
        <v>1627940905.6</v>
      </c>
      <c r="I213">
        <f>(J213)/1000</f>
        <v>0</v>
      </c>
      <c r="J213">
        <f>1000*CB213*AH213*(BX213-BY213)/(100*BQ213*(1000-AH213*BX213))</f>
        <v>0</v>
      </c>
      <c r="K213">
        <f>CB213*AH213*(BW213-BV213*(1000-AH213*BY213)/(1000-AH213*BX213))/(100*BQ213)</f>
        <v>0</v>
      </c>
      <c r="L213">
        <f>BV213 - IF(AH213&gt;1, K213*BQ213*100.0/(AJ213*CJ213), 0)</f>
        <v>0</v>
      </c>
      <c r="M213">
        <f>((S213-I213/2)*L213-K213)/(S213+I213/2)</f>
        <v>0</v>
      </c>
      <c r="N213">
        <f>M213*(CC213+CD213)/1000.0</f>
        <v>0</v>
      </c>
      <c r="O213">
        <f>(BV213 - IF(AH213&gt;1, K213*BQ213*100.0/(AJ213*CJ213), 0))*(CC213+CD213)/1000.0</f>
        <v>0</v>
      </c>
      <c r="P213">
        <f>2.0/((1/R213-1/Q213)+SIGN(R213)*SQRT((1/R213-1/Q213)*(1/R213-1/Q213) + 4*BR213/((BR213+1)*(BR213+1))*(2*1/R213*1/Q213-1/Q213*1/Q213)))</f>
        <v>0</v>
      </c>
      <c r="Q213">
        <f>IF(LEFT(BS213,1)&lt;&gt;"0",IF(LEFT(BS213,1)="1",3.0,BT213),$D$5+$E$5*(CJ213*CC213/($K$5*1000))+$F$5*(CJ213*CC213/($K$5*1000))*MAX(MIN(BQ213,$J$5),$I$5)*MAX(MIN(BQ213,$J$5),$I$5)+$G$5*MAX(MIN(BQ213,$J$5),$I$5)*(CJ213*CC213/($K$5*1000))+$H$5*(CJ213*CC213/($K$5*1000))*(CJ213*CC213/($K$5*1000)))</f>
        <v>0</v>
      </c>
      <c r="R213">
        <f>I213*(1000-(1000*0.61365*exp(17.502*V213/(240.97+V213))/(CC213+CD213)+BX213)/2)/(1000*0.61365*exp(17.502*V213/(240.97+V213))/(CC213+CD213)-BX213)</f>
        <v>0</v>
      </c>
      <c r="S213">
        <f>1/((BR213+1)/(P213/1.6)+1/(Q213/1.37)) + BR213/((BR213+1)/(P213/1.6) + BR213/(Q213/1.37))</f>
        <v>0</v>
      </c>
      <c r="T213">
        <f>(BM213*BP213)</f>
        <v>0</v>
      </c>
      <c r="U213">
        <f>(CE213+(T213+2*0.95*5.67E-8*(((CE213+$B$7)+273)^4-(CE213+273)^4)-44100*I213)/(1.84*29.3*Q213+8*0.95*5.67E-8*(CE213+273)^3))</f>
        <v>0</v>
      </c>
      <c r="V213">
        <f>($C$7*CF213+$D$7*CG213+$E$7*U213)</f>
        <v>0</v>
      </c>
      <c r="W213">
        <f>0.61365*exp(17.502*V213/(240.97+V213))</f>
        <v>0</v>
      </c>
      <c r="X213">
        <f>(Y213/Z213*100)</f>
        <v>0</v>
      </c>
      <c r="Y213">
        <f>BX213*(CC213+CD213)/1000</f>
        <v>0</v>
      </c>
      <c r="Z213">
        <f>0.61365*exp(17.502*CE213/(240.97+CE213))</f>
        <v>0</v>
      </c>
      <c r="AA213">
        <f>(W213-BX213*(CC213+CD213)/1000)</f>
        <v>0</v>
      </c>
      <c r="AB213">
        <f>(-I213*44100)</f>
        <v>0</v>
      </c>
      <c r="AC213">
        <f>2*29.3*Q213*0.92*(CE213-V213)</f>
        <v>0</v>
      </c>
      <c r="AD213">
        <f>2*0.95*5.67E-8*(((CE213+$B$7)+273)^4-(V213+273)^4)</f>
        <v>0</v>
      </c>
      <c r="AE213">
        <f>T213+AD213+AB213+AC213</f>
        <v>0</v>
      </c>
      <c r="AF213">
        <v>0</v>
      </c>
      <c r="AG213">
        <v>0</v>
      </c>
      <c r="AH213">
        <f>IF(AF213*$H$13&gt;=AJ213,1.0,(AJ213/(AJ213-AF213*$H$13)))</f>
        <v>0</v>
      </c>
      <c r="AI213">
        <f>(AH213-1)*100</f>
        <v>0</v>
      </c>
      <c r="AJ213">
        <f>MAX(0,($B$13+$C$13*CJ213)/(1+$D$13*CJ213)*CC213/(CE213+273)*$E$13)</f>
        <v>0</v>
      </c>
      <c r="AK213" t="s">
        <v>292</v>
      </c>
      <c r="AL213" t="s">
        <v>292</v>
      </c>
      <c r="AM213">
        <v>0</v>
      </c>
      <c r="AN213">
        <v>0</v>
      </c>
      <c r="AO213">
        <f>1-AM213/AN213</f>
        <v>0</v>
      </c>
      <c r="AP213">
        <v>0</v>
      </c>
      <c r="AQ213" t="s">
        <v>292</v>
      </c>
      <c r="AR213" t="s">
        <v>292</v>
      </c>
      <c r="AS213">
        <v>0</v>
      </c>
      <c r="AT213">
        <v>0</v>
      </c>
      <c r="AU213">
        <f>1-AS213/AT213</f>
        <v>0</v>
      </c>
      <c r="AV213">
        <v>0.5</v>
      </c>
      <c r="AW213">
        <f>BN213</f>
        <v>0</v>
      </c>
      <c r="AX213">
        <f>K213</f>
        <v>0</v>
      </c>
      <c r="AY213">
        <f>AU213*AV213*AW213</f>
        <v>0</v>
      </c>
      <c r="AZ213">
        <f>(AX213-AP213)/AW213</f>
        <v>0</v>
      </c>
      <c r="BA213">
        <f>(AN213-AT213)/AT213</f>
        <v>0</v>
      </c>
      <c r="BB213">
        <f>AM213/(AO213+AM213/AT213)</f>
        <v>0</v>
      </c>
      <c r="BC213" t="s">
        <v>292</v>
      </c>
      <c r="BD213">
        <v>0</v>
      </c>
      <c r="BE213">
        <f>IF(BD213&lt;&gt;0, BD213, BB213)</f>
        <v>0</v>
      </c>
      <c r="BF213">
        <f>1-BE213/AT213</f>
        <v>0</v>
      </c>
      <c r="BG213">
        <f>(AT213-AS213)/(AT213-BE213)</f>
        <v>0</v>
      </c>
      <c r="BH213">
        <f>(AN213-AT213)/(AN213-BE213)</f>
        <v>0</v>
      </c>
      <c r="BI213">
        <f>(AT213-AS213)/(AT213-AM213)</f>
        <v>0</v>
      </c>
      <c r="BJ213">
        <f>(AN213-AT213)/(AN213-AM213)</f>
        <v>0</v>
      </c>
      <c r="BK213">
        <f>(BG213*BE213/AS213)</f>
        <v>0</v>
      </c>
      <c r="BL213">
        <f>(1-BK213)</f>
        <v>0</v>
      </c>
      <c r="BM213">
        <f>$B$11*CK213+$C$11*CL213+$F$11*CM213*(1-CP213)</f>
        <v>0</v>
      </c>
      <c r="BN213">
        <f>BM213*BO213</f>
        <v>0</v>
      </c>
      <c r="BO213">
        <f>($B$11*$D$9+$C$11*$D$9+$F$11*((CZ213+CR213)/MAX(CZ213+CR213+DA213, 0.1)*$I$9+DA213/MAX(CZ213+CR213+DA213, 0.1)*$J$9))/($B$11+$C$11+$F$11)</f>
        <v>0</v>
      </c>
      <c r="BP213">
        <f>($B$11*$K$9+$C$11*$K$9+$F$11*((CZ213+CR213)/MAX(CZ213+CR213+DA213, 0.1)*$P$9+DA213/MAX(CZ213+CR213+DA213, 0.1)*$Q$9))/($B$11+$C$11+$F$11)</f>
        <v>0</v>
      </c>
      <c r="BQ213">
        <v>6</v>
      </c>
      <c r="BR213">
        <v>0.5</v>
      </c>
      <c r="BS213" t="s">
        <v>293</v>
      </c>
      <c r="BT213">
        <v>2</v>
      </c>
      <c r="BU213">
        <v>1627940905.6</v>
      </c>
      <c r="BV213">
        <v>649.091</v>
      </c>
      <c r="BW213">
        <v>654.76</v>
      </c>
      <c r="BX213">
        <v>19.7902</v>
      </c>
      <c r="BY213">
        <v>19.7182</v>
      </c>
      <c r="BZ213">
        <v>647.611</v>
      </c>
      <c r="CA213">
        <v>19.92</v>
      </c>
      <c r="CB213">
        <v>900.124</v>
      </c>
      <c r="CC213">
        <v>101.145</v>
      </c>
      <c r="CD213">
        <v>0.100098</v>
      </c>
      <c r="CE213">
        <v>35.2465</v>
      </c>
      <c r="CF213">
        <v>35.496</v>
      </c>
      <c r="CG213">
        <v>999.9</v>
      </c>
      <c r="CH213">
        <v>0</v>
      </c>
      <c r="CI213">
        <v>0</v>
      </c>
      <c r="CJ213">
        <v>9996.25</v>
      </c>
      <c r="CK213">
        <v>0</v>
      </c>
      <c r="CL213">
        <v>66.3215</v>
      </c>
      <c r="CM213">
        <v>1459.83</v>
      </c>
      <c r="CN213">
        <v>0.972999</v>
      </c>
      <c r="CO213">
        <v>0.0270013</v>
      </c>
      <c r="CP213">
        <v>0</v>
      </c>
      <c r="CQ213">
        <v>3.4339</v>
      </c>
      <c r="CR213">
        <v>4.99951</v>
      </c>
      <c r="CS213">
        <v>205.46</v>
      </c>
      <c r="CT213">
        <v>11910.5</v>
      </c>
      <c r="CU213">
        <v>49.562</v>
      </c>
      <c r="CV213">
        <v>51.937</v>
      </c>
      <c r="CW213">
        <v>51.187</v>
      </c>
      <c r="CX213">
        <v>51.25</v>
      </c>
      <c r="CY213">
        <v>51.562</v>
      </c>
      <c r="CZ213">
        <v>1415.55</v>
      </c>
      <c r="DA213">
        <v>39.28</v>
      </c>
      <c r="DB213">
        <v>0</v>
      </c>
      <c r="DC213">
        <v>1627940906.5</v>
      </c>
      <c r="DD213">
        <v>0</v>
      </c>
      <c r="DE213">
        <v>3.27080769230769</v>
      </c>
      <c r="DF213">
        <v>0.466926507591389</v>
      </c>
      <c r="DG213">
        <v>2.61705981355976</v>
      </c>
      <c r="DH213">
        <v>205.160346153846</v>
      </c>
      <c r="DI213">
        <v>15</v>
      </c>
      <c r="DJ213">
        <v>1627940486.6</v>
      </c>
      <c r="DK213" t="s">
        <v>294</v>
      </c>
      <c r="DL213">
        <v>1627940484.1</v>
      </c>
      <c r="DM213">
        <v>1627940486.6</v>
      </c>
      <c r="DN213">
        <v>1</v>
      </c>
      <c r="DO213">
        <v>-0.66</v>
      </c>
      <c r="DP213">
        <v>-0.126</v>
      </c>
      <c r="DQ213">
        <v>0.617</v>
      </c>
      <c r="DR213">
        <v>-0.144</v>
      </c>
      <c r="DS213">
        <v>420</v>
      </c>
      <c r="DT213">
        <v>19</v>
      </c>
      <c r="DU213">
        <v>0.69</v>
      </c>
      <c r="DV213">
        <v>0.21</v>
      </c>
      <c r="DW213">
        <v>-5.69447756097561</v>
      </c>
      <c r="DX213">
        <v>-0.174092404181182</v>
      </c>
      <c r="DY213">
        <v>0.0545959179560688</v>
      </c>
      <c r="DZ213">
        <v>1</v>
      </c>
      <c r="EA213">
        <v>3.25234411764706</v>
      </c>
      <c r="EB213">
        <v>0.0336720202874036</v>
      </c>
      <c r="EC213">
        <v>0.157211828231804</v>
      </c>
      <c r="ED213">
        <v>1</v>
      </c>
      <c r="EE213">
        <v>0.0560382829268293</v>
      </c>
      <c r="EF213">
        <v>0.123772233449477</v>
      </c>
      <c r="EG213">
        <v>0.0150725607890129</v>
      </c>
      <c r="EH213">
        <v>0</v>
      </c>
      <c r="EI213">
        <v>2</v>
      </c>
      <c r="EJ213">
        <v>3</v>
      </c>
      <c r="EK213" t="s">
        <v>298</v>
      </c>
      <c r="EL213">
        <v>100</v>
      </c>
      <c r="EM213">
        <v>100</v>
      </c>
      <c r="EN213">
        <v>1.48</v>
      </c>
      <c r="EO213">
        <v>-0.1298</v>
      </c>
      <c r="EP213">
        <v>-1.5265217558934</v>
      </c>
      <c r="EQ213">
        <v>0.00616335315543056</v>
      </c>
      <c r="ER213">
        <v>-2.81551833566181e-06</v>
      </c>
      <c r="ES213">
        <v>7.20361701182458e-10</v>
      </c>
      <c r="ET213">
        <v>-0.335119031910718</v>
      </c>
      <c r="EU213">
        <v>0.000949733804135094</v>
      </c>
      <c r="EV213">
        <v>0.000626151634330831</v>
      </c>
      <c r="EW213">
        <v>-7.8445624330649e-06</v>
      </c>
      <c r="EX213">
        <v>-4</v>
      </c>
      <c r="EY213">
        <v>2067</v>
      </c>
      <c r="EZ213">
        <v>1</v>
      </c>
      <c r="FA213">
        <v>22</v>
      </c>
      <c r="FB213">
        <v>7</v>
      </c>
      <c r="FC213">
        <v>7</v>
      </c>
      <c r="FD213">
        <v>18</v>
      </c>
      <c r="FE213">
        <v>992.597</v>
      </c>
      <c r="FF213">
        <v>449.014</v>
      </c>
      <c r="FG213">
        <v>33.0003</v>
      </c>
      <c r="FH213">
        <v>35.0757</v>
      </c>
      <c r="FI213">
        <v>30.0015</v>
      </c>
      <c r="FJ213">
        <v>34.6985</v>
      </c>
      <c r="FK213">
        <v>34.7288</v>
      </c>
      <c r="FL213">
        <v>39.012</v>
      </c>
      <c r="FM213">
        <v>44.3187</v>
      </c>
      <c r="FN213">
        <v>0</v>
      </c>
      <c r="FO213">
        <v>33</v>
      </c>
      <c r="FP213">
        <v>665.86</v>
      </c>
      <c r="FQ213">
        <v>19.6309</v>
      </c>
      <c r="FR213">
        <v>98.799</v>
      </c>
      <c r="FS213">
        <v>97.6174</v>
      </c>
    </row>
    <row r="214" spans="1:175">
      <c r="A214">
        <v>198</v>
      </c>
      <c r="B214">
        <v>1627940907.6</v>
      </c>
      <c r="C214">
        <v>394</v>
      </c>
      <c r="D214" t="s">
        <v>690</v>
      </c>
      <c r="E214" t="s">
        <v>691</v>
      </c>
      <c r="F214">
        <v>0</v>
      </c>
      <c r="H214">
        <v>1627940907.6</v>
      </c>
      <c r="I214">
        <f>(J214)/1000</f>
        <v>0</v>
      </c>
      <c r="J214">
        <f>1000*CB214*AH214*(BX214-BY214)/(100*BQ214*(1000-AH214*BX214))</f>
        <v>0</v>
      </c>
      <c r="K214">
        <f>CB214*AH214*(BW214-BV214*(1000-AH214*BY214)/(1000-AH214*BX214))/(100*BQ214)</f>
        <v>0</v>
      </c>
      <c r="L214">
        <f>BV214 - IF(AH214&gt;1, K214*BQ214*100.0/(AJ214*CJ214), 0)</f>
        <v>0</v>
      </c>
      <c r="M214">
        <f>((S214-I214/2)*L214-K214)/(S214+I214/2)</f>
        <v>0</v>
      </c>
      <c r="N214">
        <f>M214*(CC214+CD214)/1000.0</f>
        <v>0</v>
      </c>
      <c r="O214">
        <f>(BV214 - IF(AH214&gt;1, K214*BQ214*100.0/(AJ214*CJ214), 0))*(CC214+CD214)/1000.0</f>
        <v>0</v>
      </c>
      <c r="P214">
        <f>2.0/((1/R214-1/Q214)+SIGN(R214)*SQRT((1/R214-1/Q214)*(1/R214-1/Q214) + 4*BR214/((BR214+1)*(BR214+1))*(2*1/R214*1/Q214-1/Q214*1/Q214)))</f>
        <v>0</v>
      </c>
      <c r="Q214">
        <f>IF(LEFT(BS214,1)&lt;&gt;"0",IF(LEFT(BS214,1)="1",3.0,BT214),$D$5+$E$5*(CJ214*CC214/($K$5*1000))+$F$5*(CJ214*CC214/($K$5*1000))*MAX(MIN(BQ214,$J$5),$I$5)*MAX(MIN(BQ214,$J$5),$I$5)+$G$5*MAX(MIN(BQ214,$J$5),$I$5)*(CJ214*CC214/($K$5*1000))+$H$5*(CJ214*CC214/($K$5*1000))*(CJ214*CC214/($K$5*1000)))</f>
        <v>0</v>
      </c>
      <c r="R214">
        <f>I214*(1000-(1000*0.61365*exp(17.502*V214/(240.97+V214))/(CC214+CD214)+BX214)/2)/(1000*0.61365*exp(17.502*V214/(240.97+V214))/(CC214+CD214)-BX214)</f>
        <v>0</v>
      </c>
      <c r="S214">
        <f>1/((BR214+1)/(P214/1.6)+1/(Q214/1.37)) + BR214/((BR214+1)/(P214/1.6) + BR214/(Q214/1.37))</f>
        <v>0</v>
      </c>
      <c r="T214">
        <f>(BM214*BP214)</f>
        <v>0</v>
      </c>
      <c r="U214">
        <f>(CE214+(T214+2*0.95*5.67E-8*(((CE214+$B$7)+273)^4-(CE214+273)^4)-44100*I214)/(1.84*29.3*Q214+8*0.95*5.67E-8*(CE214+273)^3))</f>
        <v>0</v>
      </c>
      <c r="V214">
        <f>($C$7*CF214+$D$7*CG214+$E$7*U214)</f>
        <v>0</v>
      </c>
      <c r="W214">
        <f>0.61365*exp(17.502*V214/(240.97+V214))</f>
        <v>0</v>
      </c>
      <c r="X214">
        <f>(Y214/Z214*100)</f>
        <v>0</v>
      </c>
      <c r="Y214">
        <f>BX214*(CC214+CD214)/1000</f>
        <v>0</v>
      </c>
      <c r="Z214">
        <f>0.61365*exp(17.502*CE214/(240.97+CE214))</f>
        <v>0</v>
      </c>
      <c r="AA214">
        <f>(W214-BX214*(CC214+CD214)/1000)</f>
        <v>0</v>
      </c>
      <c r="AB214">
        <f>(-I214*44100)</f>
        <v>0</v>
      </c>
      <c r="AC214">
        <f>2*29.3*Q214*0.92*(CE214-V214)</f>
        <v>0</v>
      </c>
      <c r="AD214">
        <f>2*0.95*5.67E-8*(((CE214+$B$7)+273)^4-(V214+273)^4)</f>
        <v>0</v>
      </c>
      <c r="AE214">
        <f>T214+AD214+AB214+AC214</f>
        <v>0</v>
      </c>
      <c r="AF214">
        <v>0</v>
      </c>
      <c r="AG214">
        <v>0</v>
      </c>
      <c r="AH214">
        <f>IF(AF214*$H$13&gt;=AJ214,1.0,(AJ214/(AJ214-AF214*$H$13)))</f>
        <v>0</v>
      </c>
      <c r="AI214">
        <f>(AH214-1)*100</f>
        <v>0</v>
      </c>
      <c r="AJ214">
        <f>MAX(0,($B$13+$C$13*CJ214)/(1+$D$13*CJ214)*CC214/(CE214+273)*$E$13)</f>
        <v>0</v>
      </c>
      <c r="AK214" t="s">
        <v>292</v>
      </c>
      <c r="AL214" t="s">
        <v>292</v>
      </c>
      <c r="AM214">
        <v>0</v>
      </c>
      <c r="AN214">
        <v>0</v>
      </c>
      <c r="AO214">
        <f>1-AM214/AN214</f>
        <v>0</v>
      </c>
      <c r="AP214">
        <v>0</v>
      </c>
      <c r="AQ214" t="s">
        <v>292</v>
      </c>
      <c r="AR214" t="s">
        <v>292</v>
      </c>
      <c r="AS214">
        <v>0</v>
      </c>
      <c r="AT214">
        <v>0</v>
      </c>
      <c r="AU214">
        <f>1-AS214/AT214</f>
        <v>0</v>
      </c>
      <c r="AV214">
        <v>0.5</v>
      </c>
      <c r="AW214">
        <f>BN214</f>
        <v>0</v>
      </c>
      <c r="AX214">
        <f>K214</f>
        <v>0</v>
      </c>
      <c r="AY214">
        <f>AU214*AV214*AW214</f>
        <v>0</v>
      </c>
      <c r="AZ214">
        <f>(AX214-AP214)/AW214</f>
        <v>0</v>
      </c>
      <c r="BA214">
        <f>(AN214-AT214)/AT214</f>
        <v>0</v>
      </c>
      <c r="BB214">
        <f>AM214/(AO214+AM214/AT214)</f>
        <v>0</v>
      </c>
      <c r="BC214" t="s">
        <v>292</v>
      </c>
      <c r="BD214">
        <v>0</v>
      </c>
      <c r="BE214">
        <f>IF(BD214&lt;&gt;0, BD214, BB214)</f>
        <v>0</v>
      </c>
      <c r="BF214">
        <f>1-BE214/AT214</f>
        <v>0</v>
      </c>
      <c r="BG214">
        <f>(AT214-AS214)/(AT214-BE214)</f>
        <v>0</v>
      </c>
      <c r="BH214">
        <f>(AN214-AT214)/(AN214-BE214)</f>
        <v>0</v>
      </c>
      <c r="BI214">
        <f>(AT214-AS214)/(AT214-AM214)</f>
        <v>0</v>
      </c>
      <c r="BJ214">
        <f>(AN214-AT214)/(AN214-AM214)</f>
        <v>0</v>
      </c>
      <c r="BK214">
        <f>(BG214*BE214/AS214)</f>
        <v>0</v>
      </c>
      <c r="BL214">
        <f>(1-BK214)</f>
        <v>0</v>
      </c>
      <c r="BM214">
        <f>$B$11*CK214+$C$11*CL214+$F$11*CM214*(1-CP214)</f>
        <v>0</v>
      </c>
      <c r="BN214">
        <f>BM214*BO214</f>
        <v>0</v>
      </c>
      <c r="BO214">
        <f>($B$11*$D$9+$C$11*$D$9+$F$11*((CZ214+CR214)/MAX(CZ214+CR214+DA214, 0.1)*$I$9+DA214/MAX(CZ214+CR214+DA214, 0.1)*$J$9))/($B$11+$C$11+$F$11)</f>
        <v>0</v>
      </c>
      <c r="BP214">
        <f>($B$11*$K$9+$C$11*$K$9+$F$11*((CZ214+CR214)/MAX(CZ214+CR214+DA214, 0.1)*$P$9+DA214/MAX(CZ214+CR214+DA214, 0.1)*$Q$9))/($B$11+$C$11+$F$11)</f>
        <v>0</v>
      </c>
      <c r="BQ214">
        <v>6</v>
      </c>
      <c r="BR214">
        <v>0.5</v>
      </c>
      <c r="BS214" t="s">
        <v>293</v>
      </c>
      <c r="BT214">
        <v>2</v>
      </c>
      <c r="BU214">
        <v>1627940907.6</v>
      </c>
      <c r="BV214">
        <v>652.461</v>
      </c>
      <c r="BW214">
        <v>658.084</v>
      </c>
      <c r="BX214">
        <v>19.7877</v>
      </c>
      <c r="BY214">
        <v>19.7229</v>
      </c>
      <c r="BZ214">
        <v>650.97</v>
      </c>
      <c r="CA214">
        <v>19.9175</v>
      </c>
      <c r="CB214">
        <v>900.047</v>
      </c>
      <c r="CC214">
        <v>101.144</v>
      </c>
      <c r="CD214">
        <v>0.100069</v>
      </c>
      <c r="CE214">
        <v>35.2483</v>
      </c>
      <c r="CF214">
        <v>35.495</v>
      </c>
      <c r="CG214">
        <v>999.9</v>
      </c>
      <c r="CH214">
        <v>0</v>
      </c>
      <c r="CI214">
        <v>0</v>
      </c>
      <c r="CJ214">
        <v>10005</v>
      </c>
      <c r="CK214">
        <v>0</v>
      </c>
      <c r="CL214">
        <v>66.3356</v>
      </c>
      <c r="CM214">
        <v>1459.83</v>
      </c>
      <c r="CN214">
        <v>0.972999</v>
      </c>
      <c r="CO214">
        <v>0.0270013</v>
      </c>
      <c r="CP214">
        <v>0</v>
      </c>
      <c r="CQ214">
        <v>3.3397</v>
      </c>
      <c r="CR214">
        <v>4.99951</v>
      </c>
      <c r="CS214">
        <v>205.933</v>
      </c>
      <c r="CT214">
        <v>11910.5</v>
      </c>
      <c r="CU214">
        <v>49.562</v>
      </c>
      <c r="CV214">
        <v>51.937</v>
      </c>
      <c r="CW214">
        <v>51.187</v>
      </c>
      <c r="CX214">
        <v>51.25</v>
      </c>
      <c r="CY214">
        <v>51.562</v>
      </c>
      <c r="CZ214">
        <v>1415.55</v>
      </c>
      <c r="DA214">
        <v>39.28</v>
      </c>
      <c r="DB214">
        <v>0</v>
      </c>
      <c r="DC214">
        <v>1627940908.3</v>
      </c>
      <c r="DD214">
        <v>0</v>
      </c>
      <c r="DE214">
        <v>3.276328</v>
      </c>
      <c r="DF214">
        <v>0.109323090802473</v>
      </c>
      <c r="DG214">
        <v>3.9763846101712</v>
      </c>
      <c r="DH214">
        <v>205.266</v>
      </c>
      <c r="DI214">
        <v>15</v>
      </c>
      <c r="DJ214">
        <v>1627940486.6</v>
      </c>
      <c r="DK214" t="s">
        <v>294</v>
      </c>
      <c r="DL214">
        <v>1627940484.1</v>
      </c>
      <c r="DM214">
        <v>1627940486.6</v>
      </c>
      <c r="DN214">
        <v>1</v>
      </c>
      <c r="DO214">
        <v>-0.66</v>
      </c>
      <c r="DP214">
        <v>-0.126</v>
      </c>
      <c r="DQ214">
        <v>0.617</v>
      </c>
      <c r="DR214">
        <v>-0.144</v>
      </c>
      <c r="DS214">
        <v>420</v>
      </c>
      <c r="DT214">
        <v>19</v>
      </c>
      <c r="DU214">
        <v>0.69</v>
      </c>
      <c r="DV214">
        <v>0.21</v>
      </c>
      <c r="DW214">
        <v>-5.70248097560976</v>
      </c>
      <c r="DX214">
        <v>0.0511733101045249</v>
      </c>
      <c r="DY214">
        <v>0.0450428393272221</v>
      </c>
      <c r="DZ214">
        <v>1</v>
      </c>
      <c r="EA214">
        <v>3.27308</v>
      </c>
      <c r="EB214">
        <v>0.0904438356164412</v>
      </c>
      <c r="EC214">
        <v>0.160446065348186</v>
      </c>
      <c r="ED214">
        <v>1</v>
      </c>
      <c r="EE214">
        <v>0.0585621219512195</v>
      </c>
      <c r="EF214">
        <v>0.126950159581881</v>
      </c>
      <c r="EG214">
        <v>0.0152546167807829</v>
      </c>
      <c r="EH214">
        <v>0</v>
      </c>
      <c r="EI214">
        <v>2</v>
      </c>
      <c r="EJ214">
        <v>3</v>
      </c>
      <c r="EK214" t="s">
        <v>298</v>
      </c>
      <c r="EL214">
        <v>100</v>
      </c>
      <c r="EM214">
        <v>100</v>
      </c>
      <c r="EN214">
        <v>1.491</v>
      </c>
      <c r="EO214">
        <v>-0.1298</v>
      </c>
      <c r="EP214">
        <v>-1.5265217558934</v>
      </c>
      <c r="EQ214">
        <v>0.00616335315543056</v>
      </c>
      <c r="ER214">
        <v>-2.81551833566181e-06</v>
      </c>
      <c r="ES214">
        <v>7.20361701182458e-10</v>
      </c>
      <c r="ET214">
        <v>-0.335119031910718</v>
      </c>
      <c r="EU214">
        <v>0.000949733804135094</v>
      </c>
      <c r="EV214">
        <v>0.000626151634330831</v>
      </c>
      <c r="EW214">
        <v>-7.8445624330649e-06</v>
      </c>
      <c r="EX214">
        <v>-4</v>
      </c>
      <c r="EY214">
        <v>2067</v>
      </c>
      <c r="EZ214">
        <v>1</v>
      </c>
      <c r="FA214">
        <v>22</v>
      </c>
      <c r="FB214">
        <v>7.1</v>
      </c>
      <c r="FC214">
        <v>7</v>
      </c>
      <c r="FD214">
        <v>18</v>
      </c>
      <c r="FE214">
        <v>992.693</v>
      </c>
      <c r="FF214">
        <v>449.031</v>
      </c>
      <c r="FG214">
        <v>33.0004</v>
      </c>
      <c r="FH214">
        <v>35.0821</v>
      </c>
      <c r="FI214">
        <v>30.0015</v>
      </c>
      <c r="FJ214">
        <v>34.7064</v>
      </c>
      <c r="FK214">
        <v>34.7359</v>
      </c>
      <c r="FL214">
        <v>39.19</v>
      </c>
      <c r="FM214">
        <v>44.3187</v>
      </c>
      <c r="FN214">
        <v>0</v>
      </c>
      <c r="FO214">
        <v>33</v>
      </c>
      <c r="FP214">
        <v>670.91</v>
      </c>
      <c r="FQ214">
        <v>19.6286</v>
      </c>
      <c r="FR214">
        <v>98.7971</v>
      </c>
      <c r="FS214">
        <v>97.6164</v>
      </c>
    </row>
    <row r="215" spans="1:175">
      <c r="A215">
        <v>199</v>
      </c>
      <c r="B215">
        <v>1627940909.6</v>
      </c>
      <c r="C215">
        <v>396</v>
      </c>
      <c r="D215" t="s">
        <v>692</v>
      </c>
      <c r="E215" t="s">
        <v>693</v>
      </c>
      <c r="F215">
        <v>0</v>
      </c>
      <c r="H215">
        <v>1627940909.6</v>
      </c>
      <c r="I215">
        <f>(J215)/1000</f>
        <v>0</v>
      </c>
      <c r="J215">
        <f>1000*CB215*AH215*(BX215-BY215)/(100*BQ215*(1000-AH215*BX215))</f>
        <v>0</v>
      </c>
      <c r="K215">
        <f>CB215*AH215*(BW215-BV215*(1000-AH215*BY215)/(1000-AH215*BX215))/(100*BQ215)</f>
        <v>0</v>
      </c>
      <c r="L215">
        <f>BV215 - IF(AH215&gt;1, K215*BQ215*100.0/(AJ215*CJ215), 0)</f>
        <v>0</v>
      </c>
      <c r="M215">
        <f>((S215-I215/2)*L215-K215)/(S215+I215/2)</f>
        <v>0</v>
      </c>
      <c r="N215">
        <f>M215*(CC215+CD215)/1000.0</f>
        <v>0</v>
      </c>
      <c r="O215">
        <f>(BV215 - IF(AH215&gt;1, K215*BQ215*100.0/(AJ215*CJ215), 0))*(CC215+CD215)/1000.0</f>
        <v>0</v>
      </c>
      <c r="P215">
        <f>2.0/((1/R215-1/Q215)+SIGN(R215)*SQRT((1/R215-1/Q215)*(1/R215-1/Q215) + 4*BR215/((BR215+1)*(BR215+1))*(2*1/R215*1/Q215-1/Q215*1/Q215)))</f>
        <v>0</v>
      </c>
      <c r="Q215">
        <f>IF(LEFT(BS215,1)&lt;&gt;"0",IF(LEFT(BS215,1)="1",3.0,BT215),$D$5+$E$5*(CJ215*CC215/($K$5*1000))+$F$5*(CJ215*CC215/($K$5*1000))*MAX(MIN(BQ215,$J$5),$I$5)*MAX(MIN(BQ215,$J$5),$I$5)+$G$5*MAX(MIN(BQ215,$J$5),$I$5)*(CJ215*CC215/($K$5*1000))+$H$5*(CJ215*CC215/($K$5*1000))*(CJ215*CC215/($K$5*1000)))</f>
        <v>0</v>
      </c>
      <c r="R215">
        <f>I215*(1000-(1000*0.61365*exp(17.502*V215/(240.97+V215))/(CC215+CD215)+BX215)/2)/(1000*0.61365*exp(17.502*V215/(240.97+V215))/(CC215+CD215)-BX215)</f>
        <v>0</v>
      </c>
      <c r="S215">
        <f>1/((BR215+1)/(P215/1.6)+1/(Q215/1.37)) + BR215/((BR215+1)/(P215/1.6) + BR215/(Q215/1.37))</f>
        <v>0</v>
      </c>
      <c r="T215">
        <f>(BM215*BP215)</f>
        <v>0</v>
      </c>
      <c r="U215">
        <f>(CE215+(T215+2*0.95*5.67E-8*(((CE215+$B$7)+273)^4-(CE215+273)^4)-44100*I215)/(1.84*29.3*Q215+8*0.95*5.67E-8*(CE215+273)^3))</f>
        <v>0</v>
      </c>
      <c r="V215">
        <f>($C$7*CF215+$D$7*CG215+$E$7*U215)</f>
        <v>0</v>
      </c>
      <c r="W215">
        <f>0.61365*exp(17.502*V215/(240.97+V215))</f>
        <v>0</v>
      </c>
      <c r="X215">
        <f>(Y215/Z215*100)</f>
        <v>0</v>
      </c>
      <c r="Y215">
        <f>BX215*(CC215+CD215)/1000</f>
        <v>0</v>
      </c>
      <c r="Z215">
        <f>0.61365*exp(17.502*CE215/(240.97+CE215))</f>
        <v>0</v>
      </c>
      <c r="AA215">
        <f>(W215-BX215*(CC215+CD215)/1000)</f>
        <v>0</v>
      </c>
      <c r="AB215">
        <f>(-I215*44100)</f>
        <v>0</v>
      </c>
      <c r="AC215">
        <f>2*29.3*Q215*0.92*(CE215-V215)</f>
        <v>0</v>
      </c>
      <c r="AD215">
        <f>2*0.95*5.67E-8*(((CE215+$B$7)+273)^4-(V215+273)^4)</f>
        <v>0</v>
      </c>
      <c r="AE215">
        <f>T215+AD215+AB215+AC215</f>
        <v>0</v>
      </c>
      <c r="AF215">
        <v>0</v>
      </c>
      <c r="AG215">
        <v>0</v>
      </c>
      <c r="AH215">
        <f>IF(AF215*$H$13&gt;=AJ215,1.0,(AJ215/(AJ215-AF215*$H$13)))</f>
        <v>0</v>
      </c>
      <c r="AI215">
        <f>(AH215-1)*100</f>
        <v>0</v>
      </c>
      <c r="AJ215">
        <f>MAX(0,($B$13+$C$13*CJ215)/(1+$D$13*CJ215)*CC215/(CE215+273)*$E$13)</f>
        <v>0</v>
      </c>
      <c r="AK215" t="s">
        <v>292</v>
      </c>
      <c r="AL215" t="s">
        <v>292</v>
      </c>
      <c r="AM215">
        <v>0</v>
      </c>
      <c r="AN215">
        <v>0</v>
      </c>
      <c r="AO215">
        <f>1-AM215/AN215</f>
        <v>0</v>
      </c>
      <c r="AP215">
        <v>0</v>
      </c>
      <c r="AQ215" t="s">
        <v>292</v>
      </c>
      <c r="AR215" t="s">
        <v>292</v>
      </c>
      <c r="AS215">
        <v>0</v>
      </c>
      <c r="AT215">
        <v>0</v>
      </c>
      <c r="AU215">
        <f>1-AS215/AT215</f>
        <v>0</v>
      </c>
      <c r="AV215">
        <v>0.5</v>
      </c>
      <c r="AW215">
        <f>BN215</f>
        <v>0</v>
      </c>
      <c r="AX215">
        <f>K215</f>
        <v>0</v>
      </c>
      <c r="AY215">
        <f>AU215*AV215*AW215</f>
        <v>0</v>
      </c>
      <c r="AZ215">
        <f>(AX215-AP215)/AW215</f>
        <v>0</v>
      </c>
      <c r="BA215">
        <f>(AN215-AT215)/AT215</f>
        <v>0</v>
      </c>
      <c r="BB215">
        <f>AM215/(AO215+AM215/AT215)</f>
        <v>0</v>
      </c>
      <c r="BC215" t="s">
        <v>292</v>
      </c>
      <c r="BD215">
        <v>0</v>
      </c>
      <c r="BE215">
        <f>IF(BD215&lt;&gt;0, BD215, BB215)</f>
        <v>0</v>
      </c>
      <c r="BF215">
        <f>1-BE215/AT215</f>
        <v>0</v>
      </c>
      <c r="BG215">
        <f>(AT215-AS215)/(AT215-BE215)</f>
        <v>0</v>
      </c>
      <c r="BH215">
        <f>(AN215-AT215)/(AN215-BE215)</f>
        <v>0</v>
      </c>
      <c r="BI215">
        <f>(AT215-AS215)/(AT215-AM215)</f>
        <v>0</v>
      </c>
      <c r="BJ215">
        <f>(AN215-AT215)/(AN215-AM215)</f>
        <v>0</v>
      </c>
      <c r="BK215">
        <f>(BG215*BE215/AS215)</f>
        <v>0</v>
      </c>
      <c r="BL215">
        <f>(1-BK215)</f>
        <v>0</v>
      </c>
      <c r="BM215">
        <f>$B$11*CK215+$C$11*CL215+$F$11*CM215*(1-CP215)</f>
        <v>0</v>
      </c>
      <c r="BN215">
        <f>BM215*BO215</f>
        <v>0</v>
      </c>
      <c r="BO215">
        <f>($B$11*$D$9+$C$11*$D$9+$F$11*((CZ215+CR215)/MAX(CZ215+CR215+DA215, 0.1)*$I$9+DA215/MAX(CZ215+CR215+DA215, 0.1)*$J$9))/($B$11+$C$11+$F$11)</f>
        <v>0</v>
      </c>
      <c r="BP215">
        <f>($B$11*$K$9+$C$11*$K$9+$F$11*((CZ215+CR215)/MAX(CZ215+CR215+DA215, 0.1)*$P$9+DA215/MAX(CZ215+CR215+DA215, 0.1)*$Q$9))/($B$11+$C$11+$F$11)</f>
        <v>0</v>
      </c>
      <c r="BQ215">
        <v>6</v>
      </c>
      <c r="BR215">
        <v>0.5</v>
      </c>
      <c r="BS215" t="s">
        <v>293</v>
      </c>
      <c r="BT215">
        <v>2</v>
      </c>
      <c r="BU215">
        <v>1627940909.6</v>
      </c>
      <c r="BV215">
        <v>655.829</v>
      </c>
      <c r="BW215">
        <v>661.473</v>
      </c>
      <c r="BX215">
        <v>19.7883</v>
      </c>
      <c r="BY215">
        <v>19.7266</v>
      </c>
      <c r="BZ215">
        <v>654.326</v>
      </c>
      <c r="CA215">
        <v>19.9181</v>
      </c>
      <c r="CB215">
        <v>899.99</v>
      </c>
      <c r="CC215">
        <v>101.145</v>
      </c>
      <c r="CD215">
        <v>0.0998066</v>
      </c>
      <c r="CE215">
        <v>35.2509</v>
      </c>
      <c r="CF215">
        <v>35.4953</v>
      </c>
      <c r="CG215">
        <v>999.9</v>
      </c>
      <c r="CH215">
        <v>0</v>
      </c>
      <c r="CI215">
        <v>0</v>
      </c>
      <c r="CJ215">
        <v>10013.8</v>
      </c>
      <c r="CK215">
        <v>0</v>
      </c>
      <c r="CL215">
        <v>66.3356</v>
      </c>
      <c r="CM215">
        <v>1459.81</v>
      </c>
      <c r="CN215">
        <v>0.972999</v>
      </c>
      <c r="CO215">
        <v>0.0270013</v>
      </c>
      <c r="CP215">
        <v>0</v>
      </c>
      <c r="CQ215">
        <v>3.0111</v>
      </c>
      <c r="CR215">
        <v>4.99951</v>
      </c>
      <c r="CS215">
        <v>205.659</v>
      </c>
      <c r="CT215">
        <v>11910.4</v>
      </c>
      <c r="CU215">
        <v>49.562</v>
      </c>
      <c r="CV215">
        <v>51.937</v>
      </c>
      <c r="CW215">
        <v>51.187</v>
      </c>
      <c r="CX215">
        <v>51.25</v>
      </c>
      <c r="CY215">
        <v>51.562</v>
      </c>
      <c r="CZ215">
        <v>1415.53</v>
      </c>
      <c r="DA215">
        <v>39.28</v>
      </c>
      <c r="DB215">
        <v>0</v>
      </c>
      <c r="DC215">
        <v>1627940910.1</v>
      </c>
      <c r="DD215">
        <v>0</v>
      </c>
      <c r="DE215">
        <v>3.26136538461538</v>
      </c>
      <c r="DF215">
        <v>0.0555453148117975</v>
      </c>
      <c r="DG215">
        <v>3.72379486157986</v>
      </c>
      <c r="DH215">
        <v>205.349576923077</v>
      </c>
      <c r="DI215">
        <v>15</v>
      </c>
      <c r="DJ215">
        <v>1627940486.6</v>
      </c>
      <c r="DK215" t="s">
        <v>294</v>
      </c>
      <c r="DL215">
        <v>1627940484.1</v>
      </c>
      <c r="DM215">
        <v>1627940486.6</v>
      </c>
      <c r="DN215">
        <v>1</v>
      </c>
      <c r="DO215">
        <v>-0.66</v>
      </c>
      <c r="DP215">
        <v>-0.126</v>
      </c>
      <c r="DQ215">
        <v>0.617</v>
      </c>
      <c r="DR215">
        <v>-0.144</v>
      </c>
      <c r="DS215">
        <v>420</v>
      </c>
      <c r="DT215">
        <v>19</v>
      </c>
      <c r="DU215">
        <v>0.69</v>
      </c>
      <c r="DV215">
        <v>0.21</v>
      </c>
      <c r="DW215">
        <v>-5.70070512195122</v>
      </c>
      <c r="DX215">
        <v>0.274497282229959</v>
      </c>
      <c r="DY215">
        <v>0.0458938971511119</v>
      </c>
      <c r="DZ215">
        <v>1</v>
      </c>
      <c r="EA215">
        <v>3.26127941176471</v>
      </c>
      <c r="EB215">
        <v>0.267521422311258</v>
      </c>
      <c r="EC215">
        <v>0.162379909977681</v>
      </c>
      <c r="ED215">
        <v>1</v>
      </c>
      <c r="EE215">
        <v>0.0603718219512195</v>
      </c>
      <c r="EF215">
        <v>0.111054691986063</v>
      </c>
      <c r="EG215">
        <v>0.0147087871072398</v>
      </c>
      <c r="EH215">
        <v>0</v>
      </c>
      <c r="EI215">
        <v>2</v>
      </c>
      <c r="EJ215">
        <v>3</v>
      </c>
      <c r="EK215" t="s">
        <v>298</v>
      </c>
      <c r="EL215">
        <v>100</v>
      </c>
      <c r="EM215">
        <v>100</v>
      </c>
      <c r="EN215">
        <v>1.503</v>
      </c>
      <c r="EO215">
        <v>-0.1298</v>
      </c>
      <c r="EP215">
        <v>-1.5265217558934</v>
      </c>
      <c r="EQ215">
        <v>0.00616335315543056</v>
      </c>
      <c r="ER215">
        <v>-2.81551833566181e-06</v>
      </c>
      <c r="ES215">
        <v>7.20361701182458e-10</v>
      </c>
      <c r="ET215">
        <v>-0.335119031910718</v>
      </c>
      <c r="EU215">
        <v>0.000949733804135094</v>
      </c>
      <c r="EV215">
        <v>0.000626151634330831</v>
      </c>
      <c r="EW215">
        <v>-7.8445624330649e-06</v>
      </c>
      <c r="EX215">
        <v>-4</v>
      </c>
      <c r="EY215">
        <v>2067</v>
      </c>
      <c r="EZ215">
        <v>1</v>
      </c>
      <c r="FA215">
        <v>22</v>
      </c>
      <c r="FB215">
        <v>7.1</v>
      </c>
      <c r="FC215">
        <v>7</v>
      </c>
      <c r="FD215">
        <v>18</v>
      </c>
      <c r="FE215">
        <v>992.842</v>
      </c>
      <c r="FF215">
        <v>448.872</v>
      </c>
      <c r="FG215">
        <v>33.0005</v>
      </c>
      <c r="FH215">
        <v>35.0885</v>
      </c>
      <c r="FI215">
        <v>30.0014</v>
      </c>
      <c r="FJ215">
        <v>34.7141</v>
      </c>
      <c r="FK215">
        <v>34.7437</v>
      </c>
      <c r="FL215">
        <v>39.3542</v>
      </c>
      <c r="FM215">
        <v>44.5947</v>
      </c>
      <c r="FN215">
        <v>0</v>
      </c>
      <c r="FO215">
        <v>33</v>
      </c>
      <c r="FP215">
        <v>675.92</v>
      </c>
      <c r="FQ215">
        <v>19.625</v>
      </c>
      <c r="FR215">
        <v>98.7962</v>
      </c>
      <c r="FS215">
        <v>97.6154</v>
      </c>
    </row>
    <row r="216" spans="1:175">
      <c r="A216">
        <v>200</v>
      </c>
      <c r="B216">
        <v>1627940911.6</v>
      </c>
      <c r="C216">
        <v>398</v>
      </c>
      <c r="D216" t="s">
        <v>694</v>
      </c>
      <c r="E216" t="s">
        <v>695</v>
      </c>
      <c r="F216">
        <v>0</v>
      </c>
      <c r="H216">
        <v>1627940911.6</v>
      </c>
      <c r="I216">
        <f>(J216)/1000</f>
        <v>0</v>
      </c>
      <c r="J216">
        <f>1000*CB216*AH216*(BX216-BY216)/(100*BQ216*(1000-AH216*BX216))</f>
        <v>0</v>
      </c>
      <c r="K216">
        <f>CB216*AH216*(BW216-BV216*(1000-AH216*BY216)/(1000-AH216*BX216))/(100*BQ216)</f>
        <v>0</v>
      </c>
      <c r="L216">
        <f>BV216 - IF(AH216&gt;1, K216*BQ216*100.0/(AJ216*CJ216), 0)</f>
        <v>0</v>
      </c>
      <c r="M216">
        <f>((S216-I216/2)*L216-K216)/(S216+I216/2)</f>
        <v>0</v>
      </c>
      <c r="N216">
        <f>M216*(CC216+CD216)/1000.0</f>
        <v>0</v>
      </c>
      <c r="O216">
        <f>(BV216 - IF(AH216&gt;1, K216*BQ216*100.0/(AJ216*CJ216), 0))*(CC216+CD216)/1000.0</f>
        <v>0</v>
      </c>
      <c r="P216">
        <f>2.0/((1/R216-1/Q216)+SIGN(R216)*SQRT((1/R216-1/Q216)*(1/R216-1/Q216) + 4*BR216/((BR216+1)*(BR216+1))*(2*1/R216*1/Q216-1/Q216*1/Q216)))</f>
        <v>0</v>
      </c>
      <c r="Q216">
        <f>IF(LEFT(BS216,1)&lt;&gt;"0",IF(LEFT(BS216,1)="1",3.0,BT216),$D$5+$E$5*(CJ216*CC216/($K$5*1000))+$F$5*(CJ216*CC216/($K$5*1000))*MAX(MIN(BQ216,$J$5),$I$5)*MAX(MIN(BQ216,$J$5),$I$5)+$G$5*MAX(MIN(BQ216,$J$5),$I$5)*(CJ216*CC216/($K$5*1000))+$H$5*(CJ216*CC216/($K$5*1000))*(CJ216*CC216/($K$5*1000)))</f>
        <v>0</v>
      </c>
      <c r="R216">
        <f>I216*(1000-(1000*0.61365*exp(17.502*V216/(240.97+V216))/(CC216+CD216)+BX216)/2)/(1000*0.61365*exp(17.502*V216/(240.97+V216))/(CC216+CD216)-BX216)</f>
        <v>0</v>
      </c>
      <c r="S216">
        <f>1/((BR216+1)/(P216/1.6)+1/(Q216/1.37)) + BR216/((BR216+1)/(P216/1.6) + BR216/(Q216/1.37))</f>
        <v>0</v>
      </c>
      <c r="T216">
        <f>(BM216*BP216)</f>
        <v>0</v>
      </c>
      <c r="U216">
        <f>(CE216+(T216+2*0.95*5.67E-8*(((CE216+$B$7)+273)^4-(CE216+273)^4)-44100*I216)/(1.84*29.3*Q216+8*0.95*5.67E-8*(CE216+273)^3))</f>
        <v>0</v>
      </c>
      <c r="V216">
        <f>($C$7*CF216+$D$7*CG216+$E$7*U216)</f>
        <v>0</v>
      </c>
      <c r="W216">
        <f>0.61365*exp(17.502*V216/(240.97+V216))</f>
        <v>0</v>
      </c>
      <c r="X216">
        <f>(Y216/Z216*100)</f>
        <v>0</v>
      </c>
      <c r="Y216">
        <f>BX216*(CC216+CD216)/1000</f>
        <v>0</v>
      </c>
      <c r="Z216">
        <f>0.61365*exp(17.502*CE216/(240.97+CE216))</f>
        <v>0</v>
      </c>
      <c r="AA216">
        <f>(W216-BX216*(CC216+CD216)/1000)</f>
        <v>0</v>
      </c>
      <c r="AB216">
        <f>(-I216*44100)</f>
        <v>0</v>
      </c>
      <c r="AC216">
        <f>2*29.3*Q216*0.92*(CE216-V216)</f>
        <v>0</v>
      </c>
      <c r="AD216">
        <f>2*0.95*5.67E-8*(((CE216+$B$7)+273)^4-(V216+273)^4)</f>
        <v>0</v>
      </c>
      <c r="AE216">
        <f>T216+AD216+AB216+AC216</f>
        <v>0</v>
      </c>
      <c r="AF216">
        <v>0</v>
      </c>
      <c r="AG216">
        <v>0</v>
      </c>
      <c r="AH216">
        <f>IF(AF216*$H$13&gt;=AJ216,1.0,(AJ216/(AJ216-AF216*$H$13)))</f>
        <v>0</v>
      </c>
      <c r="AI216">
        <f>(AH216-1)*100</f>
        <v>0</v>
      </c>
      <c r="AJ216">
        <f>MAX(0,($B$13+$C$13*CJ216)/(1+$D$13*CJ216)*CC216/(CE216+273)*$E$13)</f>
        <v>0</v>
      </c>
      <c r="AK216" t="s">
        <v>292</v>
      </c>
      <c r="AL216" t="s">
        <v>292</v>
      </c>
      <c r="AM216">
        <v>0</v>
      </c>
      <c r="AN216">
        <v>0</v>
      </c>
      <c r="AO216">
        <f>1-AM216/AN216</f>
        <v>0</v>
      </c>
      <c r="AP216">
        <v>0</v>
      </c>
      <c r="AQ216" t="s">
        <v>292</v>
      </c>
      <c r="AR216" t="s">
        <v>292</v>
      </c>
      <c r="AS216">
        <v>0</v>
      </c>
      <c r="AT216">
        <v>0</v>
      </c>
      <c r="AU216">
        <f>1-AS216/AT216</f>
        <v>0</v>
      </c>
      <c r="AV216">
        <v>0.5</v>
      </c>
      <c r="AW216">
        <f>BN216</f>
        <v>0</v>
      </c>
      <c r="AX216">
        <f>K216</f>
        <v>0</v>
      </c>
      <c r="AY216">
        <f>AU216*AV216*AW216</f>
        <v>0</v>
      </c>
      <c r="AZ216">
        <f>(AX216-AP216)/AW216</f>
        <v>0</v>
      </c>
      <c r="BA216">
        <f>(AN216-AT216)/AT216</f>
        <v>0</v>
      </c>
      <c r="BB216">
        <f>AM216/(AO216+AM216/AT216)</f>
        <v>0</v>
      </c>
      <c r="BC216" t="s">
        <v>292</v>
      </c>
      <c r="BD216">
        <v>0</v>
      </c>
      <c r="BE216">
        <f>IF(BD216&lt;&gt;0, BD216, BB216)</f>
        <v>0</v>
      </c>
      <c r="BF216">
        <f>1-BE216/AT216</f>
        <v>0</v>
      </c>
      <c r="BG216">
        <f>(AT216-AS216)/(AT216-BE216)</f>
        <v>0</v>
      </c>
      <c r="BH216">
        <f>(AN216-AT216)/(AN216-BE216)</f>
        <v>0</v>
      </c>
      <c r="BI216">
        <f>(AT216-AS216)/(AT216-AM216)</f>
        <v>0</v>
      </c>
      <c r="BJ216">
        <f>(AN216-AT216)/(AN216-AM216)</f>
        <v>0</v>
      </c>
      <c r="BK216">
        <f>(BG216*BE216/AS216)</f>
        <v>0</v>
      </c>
      <c r="BL216">
        <f>(1-BK216)</f>
        <v>0</v>
      </c>
      <c r="BM216">
        <f>$B$11*CK216+$C$11*CL216+$F$11*CM216*(1-CP216)</f>
        <v>0</v>
      </c>
      <c r="BN216">
        <f>BM216*BO216</f>
        <v>0</v>
      </c>
      <c r="BO216">
        <f>($B$11*$D$9+$C$11*$D$9+$F$11*((CZ216+CR216)/MAX(CZ216+CR216+DA216, 0.1)*$I$9+DA216/MAX(CZ216+CR216+DA216, 0.1)*$J$9))/($B$11+$C$11+$F$11)</f>
        <v>0</v>
      </c>
      <c r="BP216">
        <f>($B$11*$K$9+$C$11*$K$9+$F$11*((CZ216+CR216)/MAX(CZ216+CR216+DA216, 0.1)*$P$9+DA216/MAX(CZ216+CR216+DA216, 0.1)*$Q$9))/($B$11+$C$11+$F$11)</f>
        <v>0</v>
      </c>
      <c r="BQ216">
        <v>6</v>
      </c>
      <c r="BR216">
        <v>0.5</v>
      </c>
      <c r="BS216" t="s">
        <v>293</v>
      </c>
      <c r="BT216">
        <v>2</v>
      </c>
      <c r="BU216">
        <v>1627940911.6</v>
      </c>
      <c r="BV216">
        <v>659.158</v>
      </c>
      <c r="BW216">
        <v>664.849</v>
      </c>
      <c r="BX216">
        <v>19.7867</v>
      </c>
      <c r="BY216">
        <v>19.7077</v>
      </c>
      <c r="BZ216">
        <v>657.644</v>
      </c>
      <c r="CA216">
        <v>19.9165</v>
      </c>
      <c r="CB216">
        <v>900.011</v>
      </c>
      <c r="CC216">
        <v>101.145</v>
      </c>
      <c r="CD216">
        <v>0.100201</v>
      </c>
      <c r="CE216">
        <v>35.2532</v>
      </c>
      <c r="CF216">
        <v>35.493</v>
      </c>
      <c r="CG216">
        <v>999.9</v>
      </c>
      <c r="CH216">
        <v>0</v>
      </c>
      <c r="CI216">
        <v>0</v>
      </c>
      <c r="CJ216">
        <v>9986.25</v>
      </c>
      <c r="CK216">
        <v>0</v>
      </c>
      <c r="CL216">
        <v>66.3215</v>
      </c>
      <c r="CM216">
        <v>1459.81</v>
      </c>
      <c r="CN216">
        <v>0.972999</v>
      </c>
      <c r="CO216">
        <v>0.0270013</v>
      </c>
      <c r="CP216">
        <v>0</v>
      </c>
      <c r="CQ216">
        <v>3.3043</v>
      </c>
      <c r="CR216">
        <v>4.99951</v>
      </c>
      <c r="CS216">
        <v>205.755</v>
      </c>
      <c r="CT216">
        <v>11910.3</v>
      </c>
      <c r="CU216">
        <v>49.562</v>
      </c>
      <c r="CV216">
        <v>51.937</v>
      </c>
      <c r="CW216">
        <v>51.187</v>
      </c>
      <c r="CX216">
        <v>51.25</v>
      </c>
      <c r="CY216">
        <v>51.562</v>
      </c>
      <c r="CZ216">
        <v>1415.53</v>
      </c>
      <c r="DA216">
        <v>39.28</v>
      </c>
      <c r="DB216">
        <v>0</v>
      </c>
      <c r="DC216">
        <v>1627940912.5</v>
      </c>
      <c r="DD216">
        <v>0</v>
      </c>
      <c r="DE216">
        <v>3.25641153846154</v>
      </c>
      <c r="DF216">
        <v>-0.0701230630680962</v>
      </c>
      <c r="DG216">
        <v>3.14899144151204</v>
      </c>
      <c r="DH216">
        <v>205.469230769231</v>
      </c>
      <c r="DI216">
        <v>15</v>
      </c>
      <c r="DJ216">
        <v>1627940486.6</v>
      </c>
      <c r="DK216" t="s">
        <v>294</v>
      </c>
      <c r="DL216">
        <v>1627940484.1</v>
      </c>
      <c r="DM216">
        <v>1627940486.6</v>
      </c>
      <c r="DN216">
        <v>1</v>
      </c>
      <c r="DO216">
        <v>-0.66</v>
      </c>
      <c r="DP216">
        <v>-0.126</v>
      </c>
      <c r="DQ216">
        <v>0.617</v>
      </c>
      <c r="DR216">
        <v>-0.144</v>
      </c>
      <c r="DS216">
        <v>420</v>
      </c>
      <c r="DT216">
        <v>19</v>
      </c>
      <c r="DU216">
        <v>0.69</v>
      </c>
      <c r="DV216">
        <v>0.21</v>
      </c>
      <c r="DW216">
        <v>-5.69295365853659</v>
      </c>
      <c r="DX216">
        <v>0.3644519163763</v>
      </c>
      <c r="DY216">
        <v>0.0502206941485426</v>
      </c>
      <c r="DZ216">
        <v>1</v>
      </c>
      <c r="EA216">
        <v>3.25359117647059</v>
      </c>
      <c r="EB216">
        <v>-0.0453423499577424</v>
      </c>
      <c r="EC216">
        <v>0.163557141242922</v>
      </c>
      <c r="ED216">
        <v>1</v>
      </c>
      <c r="EE216">
        <v>0.0620779219512195</v>
      </c>
      <c r="EF216">
        <v>0.0924196996515678</v>
      </c>
      <c r="EG216">
        <v>0.0140906166935013</v>
      </c>
      <c r="EH216">
        <v>1</v>
      </c>
      <c r="EI216">
        <v>3</v>
      </c>
      <c r="EJ216">
        <v>3</v>
      </c>
      <c r="EK216" t="s">
        <v>295</v>
      </c>
      <c r="EL216">
        <v>100</v>
      </c>
      <c r="EM216">
        <v>100</v>
      </c>
      <c r="EN216">
        <v>1.514</v>
      </c>
      <c r="EO216">
        <v>-0.1298</v>
      </c>
      <c r="EP216">
        <v>-1.5265217558934</v>
      </c>
      <c r="EQ216">
        <v>0.00616335315543056</v>
      </c>
      <c r="ER216">
        <v>-2.81551833566181e-06</v>
      </c>
      <c r="ES216">
        <v>7.20361701182458e-10</v>
      </c>
      <c r="ET216">
        <v>-0.335119031910718</v>
      </c>
      <c r="EU216">
        <v>0.000949733804135094</v>
      </c>
      <c r="EV216">
        <v>0.000626151634330831</v>
      </c>
      <c r="EW216">
        <v>-7.8445624330649e-06</v>
      </c>
      <c r="EX216">
        <v>-4</v>
      </c>
      <c r="EY216">
        <v>2067</v>
      </c>
      <c r="EZ216">
        <v>1</v>
      </c>
      <c r="FA216">
        <v>22</v>
      </c>
      <c r="FB216">
        <v>7.1</v>
      </c>
      <c r="FC216">
        <v>7.1</v>
      </c>
      <c r="FD216">
        <v>18</v>
      </c>
      <c r="FE216">
        <v>992.586</v>
      </c>
      <c r="FF216">
        <v>448.658</v>
      </c>
      <c r="FG216">
        <v>33.0007</v>
      </c>
      <c r="FH216">
        <v>35.0949</v>
      </c>
      <c r="FI216">
        <v>30.0014</v>
      </c>
      <c r="FJ216">
        <v>34.7205</v>
      </c>
      <c r="FK216">
        <v>34.7507</v>
      </c>
      <c r="FL216">
        <v>39.4852</v>
      </c>
      <c r="FM216">
        <v>44.5947</v>
      </c>
      <c r="FN216">
        <v>0</v>
      </c>
      <c r="FO216">
        <v>33</v>
      </c>
      <c r="FP216">
        <v>675.92</v>
      </c>
      <c r="FQ216">
        <v>19.6307</v>
      </c>
      <c r="FR216">
        <v>98.7972</v>
      </c>
      <c r="FS216">
        <v>97.6141</v>
      </c>
    </row>
    <row r="217" spans="1:175">
      <c r="A217">
        <v>201</v>
      </c>
      <c r="B217">
        <v>1627940913.6</v>
      </c>
      <c r="C217">
        <v>400</v>
      </c>
      <c r="D217" t="s">
        <v>696</v>
      </c>
      <c r="E217" t="s">
        <v>697</v>
      </c>
      <c r="F217">
        <v>0</v>
      </c>
      <c r="H217">
        <v>1627940913.6</v>
      </c>
      <c r="I217">
        <f>(J217)/1000</f>
        <v>0</v>
      </c>
      <c r="J217">
        <f>1000*CB217*AH217*(BX217-BY217)/(100*BQ217*(1000-AH217*BX217))</f>
        <v>0</v>
      </c>
      <c r="K217">
        <f>CB217*AH217*(BW217-BV217*(1000-AH217*BY217)/(1000-AH217*BX217))/(100*BQ217)</f>
        <v>0</v>
      </c>
      <c r="L217">
        <f>BV217 - IF(AH217&gt;1, K217*BQ217*100.0/(AJ217*CJ217), 0)</f>
        <v>0</v>
      </c>
      <c r="M217">
        <f>((S217-I217/2)*L217-K217)/(S217+I217/2)</f>
        <v>0</v>
      </c>
      <c r="N217">
        <f>M217*(CC217+CD217)/1000.0</f>
        <v>0</v>
      </c>
      <c r="O217">
        <f>(BV217 - IF(AH217&gt;1, K217*BQ217*100.0/(AJ217*CJ217), 0))*(CC217+CD217)/1000.0</f>
        <v>0</v>
      </c>
      <c r="P217">
        <f>2.0/((1/R217-1/Q217)+SIGN(R217)*SQRT((1/R217-1/Q217)*(1/R217-1/Q217) + 4*BR217/((BR217+1)*(BR217+1))*(2*1/R217*1/Q217-1/Q217*1/Q217)))</f>
        <v>0</v>
      </c>
      <c r="Q217">
        <f>IF(LEFT(BS217,1)&lt;&gt;"0",IF(LEFT(BS217,1)="1",3.0,BT217),$D$5+$E$5*(CJ217*CC217/($K$5*1000))+$F$5*(CJ217*CC217/($K$5*1000))*MAX(MIN(BQ217,$J$5),$I$5)*MAX(MIN(BQ217,$J$5),$I$5)+$G$5*MAX(MIN(BQ217,$J$5),$I$5)*(CJ217*CC217/($K$5*1000))+$H$5*(CJ217*CC217/($K$5*1000))*(CJ217*CC217/($K$5*1000)))</f>
        <v>0</v>
      </c>
      <c r="R217">
        <f>I217*(1000-(1000*0.61365*exp(17.502*V217/(240.97+V217))/(CC217+CD217)+BX217)/2)/(1000*0.61365*exp(17.502*V217/(240.97+V217))/(CC217+CD217)-BX217)</f>
        <v>0</v>
      </c>
      <c r="S217">
        <f>1/((BR217+1)/(P217/1.6)+1/(Q217/1.37)) + BR217/((BR217+1)/(P217/1.6) + BR217/(Q217/1.37))</f>
        <v>0</v>
      </c>
      <c r="T217">
        <f>(BM217*BP217)</f>
        <v>0</v>
      </c>
      <c r="U217">
        <f>(CE217+(T217+2*0.95*5.67E-8*(((CE217+$B$7)+273)^4-(CE217+273)^4)-44100*I217)/(1.84*29.3*Q217+8*0.95*5.67E-8*(CE217+273)^3))</f>
        <v>0</v>
      </c>
      <c r="V217">
        <f>($C$7*CF217+$D$7*CG217+$E$7*U217)</f>
        <v>0</v>
      </c>
      <c r="W217">
        <f>0.61365*exp(17.502*V217/(240.97+V217))</f>
        <v>0</v>
      </c>
      <c r="X217">
        <f>(Y217/Z217*100)</f>
        <v>0</v>
      </c>
      <c r="Y217">
        <f>BX217*(CC217+CD217)/1000</f>
        <v>0</v>
      </c>
      <c r="Z217">
        <f>0.61365*exp(17.502*CE217/(240.97+CE217))</f>
        <v>0</v>
      </c>
      <c r="AA217">
        <f>(W217-BX217*(CC217+CD217)/1000)</f>
        <v>0</v>
      </c>
      <c r="AB217">
        <f>(-I217*44100)</f>
        <v>0</v>
      </c>
      <c r="AC217">
        <f>2*29.3*Q217*0.92*(CE217-V217)</f>
        <v>0</v>
      </c>
      <c r="AD217">
        <f>2*0.95*5.67E-8*(((CE217+$B$7)+273)^4-(V217+273)^4)</f>
        <v>0</v>
      </c>
      <c r="AE217">
        <f>T217+AD217+AB217+AC217</f>
        <v>0</v>
      </c>
      <c r="AF217">
        <v>0</v>
      </c>
      <c r="AG217">
        <v>0</v>
      </c>
      <c r="AH217">
        <f>IF(AF217*$H$13&gt;=AJ217,1.0,(AJ217/(AJ217-AF217*$H$13)))</f>
        <v>0</v>
      </c>
      <c r="AI217">
        <f>(AH217-1)*100</f>
        <v>0</v>
      </c>
      <c r="AJ217">
        <f>MAX(0,($B$13+$C$13*CJ217)/(1+$D$13*CJ217)*CC217/(CE217+273)*$E$13)</f>
        <v>0</v>
      </c>
      <c r="AK217" t="s">
        <v>292</v>
      </c>
      <c r="AL217" t="s">
        <v>292</v>
      </c>
      <c r="AM217">
        <v>0</v>
      </c>
      <c r="AN217">
        <v>0</v>
      </c>
      <c r="AO217">
        <f>1-AM217/AN217</f>
        <v>0</v>
      </c>
      <c r="AP217">
        <v>0</v>
      </c>
      <c r="AQ217" t="s">
        <v>292</v>
      </c>
      <c r="AR217" t="s">
        <v>292</v>
      </c>
      <c r="AS217">
        <v>0</v>
      </c>
      <c r="AT217">
        <v>0</v>
      </c>
      <c r="AU217">
        <f>1-AS217/AT217</f>
        <v>0</v>
      </c>
      <c r="AV217">
        <v>0.5</v>
      </c>
      <c r="AW217">
        <f>BN217</f>
        <v>0</v>
      </c>
      <c r="AX217">
        <f>K217</f>
        <v>0</v>
      </c>
      <c r="AY217">
        <f>AU217*AV217*AW217</f>
        <v>0</v>
      </c>
      <c r="AZ217">
        <f>(AX217-AP217)/AW217</f>
        <v>0</v>
      </c>
      <c r="BA217">
        <f>(AN217-AT217)/AT217</f>
        <v>0</v>
      </c>
      <c r="BB217">
        <f>AM217/(AO217+AM217/AT217)</f>
        <v>0</v>
      </c>
      <c r="BC217" t="s">
        <v>292</v>
      </c>
      <c r="BD217">
        <v>0</v>
      </c>
      <c r="BE217">
        <f>IF(BD217&lt;&gt;0, BD217, BB217)</f>
        <v>0</v>
      </c>
      <c r="BF217">
        <f>1-BE217/AT217</f>
        <v>0</v>
      </c>
      <c r="BG217">
        <f>(AT217-AS217)/(AT217-BE217)</f>
        <v>0</v>
      </c>
      <c r="BH217">
        <f>(AN217-AT217)/(AN217-BE217)</f>
        <v>0</v>
      </c>
      <c r="BI217">
        <f>(AT217-AS217)/(AT217-AM217)</f>
        <v>0</v>
      </c>
      <c r="BJ217">
        <f>(AN217-AT217)/(AN217-AM217)</f>
        <v>0</v>
      </c>
      <c r="BK217">
        <f>(BG217*BE217/AS217)</f>
        <v>0</v>
      </c>
      <c r="BL217">
        <f>(1-BK217)</f>
        <v>0</v>
      </c>
      <c r="BM217">
        <f>$B$11*CK217+$C$11*CL217+$F$11*CM217*(1-CP217)</f>
        <v>0</v>
      </c>
      <c r="BN217">
        <f>BM217*BO217</f>
        <v>0</v>
      </c>
      <c r="BO217">
        <f>($B$11*$D$9+$C$11*$D$9+$F$11*((CZ217+CR217)/MAX(CZ217+CR217+DA217, 0.1)*$I$9+DA217/MAX(CZ217+CR217+DA217, 0.1)*$J$9))/($B$11+$C$11+$F$11)</f>
        <v>0</v>
      </c>
      <c r="BP217">
        <f>($B$11*$K$9+$C$11*$K$9+$F$11*((CZ217+CR217)/MAX(CZ217+CR217+DA217, 0.1)*$P$9+DA217/MAX(CZ217+CR217+DA217, 0.1)*$Q$9))/($B$11+$C$11+$F$11)</f>
        <v>0</v>
      </c>
      <c r="BQ217">
        <v>6</v>
      </c>
      <c r="BR217">
        <v>0.5</v>
      </c>
      <c r="BS217" t="s">
        <v>293</v>
      </c>
      <c r="BT217">
        <v>2</v>
      </c>
      <c r="BU217">
        <v>1627940913.6</v>
      </c>
      <c r="BV217">
        <v>662.599</v>
      </c>
      <c r="BW217">
        <v>668.221</v>
      </c>
      <c r="BX217">
        <v>19.7778</v>
      </c>
      <c r="BY217">
        <v>19.6829</v>
      </c>
      <c r="BZ217">
        <v>661.073</v>
      </c>
      <c r="CA217">
        <v>19.9078</v>
      </c>
      <c r="CB217">
        <v>900.059</v>
      </c>
      <c r="CC217">
        <v>101.144</v>
      </c>
      <c r="CD217">
        <v>0.100043</v>
      </c>
      <c r="CE217">
        <v>35.2548</v>
      </c>
      <c r="CF217">
        <v>35.4961</v>
      </c>
      <c r="CG217">
        <v>999.9</v>
      </c>
      <c r="CH217">
        <v>0</v>
      </c>
      <c r="CI217">
        <v>0</v>
      </c>
      <c r="CJ217">
        <v>9975</v>
      </c>
      <c r="CK217">
        <v>0</v>
      </c>
      <c r="CL217">
        <v>66.3215</v>
      </c>
      <c r="CM217">
        <v>1460.12</v>
      </c>
      <c r="CN217">
        <v>0.972999</v>
      </c>
      <c r="CO217">
        <v>0.0270013</v>
      </c>
      <c r="CP217">
        <v>0</v>
      </c>
      <c r="CQ217">
        <v>3.4085</v>
      </c>
      <c r="CR217">
        <v>4.99951</v>
      </c>
      <c r="CS217">
        <v>205.814</v>
      </c>
      <c r="CT217">
        <v>11912.9</v>
      </c>
      <c r="CU217">
        <v>49.562</v>
      </c>
      <c r="CV217">
        <v>51.937</v>
      </c>
      <c r="CW217">
        <v>51.187</v>
      </c>
      <c r="CX217">
        <v>51.312</v>
      </c>
      <c r="CY217">
        <v>51.562</v>
      </c>
      <c r="CZ217">
        <v>1415.83</v>
      </c>
      <c r="DA217">
        <v>39.29</v>
      </c>
      <c r="DB217">
        <v>0</v>
      </c>
      <c r="DC217">
        <v>1627940914.3</v>
      </c>
      <c r="DD217">
        <v>0</v>
      </c>
      <c r="DE217">
        <v>3.272244</v>
      </c>
      <c r="DF217">
        <v>-0.153738453477283</v>
      </c>
      <c r="DG217">
        <v>3.31338461594542</v>
      </c>
      <c r="DH217">
        <v>205.58684</v>
      </c>
      <c r="DI217">
        <v>15</v>
      </c>
      <c r="DJ217">
        <v>1627940486.6</v>
      </c>
      <c r="DK217" t="s">
        <v>294</v>
      </c>
      <c r="DL217">
        <v>1627940484.1</v>
      </c>
      <c r="DM217">
        <v>1627940486.6</v>
      </c>
      <c r="DN217">
        <v>1</v>
      </c>
      <c r="DO217">
        <v>-0.66</v>
      </c>
      <c r="DP217">
        <v>-0.126</v>
      </c>
      <c r="DQ217">
        <v>0.617</v>
      </c>
      <c r="DR217">
        <v>-0.144</v>
      </c>
      <c r="DS217">
        <v>420</v>
      </c>
      <c r="DT217">
        <v>19</v>
      </c>
      <c r="DU217">
        <v>0.69</v>
      </c>
      <c r="DV217">
        <v>0.21</v>
      </c>
      <c r="DW217">
        <v>-5.68732682926829</v>
      </c>
      <c r="DX217">
        <v>0.289479512195125</v>
      </c>
      <c r="DY217">
        <v>0.0476153109439383</v>
      </c>
      <c r="DZ217">
        <v>1</v>
      </c>
      <c r="EA217">
        <v>3.25312</v>
      </c>
      <c r="EB217">
        <v>0.0704853228962813</v>
      </c>
      <c r="EC217">
        <v>0.160814371781345</v>
      </c>
      <c r="ED217">
        <v>1</v>
      </c>
      <c r="EE217">
        <v>0.0653529780487805</v>
      </c>
      <c r="EF217">
        <v>0.0963044968641115</v>
      </c>
      <c r="EG217">
        <v>0.014409622216346</v>
      </c>
      <c r="EH217">
        <v>1</v>
      </c>
      <c r="EI217">
        <v>3</v>
      </c>
      <c r="EJ217">
        <v>3</v>
      </c>
      <c r="EK217" t="s">
        <v>295</v>
      </c>
      <c r="EL217">
        <v>100</v>
      </c>
      <c r="EM217">
        <v>100</v>
      </c>
      <c r="EN217">
        <v>1.526</v>
      </c>
      <c r="EO217">
        <v>-0.13</v>
      </c>
      <c r="EP217">
        <v>-1.5265217558934</v>
      </c>
      <c r="EQ217">
        <v>0.00616335315543056</v>
      </c>
      <c r="ER217">
        <v>-2.81551833566181e-06</v>
      </c>
      <c r="ES217">
        <v>7.20361701182458e-10</v>
      </c>
      <c r="ET217">
        <v>-0.335119031910718</v>
      </c>
      <c r="EU217">
        <v>0.000949733804135094</v>
      </c>
      <c r="EV217">
        <v>0.000626151634330831</v>
      </c>
      <c r="EW217">
        <v>-7.8445624330649e-06</v>
      </c>
      <c r="EX217">
        <v>-4</v>
      </c>
      <c r="EY217">
        <v>2067</v>
      </c>
      <c r="EZ217">
        <v>1</v>
      </c>
      <c r="FA217">
        <v>22</v>
      </c>
      <c r="FB217">
        <v>7.2</v>
      </c>
      <c r="FC217">
        <v>7.1</v>
      </c>
      <c r="FD217">
        <v>18</v>
      </c>
      <c r="FE217">
        <v>992.491</v>
      </c>
      <c r="FF217">
        <v>448.604</v>
      </c>
      <c r="FG217">
        <v>33.0008</v>
      </c>
      <c r="FH217">
        <v>35.1014</v>
      </c>
      <c r="FI217">
        <v>30.0014</v>
      </c>
      <c r="FJ217">
        <v>34.7284</v>
      </c>
      <c r="FK217">
        <v>34.757</v>
      </c>
      <c r="FL217">
        <v>39.6644</v>
      </c>
      <c r="FM217">
        <v>44.5947</v>
      </c>
      <c r="FN217">
        <v>0</v>
      </c>
      <c r="FO217">
        <v>33</v>
      </c>
      <c r="FP217">
        <v>680.96</v>
      </c>
      <c r="FQ217">
        <v>19.6317</v>
      </c>
      <c r="FR217">
        <v>98.7981</v>
      </c>
      <c r="FS217">
        <v>97.6126</v>
      </c>
    </row>
    <row r="218" spans="1:175">
      <c r="A218">
        <v>202</v>
      </c>
      <c r="B218">
        <v>1627940915.6</v>
      </c>
      <c r="C218">
        <v>402</v>
      </c>
      <c r="D218" t="s">
        <v>698</v>
      </c>
      <c r="E218" t="s">
        <v>699</v>
      </c>
      <c r="F218">
        <v>0</v>
      </c>
      <c r="H218">
        <v>1627940915.6</v>
      </c>
      <c r="I218">
        <f>(J218)/1000</f>
        <v>0</v>
      </c>
      <c r="J218">
        <f>1000*CB218*AH218*(BX218-BY218)/(100*BQ218*(1000-AH218*BX218))</f>
        <v>0</v>
      </c>
      <c r="K218">
        <f>CB218*AH218*(BW218-BV218*(1000-AH218*BY218)/(1000-AH218*BX218))/(100*BQ218)</f>
        <v>0</v>
      </c>
      <c r="L218">
        <f>BV218 - IF(AH218&gt;1, K218*BQ218*100.0/(AJ218*CJ218), 0)</f>
        <v>0</v>
      </c>
      <c r="M218">
        <f>((S218-I218/2)*L218-K218)/(S218+I218/2)</f>
        <v>0</v>
      </c>
      <c r="N218">
        <f>M218*(CC218+CD218)/1000.0</f>
        <v>0</v>
      </c>
      <c r="O218">
        <f>(BV218 - IF(AH218&gt;1, K218*BQ218*100.0/(AJ218*CJ218), 0))*(CC218+CD218)/1000.0</f>
        <v>0</v>
      </c>
      <c r="P218">
        <f>2.0/((1/R218-1/Q218)+SIGN(R218)*SQRT((1/R218-1/Q218)*(1/R218-1/Q218) + 4*BR218/((BR218+1)*(BR218+1))*(2*1/R218*1/Q218-1/Q218*1/Q218)))</f>
        <v>0</v>
      </c>
      <c r="Q218">
        <f>IF(LEFT(BS218,1)&lt;&gt;"0",IF(LEFT(BS218,1)="1",3.0,BT218),$D$5+$E$5*(CJ218*CC218/($K$5*1000))+$F$5*(CJ218*CC218/($K$5*1000))*MAX(MIN(BQ218,$J$5),$I$5)*MAX(MIN(BQ218,$J$5),$I$5)+$G$5*MAX(MIN(BQ218,$J$5),$I$5)*(CJ218*CC218/($K$5*1000))+$H$5*(CJ218*CC218/($K$5*1000))*(CJ218*CC218/($K$5*1000)))</f>
        <v>0</v>
      </c>
      <c r="R218">
        <f>I218*(1000-(1000*0.61365*exp(17.502*V218/(240.97+V218))/(CC218+CD218)+BX218)/2)/(1000*0.61365*exp(17.502*V218/(240.97+V218))/(CC218+CD218)-BX218)</f>
        <v>0</v>
      </c>
      <c r="S218">
        <f>1/((BR218+1)/(P218/1.6)+1/(Q218/1.37)) + BR218/((BR218+1)/(P218/1.6) + BR218/(Q218/1.37))</f>
        <v>0</v>
      </c>
      <c r="T218">
        <f>(BM218*BP218)</f>
        <v>0</v>
      </c>
      <c r="U218">
        <f>(CE218+(T218+2*0.95*5.67E-8*(((CE218+$B$7)+273)^4-(CE218+273)^4)-44100*I218)/(1.84*29.3*Q218+8*0.95*5.67E-8*(CE218+273)^3))</f>
        <v>0</v>
      </c>
      <c r="V218">
        <f>($C$7*CF218+$D$7*CG218+$E$7*U218)</f>
        <v>0</v>
      </c>
      <c r="W218">
        <f>0.61365*exp(17.502*V218/(240.97+V218))</f>
        <v>0</v>
      </c>
      <c r="X218">
        <f>(Y218/Z218*100)</f>
        <v>0</v>
      </c>
      <c r="Y218">
        <f>BX218*(CC218+CD218)/1000</f>
        <v>0</v>
      </c>
      <c r="Z218">
        <f>0.61365*exp(17.502*CE218/(240.97+CE218))</f>
        <v>0</v>
      </c>
      <c r="AA218">
        <f>(W218-BX218*(CC218+CD218)/1000)</f>
        <v>0</v>
      </c>
      <c r="AB218">
        <f>(-I218*44100)</f>
        <v>0</v>
      </c>
      <c r="AC218">
        <f>2*29.3*Q218*0.92*(CE218-V218)</f>
        <v>0</v>
      </c>
      <c r="AD218">
        <f>2*0.95*5.67E-8*(((CE218+$B$7)+273)^4-(V218+273)^4)</f>
        <v>0</v>
      </c>
      <c r="AE218">
        <f>T218+AD218+AB218+AC218</f>
        <v>0</v>
      </c>
      <c r="AF218">
        <v>0</v>
      </c>
      <c r="AG218">
        <v>0</v>
      </c>
      <c r="AH218">
        <f>IF(AF218*$H$13&gt;=AJ218,1.0,(AJ218/(AJ218-AF218*$H$13)))</f>
        <v>0</v>
      </c>
      <c r="AI218">
        <f>(AH218-1)*100</f>
        <v>0</v>
      </c>
      <c r="AJ218">
        <f>MAX(0,($B$13+$C$13*CJ218)/(1+$D$13*CJ218)*CC218/(CE218+273)*$E$13)</f>
        <v>0</v>
      </c>
      <c r="AK218" t="s">
        <v>292</v>
      </c>
      <c r="AL218" t="s">
        <v>292</v>
      </c>
      <c r="AM218">
        <v>0</v>
      </c>
      <c r="AN218">
        <v>0</v>
      </c>
      <c r="AO218">
        <f>1-AM218/AN218</f>
        <v>0</v>
      </c>
      <c r="AP218">
        <v>0</v>
      </c>
      <c r="AQ218" t="s">
        <v>292</v>
      </c>
      <c r="AR218" t="s">
        <v>292</v>
      </c>
      <c r="AS218">
        <v>0</v>
      </c>
      <c r="AT218">
        <v>0</v>
      </c>
      <c r="AU218">
        <f>1-AS218/AT218</f>
        <v>0</v>
      </c>
      <c r="AV218">
        <v>0.5</v>
      </c>
      <c r="AW218">
        <f>BN218</f>
        <v>0</v>
      </c>
      <c r="AX218">
        <f>K218</f>
        <v>0</v>
      </c>
      <c r="AY218">
        <f>AU218*AV218*AW218</f>
        <v>0</v>
      </c>
      <c r="AZ218">
        <f>(AX218-AP218)/AW218</f>
        <v>0</v>
      </c>
      <c r="BA218">
        <f>(AN218-AT218)/AT218</f>
        <v>0</v>
      </c>
      <c r="BB218">
        <f>AM218/(AO218+AM218/AT218)</f>
        <v>0</v>
      </c>
      <c r="BC218" t="s">
        <v>292</v>
      </c>
      <c r="BD218">
        <v>0</v>
      </c>
      <c r="BE218">
        <f>IF(BD218&lt;&gt;0, BD218, BB218)</f>
        <v>0</v>
      </c>
      <c r="BF218">
        <f>1-BE218/AT218</f>
        <v>0</v>
      </c>
      <c r="BG218">
        <f>(AT218-AS218)/(AT218-BE218)</f>
        <v>0</v>
      </c>
      <c r="BH218">
        <f>(AN218-AT218)/(AN218-BE218)</f>
        <v>0</v>
      </c>
      <c r="BI218">
        <f>(AT218-AS218)/(AT218-AM218)</f>
        <v>0</v>
      </c>
      <c r="BJ218">
        <f>(AN218-AT218)/(AN218-AM218)</f>
        <v>0</v>
      </c>
      <c r="BK218">
        <f>(BG218*BE218/AS218)</f>
        <v>0</v>
      </c>
      <c r="BL218">
        <f>(1-BK218)</f>
        <v>0</v>
      </c>
      <c r="BM218">
        <f>$B$11*CK218+$C$11*CL218+$F$11*CM218*(1-CP218)</f>
        <v>0</v>
      </c>
      <c r="BN218">
        <f>BM218*BO218</f>
        <v>0</v>
      </c>
      <c r="BO218">
        <f>($B$11*$D$9+$C$11*$D$9+$F$11*((CZ218+CR218)/MAX(CZ218+CR218+DA218, 0.1)*$I$9+DA218/MAX(CZ218+CR218+DA218, 0.1)*$J$9))/($B$11+$C$11+$F$11)</f>
        <v>0</v>
      </c>
      <c r="BP218">
        <f>($B$11*$K$9+$C$11*$K$9+$F$11*((CZ218+CR218)/MAX(CZ218+CR218+DA218, 0.1)*$P$9+DA218/MAX(CZ218+CR218+DA218, 0.1)*$Q$9))/($B$11+$C$11+$F$11)</f>
        <v>0</v>
      </c>
      <c r="BQ218">
        <v>6</v>
      </c>
      <c r="BR218">
        <v>0.5</v>
      </c>
      <c r="BS218" t="s">
        <v>293</v>
      </c>
      <c r="BT218">
        <v>2</v>
      </c>
      <c r="BU218">
        <v>1627940915.6</v>
      </c>
      <c r="BV218">
        <v>666.004</v>
      </c>
      <c r="BW218">
        <v>671.602</v>
      </c>
      <c r="BX218">
        <v>19.7658</v>
      </c>
      <c r="BY218">
        <v>19.6797</v>
      </c>
      <c r="BZ218">
        <v>664.467</v>
      </c>
      <c r="CA218">
        <v>19.8959</v>
      </c>
      <c r="CB218">
        <v>899.911</v>
      </c>
      <c r="CC218">
        <v>101.143</v>
      </c>
      <c r="CD218">
        <v>0.0999584</v>
      </c>
      <c r="CE218">
        <v>35.2564</v>
      </c>
      <c r="CF218">
        <v>35.5041</v>
      </c>
      <c r="CG218">
        <v>999.9</v>
      </c>
      <c r="CH218">
        <v>0</v>
      </c>
      <c r="CI218">
        <v>0</v>
      </c>
      <c r="CJ218">
        <v>9979.38</v>
      </c>
      <c r="CK218">
        <v>0</v>
      </c>
      <c r="CL218">
        <v>66.3215</v>
      </c>
      <c r="CM218">
        <v>1459.8</v>
      </c>
      <c r="CN218">
        <v>0.972999</v>
      </c>
      <c r="CO218">
        <v>0.0270013</v>
      </c>
      <c r="CP218">
        <v>0</v>
      </c>
      <c r="CQ218">
        <v>3.341</v>
      </c>
      <c r="CR218">
        <v>4.99951</v>
      </c>
      <c r="CS218">
        <v>205.885</v>
      </c>
      <c r="CT218">
        <v>11910.3</v>
      </c>
      <c r="CU218">
        <v>49.562</v>
      </c>
      <c r="CV218">
        <v>51.937</v>
      </c>
      <c r="CW218">
        <v>51.187</v>
      </c>
      <c r="CX218">
        <v>51.312</v>
      </c>
      <c r="CY218">
        <v>51.562</v>
      </c>
      <c r="CZ218">
        <v>1415.52</v>
      </c>
      <c r="DA218">
        <v>39.28</v>
      </c>
      <c r="DB218">
        <v>0</v>
      </c>
      <c r="DC218">
        <v>1627940916.1</v>
      </c>
      <c r="DD218">
        <v>0</v>
      </c>
      <c r="DE218">
        <v>3.27492692307692</v>
      </c>
      <c r="DF218">
        <v>0.242136759424635</v>
      </c>
      <c r="DG218">
        <v>2.6416752096159</v>
      </c>
      <c r="DH218">
        <v>205.644961538462</v>
      </c>
      <c r="DI218">
        <v>15</v>
      </c>
      <c r="DJ218">
        <v>1627940486.6</v>
      </c>
      <c r="DK218" t="s">
        <v>294</v>
      </c>
      <c r="DL218">
        <v>1627940484.1</v>
      </c>
      <c r="DM218">
        <v>1627940486.6</v>
      </c>
      <c r="DN218">
        <v>1</v>
      </c>
      <c r="DO218">
        <v>-0.66</v>
      </c>
      <c r="DP218">
        <v>-0.126</v>
      </c>
      <c r="DQ218">
        <v>0.617</v>
      </c>
      <c r="DR218">
        <v>-0.144</v>
      </c>
      <c r="DS218">
        <v>420</v>
      </c>
      <c r="DT218">
        <v>19</v>
      </c>
      <c r="DU218">
        <v>0.69</v>
      </c>
      <c r="DV218">
        <v>0.21</v>
      </c>
      <c r="DW218">
        <v>-5.67381121951219</v>
      </c>
      <c r="DX218">
        <v>0.305136585365841</v>
      </c>
      <c r="DY218">
        <v>0.0473256717419823</v>
      </c>
      <c r="DZ218">
        <v>1</v>
      </c>
      <c r="EA218">
        <v>3.26817647058824</v>
      </c>
      <c r="EB218">
        <v>0.17272773256542</v>
      </c>
      <c r="EC218">
        <v>0.152834383756181</v>
      </c>
      <c r="ED218">
        <v>1</v>
      </c>
      <c r="EE218">
        <v>0.0698717195121951</v>
      </c>
      <c r="EF218">
        <v>0.10418768989547</v>
      </c>
      <c r="EG218">
        <v>0.0151251968995887</v>
      </c>
      <c r="EH218">
        <v>0</v>
      </c>
      <c r="EI218">
        <v>2</v>
      </c>
      <c r="EJ218">
        <v>3</v>
      </c>
      <c r="EK218" t="s">
        <v>298</v>
      </c>
      <c r="EL218">
        <v>100</v>
      </c>
      <c r="EM218">
        <v>100</v>
      </c>
      <c r="EN218">
        <v>1.537</v>
      </c>
      <c r="EO218">
        <v>-0.1301</v>
      </c>
      <c r="EP218">
        <v>-1.5265217558934</v>
      </c>
      <c r="EQ218">
        <v>0.00616335315543056</v>
      </c>
      <c r="ER218">
        <v>-2.81551833566181e-06</v>
      </c>
      <c r="ES218">
        <v>7.20361701182458e-10</v>
      </c>
      <c r="ET218">
        <v>-0.335119031910718</v>
      </c>
      <c r="EU218">
        <v>0.000949733804135094</v>
      </c>
      <c r="EV218">
        <v>0.000626151634330831</v>
      </c>
      <c r="EW218">
        <v>-7.8445624330649e-06</v>
      </c>
      <c r="EX218">
        <v>-4</v>
      </c>
      <c r="EY218">
        <v>2067</v>
      </c>
      <c r="EZ218">
        <v>1</v>
      </c>
      <c r="FA218">
        <v>22</v>
      </c>
      <c r="FB218">
        <v>7.2</v>
      </c>
      <c r="FC218">
        <v>7.2</v>
      </c>
      <c r="FD218">
        <v>18</v>
      </c>
      <c r="FE218">
        <v>992.805</v>
      </c>
      <c r="FF218">
        <v>448.61</v>
      </c>
      <c r="FG218">
        <v>33.0008</v>
      </c>
      <c r="FH218">
        <v>35.1078</v>
      </c>
      <c r="FI218">
        <v>30.0013</v>
      </c>
      <c r="FJ218">
        <v>34.7361</v>
      </c>
      <c r="FK218">
        <v>34.7649</v>
      </c>
      <c r="FL218">
        <v>39.8282</v>
      </c>
      <c r="FM218">
        <v>44.5947</v>
      </c>
      <c r="FN218">
        <v>0</v>
      </c>
      <c r="FO218">
        <v>33</v>
      </c>
      <c r="FP218">
        <v>685.98</v>
      </c>
      <c r="FQ218">
        <v>19.6317</v>
      </c>
      <c r="FR218">
        <v>98.7974</v>
      </c>
      <c r="FS218">
        <v>97.6115</v>
      </c>
    </row>
    <row r="219" spans="1:175">
      <c r="A219">
        <v>203</v>
      </c>
      <c r="B219">
        <v>1627940917.6</v>
      </c>
      <c r="C219">
        <v>404</v>
      </c>
      <c r="D219" t="s">
        <v>700</v>
      </c>
      <c r="E219" t="s">
        <v>701</v>
      </c>
      <c r="F219">
        <v>0</v>
      </c>
      <c r="H219">
        <v>1627940917.6</v>
      </c>
      <c r="I219">
        <f>(J219)/1000</f>
        <v>0</v>
      </c>
      <c r="J219">
        <f>1000*CB219*AH219*(BX219-BY219)/(100*BQ219*(1000-AH219*BX219))</f>
        <v>0</v>
      </c>
      <c r="K219">
        <f>CB219*AH219*(BW219-BV219*(1000-AH219*BY219)/(1000-AH219*BX219))/(100*BQ219)</f>
        <v>0</v>
      </c>
      <c r="L219">
        <f>BV219 - IF(AH219&gt;1, K219*BQ219*100.0/(AJ219*CJ219), 0)</f>
        <v>0</v>
      </c>
      <c r="M219">
        <f>((S219-I219/2)*L219-K219)/(S219+I219/2)</f>
        <v>0</v>
      </c>
      <c r="N219">
        <f>M219*(CC219+CD219)/1000.0</f>
        <v>0</v>
      </c>
      <c r="O219">
        <f>(BV219 - IF(AH219&gt;1, K219*BQ219*100.0/(AJ219*CJ219), 0))*(CC219+CD219)/1000.0</f>
        <v>0</v>
      </c>
      <c r="P219">
        <f>2.0/((1/R219-1/Q219)+SIGN(R219)*SQRT((1/R219-1/Q219)*(1/R219-1/Q219) + 4*BR219/((BR219+1)*(BR219+1))*(2*1/R219*1/Q219-1/Q219*1/Q219)))</f>
        <v>0</v>
      </c>
      <c r="Q219">
        <f>IF(LEFT(BS219,1)&lt;&gt;"0",IF(LEFT(BS219,1)="1",3.0,BT219),$D$5+$E$5*(CJ219*CC219/($K$5*1000))+$F$5*(CJ219*CC219/($K$5*1000))*MAX(MIN(BQ219,$J$5),$I$5)*MAX(MIN(BQ219,$J$5),$I$5)+$G$5*MAX(MIN(BQ219,$J$5),$I$5)*(CJ219*CC219/($K$5*1000))+$H$5*(CJ219*CC219/($K$5*1000))*(CJ219*CC219/($K$5*1000)))</f>
        <v>0</v>
      </c>
      <c r="R219">
        <f>I219*(1000-(1000*0.61365*exp(17.502*V219/(240.97+V219))/(CC219+CD219)+BX219)/2)/(1000*0.61365*exp(17.502*V219/(240.97+V219))/(CC219+CD219)-BX219)</f>
        <v>0</v>
      </c>
      <c r="S219">
        <f>1/((BR219+1)/(P219/1.6)+1/(Q219/1.37)) + BR219/((BR219+1)/(P219/1.6) + BR219/(Q219/1.37))</f>
        <v>0</v>
      </c>
      <c r="T219">
        <f>(BM219*BP219)</f>
        <v>0</v>
      </c>
      <c r="U219">
        <f>(CE219+(T219+2*0.95*5.67E-8*(((CE219+$B$7)+273)^4-(CE219+273)^4)-44100*I219)/(1.84*29.3*Q219+8*0.95*5.67E-8*(CE219+273)^3))</f>
        <v>0</v>
      </c>
      <c r="V219">
        <f>($C$7*CF219+$D$7*CG219+$E$7*U219)</f>
        <v>0</v>
      </c>
      <c r="W219">
        <f>0.61365*exp(17.502*V219/(240.97+V219))</f>
        <v>0</v>
      </c>
      <c r="X219">
        <f>(Y219/Z219*100)</f>
        <v>0</v>
      </c>
      <c r="Y219">
        <f>BX219*(CC219+CD219)/1000</f>
        <v>0</v>
      </c>
      <c r="Z219">
        <f>0.61365*exp(17.502*CE219/(240.97+CE219))</f>
        <v>0</v>
      </c>
      <c r="AA219">
        <f>(W219-BX219*(CC219+CD219)/1000)</f>
        <v>0</v>
      </c>
      <c r="AB219">
        <f>(-I219*44100)</f>
        <v>0</v>
      </c>
      <c r="AC219">
        <f>2*29.3*Q219*0.92*(CE219-V219)</f>
        <v>0</v>
      </c>
      <c r="AD219">
        <f>2*0.95*5.67E-8*(((CE219+$B$7)+273)^4-(V219+273)^4)</f>
        <v>0</v>
      </c>
      <c r="AE219">
        <f>T219+AD219+AB219+AC219</f>
        <v>0</v>
      </c>
      <c r="AF219">
        <v>0</v>
      </c>
      <c r="AG219">
        <v>0</v>
      </c>
      <c r="AH219">
        <f>IF(AF219*$H$13&gt;=AJ219,1.0,(AJ219/(AJ219-AF219*$H$13)))</f>
        <v>0</v>
      </c>
      <c r="AI219">
        <f>(AH219-1)*100</f>
        <v>0</v>
      </c>
      <c r="AJ219">
        <f>MAX(0,($B$13+$C$13*CJ219)/(1+$D$13*CJ219)*CC219/(CE219+273)*$E$13)</f>
        <v>0</v>
      </c>
      <c r="AK219" t="s">
        <v>292</v>
      </c>
      <c r="AL219" t="s">
        <v>292</v>
      </c>
      <c r="AM219">
        <v>0</v>
      </c>
      <c r="AN219">
        <v>0</v>
      </c>
      <c r="AO219">
        <f>1-AM219/AN219</f>
        <v>0</v>
      </c>
      <c r="AP219">
        <v>0</v>
      </c>
      <c r="AQ219" t="s">
        <v>292</v>
      </c>
      <c r="AR219" t="s">
        <v>292</v>
      </c>
      <c r="AS219">
        <v>0</v>
      </c>
      <c r="AT219">
        <v>0</v>
      </c>
      <c r="AU219">
        <f>1-AS219/AT219</f>
        <v>0</v>
      </c>
      <c r="AV219">
        <v>0.5</v>
      </c>
      <c r="AW219">
        <f>BN219</f>
        <v>0</v>
      </c>
      <c r="AX219">
        <f>K219</f>
        <v>0</v>
      </c>
      <c r="AY219">
        <f>AU219*AV219*AW219</f>
        <v>0</v>
      </c>
      <c r="AZ219">
        <f>(AX219-AP219)/AW219</f>
        <v>0</v>
      </c>
      <c r="BA219">
        <f>(AN219-AT219)/AT219</f>
        <v>0</v>
      </c>
      <c r="BB219">
        <f>AM219/(AO219+AM219/AT219)</f>
        <v>0</v>
      </c>
      <c r="BC219" t="s">
        <v>292</v>
      </c>
      <c r="BD219">
        <v>0</v>
      </c>
      <c r="BE219">
        <f>IF(BD219&lt;&gt;0, BD219, BB219)</f>
        <v>0</v>
      </c>
      <c r="BF219">
        <f>1-BE219/AT219</f>
        <v>0</v>
      </c>
      <c r="BG219">
        <f>(AT219-AS219)/(AT219-BE219)</f>
        <v>0</v>
      </c>
      <c r="BH219">
        <f>(AN219-AT219)/(AN219-BE219)</f>
        <v>0</v>
      </c>
      <c r="BI219">
        <f>(AT219-AS219)/(AT219-AM219)</f>
        <v>0</v>
      </c>
      <c r="BJ219">
        <f>(AN219-AT219)/(AN219-AM219)</f>
        <v>0</v>
      </c>
      <c r="BK219">
        <f>(BG219*BE219/AS219)</f>
        <v>0</v>
      </c>
      <c r="BL219">
        <f>(1-BK219)</f>
        <v>0</v>
      </c>
      <c r="BM219">
        <f>$B$11*CK219+$C$11*CL219+$F$11*CM219*(1-CP219)</f>
        <v>0</v>
      </c>
      <c r="BN219">
        <f>BM219*BO219</f>
        <v>0</v>
      </c>
      <c r="BO219">
        <f>($B$11*$D$9+$C$11*$D$9+$F$11*((CZ219+CR219)/MAX(CZ219+CR219+DA219, 0.1)*$I$9+DA219/MAX(CZ219+CR219+DA219, 0.1)*$J$9))/($B$11+$C$11+$F$11)</f>
        <v>0</v>
      </c>
      <c r="BP219">
        <f>($B$11*$K$9+$C$11*$K$9+$F$11*((CZ219+CR219)/MAX(CZ219+CR219+DA219, 0.1)*$P$9+DA219/MAX(CZ219+CR219+DA219, 0.1)*$Q$9))/($B$11+$C$11+$F$11)</f>
        <v>0</v>
      </c>
      <c r="BQ219">
        <v>6</v>
      </c>
      <c r="BR219">
        <v>0.5</v>
      </c>
      <c r="BS219" t="s">
        <v>293</v>
      </c>
      <c r="BT219">
        <v>2</v>
      </c>
      <c r="BU219">
        <v>1627940917.6</v>
      </c>
      <c r="BV219">
        <v>669.32</v>
      </c>
      <c r="BW219">
        <v>674.942</v>
      </c>
      <c r="BX219">
        <v>19.7578</v>
      </c>
      <c r="BY219">
        <v>19.6835</v>
      </c>
      <c r="BZ219">
        <v>667.772</v>
      </c>
      <c r="CA219">
        <v>19.8881</v>
      </c>
      <c r="CB219">
        <v>899.982</v>
      </c>
      <c r="CC219">
        <v>101.145</v>
      </c>
      <c r="CD219">
        <v>0.100362</v>
      </c>
      <c r="CE219">
        <v>35.2572</v>
      </c>
      <c r="CF219">
        <v>35.5066</v>
      </c>
      <c r="CG219">
        <v>999.9</v>
      </c>
      <c r="CH219">
        <v>0</v>
      </c>
      <c r="CI219">
        <v>0</v>
      </c>
      <c r="CJ219">
        <v>9991.88</v>
      </c>
      <c r="CK219">
        <v>0</v>
      </c>
      <c r="CL219">
        <v>66.3215</v>
      </c>
      <c r="CM219">
        <v>1459.8</v>
      </c>
      <c r="CN219">
        <v>0.972999</v>
      </c>
      <c r="CO219">
        <v>0.0270013</v>
      </c>
      <c r="CP219">
        <v>0</v>
      </c>
      <c r="CQ219">
        <v>3.6468</v>
      </c>
      <c r="CR219">
        <v>4.99951</v>
      </c>
      <c r="CS219">
        <v>205.583</v>
      </c>
      <c r="CT219">
        <v>11910.2</v>
      </c>
      <c r="CU219">
        <v>49.562</v>
      </c>
      <c r="CV219">
        <v>51.937</v>
      </c>
      <c r="CW219">
        <v>51.25</v>
      </c>
      <c r="CX219">
        <v>51.312</v>
      </c>
      <c r="CY219">
        <v>51.562</v>
      </c>
      <c r="CZ219">
        <v>1415.52</v>
      </c>
      <c r="DA219">
        <v>39.28</v>
      </c>
      <c r="DB219">
        <v>0</v>
      </c>
      <c r="DC219">
        <v>1627940918.5</v>
      </c>
      <c r="DD219">
        <v>0</v>
      </c>
      <c r="DE219">
        <v>3.28626923076923</v>
      </c>
      <c r="DF219">
        <v>0.244198289732113</v>
      </c>
      <c r="DG219">
        <v>1.90276922956157</v>
      </c>
      <c r="DH219">
        <v>205.755692307692</v>
      </c>
      <c r="DI219">
        <v>15</v>
      </c>
      <c r="DJ219">
        <v>1627940486.6</v>
      </c>
      <c r="DK219" t="s">
        <v>294</v>
      </c>
      <c r="DL219">
        <v>1627940484.1</v>
      </c>
      <c r="DM219">
        <v>1627940486.6</v>
      </c>
      <c r="DN219">
        <v>1</v>
      </c>
      <c r="DO219">
        <v>-0.66</v>
      </c>
      <c r="DP219">
        <v>-0.126</v>
      </c>
      <c r="DQ219">
        <v>0.617</v>
      </c>
      <c r="DR219">
        <v>-0.144</v>
      </c>
      <c r="DS219">
        <v>420</v>
      </c>
      <c r="DT219">
        <v>19</v>
      </c>
      <c r="DU219">
        <v>0.69</v>
      </c>
      <c r="DV219">
        <v>0.21</v>
      </c>
      <c r="DW219">
        <v>-5.66251853658537</v>
      </c>
      <c r="DX219">
        <v>0.33955421602788</v>
      </c>
      <c r="DY219">
        <v>0.0479236909976061</v>
      </c>
      <c r="DZ219">
        <v>1</v>
      </c>
      <c r="EA219">
        <v>3.26875882352941</v>
      </c>
      <c r="EB219">
        <v>0.122401521555365</v>
      </c>
      <c r="EC219">
        <v>0.151047889012348</v>
      </c>
      <c r="ED219">
        <v>1</v>
      </c>
      <c r="EE219">
        <v>0.0735617878048781</v>
      </c>
      <c r="EF219">
        <v>0.08230212543554</v>
      </c>
      <c r="EG219">
        <v>0.0135366417386508</v>
      </c>
      <c r="EH219">
        <v>1</v>
      </c>
      <c r="EI219">
        <v>3</v>
      </c>
      <c r="EJ219">
        <v>3</v>
      </c>
      <c r="EK219" t="s">
        <v>295</v>
      </c>
      <c r="EL219">
        <v>100</v>
      </c>
      <c r="EM219">
        <v>100</v>
      </c>
      <c r="EN219">
        <v>1.548</v>
      </c>
      <c r="EO219">
        <v>-0.1303</v>
      </c>
      <c r="EP219">
        <v>-1.5265217558934</v>
      </c>
      <c r="EQ219">
        <v>0.00616335315543056</v>
      </c>
      <c r="ER219">
        <v>-2.81551833566181e-06</v>
      </c>
      <c r="ES219">
        <v>7.20361701182458e-10</v>
      </c>
      <c r="ET219">
        <v>-0.335119031910718</v>
      </c>
      <c r="EU219">
        <v>0.000949733804135094</v>
      </c>
      <c r="EV219">
        <v>0.000626151634330831</v>
      </c>
      <c r="EW219">
        <v>-7.8445624330649e-06</v>
      </c>
      <c r="EX219">
        <v>-4</v>
      </c>
      <c r="EY219">
        <v>2067</v>
      </c>
      <c r="EZ219">
        <v>1</v>
      </c>
      <c r="FA219">
        <v>22</v>
      </c>
      <c r="FB219">
        <v>7.2</v>
      </c>
      <c r="FC219">
        <v>7.2</v>
      </c>
      <c r="FD219">
        <v>18</v>
      </c>
      <c r="FE219">
        <v>993.015</v>
      </c>
      <c r="FF219">
        <v>448.566</v>
      </c>
      <c r="FG219">
        <v>33.0009</v>
      </c>
      <c r="FH219">
        <v>35.1144</v>
      </c>
      <c r="FI219">
        <v>30.0013</v>
      </c>
      <c r="FJ219">
        <v>34.7425</v>
      </c>
      <c r="FK219">
        <v>34.7727</v>
      </c>
      <c r="FL219">
        <v>39.9605</v>
      </c>
      <c r="FM219">
        <v>44.5947</v>
      </c>
      <c r="FN219">
        <v>0</v>
      </c>
      <c r="FO219">
        <v>33</v>
      </c>
      <c r="FP219">
        <v>685.98</v>
      </c>
      <c r="FQ219">
        <v>19.6317</v>
      </c>
      <c r="FR219">
        <v>98.7955</v>
      </c>
      <c r="FS219">
        <v>97.6107</v>
      </c>
    </row>
    <row r="220" spans="1:175">
      <c r="A220">
        <v>204</v>
      </c>
      <c r="B220">
        <v>1627940919.6</v>
      </c>
      <c r="C220">
        <v>406</v>
      </c>
      <c r="D220" t="s">
        <v>702</v>
      </c>
      <c r="E220" t="s">
        <v>703</v>
      </c>
      <c r="F220">
        <v>0</v>
      </c>
      <c r="H220">
        <v>1627940919.6</v>
      </c>
      <c r="I220">
        <f>(J220)/1000</f>
        <v>0</v>
      </c>
      <c r="J220">
        <f>1000*CB220*AH220*(BX220-BY220)/(100*BQ220*(1000-AH220*BX220))</f>
        <v>0</v>
      </c>
      <c r="K220">
        <f>CB220*AH220*(BW220-BV220*(1000-AH220*BY220)/(1000-AH220*BX220))/(100*BQ220)</f>
        <v>0</v>
      </c>
      <c r="L220">
        <f>BV220 - IF(AH220&gt;1, K220*BQ220*100.0/(AJ220*CJ220), 0)</f>
        <v>0</v>
      </c>
      <c r="M220">
        <f>((S220-I220/2)*L220-K220)/(S220+I220/2)</f>
        <v>0</v>
      </c>
      <c r="N220">
        <f>M220*(CC220+CD220)/1000.0</f>
        <v>0</v>
      </c>
      <c r="O220">
        <f>(BV220 - IF(AH220&gt;1, K220*BQ220*100.0/(AJ220*CJ220), 0))*(CC220+CD220)/1000.0</f>
        <v>0</v>
      </c>
      <c r="P220">
        <f>2.0/((1/R220-1/Q220)+SIGN(R220)*SQRT((1/R220-1/Q220)*(1/R220-1/Q220) + 4*BR220/((BR220+1)*(BR220+1))*(2*1/R220*1/Q220-1/Q220*1/Q220)))</f>
        <v>0</v>
      </c>
      <c r="Q220">
        <f>IF(LEFT(BS220,1)&lt;&gt;"0",IF(LEFT(BS220,1)="1",3.0,BT220),$D$5+$E$5*(CJ220*CC220/($K$5*1000))+$F$5*(CJ220*CC220/($K$5*1000))*MAX(MIN(BQ220,$J$5),$I$5)*MAX(MIN(BQ220,$J$5),$I$5)+$G$5*MAX(MIN(BQ220,$J$5),$I$5)*(CJ220*CC220/($K$5*1000))+$H$5*(CJ220*CC220/($K$5*1000))*(CJ220*CC220/($K$5*1000)))</f>
        <v>0</v>
      </c>
      <c r="R220">
        <f>I220*(1000-(1000*0.61365*exp(17.502*V220/(240.97+V220))/(CC220+CD220)+BX220)/2)/(1000*0.61365*exp(17.502*V220/(240.97+V220))/(CC220+CD220)-BX220)</f>
        <v>0</v>
      </c>
      <c r="S220">
        <f>1/((BR220+1)/(P220/1.6)+1/(Q220/1.37)) + BR220/((BR220+1)/(P220/1.6) + BR220/(Q220/1.37))</f>
        <v>0</v>
      </c>
      <c r="T220">
        <f>(BM220*BP220)</f>
        <v>0</v>
      </c>
      <c r="U220">
        <f>(CE220+(T220+2*0.95*5.67E-8*(((CE220+$B$7)+273)^4-(CE220+273)^4)-44100*I220)/(1.84*29.3*Q220+8*0.95*5.67E-8*(CE220+273)^3))</f>
        <v>0</v>
      </c>
      <c r="V220">
        <f>($C$7*CF220+$D$7*CG220+$E$7*U220)</f>
        <v>0</v>
      </c>
      <c r="W220">
        <f>0.61365*exp(17.502*V220/(240.97+V220))</f>
        <v>0</v>
      </c>
      <c r="X220">
        <f>(Y220/Z220*100)</f>
        <v>0</v>
      </c>
      <c r="Y220">
        <f>BX220*(CC220+CD220)/1000</f>
        <v>0</v>
      </c>
      <c r="Z220">
        <f>0.61365*exp(17.502*CE220/(240.97+CE220))</f>
        <v>0</v>
      </c>
      <c r="AA220">
        <f>(W220-BX220*(CC220+CD220)/1000)</f>
        <v>0</v>
      </c>
      <c r="AB220">
        <f>(-I220*44100)</f>
        <v>0</v>
      </c>
      <c r="AC220">
        <f>2*29.3*Q220*0.92*(CE220-V220)</f>
        <v>0</v>
      </c>
      <c r="AD220">
        <f>2*0.95*5.67E-8*(((CE220+$B$7)+273)^4-(V220+273)^4)</f>
        <v>0</v>
      </c>
      <c r="AE220">
        <f>T220+AD220+AB220+AC220</f>
        <v>0</v>
      </c>
      <c r="AF220">
        <v>0</v>
      </c>
      <c r="AG220">
        <v>0</v>
      </c>
      <c r="AH220">
        <f>IF(AF220*$H$13&gt;=AJ220,1.0,(AJ220/(AJ220-AF220*$H$13)))</f>
        <v>0</v>
      </c>
      <c r="AI220">
        <f>(AH220-1)*100</f>
        <v>0</v>
      </c>
      <c r="AJ220">
        <f>MAX(0,($B$13+$C$13*CJ220)/(1+$D$13*CJ220)*CC220/(CE220+273)*$E$13)</f>
        <v>0</v>
      </c>
      <c r="AK220" t="s">
        <v>292</v>
      </c>
      <c r="AL220" t="s">
        <v>292</v>
      </c>
      <c r="AM220">
        <v>0</v>
      </c>
      <c r="AN220">
        <v>0</v>
      </c>
      <c r="AO220">
        <f>1-AM220/AN220</f>
        <v>0</v>
      </c>
      <c r="AP220">
        <v>0</v>
      </c>
      <c r="AQ220" t="s">
        <v>292</v>
      </c>
      <c r="AR220" t="s">
        <v>292</v>
      </c>
      <c r="AS220">
        <v>0</v>
      </c>
      <c r="AT220">
        <v>0</v>
      </c>
      <c r="AU220">
        <f>1-AS220/AT220</f>
        <v>0</v>
      </c>
      <c r="AV220">
        <v>0.5</v>
      </c>
      <c r="AW220">
        <f>BN220</f>
        <v>0</v>
      </c>
      <c r="AX220">
        <f>K220</f>
        <v>0</v>
      </c>
      <c r="AY220">
        <f>AU220*AV220*AW220</f>
        <v>0</v>
      </c>
      <c r="AZ220">
        <f>(AX220-AP220)/AW220</f>
        <v>0</v>
      </c>
      <c r="BA220">
        <f>(AN220-AT220)/AT220</f>
        <v>0</v>
      </c>
      <c r="BB220">
        <f>AM220/(AO220+AM220/AT220)</f>
        <v>0</v>
      </c>
      <c r="BC220" t="s">
        <v>292</v>
      </c>
      <c r="BD220">
        <v>0</v>
      </c>
      <c r="BE220">
        <f>IF(BD220&lt;&gt;0, BD220, BB220)</f>
        <v>0</v>
      </c>
      <c r="BF220">
        <f>1-BE220/AT220</f>
        <v>0</v>
      </c>
      <c r="BG220">
        <f>(AT220-AS220)/(AT220-BE220)</f>
        <v>0</v>
      </c>
      <c r="BH220">
        <f>(AN220-AT220)/(AN220-BE220)</f>
        <v>0</v>
      </c>
      <c r="BI220">
        <f>(AT220-AS220)/(AT220-AM220)</f>
        <v>0</v>
      </c>
      <c r="BJ220">
        <f>(AN220-AT220)/(AN220-AM220)</f>
        <v>0</v>
      </c>
      <c r="BK220">
        <f>(BG220*BE220/AS220)</f>
        <v>0</v>
      </c>
      <c r="BL220">
        <f>(1-BK220)</f>
        <v>0</v>
      </c>
      <c r="BM220">
        <f>$B$11*CK220+$C$11*CL220+$F$11*CM220*(1-CP220)</f>
        <v>0</v>
      </c>
      <c r="BN220">
        <f>BM220*BO220</f>
        <v>0</v>
      </c>
      <c r="BO220">
        <f>($B$11*$D$9+$C$11*$D$9+$F$11*((CZ220+CR220)/MAX(CZ220+CR220+DA220, 0.1)*$I$9+DA220/MAX(CZ220+CR220+DA220, 0.1)*$J$9))/($B$11+$C$11+$F$11)</f>
        <v>0</v>
      </c>
      <c r="BP220">
        <f>($B$11*$K$9+$C$11*$K$9+$F$11*((CZ220+CR220)/MAX(CZ220+CR220+DA220, 0.1)*$P$9+DA220/MAX(CZ220+CR220+DA220, 0.1)*$Q$9))/($B$11+$C$11+$F$11)</f>
        <v>0</v>
      </c>
      <c r="BQ220">
        <v>6</v>
      </c>
      <c r="BR220">
        <v>0.5</v>
      </c>
      <c r="BS220" t="s">
        <v>293</v>
      </c>
      <c r="BT220">
        <v>2</v>
      </c>
      <c r="BU220">
        <v>1627940919.6</v>
      </c>
      <c r="BV220">
        <v>672.691</v>
      </c>
      <c r="BW220">
        <v>678.301</v>
      </c>
      <c r="BX220">
        <v>19.755</v>
      </c>
      <c r="BY220">
        <v>19.6881</v>
      </c>
      <c r="BZ220">
        <v>671.132</v>
      </c>
      <c r="CA220">
        <v>19.8854</v>
      </c>
      <c r="CB220">
        <v>900.048</v>
      </c>
      <c r="CC220">
        <v>101.145</v>
      </c>
      <c r="CD220">
        <v>0.0999808</v>
      </c>
      <c r="CE220">
        <v>35.259</v>
      </c>
      <c r="CF220">
        <v>35.5224</v>
      </c>
      <c r="CG220">
        <v>999.9</v>
      </c>
      <c r="CH220">
        <v>0</v>
      </c>
      <c r="CI220">
        <v>0</v>
      </c>
      <c r="CJ220">
        <v>10012.5</v>
      </c>
      <c r="CK220">
        <v>0</v>
      </c>
      <c r="CL220">
        <v>66.3215</v>
      </c>
      <c r="CM220">
        <v>1460.1</v>
      </c>
      <c r="CN220">
        <v>0.973004</v>
      </c>
      <c r="CO220">
        <v>0.0269955</v>
      </c>
      <c r="CP220">
        <v>0</v>
      </c>
      <c r="CQ220">
        <v>3.2174</v>
      </c>
      <c r="CR220">
        <v>4.99951</v>
      </c>
      <c r="CS220">
        <v>206.202</v>
      </c>
      <c r="CT220">
        <v>11912.7</v>
      </c>
      <c r="CU220">
        <v>49.625</v>
      </c>
      <c r="CV220">
        <v>51.937</v>
      </c>
      <c r="CW220">
        <v>51.187</v>
      </c>
      <c r="CX220">
        <v>51.312</v>
      </c>
      <c r="CY220">
        <v>51.562</v>
      </c>
      <c r="CZ220">
        <v>1415.82</v>
      </c>
      <c r="DA220">
        <v>39.28</v>
      </c>
      <c r="DB220">
        <v>0</v>
      </c>
      <c r="DC220">
        <v>1627940920.3</v>
      </c>
      <c r="DD220">
        <v>0</v>
      </c>
      <c r="DE220">
        <v>3.291556</v>
      </c>
      <c r="DF220">
        <v>0.130223072769162</v>
      </c>
      <c r="DG220">
        <v>2.42338462059741</v>
      </c>
      <c r="DH220">
        <v>205.84292</v>
      </c>
      <c r="DI220">
        <v>15</v>
      </c>
      <c r="DJ220">
        <v>1627940486.6</v>
      </c>
      <c r="DK220" t="s">
        <v>294</v>
      </c>
      <c r="DL220">
        <v>1627940484.1</v>
      </c>
      <c r="DM220">
        <v>1627940486.6</v>
      </c>
      <c r="DN220">
        <v>1</v>
      </c>
      <c r="DO220">
        <v>-0.66</v>
      </c>
      <c r="DP220">
        <v>-0.126</v>
      </c>
      <c r="DQ220">
        <v>0.617</v>
      </c>
      <c r="DR220">
        <v>-0.144</v>
      </c>
      <c r="DS220">
        <v>420</v>
      </c>
      <c r="DT220">
        <v>19</v>
      </c>
      <c r="DU220">
        <v>0.69</v>
      </c>
      <c r="DV220">
        <v>0.21</v>
      </c>
      <c r="DW220">
        <v>-5.65858878048781</v>
      </c>
      <c r="DX220">
        <v>0.250007038327531</v>
      </c>
      <c r="DY220">
        <v>0.0488747864168559</v>
      </c>
      <c r="DZ220">
        <v>1</v>
      </c>
      <c r="EA220">
        <v>3.29652</v>
      </c>
      <c r="EB220">
        <v>0.202367906066537</v>
      </c>
      <c r="EC220">
        <v>0.159169537286505</v>
      </c>
      <c r="ED220">
        <v>1</v>
      </c>
      <c r="EE220">
        <v>0.0759822585365854</v>
      </c>
      <c r="EF220">
        <v>0.0337588076655053</v>
      </c>
      <c r="EG220">
        <v>0.0107522232830369</v>
      </c>
      <c r="EH220">
        <v>1</v>
      </c>
      <c r="EI220">
        <v>3</v>
      </c>
      <c r="EJ220">
        <v>3</v>
      </c>
      <c r="EK220" t="s">
        <v>295</v>
      </c>
      <c r="EL220">
        <v>100</v>
      </c>
      <c r="EM220">
        <v>100</v>
      </c>
      <c r="EN220">
        <v>1.559</v>
      </c>
      <c r="EO220">
        <v>-0.1304</v>
      </c>
      <c r="EP220">
        <v>-1.5265217558934</v>
      </c>
      <c r="EQ220">
        <v>0.00616335315543056</v>
      </c>
      <c r="ER220">
        <v>-2.81551833566181e-06</v>
      </c>
      <c r="ES220">
        <v>7.20361701182458e-10</v>
      </c>
      <c r="ET220">
        <v>-0.335119031910718</v>
      </c>
      <c r="EU220">
        <v>0.000949733804135094</v>
      </c>
      <c r="EV220">
        <v>0.000626151634330831</v>
      </c>
      <c r="EW220">
        <v>-7.8445624330649e-06</v>
      </c>
      <c r="EX220">
        <v>-4</v>
      </c>
      <c r="EY220">
        <v>2067</v>
      </c>
      <c r="EZ220">
        <v>1</v>
      </c>
      <c r="FA220">
        <v>22</v>
      </c>
      <c r="FB220">
        <v>7.3</v>
      </c>
      <c r="FC220">
        <v>7.2</v>
      </c>
      <c r="FD220">
        <v>18</v>
      </c>
      <c r="FE220">
        <v>992.809</v>
      </c>
      <c r="FF220">
        <v>448.562</v>
      </c>
      <c r="FG220">
        <v>33.0012</v>
      </c>
      <c r="FH220">
        <v>35.1224</v>
      </c>
      <c r="FI220">
        <v>30.0013</v>
      </c>
      <c r="FJ220">
        <v>34.7504</v>
      </c>
      <c r="FK220">
        <v>34.779</v>
      </c>
      <c r="FL220">
        <v>40.1384</v>
      </c>
      <c r="FM220">
        <v>44.5947</v>
      </c>
      <c r="FN220">
        <v>0</v>
      </c>
      <c r="FO220">
        <v>33</v>
      </c>
      <c r="FP220">
        <v>691.03</v>
      </c>
      <c r="FQ220">
        <v>19.6317</v>
      </c>
      <c r="FR220">
        <v>98.7936</v>
      </c>
      <c r="FS220">
        <v>97.6102</v>
      </c>
    </row>
    <row r="221" spans="1:175">
      <c r="A221">
        <v>205</v>
      </c>
      <c r="B221">
        <v>1627940921.6</v>
      </c>
      <c r="C221">
        <v>408</v>
      </c>
      <c r="D221" t="s">
        <v>704</v>
      </c>
      <c r="E221" t="s">
        <v>705</v>
      </c>
      <c r="F221">
        <v>0</v>
      </c>
      <c r="H221">
        <v>1627940921.6</v>
      </c>
      <c r="I221">
        <f>(J221)/1000</f>
        <v>0</v>
      </c>
      <c r="J221">
        <f>1000*CB221*AH221*(BX221-BY221)/(100*BQ221*(1000-AH221*BX221))</f>
        <v>0</v>
      </c>
      <c r="K221">
        <f>CB221*AH221*(BW221-BV221*(1000-AH221*BY221)/(1000-AH221*BX221))/(100*BQ221)</f>
        <v>0</v>
      </c>
      <c r="L221">
        <f>BV221 - IF(AH221&gt;1, K221*BQ221*100.0/(AJ221*CJ221), 0)</f>
        <v>0</v>
      </c>
      <c r="M221">
        <f>((S221-I221/2)*L221-K221)/(S221+I221/2)</f>
        <v>0</v>
      </c>
      <c r="N221">
        <f>M221*(CC221+CD221)/1000.0</f>
        <v>0</v>
      </c>
      <c r="O221">
        <f>(BV221 - IF(AH221&gt;1, K221*BQ221*100.0/(AJ221*CJ221), 0))*(CC221+CD221)/1000.0</f>
        <v>0</v>
      </c>
      <c r="P221">
        <f>2.0/((1/R221-1/Q221)+SIGN(R221)*SQRT((1/R221-1/Q221)*(1/R221-1/Q221) + 4*BR221/((BR221+1)*(BR221+1))*(2*1/R221*1/Q221-1/Q221*1/Q221)))</f>
        <v>0</v>
      </c>
      <c r="Q221">
        <f>IF(LEFT(BS221,1)&lt;&gt;"0",IF(LEFT(BS221,1)="1",3.0,BT221),$D$5+$E$5*(CJ221*CC221/($K$5*1000))+$F$5*(CJ221*CC221/($K$5*1000))*MAX(MIN(BQ221,$J$5),$I$5)*MAX(MIN(BQ221,$J$5),$I$5)+$G$5*MAX(MIN(BQ221,$J$5),$I$5)*(CJ221*CC221/($K$5*1000))+$H$5*(CJ221*CC221/($K$5*1000))*(CJ221*CC221/($K$5*1000)))</f>
        <v>0</v>
      </c>
      <c r="R221">
        <f>I221*(1000-(1000*0.61365*exp(17.502*V221/(240.97+V221))/(CC221+CD221)+BX221)/2)/(1000*0.61365*exp(17.502*V221/(240.97+V221))/(CC221+CD221)-BX221)</f>
        <v>0</v>
      </c>
      <c r="S221">
        <f>1/((BR221+1)/(P221/1.6)+1/(Q221/1.37)) + BR221/((BR221+1)/(P221/1.6) + BR221/(Q221/1.37))</f>
        <v>0</v>
      </c>
      <c r="T221">
        <f>(BM221*BP221)</f>
        <v>0</v>
      </c>
      <c r="U221">
        <f>(CE221+(T221+2*0.95*5.67E-8*(((CE221+$B$7)+273)^4-(CE221+273)^4)-44100*I221)/(1.84*29.3*Q221+8*0.95*5.67E-8*(CE221+273)^3))</f>
        <v>0</v>
      </c>
      <c r="V221">
        <f>($C$7*CF221+$D$7*CG221+$E$7*U221)</f>
        <v>0</v>
      </c>
      <c r="W221">
        <f>0.61365*exp(17.502*V221/(240.97+V221))</f>
        <v>0</v>
      </c>
      <c r="X221">
        <f>(Y221/Z221*100)</f>
        <v>0</v>
      </c>
      <c r="Y221">
        <f>BX221*(CC221+CD221)/1000</f>
        <v>0</v>
      </c>
      <c r="Z221">
        <f>0.61365*exp(17.502*CE221/(240.97+CE221))</f>
        <v>0</v>
      </c>
      <c r="AA221">
        <f>(W221-BX221*(CC221+CD221)/1000)</f>
        <v>0</v>
      </c>
      <c r="AB221">
        <f>(-I221*44100)</f>
        <v>0</v>
      </c>
      <c r="AC221">
        <f>2*29.3*Q221*0.92*(CE221-V221)</f>
        <v>0</v>
      </c>
      <c r="AD221">
        <f>2*0.95*5.67E-8*(((CE221+$B$7)+273)^4-(V221+273)^4)</f>
        <v>0</v>
      </c>
      <c r="AE221">
        <f>T221+AD221+AB221+AC221</f>
        <v>0</v>
      </c>
      <c r="AF221">
        <v>0</v>
      </c>
      <c r="AG221">
        <v>0</v>
      </c>
      <c r="AH221">
        <f>IF(AF221*$H$13&gt;=AJ221,1.0,(AJ221/(AJ221-AF221*$H$13)))</f>
        <v>0</v>
      </c>
      <c r="AI221">
        <f>(AH221-1)*100</f>
        <v>0</v>
      </c>
      <c r="AJ221">
        <f>MAX(0,($B$13+$C$13*CJ221)/(1+$D$13*CJ221)*CC221/(CE221+273)*$E$13)</f>
        <v>0</v>
      </c>
      <c r="AK221" t="s">
        <v>292</v>
      </c>
      <c r="AL221" t="s">
        <v>292</v>
      </c>
      <c r="AM221">
        <v>0</v>
      </c>
      <c r="AN221">
        <v>0</v>
      </c>
      <c r="AO221">
        <f>1-AM221/AN221</f>
        <v>0</v>
      </c>
      <c r="AP221">
        <v>0</v>
      </c>
      <c r="AQ221" t="s">
        <v>292</v>
      </c>
      <c r="AR221" t="s">
        <v>292</v>
      </c>
      <c r="AS221">
        <v>0</v>
      </c>
      <c r="AT221">
        <v>0</v>
      </c>
      <c r="AU221">
        <f>1-AS221/AT221</f>
        <v>0</v>
      </c>
      <c r="AV221">
        <v>0.5</v>
      </c>
      <c r="AW221">
        <f>BN221</f>
        <v>0</v>
      </c>
      <c r="AX221">
        <f>K221</f>
        <v>0</v>
      </c>
      <c r="AY221">
        <f>AU221*AV221*AW221</f>
        <v>0</v>
      </c>
      <c r="AZ221">
        <f>(AX221-AP221)/AW221</f>
        <v>0</v>
      </c>
      <c r="BA221">
        <f>(AN221-AT221)/AT221</f>
        <v>0</v>
      </c>
      <c r="BB221">
        <f>AM221/(AO221+AM221/AT221)</f>
        <v>0</v>
      </c>
      <c r="BC221" t="s">
        <v>292</v>
      </c>
      <c r="BD221">
        <v>0</v>
      </c>
      <c r="BE221">
        <f>IF(BD221&lt;&gt;0, BD221, BB221)</f>
        <v>0</v>
      </c>
      <c r="BF221">
        <f>1-BE221/AT221</f>
        <v>0</v>
      </c>
      <c r="BG221">
        <f>(AT221-AS221)/(AT221-BE221)</f>
        <v>0</v>
      </c>
      <c r="BH221">
        <f>(AN221-AT221)/(AN221-BE221)</f>
        <v>0</v>
      </c>
      <c r="BI221">
        <f>(AT221-AS221)/(AT221-AM221)</f>
        <v>0</v>
      </c>
      <c r="BJ221">
        <f>(AN221-AT221)/(AN221-AM221)</f>
        <v>0</v>
      </c>
      <c r="BK221">
        <f>(BG221*BE221/AS221)</f>
        <v>0</v>
      </c>
      <c r="BL221">
        <f>(1-BK221)</f>
        <v>0</v>
      </c>
      <c r="BM221">
        <f>$B$11*CK221+$C$11*CL221+$F$11*CM221*(1-CP221)</f>
        <v>0</v>
      </c>
      <c r="BN221">
        <f>BM221*BO221</f>
        <v>0</v>
      </c>
      <c r="BO221">
        <f>($B$11*$D$9+$C$11*$D$9+$F$11*((CZ221+CR221)/MAX(CZ221+CR221+DA221, 0.1)*$I$9+DA221/MAX(CZ221+CR221+DA221, 0.1)*$J$9))/($B$11+$C$11+$F$11)</f>
        <v>0</v>
      </c>
      <c r="BP221">
        <f>($B$11*$K$9+$C$11*$K$9+$F$11*((CZ221+CR221)/MAX(CZ221+CR221+DA221, 0.1)*$P$9+DA221/MAX(CZ221+CR221+DA221, 0.1)*$Q$9))/($B$11+$C$11+$F$11)</f>
        <v>0</v>
      </c>
      <c r="BQ221">
        <v>6</v>
      </c>
      <c r="BR221">
        <v>0.5</v>
      </c>
      <c r="BS221" t="s">
        <v>293</v>
      </c>
      <c r="BT221">
        <v>2</v>
      </c>
      <c r="BU221">
        <v>1627940921.6</v>
      </c>
      <c r="BV221">
        <v>676.095</v>
      </c>
      <c r="BW221">
        <v>681.726</v>
      </c>
      <c r="BX221">
        <v>19.7556</v>
      </c>
      <c r="BY221">
        <v>19.6946</v>
      </c>
      <c r="BZ221">
        <v>674.525</v>
      </c>
      <c r="CA221">
        <v>19.8859</v>
      </c>
      <c r="CB221">
        <v>900.046</v>
      </c>
      <c r="CC221">
        <v>101.144</v>
      </c>
      <c r="CD221">
        <v>0.0996442</v>
      </c>
      <c r="CE221">
        <v>35.262</v>
      </c>
      <c r="CF221">
        <v>35.5237</v>
      </c>
      <c r="CG221">
        <v>999.9</v>
      </c>
      <c r="CH221">
        <v>0</v>
      </c>
      <c r="CI221">
        <v>0</v>
      </c>
      <c r="CJ221">
        <v>10020</v>
      </c>
      <c r="CK221">
        <v>0</v>
      </c>
      <c r="CL221">
        <v>66.3215</v>
      </c>
      <c r="CM221">
        <v>1460.09</v>
      </c>
      <c r="CN221">
        <v>0.973004</v>
      </c>
      <c r="CO221">
        <v>0.0269955</v>
      </c>
      <c r="CP221">
        <v>0</v>
      </c>
      <c r="CQ221">
        <v>3.2983</v>
      </c>
      <c r="CR221">
        <v>4.99951</v>
      </c>
      <c r="CS221">
        <v>206.213</v>
      </c>
      <c r="CT221">
        <v>11912.7</v>
      </c>
      <c r="CU221">
        <v>49.625</v>
      </c>
      <c r="CV221">
        <v>51.937</v>
      </c>
      <c r="CW221">
        <v>51.187</v>
      </c>
      <c r="CX221">
        <v>51.312</v>
      </c>
      <c r="CY221">
        <v>51.562</v>
      </c>
      <c r="CZ221">
        <v>1415.81</v>
      </c>
      <c r="DA221">
        <v>39.28</v>
      </c>
      <c r="DB221">
        <v>0</v>
      </c>
      <c r="DC221">
        <v>1627940922.1</v>
      </c>
      <c r="DD221">
        <v>0</v>
      </c>
      <c r="DE221">
        <v>3.27800769230769</v>
      </c>
      <c r="DF221">
        <v>0.535555548364224</v>
      </c>
      <c r="DG221">
        <v>2.39148718625933</v>
      </c>
      <c r="DH221">
        <v>205.938653846154</v>
      </c>
      <c r="DI221">
        <v>15</v>
      </c>
      <c r="DJ221">
        <v>1627940486.6</v>
      </c>
      <c r="DK221" t="s">
        <v>294</v>
      </c>
      <c r="DL221">
        <v>1627940484.1</v>
      </c>
      <c r="DM221">
        <v>1627940486.6</v>
      </c>
      <c r="DN221">
        <v>1</v>
      </c>
      <c r="DO221">
        <v>-0.66</v>
      </c>
      <c r="DP221">
        <v>-0.126</v>
      </c>
      <c r="DQ221">
        <v>0.617</v>
      </c>
      <c r="DR221">
        <v>-0.144</v>
      </c>
      <c r="DS221">
        <v>420</v>
      </c>
      <c r="DT221">
        <v>19</v>
      </c>
      <c r="DU221">
        <v>0.69</v>
      </c>
      <c r="DV221">
        <v>0.21</v>
      </c>
      <c r="DW221">
        <v>-5.64866975609756</v>
      </c>
      <c r="DX221">
        <v>0.263860557491276</v>
      </c>
      <c r="DY221">
        <v>0.051970590721489</v>
      </c>
      <c r="DZ221">
        <v>1</v>
      </c>
      <c r="EA221">
        <v>3.28248823529412</v>
      </c>
      <c r="EB221">
        <v>0.202688819331404</v>
      </c>
      <c r="EC221">
        <v>0.163742277347677</v>
      </c>
      <c r="ED221">
        <v>1</v>
      </c>
      <c r="EE221">
        <v>0.0764878951219512</v>
      </c>
      <c r="EF221">
        <v>-0.0113835679442508</v>
      </c>
      <c r="EG221">
        <v>0.00993980266307897</v>
      </c>
      <c r="EH221">
        <v>1</v>
      </c>
      <c r="EI221">
        <v>3</v>
      </c>
      <c r="EJ221">
        <v>3</v>
      </c>
      <c r="EK221" t="s">
        <v>295</v>
      </c>
      <c r="EL221">
        <v>100</v>
      </c>
      <c r="EM221">
        <v>100</v>
      </c>
      <c r="EN221">
        <v>1.57</v>
      </c>
      <c r="EO221">
        <v>-0.1303</v>
      </c>
      <c r="EP221">
        <v>-1.5265217558934</v>
      </c>
      <c r="EQ221">
        <v>0.00616335315543056</v>
      </c>
      <c r="ER221">
        <v>-2.81551833566181e-06</v>
      </c>
      <c r="ES221">
        <v>7.20361701182458e-10</v>
      </c>
      <c r="ET221">
        <v>-0.335119031910718</v>
      </c>
      <c r="EU221">
        <v>0.000949733804135094</v>
      </c>
      <c r="EV221">
        <v>0.000626151634330831</v>
      </c>
      <c r="EW221">
        <v>-7.8445624330649e-06</v>
      </c>
      <c r="EX221">
        <v>-4</v>
      </c>
      <c r="EY221">
        <v>2067</v>
      </c>
      <c r="EZ221">
        <v>1</v>
      </c>
      <c r="FA221">
        <v>22</v>
      </c>
      <c r="FB221">
        <v>7.3</v>
      </c>
      <c r="FC221">
        <v>7.2</v>
      </c>
      <c r="FD221">
        <v>18</v>
      </c>
      <c r="FE221">
        <v>992.521</v>
      </c>
      <c r="FF221">
        <v>448.535</v>
      </c>
      <c r="FG221">
        <v>33.0016</v>
      </c>
      <c r="FH221">
        <v>35.1303</v>
      </c>
      <c r="FI221">
        <v>30.0013</v>
      </c>
      <c r="FJ221">
        <v>34.7581</v>
      </c>
      <c r="FK221">
        <v>34.7868</v>
      </c>
      <c r="FL221">
        <v>40.3003</v>
      </c>
      <c r="FM221">
        <v>44.5947</v>
      </c>
      <c r="FN221">
        <v>0</v>
      </c>
      <c r="FO221">
        <v>33</v>
      </c>
      <c r="FP221">
        <v>696.06</v>
      </c>
      <c r="FQ221">
        <v>19.6317</v>
      </c>
      <c r="FR221">
        <v>98.7921</v>
      </c>
      <c r="FS221">
        <v>97.6097</v>
      </c>
    </row>
    <row r="222" spans="1:175">
      <c r="A222">
        <v>206</v>
      </c>
      <c r="B222">
        <v>1627940923.6</v>
      </c>
      <c r="C222">
        <v>410</v>
      </c>
      <c r="D222" t="s">
        <v>706</v>
      </c>
      <c r="E222" t="s">
        <v>707</v>
      </c>
      <c r="F222">
        <v>0</v>
      </c>
      <c r="H222">
        <v>1627940923.6</v>
      </c>
      <c r="I222">
        <f>(J222)/1000</f>
        <v>0</v>
      </c>
      <c r="J222">
        <f>1000*CB222*AH222*(BX222-BY222)/(100*BQ222*(1000-AH222*BX222))</f>
        <v>0</v>
      </c>
      <c r="K222">
        <f>CB222*AH222*(BW222-BV222*(1000-AH222*BY222)/(1000-AH222*BX222))/(100*BQ222)</f>
        <v>0</v>
      </c>
      <c r="L222">
        <f>BV222 - IF(AH222&gt;1, K222*BQ222*100.0/(AJ222*CJ222), 0)</f>
        <v>0</v>
      </c>
      <c r="M222">
        <f>((S222-I222/2)*L222-K222)/(S222+I222/2)</f>
        <v>0</v>
      </c>
      <c r="N222">
        <f>M222*(CC222+CD222)/1000.0</f>
        <v>0</v>
      </c>
      <c r="O222">
        <f>(BV222 - IF(AH222&gt;1, K222*BQ222*100.0/(AJ222*CJ222), 0))*(CC222+CD222)/1000.0</f>
        <v>0</v>
      </c>
      <c r="P222">
        <f>2.0/((1/R222-1/Q222)+SIGN(R222)*SQRT((1/R222-1/Q222)*(1/R222-1/Q222) + 4*BR222/((BR222+1)*(BR222+1))*(2*1/R222*1/Q222-1/Q222*1/Q222)))</f>
        <v>0</v>
      </c>
      <c r="Q222">
        <f>IF(LEFT(BS222,1)&lt;&gt;"0",IF(LEFT(BS222,1)="1",3.0,BT222),$D$5+$E$5*(CJ222*CC222/($K$5*1000))+$F$5*(CJ222*CC222/($K$5*1000))*MAX(MIN(BQ222,$J$5),$I$5)*MAX(MIN(BQ222,$J$5),$I$5)+$G$5*MAX(MIN(BQ222,$J$5),$I$5)*(CJ222*CC222/($K$5*1000))+$H$5*(CJ222*CC222/($K$5*1000))*(CJ222*CC222/($K$5*1000)))</f>
        <v>0</v>
      </c>
      <c r="R222">
        <f>I222*(1000-(1000*0.61365*exp(17.502*V222/(240.97+V222))/(CC222+CD222)+BX222)/2)/(1000*0.61365*exp(17.502*V222/(240.97+V222))/(CC222+CD222)-BX222)</f>
        <v>0</v>
      </c>
      <c r="S222">
        <f>1/((BR222+1)/(P222/1.6)+1/(Q222/1.37)) + BR222/((BR222+1)/(P222/1.6) + BR222/(Q222/1.37))</f>
        <v>0</v>
      </c>
      <c r="T222">
        <f>(BM222*BP222)</f>
        <v>0</v>
      </c>
      <c r="U222">
        <f>(CE222+(T222+2*0.95*5.67E-8*(((CE222+$B$7)+273)^4-(CE222+273)^4)-44100*I222)/(1.84*29.3*Q222+8*0.95*5.67E-8*(CE222+273)^3))</f>
        <v>0</v>
      </c>
      <c r="V222">
        <f>($C$7*CF222+$D$7*CG222+$E$7*U222)</f>
        <v>0</v>
      </c>
      <c r="W222">
        <f>0.61365*exp(17.502*V222/(240.97+V222))</f>
        <v>0</v>
      </c>
      <c r="X222">
        <f>(Y222/Z222*100)</f>
        <v>0</v>
      </c>
      <c r="Y222">
        <f>BX222*(CC222+CD222)/1000</f>
        <v>0</v>
      </c>
      <c r="Z222">
        <f>0.61365*exp(17.502*CE222/(240.97+CE222))</f>
        <v>0</v>
      </c>
      <c r="AA222">
        <f>(W222-BX222*(CC222+CD222)/1000)</f>
        <v>0</v>
      </c>
      <c r="AB222">
        <f>(-I222*44100)</f>
        <v>0</v>
      </c>
      <c r="AC222">
        <f>2*29.3*Q222*0.92*(CE222-V222)</f>
        <v>0</v>
      </c>
      <c r="AD222">
        <f>2*0.95*5.67E-8*(((CE222+$B$7)+273)^4-(V222+273)^4)</f>
        <v>0</v>
      </c>
      <c r="AE222">
        <f>T222+AD222+AB222+AC222</f>
        <v>0</v>
      </c>
      <c r="AF222">
        <v>0</v>
      </c>
      <c r="AG222">
        <v>0</v>
      </c>
      <c r="AH222">
        <f>IF(AF222*$H$13&gt;=AJ222,1.0,(AJ222/(AJ222-AF222*$H$13)))</f>
        <v>0</v>
      </c>
      <c r="AI222">
        <f>(AH222-1)*100</f>
        <v>0</v>
      </c>
      <c r="AJ222">
        <f>MAX(0,($B$13+$C$13*CJ222)/(1+$D$13*CJ222)*CC222/(CE222+273)*$E$13)</f>
        <v>0</v>
      </c>
      <c r="AK222" t="s">
        <v>292</v>
      </c>
      <c r="AL222" t="s">
        <v>292</v>
      </c>
      <c r="AM222">
        <v>0</v>
      </c>
      <c r="AN222">
        <v>0</v>
      </c>
      <c r="AO222">
        <f>1-AM222/AN222</f>
        <v>0</v>
      </c>
      <c r="AP222">
        <v>0</v>
      </c>
      <c r="AQ222" t="s">
        <v>292</v>
      </c>
      <c r="AR222" t="s">
        <v>292</v>
      </c>
      <c r="AS222">
        <v>0</v>
      </c>
      <c r="AT222">
        <v>0</v>
      </c>
      <c r="AU222">
        <f>1-AS222/AT222</f>
        <v>0</v>
      </c>
      <c r="AV222">
        <v>0.5</v>
      </c>
      <c r="AW222">
        <f>BN222</f>
        <v>0</v>
      </c>
      <c r="AX222">
        <f>K222</f>
        <v>0</v>
      </c>
      <c r="AY222">
        <f>AU222*AV222*AW222</f>
        <v>0</v>
      </c>
      <c r="AZ222">
        <f>(AX222-AP222)/AW222</f>
        <v>0</v>
      </c>
      <c r="BA222">
        <f>(AN222-AT222)/AT222</f>
        <v>0</v>
      </c>
      <c r="BB222">
        <f>AM222/(AO222+AM222/AT222)</f>
        <v>0</v>
      </c>
      <c r="BC222" t="s">
        <v>292</v>
      </c>
      <c r="BD222">
        <v>0</v>
      </c>
      <c r="BE222">
        <f>IF(BD222&lt;&gt;0, BD222, BB222)</f>
        <v>0</v>
      </c>
      <c r="BF222">
        <f>1-BE222/AT222</f>
        <v>0</v>
      </c>
      <c r="BG222">
        <f>(AT222-AS222)/(AT222-BE222)</f>
        <v>0</v>
      </c>
      <c r="BH222">
        <f>(AN222-AT222)/(AN222-BE222)</f>
        <v>0</v>
      </c>
      <c r="BI222">
        <f>(AT222-AS222)/(AT222-AM222)</f>
        <v>0</v>
      </c>
      <c r="BJ222">
        <f>(AN222-AT222)/(AN222-AM222)</f>
        <v>0</v>
      </c>
      <c r="BK222">
        <f>(BG222*BE222/AS222)</f>
        <v>0</v>
      </c>
      <c r="BL222">
        <f>(1-BK222)</f>
        <v>0</v>
      </c>
      <c r="BM222">
        <f>$B$11*CK222+$C$11*CL222+$F$11*CM222*(1-CP222)</f>
        <v>0</v>
      </c>
      <c r="BN222">
        <f>BM222*BO222</f>
        <v>0</v>
      </c>
      <c r="BO222">
        <f>($B$11*$D$9+$C$11*$D$9+$F$11*((CZ222+CR222)/MAX(CZ222+CR222+DA222, 0.1)*$I$9+DA222/MAX(CZ222+CR222+DA222, 0.1)*$J$9))/($B$11+$C$11+$F$11)</f>
        <v>0</v>
      </c>
      <c r="BP222">
        <f>($B$11*$K$9+$C$11*$K$9+$F$11*((CZ222+CR222)/MAX(CZ222+CR222+DA222, 0.1)*$P$9+DA222/MAX(CZ222+CR222+DA222, 0.1)*$Q$9))/($B$11+$C$11+$F$11)</f>
        <v>0</v>
      </c>
      <c r="BQ222">
        <v>6</v>
      </c>
      <c r="BR222">
        <v>0.5</v>
      </c>
      <c r="BS222" t="s">
        <v>293</v>
      </c>
      <c r="BT222">
        <v>2</v>
      </c>
      <c r="BU222">
        <v>1627940923.6</v>
      </c>
      <c r="BV222">
        <v>679.487</v>
      </c>
      <c r="BW222">
        <v>684.995</v>
      </c>
      <c r="BX222">
        <v>19.7588</v>
      </c>
      <c r="BY222">
        <v>19.6997</v>
      </c>
      <c r="BZ222">
        <v>677.905</v>
      </c>
      <c r="CA222">
        <v>19.889</v>
      </c>
      <c r="CB222">
        <v>900.046</v>
      </c>
      <c r="CC222">
        <v>101.144</v>
      </c>
      <c r="CD222">
        <v>0.0999784</v>
      </c>
      <c r="CE222">
        <v>35.2645</v>
      </c>
      <c r="CF222">
        <v>35.5208</v>
      </c>
      <c r="CG222">
        <v>999.9</v>
      </c>
      <c r="CH222">
        <v>0</v>
      </c>
      <c r="CI222">
        <v>0</v>
      </c>
      <c r="CJ222">
        <v>10017.5</v>
      </c>
      <c r="CK222">
        <v>0</v>
      </c>
      <c r="CL222">
        <v>66.3215</v>
      </c>
      <c r="CM222">
        <v>1460.09</v>
      </c>
      <c r="CN222">
        <v>0.973004</v>
      </c>
      <c r="CO222">
        <v>0.0269955</v>
      </c>
      <c r="CP222">
        <v>0</v>
      </c>
      <c r="CQ222">
        <v>3.2488</v>
      </c>
      <c r="CR222">
        <v>4.99951</v>
      </c>
      <c r="CS222">
        <v>206.529</v>
      </c>
      <c r="CT222">
        <v>11912.7</v>
      </c>
      <c r="CU222">
        <v>49.625</v>
      </c>
      <c r="CV222">
        <v>52</v>
      </c>
      <c r="CW222">
        <v>51.25</v>
      </c>
      <c r="CX222">
        <v>51.312</v>
      </c>
      <c r="CY222">
        <v>51.562</v>
      </c>
      <c r="CZ222">
        <v>1415.81</v>
      </c>
      <c r="DA222">
        <v>39.28</v>
      </c>
      <c r="DB222">
        <v>0</v>
      </c>
      <c r="DC222">
        <v>1627940924.5</v>
      </c>
      <c r="DD222">
        <v>0</v>
      </c>
      <c r="DE222">
        <v>3.27401538461538</v>
      </c>
      <c r="DF222">
        <v>0.116136742833314</v>
      </c>
      <c r="DG222">
        <v>3.26964102894657</v>
      </c>
      <c r="DH222">
        <v>206.030038461538</v>
      </c>
      <c r="DI222">
        <v>15</v>
      </c>
      <c r="DJ222">
        <v>1627940486.6</v>
      </c>
      <c r="DK222" t="s">
        <v>294</v>
      </c>
      <c r="DL222">
        <v>1627940484.1</v>
      </c>
      <c r="DM222">
        <v>1627940486.6</v>
      </c>
      <c r="DN222">
        <v>1</v>
      </c>
      <c r="DO222">
        <v>-0.66</v>
      </c>
      <c r="DP222">
        <v>-0.126</v>
      </c>
      <c r="DQ222">
        <v>0.617</v>
      </c>
      <c r="DR222">
        <v>-0.144</v>
      </c>
      <c r="DS222">
        <v>420</v>
      </c>
      <c r="DT222">
        <v>19</v>
      </c>
      <c r="DU222">
        <v>0.69</v>
      </c>
      <c r="DV222">
        <v>0.21</v>
      </c>
      <c r="DW222">
        <v>-5.63757804878049</v>
      </c>
      <c r="DX222">
        <v>0.250656794425073</v>
      </c>
      <c r="DY222">
        <v>0.0517326902460638</v>
      </c>
      <c r="DZ222">
        <v>1</v>
      </c>
      <c r="EA222">
        <v>3.28533529411765</v>
      </c>
      <c r="EB222">
        <v>0.0632409129332208</v>
      </c>
      <c r="EC222">
        <v>0.146815830774784</v>
      </c>
      <c r="ED222">
        <v>1</v>
      </c>
      <c r="EE222">
        <v>0.0744372195121951</v>
      </c>
      <c r="EF222">
        <v>-0.0251465832752612</v>
      </c>
      <c r="EG222">
        <v>0.0105958345888722</v>
      </c>
      <c r="EH222">
        <v>1</v>
      </c>
      <c r="EI222">
        <v>3</v>
      </c>
      <c r="EJ222">
        <v>3</v>
      </c>
      <c r="EK222" t="s">
        <v>295</v>
      </c>
      <c r="EL222">
        <v>100</v>
      </c>
      <c r="EM222">
        <v>100</v>
      </c>
      <c r="EN222">
        <v>1.582</v>
      </c>
      <c r="EO222">
        <v>-0.1302</v>
      </c>
      <c r="EP222">
        <v>-1.5265217558934</v>
      </c>
      <c r="EQ222">
        <v>0.00616335315543056</v>
      </c>
      <c r="ER222">
        <v>-2.81551833566181e-06</v>
      </c>
      <c r="ES222">
        <v>7.20361701182458e-10</v>
      </c>
      <c r="ET222">
        <v>-0.335119031910718</v>
      </c>
      <c r="EU222">
        <v>0.000949733804135094</v>
      </c>
      <c r="EV222">
        <v>0.000626151634330831</v>
      </c>
      <c r="EW222">
        <v>-7.8445624330649e-06</v>
      </c>
      <c r="EX222">
        <v>-4</v>
      </c>
      <c r="EY222">
        <v>2067</v>
      </c>
      <c r="EZ222">
        <v>1</v>
      </c>
      <c r="FA222">
        <v>22</v>
      </c>
      <c r="FB222">
        <v>7.3</v>
      </c>
      <c r="FC222">
        <v>7.3</v>
      </c>
      <c r="FD222">
        <v>18</v>
      </c>
      <c r="FE222">
        <v>992.73</v>
      </c>
      <c r="FF222">
        <v>448.557</v>
      </c>
      <c r="FG222">
        <v>33.0018</v>
      </c>
      <c r="FH222">
        <v>35.1367</v>
      </c>
      <c r="FI222">
        <v>30.0013</v>
      </c>
      <c r="FJ222">
        <v>34.7644</v>
      </c>
      <c r="FK222">
        <v>34.7947</v>
      </c>
      <c r="FL222">
        <v>40.4364</v>
      </c>
      <c r="FM222">
        <v>44.5947</v>
      </c>
      <c r="FN222">
        <v>0</v>
      </c>
      <c r="FO222">
        <v>33</v>
      </c>
      <c r="FP222">
        <v>696.06</v>
      </c>
      <c r="FQ222">
        <v>19.6317</v>
      </c>
      <c r="FR222">
        <v>98.7917</v>
      </c>
      <c r="FS222">
        <v>97.6087</v>
      </c>
    </row>
    <row r="223" spans="1:175">
      <c r="A223">
        <v>207</v>
      </c>
      <c r="B223">
        <v>1627940925.6</v>
      </c>
      <c r="C223">
        <v>412</v>
      </c>
      <c r="D223" t="s">
        <v>708</v>
      </c>
      <c r="E223" t="s">
        <v>709</v>
      </c>
      <c r="F223">
        <v>0</v>
      </c>
      <c r="H223">
        <v>1627940925.6</v>
      </c>
      <c r="I223">
        <f>(J223)/1000</f>
        <v>0</v>
      </c>
      <c r="J223">
        <f>1000*CB223*AH223*(BX223-BY223)/(100*BQ223*(1000-AH223*BX223))</f>
        <v>0</v>
      </c>
      <c r="K223">
        <f>CB223*AH223*(BW223-BV223*(1000-AH223*BY223)/(1000-AH223*BX223))/(100*BQ223)</f>
        <v>0</v>
      </c>
      <c r="L223">
        <f>BV223 - IF(AH223&gt;1, K223*BQ223*100.0/(AJ223*CJ223), 0)</f>
        <v>0</v>
      </c>
      <c r="M223">
        <f>((S223-I223/2)*L223-K223)/(S223+I223/2)</f>
        <v>0</v>
      </c>
      <c r="N223">
        <f>M223*(CC223+CD223)/1000.0</f>
        <v>0</v>
      </c>
      <c r="O223">
        <f>(BV223 - IF(AH223&gt;1, K223*BQ223*100.0/(AJ223*CJ223), 0))*(CC223+CD223)/1000.0</f>
        <v>0</v>
      </c>
      <c r="P223">
        <f>2.0/((1/R223-1/Q223)+SIGN(R223)*SQRT((1/R223-1/Q223)*(1/R223-1/Q223) + 4*BR223/((BR223+1)*(BR223+1))*(2*1/R223*1/Q223-1/Q223*1/Q223)))</f>
        <v>0</v>
      </c>
      <c r="Q223">
        <f>IF(LEFT(BS223,1)&lt;&gt;"0",IF(LEFT(BS223,1)="1",3.0,BT223),$D$5+$E$5*(CJ223*CC223/($K$5*1000))+$F$5*(CJ223*CC223/($K$5*1000))*MAX(MIN(BQ223,$J$5),$I$5)*MAX(MIN(BQ223,$J$5),$I$5)+$G$5*MAX(MIN(BQ223,$J$5),$I$5)*(CJ223*CC223/($K$5*1000))+$H$5*(CJ223*CC223/($K$5*1000))*(CJ223*CC223/($K$5*1000)))</f>
        <v>0</v>
      </c>
      <c r="R223">
        <f>I223*(1000-(1000*0.61365*exp(17.502*V223/(240.97+V223))/(CC223+CD223)+BX223)/2)/(1000*0.61365*exp(17.502*V223/(240.97+V223))/(CC223+CD223)-BX223)</f>
        <v>0</v>
      </c>
      <c r="S223">
        <f>1/((BR223+1)/(P223/1.6)+1/(Q223/1.37)) + BR223/((BR223+1)/(P223/1.6) + BR223/(Q223/1.37))</f>
        <v>0</v>
      </c>
      <c r="T223">
        <f>(BM223*BP223)</f>
        <v>0</v>
      </c>
      <c r="U223">
        <f>(CE223+(T223+2*0.95*5.67E-8*(((CE223+$B$7)+273)^4-(CE223+273)^4)-44100*I223)/(1.84*29.3*Q223+8*0.95*5.67E-8*(CE223+273)^3))</f>
        <v>0</v>
      </c>
      <c r="V223">
        <f>($C$7*CF223+$D$7*CG223+$E$7*U223)</f>
        <v>0</v>
      </c>
      <c r="W223">
        <f>0.61365*exp(17.502*V223/(240.97+V223))</f>
        <v>0</v>
      </c>
      <c r="X223">
        <f>(Y223/Z223*100)</f>
        <v>0</v>
      </c>
      <c r="Y223">
        <f>BX223*(CC223+CD223)/1000</f>
        <v>0</v>
      </c>
      <c r="Z223">
        <f>0.61365*exp(17.502*CE223/(240.97+CE223))</f>
        <v>0</v>
      </c>
      <c r="AA223">
        <f>(W223-BX223*(CC223+CD223)/1000)</f>
        <v>0</v>
      </c>
      <c r="AB223">
        <f>(-I223*44100)</f>
        <v>0</v>
      </c>
      <c r="AC223">
        <f>2*29.3*Q223*0.92*(CE223-V223)</f>
        <v>0</v>
      </c>
      <c r="AD223">
        <f>2*0.95*5.67E-8*(((CE223+$B$7)+273)^4-(V223+273)^4)</f>
        <v>0</v>
      </c>
      <c r="AE223">
        <f>T223+AD223+AB223+AC223</f>
        <v>0</v>
      </c>
      <c r="AF223">
        <v>0</v>
      </c>
      <c r="AG223">
        <v>0</v>
      </c>
      <c r="AH223">
        <f>IF(AF223*$H$13&gt;=AJ223,1.0,(AJ223/(AJ223-AF223*$H$13)))</f>
        <v>0</v>
      </c>
      <c r="AI223">
        <f>(AH223-1)*100</f>
        <v>0</v>
      </c>
      <c r="AJ223">
        <f>MAX(0,($B$13+$C$13*CJ223)/(1+$D$13*CJ223)*CC223/(CE223+273)*$E$13)</f>
        <v>0</v>
      </c>
      <c r="AK223" t="s">
        <v>292</v>
      </c>
      <c r="AL223" t="s">
        <v>292</v>
      </c>
      <c r="AM223">
        <v>0</v>
      </c>
      <c r="AN223">
        <v>0</v>
      </c>
      <c r="AO223">
        <f>1-AM223/AN223</f>
        <v>0</v>
      </c>
      <c r="AP223">
        <v>0</v>
      </c>
      <c r="AQ223" t="s">
        <v>292</v>
      </c>
      <c r="AR223" t="s">
        <v>292</v>
      </c>
      <c r="AS223">
        <v>0</v>
      </c>
      <c r="AT223">
        <v>0</v>
      </c>
      <c r="AU223">
        <f>1-AS223/AT223</f>
        <v>0</v>
      </c>
      <c r="AV223">
        <v>0.5</v>
      </c>
      <c r="AW223">
        <f>BN223</f>
        <v>0</v>
      </c>
      <c r="AX223">
        <f>K223</f>
        <v>0</v>
      </c>
      <c r="AY223">
        <f>AU223*AV223*AW223</f>
        <v>0</v>
      </c>
      <c r="AZ223">
        <f>(AX223-AP223)/AW223</f>
        <v>0</v>
      </c>
      <c r="BA223">
        <f>(AN223-AT223)/AT223</f>
        <v>0</v>
      </c>
      <c r="BB223">
        <f>AM223/(AO223+AM223/AT223)</f>
        <v>0</v>
      </c>
      <c r="BC223" t="s">
        <v>292</v>
      </c>
      <c r="BD223">
        <v>0</v>
      </c>
      <c r="BE223">
        <f>IF(BD223&lt;&gt;0, BD223, BB223)</f>
        <v>0</v>
      </c>
      <c r="BF223">
        <f>1-BE223/AT223</f>
        <v>0</v>
      </c>
      <c r="BG223">
        <f>(AT223-AS223)/(AT223-BE223)</f>
        <v>0</v>
      </c>
      <c r="BH223">
        <f>(AN223-AT223)/(AN223-BE223)</f>
        <v>0</v>
      </c>
      <c r="BI223">
        <f>(AT223-AS223)/(AT223-AM223)</f>
        <v>0</v>
      </c>
      <c r="BJ223">
        <f>(AN223-AT223)/(AN223-AM223)</f>
        <v>0</v>
      </c>
      <c r="BK223">
        <f>(BG223*BE223/AS223)</f>
        <v>0</v>
      </c>
      <c r="BL223">
        <f>(1-BK223)</f>
        <v>0</v>
      </c>
      <c r="BM223">
        <f>$B$11*CK223+$C$11*CL223+$F$11*CM223*(1-CP223)</f>
        <v>0</v>
      </c>
      <c r="BN223">
        <f>BM223*BO223</f>
        <v>0</v>
      </c>
      <c r="BO223">
        <f>($B$11*$D$9+$C$11*$D$9+$F$11*((CZ223+CR223)/MAX(CZ223+CR223+DA223, 0.1)*$I$9+DA223/MAX(CZ223+CR223+DA223, 0.1)*$J$9))/($B$11+$C$11+$F$11)</f>
        <v>0</v>
      </c>
      <c r="BP223">
        <f>($B$11*$K$9+$C$11*$K$9+$F$11*((CZ223+CR223)/MAX(CZ223+CR223+DA223, 0.1)*$P$9+DA223/MAX(CZ223+CR223+DA223, 0.1)*$Q$9))/($B$11+$C$11+$F$11)</f>
        <v>0</v>
      </c>
      <c r="BQ223">
        <v>6</v>
      </c>
      <c r="BR223">
        <v>0.5</v>
      </c>
      <c r="BS223" t="s">
        <v>293</v>
      </c>
      <c r="BT223">
        <v>2</v>
      </c>
      <c r="BU223">
        <v>1627940925.6</v>
      </c>
      <c r="BV223">
        <v>682.87</v>
      </c>
      <c r="BW223">
        <v>688.358</v>
      </c>
      <c r="BX223">
        <v>19.7635</v>
      </c>
      <c r="BY223">
        <v>19.7051</v>
      </c>
      <c r="BZ223">
        <v>681.277</v>
      </c>
      <c r="CA223">
        <v>19.8936</v>
      </c>
      <c r="CB223">
        <v>899.966</v>
      </c>
      <c r="CC223">
        <v>101.143</v>
      </c>
      <c r="CD223">
        <v>0.0998361</v>
      </c>
      <c r="CE223">
        <v>35.267</v>
      </c>
      <c r="CF223">
        <v>35.5179</v>
      </c>
      <c r="CG223">
        <v>999.9</v>
      </c>
      <c r="CH223">
        <v>0</v>
      </c>
      <c r="CI223">
        <v>0</v>
      </c>
      <c r="CJ223">
        <v>10006.2</v>
      </c>
      <c r="CK223">
        <v>0</v>
      </c>
      <c r="CL223">
        <v>66.3215</v>
      </c>
      <c r="CM223">
        <v>1460.09</v>
      </c>
      <c r="CN223">
        <v>0.972999</v>
      </c>
      <c r="CO223">
        <v>0.0270013</v>
      </c>
      <c r="CP223">
        <v>0</v>
      </c>
      <c r="CQ223">
        <v>3.3447</v>
      </c>
      <c r="CR223">
        <v>4.99951</v>
      </c>
      <c r="CS223">
        <v>206.483</v>
      </c>
      <c r="CT223">
        <v>11912.6</v>
      </c>
      <c r="CU223">
        <v>49.625</v>
      </c>
      <c r="CV223">
        <v>52</v>
      </c>
      <c r="CW223">
        <v>51.187</v>
      </c>
      <c r="CX223">
        <v>51.312</v>
      </c>
      <c r="CY223">
        <v>51.562</v>
      </c>
      <c r="CZ223">
        <v>1415.8</v>
      </c>
      <c r="DA223">
        <v>39.29</v>
      </c>
      <c r="DB223">
        <v>0</v>
      </c>
      <c r="DC223">
        <v>1627940926.3</v>
      </c>
      <c r="DD223">
        <v>0</v>
      </c>
      <c r="DE223">
        <v>3.279516</v>
      </c>
      <c r="DF223">
        <v>-0.589984628758631</v>
      </c>
      <c r="DG223">
        <v>3.41030770658923</v>
      </c>
      <c r="DH223">
        <v>206.15872</v>
      </c>
      <c r="DI223">
        <v>15</v>
      </c>
      <c r="DJ223">
        <v>1627940486.6</v>
      </c>
      <c r="DK223" t="s">
        <v>294</v>
      </c>
      <c r="DL223">
        <v>1627940484.1</v>
      </c>
      <c r="DM223">
        <v>1627940486.6</v>
      </c>
      <c r="DN223">
        <v>1</v>
      </c>
      <c r="DO223">
        <v>-0.66</v>
      </c>
      <c r="DP223">
        <v>-0.126</v>
      </c>
      <c r="DQ223">
        <v>0.617</v>
      </c>
      <c r="DR223">
        <v>-0.144</v>
      </c>
      <c r="DS223">
        <v>420</v>
      </c>
      <c r="DT223">
        <v>19</v>
      </c>
      <c r="DU223">
        <v>0.69</v>
      </c>
      <c r="DV223">
        <v>0.21</v>
      </c>
      <c r="DW223">
        <v>-5.62203804878049</v>
      </c>
      <c r="DX223">
        <v>0.29615205574912</v>
      </c>
      <c r="DY223">
        <v>0.0568682387766545</v>
      </c>
      <c r="DZ223">
        <v>1</v>
      </c>
      <c r="EA223">
        <v>3.27170857142857</v>
      </c>
      <c r="EB223">
        <v>-0.102596477495104</v>
      </c>
      <c r="EC223">
        <v>0.14937274635991</v>
      </c>
      <c r="ED223">
        <v>1</v>
      </c>
      <c r="EE223">
        <v>0.0719357536585366</v>
      </c>
      <c r="EF223">
        <v>-0.0288052013937282</v>
      </c>
      <c r="EG223">
        <v>0.0108186527926246</v>
      </c>
      <c r="EH223">
        <v>1</v>
      </c>
      <c r="EI223">
        <v>3</v>
      </c>
      <c r="EJ223">
        <v>3</v>
      </c>
      <c r="EK223" t="s">
        <v>295</v>
      </c>
      <c r="EL223">
        <v>100</v>
      </c>
      <c r="EM223">
        <v>100</v>
      </c>
      <c r="EN223">
        <v>1.593</v>
      </c>
      <c r="EO223">
        <v>-0.1301</v>
      </c>
      <c r="EP223">
        <v>-1.5265217558934</v>
      </c>
      <c r="EQ223">
        <v>0.00616335315543056</v>
      </c>
      <c r="ER223">
        <v>-2.81551833566181e-06</v>
      </c>
      <c r="ES223">
        <v>7.20361701182458e-10</v>
      </c>
      <c r="ET223">
        <v>-0.335119031910718</v>
      </c>
      <c r="EU223">
        <v>0.000949733804135094</v>
      </c>
      <c r="EV223">
        <v>0.000626151634330831</v>
      </c>
      <c r="EW223">
        <v>-7.8445624330649e-06</v>
      </c>
      <c r="EX223">
        <v>-4</v>
      </c>
      <c r="EY223">
        <v>2067</v>
      </c>
      <c r="EZ223">
        <v>1</v>
      </c>
      <c r="FA223">
        <v>22</v>
      </c>
      <c r="FB223">
        <v>7.4</v>
      </c>
      <c r="FC223">
        <v>7.3</v>
      </c>
      <c r="FD223">
        <v>18</v>
      </c>
      <c r="FE223">
        <v>992.761</v>
      </c>
      <c r="FF223">
        <v>448.537</v>
      </c>
      <c r="FG223">
        <v>33.0019</v>
      </c>
      <c r="FH223">
        <v>35.1432</v>
      </c>
      <c r="FI223">
        <v>30.0013</v>
      </c>
      <c r="FJ223">
        <v>34.7716</v>
      </c>
      <c r="FK223">
        <v>34.801</v>
      </c>
      <c r="FL223">
        <v>40.6105</v>
      </c>
      <c r="FM223">
        <v>44.5947</v>
      </c>
      <c r="FN223">
        <v>0</v>
      </c>
      <c r="FO223">
        <v>33</v>
      </c>
      <c r="FP223">
        <v>701.1</v>
      </c>
      <c r="FQ223">
        <v>19.6317</v>
      </c>
      <c r="FR223">
        <v>98.7921</v>
      </c>
      <c r="FS223">
        <v>97.6083</v>
      </c>
    </row>
    <row r="224" spans="1:175">
      <c r="A224">
        <v>208</v>
      </c>
      <c r="B224">
        <v>1627940927.6</v>
      </c>
      <c r="C224">
        <v>414</v>
      </c>
      <c r="D224" t="s">
        <v>710</v>
      </c>
      <c r="E224" t="s">
        <v>711</v>
      </c>
      <c r="F224">
        <v>0</v>
      </c>
      <c r="H224">
        <v>1627940927.6</v>
      </c>
      <c r="I224">
        <f>(J224)/1000</f>
        <v>0</v>
      </c>
      <c r="J224">
        <f>1000*CB224*AH224*(BX224-BY224)/(100*BQ224*(1000-AH224*BX224))</f>
        <v>0</v>
      </c>
      <c r="K224">
        <f>CB224*AH224*(BW224-BV224*(1000-AH224*BY224)/(1000-AH224*BX224))/(100*BQ224)</f>
        <v>0</v>
      </c>
      <c r="L224">
        <f>BV224 - IF(AH224&gt;1, K224*BQ224*100.0/(AJ224*CJ224), 0)</f>
        <v>0</v>
      </c>
      <c r="M224">
        <f>((S224-I224/2)*L224-K224)/(S224+I224/2)</f>
        <v>0</v>
      </c>
      <c r="N224">
        <f>M224*(CC224+CD224)/1000.0</f>
        <v>0</v>
      </c>
      <c r="O224">
        <f>(BV224 - IF(AH224&gt;1, K224*BQ224*100.0/(AJ224*CJ224), 0))*(CC224+CD224)/1000.0</f>
        <v>0</v>
      </c>
      <c r="P224">
        <f>2.0/((1/R224-1/Q224)+SIGN(R224)*SQRT((1/R224-1/Q224)*(1/R224-1/Q224) + 4*BR224/((BR224+1)*(BR224+1))*(2*1/R224*1/Q224-1/Q224*1/Q224)))</f>
        <v>0</v>
      </c>
      <c r="Q224">
        <f>IF(LEFT(BS224,1)&lt;&gt;"0",IF(LEFT(BS224,1)="1",3.0,BT224),$D$5+$E$5*(CJ224*CC224/($K$5*1000))+$F$5*(CJ224*CC224/($K$5*1000))*MAX(MIN(BQ224,$J$5),$I$5)*MAX(MIN(BQ224,$J$5),$I$5)+$G$5*MAX(MIN(BQ224,$J$5),$I$5)*(CJ224*CC224/($K$5*1000))+$H$5*(CJ224*CC224/($K$5*1000))*(CJ224*CC224/($K$5*1000)))</f>
        <v>0</v>
      </c>
      <c r="R224">
        <f>I224*(1000-(1000*0.61365*exp(17.502*V224/(240.97+V224))/(CC224+CD224)+BX224)/2)/(1000*0.61365*exp(17.502*V224/(240.97+V224))/(CC224+CD224)-BX224)</f>
        <v>0</v>
      </c>
      <c r="S224">
        <f>1/((BR224+1)/(P224/1.6)+1/(Q224/1.37)) + BR224/((BR224+1)/(P224/1.6) + BR224/(Q224/1.37))</f>
        <v>0</v>
      </c>
      <c r="T224">
        <f>(BM224*BP224)</f>
        <v>0</v>
      </c>
      <c r="U224">
        <f>(CE224+(T224+2*0.95*5.67E-8*(((CE224+$B$7)+273)^4-(CE224+273)^4)-44100*I224)/(1.84*29.3*Q224+8*0.95*5.67E-8*(CE224+273)^3))</f>
        <v>0</v>
      </c>
      <c r="V224">
        <f>($C$7*CF224+$D$7*CG224+$E$7*U224)</f>
        <v>0</v>
      </c>
      <c r="W224">
        <f>0.61365*exp(17.502*V224/(240.97+V224))</f>
        <v>0</v>
      </c>
      <c r="X224">
        <f>(Y224/Z224*100)</f>
        <v>0</v>
      </c>
      <c r="Y224">
        <f>BX224*(CC224+CD224)/1000</f>
        <v>0</v>
      </c>
      <c r="Z224">
        <f>0.61365*exp(17.502*CE224/(240.97+CE224))</f>
        <v>0</v>
      </c>
      <c r="AA224">
        <f>(W224-BX224*(CC224+CD224)/1000)</f>
        <v>0</v>
      </c>
      <c r="AB224">
        <f>(-I224*44100)</f>
        <v>0</v>
      </c>
      <c r="AC224">
        <f>2*29.3*Q224*0.92*(CE224-V224)</f>
        <v>0</v>
      </c>
      <c r="AD224">
        <f>2*0.95*5.67E-8*(((CE224+$B$7)+273)^4-(V224+273)^4)</f>
        <v>0</v>
      </c>
      <c r="AE224">
        <f>T224+AD224+AB224+AC224</f>
        <v>0</v>
      </c>
      <c r="AF224">
        <v>0</v>
      </c>
      <c r="AG224">
        <v>0</v>
      </c>
      <c r="AH224">
        <f>IF(AF224*$H$13&gt;=AJ224,1.0,(AJ224/(AJ224-AF224*$H$13)))</f>
        <v>0</v>
      </c>
      <c r="AI224">
        <f>(AH224-1)*100</f>
        <v>0</v>
      </c>
      <c r="AJ224">
        <f>MAX(0,($B$13+$C$13*CJ224)/(1+$D$13*CJ224)*CC224/(CE224+273)*$E$13)</f>
        <v>0</v>
      </c>
      <c r="AK224" t="s">
        <v>292</v>
      </c>
      <c r="AL224" t="s">
        <v>292</v>
      </c>
      <c r="AM224">
        <v>0</v>
      </c>
      <c r="AN224">
        <v>0</v>
      </c>
      <c r="AO224">
        <f>1-AM224/AN224</f>
        <v>0</v>
      </c>
      <c r="AP224">
        <v>0</v>
      </c>
      <c r="AQ224" t="s">
        <v>292</v>
      </c>
      <c r="AR224" t="s">
        <v>292</v>
      </c>
      <c r="AS224">
        <v>0</v>
      </c>
      <c r="AT224">
        <v>0</v>
      </c>
      <c r="AU224">
        <f>1-AS224/AT224</f>
        <v>0</v>
      </c>
      <c r="AV224">
        <v>0.5</v>
      </c>
      <c r="AW224">
        <f>BN224</f>
        <v>0</v>
      </c>
      <c r="AX224">
        <f>K224</f>
        <v>0</v>
      </c>
      <c r="AY224">
        <f>AU224*AV224*AW224</f>
        <v>0</v>
      </c>
      <c r="AZ224">
        <f>(AX224-AP224)/AW224</f>
        <v>0</v>
      </c>
      <c r="BA224">
        <f>(AN224-AT224)/AT224</f>
        <v>0</v>
      </c>
      <c r="BB224">
        <f>AM224/(AO224+AM224/AT224)</f>
        <v>0</v>
      </c>
      <c r="BC224" t="s">
        <v>292</v>
      </c>
      <c r="BD224">
        <v>0</v>
      </c>
      <c r="BE224">
        <f>IF(BD224&lt;&gt;0, BD224, BB224)</f>
        <v>0</v>
      </c>
      <c r="BF224">
        <f>1-BE224/AT224</f>
        <v>0</v>
      </c>
      <c r="BG224">
        <f>(AT224-AS224)/(AT224-BE224)</f>
        <v>0</v>
      </c>
      <c r="BH224">
        <f>(AN224-AT224)/(AN224-BE224)</f>
        <v>0</v>
      </c>
      <c r="BI224">
        <f>(AT224-AS224)/(AT224-AM224)</f>
        <v>0</v>
      </c>
      <c r="BJ224">
        <f>(AN224-AT224)/(AN224-AM224)</f>
        <v>0</v>
      </c>
      <c r="BK224">
        <f>(BG224*BE224/AS224)</f>
        <v>0</v>
      </c>
      <c r="BL224">
        <f>(1-BK224)</f>
        <v>0</v>
      </c>
      <c r="BM224">
        <f>$B$11*CK224+$C$11*CL224+$F$11*CM224*(1-CP224)</f>
        <v>0</v>
      </c>
      <c r="BN224">
        <f>BM224*BO224</f>
        <v>0</v>
      </c>
      <c r="BO224">
        <f>($B$11*$D$9+$C$11*$D$9+$F$11*((CZ224+CR224)/MAX(CZ224+CR224+DA224, 0.1)*$I$9+DA224/MAX(CZ224+CR224+DA224, 0.1)*$J$9))/($B$11+$C$11+$F$11)</f>
        <v>0</v>
      </c>
      <c r="BP224">
        <f>($B$11*$K$9+$C$11*$K$9+$F$11*((CZ224+CR224)/MAX(CZ224+CR224+DA224, 0.1)*$P$9+DA224/MAX(CZ224+CR224+DA224, 0.1)*$Q$9))/($B$11+$C$11+$F$11)</f>
        <v>0</v>
      </c>
      <c r="BQ224">
        <v>6</v>
      </c>
      <c r="BR224">
        <v>0.5</v>
      </c>
      <c r="BS224" t="s">
        <v>293</v>
      </c>
      <c r="BT224">
        <v>2</v>
      </c>
      <c r="BU224">
        <v>1627940927.6</v>
      </c>
      <c r="BV224">
        <v>686.184</v>
      </c>
      <c r="BW224">
        <v>691.819</v>
      </c>
      <c r="BX224">
        <v>19.7683</v>
      </c>
      <c r="BY224">
        <v>19.7113</v>
      </c>
      <c r="BZ224">
        <v>684.58</v>
      </c>
      <c r="CA224">
        <v>19.8984</v>
      </c>
      <c r="CB224">
        <v>899.99</v>
      </c>
      <c r="CC224">
        <v>101.143</v>
      </c>
      <c r="CD224">
        <v>0.0999006</v>
      </c>
      <c r="CE224">
        <v>35.2703</v>
      </c>
      <c r="CF224">
        <v>35.512</v>
      </c>
      <c r="CG224">
        <v>999.9</v>
      </c>
      <c r="CH224">
        <v>0</v>
      </c>
      <c r="CI224">
        <v>0</v>
      </c>
      <c r="CJ224">
        <v>9985</v>
      </c>
      <c r="CK224">
        <v>0</v>
      </c>
      <c r="CL224">
        <v>66.3215</v>
      </c>
      <c r="CM224">
        <v>1460.08</v>
      </c>
      <c r="CN224">
        <v>0.973004</v>
      </c>
      <c r="CO224">
        <v>0.0269955</v>
      </c>
      <c r="CP224">
        <v>0</v>
      </c>
      <c r="CQ224">
        <v>3.5065</v>
      </c>
      <c r="CR224">
        <v>4.99951</v>
      </c>
      <c r="CS224">
        <v>206.697</v>
      </c>
      <c r="CT224">
        <v>11912.6</v>
      </c>
      <c r="CU224">
        <v>49.625</v>
      </c>
      <c r="CV224">
        <v>52</v>
      </c>
      <c r="CW224">
        <v>51.25</v>
      </c>
      <c r="CX224">
        <v>51.312</v>
      </c>
      <c r="CY224">
        <v>51.625</v>
      </c>
      <c r="CZ224">
        <v>1415.8</v>
      </c>
      <c r="DA224">
        <v>39.28</v>
      </c>
      <c r="DB224">
        <v>0</v>
      </c>
      <c r="DC224">
        <v>1627940928.1</v>
      </c>
      <c r="DD224">
        <v>0</v>
      </c>
      <c r="DE224">
        <v>3.28134615384615</v>
      </c>
      <c r="DF224">
        <v>-0.429367534419052</v>
      </c>
      <c r="DG224">
        <v>3.27904273683108</v>
      </c>
      <c r="DH224">
        <v>206.227076923077</v>
      </c>
      <c r="DI224">
        <v>15</v>
      </c>
      <c r="DJ224">
        <v>1627940486.6</v>
      </c>
      <c r="DK224" t="s">
        <v>294</v>
      </c>
      <c r="DL224">
        <v>1627940484.1</v>
      </c>
      <c r="DM224">
        <v>1627940486.6</v>
      </c>
      <c r="DN224">
        <v>1</v>
      </c>
      <c r="DO224">
        <v>-0.66</v>
      </c>
      <c r="DP224">
        <v>-0.126</v>
      </c>
      <c r="DQ224">
        <v>0.617</v>
      </c>
      <c r="DR224">
        <v>-0.144</v>
      </c>
      <c r="DS224">
        <v>420</v>
      </c>
      <c r="DT224">
        <v>19</v>
      </c>
      <c r="DU224">
        <v>0.69</v>
      </c>
      <c r="DV224">
        <v>0.21</v>
      </c>
      <c r="DW224">
        <v>-5.60581902439024</v>
      </c>
      <c r="DX224">
        <v>0.42868473867595</v>
      </c>
      <c r="DY224">
        <v>0.0659949464733763</v>
      </c>
      <c r="DZ224">
        <v>1</v>
      </c>
      <c r="EA224">
        <v>3.2569</v>
      </c>
      <c r="EB224">
        <v>-0.0803637911606398</v>
      </c>
      <c r="EC224">
        <v>0.143555424836542</v>
      </c>
      <c r="ED224">
        <v>1</v>
      </c>
      <c r="EE224">
        <v>0.0704610024390244</v>
      </c>
      <c r="EF224">
        <v>-0.0469470731707315</v>
      </c>
      <c r="EG224">
        <v>0.0114956771427772</v>
      </c>
      <c r="EH224">
        <v>1</v>
      </c>
      <c r="EI224">
        <v>3</v>
      </c>
      <c r="EJ224">
        <v>3</v>
      </c>
      <c r="EK224" t="s">
        <v>295</v>
      </c>
      <c r="EL224">
        <v>100</v>
      </c>
      <c r="EM224">
        <v>100</v>
      </c>
      <c r="EN224">
        <v>1.604</v>
      </c>
      <c r="EO224">
        <v>-0.1301</v>
      </c>
      <c r="EP224">
        <v>-1.5265217558934</v>
      </c>
      <c r="EQ224">
        <v>0.00616335315543056</v>
      </c>
      <c r="ER224">
        <v>-2.81551833566181e-06</v>
      </c>
      <c r="ES224">
        <v>7.20361701182458e-10</v>
      </c>
      <c r="ET224">
        <v>-0.335119031910718</v>
      </c>
      <c r="EU224">
        <v>0.000949733804135094</v>
      </c>
      <c r="EV224">
        <v>0.000626151634330831</v>
      </c>
      <c r="EW224">
        <v>-7.8445624330649e-06</v>
      </c>
      <c r="EX224">
        <v>-4</v>
      </c>
      <c r="EY224">
        <v>2067</v>
      </c>
      <c r="EZ224">
        <v>1</v>
      </c>
      <c r="FA224">
        <v>22</v>
      </c>
      <c r="FB224">
        <v>7.4</v>
      </c>
      <c r="FC224">
        <v>7.3</v>
      </c>
      <c r="FD224">
        <v>18</v>
      </c>
      <c r="FE224">
        <v>993.077</v>
      </c>
      <c r="FF224">
        <v>448.356</v>
      </c>
      <c r="FG224">
        <v>33.0019</v>
      </c>
      <c r="FH224">
        <v>35.1496</v>
      </c>
      <c r="FI224">
        <v>30.0013</v>
      </c>
      <c r="FJ224">
        <v>34.7795</v>
      </c>
      <c r="FK224">
        <v>34.808</v>
      </c>
      <c r="FL224">
        <v>40.7715</v>
      </c>
      <c r="FM224">
        <v>44.5947</v>
      </c>
      <c r="FN224">
        <v>0</v>
      </c>
      <c r="FO224">
        <v>33</v>
      </c>
      <c r="FP224">
        <v>706.14</v>
      </c>
      <c r="FQ224">
        <v>19.6317</v>
      </c>
      <c r="FR224">
        <v>98.7902</v>
      </c>
      <c r="FS224">
        <v>97.6076</v>
      </c>
    </row>
    <row r="225" spans="1:175">
      <c r="A225">
        <v>209</v>
      </c>
      <c r="B225">
        <v>1627940929.6</v>
      </c>
      <c r="C225">
        <v>416</v>
      </c>
      <c r="D225" t="s">
        <v>712</v>
      </c>
      <c r="E225" t="s">
        <v>713</v>
      </c>
      <c r="F225">
        <v>0</v>
      </c>
      <c r="H225">
        <v>1627940929.6</v>
      </c>
      <c r="I225">
        <f>(J225)/1000</f>
        <v>0</v>
      </c>
      <c r="J225">
        <f>1000*CB225*AH225*(BX225-BY225)/(100*BQ225*(1000-AH225*BX225))</f>
        <v>0</v>
      </c>
      <c r="K225">
        <f>CB225*AH225*(BW225-BV225*(1000-AH225*BY225)/(1000-AH225*BX225))/(100*BQ225)</f>
        <v>0</v>
      </c>
      <c r="L225">
        <f>BV225 - IF(AH225&gt;1, K225*BQ225*100.0/(AJ225*CJ225), 0)</f>
        <v>0</v>
      </c>
      <c r="M225">
        <f>((S225-I225/2)*L225-K225)/(S225+I225/2)</f>
        <v>0</v>
      </c>
      <c r="N225">
        <f>M225*(CC225+CD225)/1000.0</f>
        <v>0</v>
      </c>
      <c r="O225">
        <f>(BV225 - IF(AH225&gt;1, K225*BQ225*100.0/(AJ225*CJ225), 0))*(CC225+CD225)/1000.0</f>
        <v>0</v>
      </c>
      <c r="P225">
        <f>2.0/((1/R225-1/Q225)+SIGN(R225)*SQRT((1/R225-1/Q225)*(1/R225-1/Q225) + 4*BR225/((BR225+1)*(BR225+1))*(2*1/R225*1/Q225-1/Q225*1/Q225)))</f>
        <v>0</v>
      </c>
      <c r="Q225">
        <f>IF(LEFT(BS225,1)&lt;&gt;"0",IF(LEFT(BS225,1)="1",3.0,BT225),$D$5+$E$5*(CJ225*CC225/($K$5*1000))+$F$5*(CJ225*CC225/($K$5*1000))*MAX(MIN(BQ225,$J$5),$I$5)*MAX(MIN(BQ225,$J$5),$I$5)+$G$5*MAX(MIN(BQ225,$J$5),$I$5)*(CJ225*CC225/($K$5*1000))+$H$5*(CJ225*CC225/($K$5*1000))*(CJ225*CC225/($K$5*1000)))</f>
        <v>0</v>
      </c>
      <c r="R225">
        <f>I225*(1000-(1000*0.61365*exp(17.502*V225/(240.97+V225))/(CC225+CD225)+BX225)/2)/(1000*0.61365*exp(17.502*V225/(240.97+V225))/(CC225+CD225)-BX225)</f>
        <v>0</v>
      </c>
      <c r="S225">
        <f>1/((BR225+1)/(P225/1.6)+1/(Q225/1.37)) + BR225/((BR225+1)/(P225/1.6) + BR225/(Q225/1.37))</f>
        <v>0</v>
      </c>
      <c r="T225">
        <f>(BM225*BP225)</f>
        <v>0</v>
      </c>
      <c r="U225">
        <f>(CE225+(T225+2*0.95*5.67E-8*(((CE225+$B$7)+273)^4-(CE225+273)^4)-44100*I225)/(1.84*29.3*Q225+8*0.95*5.67E-8*(CE225+273)^3))</f>
        <v>0</v>
      </c>
      <c r="V225">
        <f>($C$7*CF225+$D$7*CG225+$E$7*U225)</f>
        <v>0</v>
      </c>
      <c r="W225">
        <f>0.61365*exp(17.502*V225/(240.97+V225))</f>
        <v>0</v>
      </c>
      <c r="X225">
        <f>(Y225/Z225*100)</f>
        <v>0</v>
      </c>
      <c r="Y225">
        <f>BX225*(CC225+CD225)/1000</f>
        <v>0</v>
      </c>
      <c r="Z225">
        <f>0.61365*exp(17.502*CE225/(240.97+CE225))</f>
        <v>0</v>
      </c>
      <c r="AA225">
        <f>(W225-BX225*(CC225+CD225)/1000)</f>
        <v>0</v>
      </c>
      <c r="AB225">
        <f>(-I225*44100)</f>
        <v>0</v>
      </c>
      <c r="AC225">
        <f>2*29.3*Q225*0.92*(CE225-V225)</f>
        <v>0</v>
      </c>
      <c r="AD225">
        <f>2*0.95*5.67E-8*(((CE225+$B$7)+273)^4-(V225+273)^4)</f>
        <v>0</v>
      </c>
      <c r="AE225">
        <f>T225+AD225+AB225+AC225</f>
        <v>0</v>
      </c>
      <c r="AF225">
        <v>0</v>
      </c>
      <c r="AG225">
        <v>0</v>
      </c>
      <c r="AH225">
        <f>IF(AF225*$H$13&gt;=AJ225,1.0,(AJ225/(AJ225-AF225*$H$13)))</f>
        <v>0</v>
      </c>
      <c r="AI225">
        <f>(AH225-1)*100</f>
        <v>0</v>
      </c>
      <c r="AJ225">
        <f>MAX(0,($B$13+$C$13*CJ225)/(1+$D$13*CJ225)*CC225/(CE225+273)*$E$13)</f>
        <v>0</v>
      </c>
      <c r="AK225" t="s">
        <v>292</v>
      </c>
      <c r="AL225" t="s">
        <v>292</v>
      </c>
      <c r="AM225">
        <v>0</v>
      </c>
      <c r="AN225">
        <v>0</v>
      </c>
      <c r="AO225">
        <f>1-AM225/AN225</f>
        <v>0</v>
      </c>
      <c r="AP225">
        <v>0</v>
      </c>
      <c r="AQ225" t="s">
        <v>292</v>
      </c>
      <c r="AR225" t="s">
        <v>292</v>
      </c>
      <c r="AS225">
        <v>0</v>
      </c>
      <c r="AT225">
        <v>0</v>
      </c>
      <c r="AU225">
        <f>1-AS225/AT225</f>
        <v>0</v>
      </c>
      <c r="AV225">
        <v>0.5</v>
      </c>
      <c r="AW225">
        <f>BN225</f>
        <v>0</v>
      </c>
      <c r="AX225">
        <f>K225</f>
        <v>0</v>
      </c>
      <c r="AY225">
        <f>AU225*AV225*AW225</f>
        <v>0</v>
      </c>
      <c r="AZ225">
        <f>(AX225-AP225)/AW225</f>
        <v>0</v>
      </c>
      <c r="BA225">
        <f>(AN225-AT225)/AT225</f>
        <v>0</v>
      </c>
      <c r="BB225">
        <f>AM225/(AO225+AM225/AT225)</f>
        <v>0</v>
      </c>
      <c r="BC225" t="s">
        <v>292</v>
      </c>
      <c r="BD225">
        <v>0</v>
      </c>
      <c r="BE225">
        <f>IF(BD225&lt;&gt;0, BD225, BB225)</f>
        <v>0</v>
      </c>
      <c r="BF225">
        <f>1-BE225/AT225</f>
        <v>0</v>
      </c>
      <c r="BG225">
        <f>(AT225-AS225)/(AT225-BE225)</f>
        <v>0</v>
      </c>
      <c r="BH225">
        <f>(AN225-AT225)/(AN225-BE225)</f>
        <v>0</v>
      </c>
      <c r="BI225">
        <f>(AT225-AS225)/(AT225-AM225)</f>
        <v>0</v>
      </c>
      <c r="BJ225">
        <f>(AN225-AT225)/(AN225-AM225)</f>
        <v>0</v>
      </c>
      <c r="BK225">
        <f>(BG225*BE225/AS225)</f>
        <v>0</v>
      </c>
      <c r="BL225">
        <f>(1-BK225)</f>
        <v>0</v>
      </c>
      <c r="BM225">
        <f>$B$11*CK225+$C$11*CL225+$F$11*CM225*(1-CP225)</f>
        <v>0</v>
      </c>
      <c r="BN225">
        <f>BM225*BO225</f>
        <v>0</v>
      </c>
      <c r="BO225">
        <f>($B$11*$D$9+$C$11*$D$9+$F$11*((CZ225+CR225)/MAX(CZ225+CR225+DA225, 0.1)*$I$9+DA225/MAX(CZ225+CR225+DA225, 0.1)*$J$9))/($B$11+$C$11+$F$11)</f>
        <v>0</v>
      </c>
      <c r="BP225">
        <f>($B$11*$K$9+$C$11*$K$9+$F$11*((CZ225+CR225)/MAX(CZ225+CR225+DA225, 0.1)*$P$9+DA225/MAX(CZ225+CR225+DA225, 0.1)*$Q$9))/($B$11+$C$11+$F$11)</f>
        <v>0</v>
      </c>
      <c r="BQ225">
        <v>6</v>
      </c>
      <c r="BR225">
        <v>0.5</v>
      </c>
      <c r="BS225" t="s">
        <v>293</v>
      </c>
      <c r="BT225">
        <v>2</v>
      </c>
      <c r="BU225">
        <v>1627940929.6</v>
      </c>
      <c r="BV225">
        <v>689.509</v>
      </c>
      <c r="BW225">
        <v>695.077</v>
      </c>
      <c r="BX225">
        <v>19.7732</v>
      </c>
      <c r="BY225">
        <v>19.7154</v>
      </c>
      <c r="BZ225">
        <v>687.894</v>
      </c>
      <c r="CA225">
        <v>19.9032</v>
      </c>
      <c r="CB225">
        <v>900.017</v>
      </c>
      <c r="CC225">
        <v>101.142</v>
      </c>
      <c r="CD225">
        <v>0.100255</v>
      </c>
      <c r="CE225">
        <v>35.2735</v>
      </c>
      <c r="CF225">
        <v>35.5182</v>
      </c>
      <c r="CG225">
        <v>999.9</v>
      </c>
      <c r="CH225">
        <v>0</v>
      </c>
      <c r="CI225">
        <v>0</v>
      </c>
      <c r="CJ225">
        <v>9986.25</v>
      </c>
      <c r="CK225">
        <v>0</v>
      </c>
      <c r="CL225">
        <v>66.3074</v>
      </c>
      <c r="CM225">
        <v>1460.07</v>
      </c>
      <c r="CN225">
        <v>0.973004</v>
      </c>
      <c r="CO225">
        <v>0.0269955</v>
      </c>
      <c r="CP225">
        <v>0</v>
      </c>
      <c r="CQ225">
        <v>2.8363</v>
      </c>
      <c r="CR225">
        <v>4.99951</v>
      </c>
      <c r="CS225">
        <v>206.792</v>
      </c>
      <c r="CT225">
        <v>11912.5</v>
      </c>
      <c r="CU225">
        <v>49.625</v>
      </c>
      <c r="CV225">
        <v>52</v>
      </c>
      <c r="CW225">
        <v>51.25</v>
      </c>
      <c r="CX225">
        <v>51.312</v>
      </c>
      <c r="CY225">
        <v>51.625</v>
      </c>
      <c r="CZ225">
        <v>1415.79</v>
      </c>
      <c r="DA225">
        <v>39.28</v>
      </c>
      <c r="DB225">
        <v>0</v>
      </c>
      <c r="DC225">
        <v>1627940930.5</v>
      </c>
      <c r="DD225">
        <v>0</v>
      </c>
      <c r="DE225">
        <v>3.27271153846154</v>
      </c>
      <c r="DF225">
        <v>-0.269856420949342</v>
      </c>
      <c r="DG225">
        <v>3.54947008480922</v>
      </c>
      <c r="DH225">
        <v>206.343307692308</v>
      </c>
      <c r="DI225">
        <v>15</v>
      </c>
      <c r="DJ225">
        <v>1627940486.6</v>
      </c>
      <c r="DK225" t="s">
        <v>294</v>
      </c>
      <c r="DL225">
        <v>1627940484.1</v>
      </c>
      <c r="DM225">
        <v>1627940486.6</v>
      </c>
      <c r="DN225">
        <v>1</v>
      </c>
      <c r="DO225">
        <v>-0.66</v>
      </c>
      <c r="DP225">
        <v>-0.126</v>
      </c>
      <c r="DQ225">
        <v>0.617</v>
      </c>
      <c r="DR225">
        <v>-0.144</v>
      </c>
      <c r="DS225">
        <v>420</v>
      </c>
      <c r="DT225">
        <v>19</v>
      </c>
      <c r="DU225">
        <v>0.69</v>
      </c>
      <c r="DV225">
        <v>0.21</v>
      </c>
      <c r="DW225">
        <v>-5.60129170731707</v>
      </c>
      <c r="DX225">
        <v>0.369405365853662</v>
      </c>
      <c r="DY225">
        <v>0.0644502896321687</v>
      </c>
      <c r="DZ225">
        <v>1</v>
      </c>
      <c r="EA225">
        <v>3.27176470588235</v>
      </c>
      <c r="EB225">
        <v>0.0659315300084505</v>
      </c>
      <c r="EC225">
        <v>0.150352027867059</v>
      </c>
      <c r="ED225">
        <v>1</v>
      </c>
      <c r="EE225">
        <v>0.0696239073170732</v>
      </c>
      <c r="EF225">
        <v>-0.076248081533101</v>
      </c>
      <c r="EG225">
        <v>0.0120913808342643</v>
      </c>
      <c r="EH225">
        <v>1</v>
      </c>
      <c r="EI225">
        <v>3</v>
      </c>
      <c r="EJ225">
        <v>3</v>
      </c>
      <c r="EK225" t="s">
        <v>295</v>
      </c>
      <c r="EL225">
        <v>100</v>
      </c>
      <c r="EM225">
        <v>100</v>
      </c>
      <c r="EN225">
        <v>1.615</v>
      </c>
      <c r="EO225">
        <v>-0.13</v>
      </c>
      <c r="EP225">
        <v>-1.5265217558934</v>
      </c>
      <c r="EQ225">
        <v>0.00616335315543056</v>
      </c>
      <c r="ER225">
        <v>-2.81551833566181e-06</v>
      </c>
      <c r="ES225">
        <v>7.20361701182458e-10</v>
      </c>
      <c r="ET225">
        <v>-0.335119031910718</v>
      </c>
      <c r="EU225">
        <v>0.000949733804135094</v>
      </c>
      <c r="EV225">
        <v>0.000626151634330831</v>
      </c>
      <c r="EW225">
        <v>-7.8445624330649e-06</v>
      </c>
      <c r="EX225">
        <v>-4</v>
      </c>
      <c r="EY225">
        <v>2067</v>
      </c>
      <c r="EZ225">
        <v>1</v>
      </c>
      <c r="FA225">
        <v>22</v>
      </c>
      <c r="FB225">
        <v>7.4</v>
      </c>
      <c r="FC225">
        <v>7.4</v>
      </c>
      <c r="FD225">
        <v>18</v>
      </c>
      <c r="FE225">
        <v>993.214</v>
      </c>
      <c r="FF225">
        <v>448.247</v>
      </c>
      <c r="FG225">
        <v>33.0019</v>
      </c>
      <c r="FH225">
        <v>35.156</v>
      </c>
      <c r="FI225">
        <v>30.0013</v>
      </c>
      <c r="FJ225">
        <v>34.7864</v>
      </c>
      <c r="FK225">
        <v>34.8159</v>
      </c>
      <c r="FL225">
        <v>40.9085</v>
      </c>
      <c r="FM225">
        <v>44.5947</v>
      </c>
      <c r="FN225">
        <v>0</v>
      </c>
      <c r="FO225">
        <v>33</v>
      </c>
      <c r="FP225">
        <v>706.14</v>
      </c>
      <c r="FQ225">
        <v>19.6317</v>
      </c>
      <c r="FR225">
        <v>98.7894</v>
      </c>
      <c r="FS225">
        <v>97.6058</v>
      </c>
    </row>
    <row r="226" spans="1:175">
      <c r="A226">
        <v>210</v>
      </c>
      <c r="B226">
        <v>1627940931.6</v>
      </c>
      <c r="C226">
        <v>418</v>
      </c>
      <c r="D226" t="s">
        <v>714</v>
      </c>
      <c r="E226" t="s">
        <v>715</v>
      </c>
      <c r="F226">
        <v>0</v>
      </c>
      <c r="H226">
        <v>1627940931.6</v>
      </c>
      <c r="I226">
        <f>(J226)/1000</f>
        <v>0</v>
      </c>
      <c r="J226">
        <f>1000*CB226*AH226*(BX226-BY226)/(100*BQ226*(1000-AH226*BX226))</f>
        <v>0</v>
      </c>
      <c r="K226">
        <f>CB226*AH226*(BW226-BV226*(1000-AH226*BY226)/(1000-AH226*BX226))/(100*BQ226)</f>
        <v>0</v>
      </c>
      <c r="L226">
        <f>BV226 - IF(AH226&gt;1, K226*BQ226*100.0/(AJ226*CJ226), 0)</f>
        <v>0</v>
      </c>
      <c r="M226">
        <f>((S226-I226/2)*L226-K226)/(S226+I226/2)</f>
        <v>0</v>
      </c>
      <c r="N226">
        <f>M226*(CC226+CD226)/1000.0</f>
        <v>0</v>
      </c>
      <c r="O226">
        <f>(BV226 - IF(AH226&gt;1, K226*BQ226*100.0/(AJ226*CJ226), 0))*(CC226+CD226)/1000.0</f>
        <v>0</v>
      </c>
      <c r="P226">
        <f>2.0/((1/R226-1/Q226)+SIGN(R226)*SQRT((1/R226-1/Q226)*(1/R226-1/Q226) + 4*BR226/((BR226+1)*(BR226+1))*(2*1/R226*1/Q226-1/Q226*1/Q226)))</f>
        <v>0</v>
      </c>
      <c r="Q226">
        <f>IF(LEFT(BS226,1)&lt;&gt;"0",IF(LEFT(BS226,1)="1",3.0,BT226),$D$5+$E$5*(CJ226*CC226/($K$5*1000))+$F$5*(CJ226*CC226/($K$5*1000))*MAX(MIN(BQ226,$J$5),$I$5)*MAX(MIN(BQ226,$J$5),$I$5)+$G$5*MAX(MIN(BQ226,$J$5),$I$5)*(CJ226*CC226/($K$5*1000))+$H$5*(CJ226*CC226/($K$5*1000))*(CJ226*CC226/($K$5*1000)))</f>
        <v>0</v>
      </c>
      <c r="R226">
        <f>I226*(1000-(1000*0.61365*exp(17.502*V226/(240.97+V226))/(CC226+CD226)+BX226)/2)/(1000*0.61365*exp(17.502*V226/(240.97+V226))/(CC226+CD226)-BX226)</f>
        <v>0</v>
      </c>
      <c r="S226">
        <f>1/((BR226+1)/(P226/1.6)+1/(Q226/1.37)) + BR226/((BR226+1)/(P226/1.6) + BR226/(Q226/1.37))</f>
        <v>0</v>
      </c>
      <c r="T226">
        <f>(BM226*BP226)</f>
        <v>0</v>
      </c>
      <c r="U226">
        <f>(CE226+(T226+2*0.95*5.67E-8*(((CE226+$B$7)+273)^4-(CE226+273)^4)-44100*I226)/(1.84*29.3*Q226+8*0.95*5.67E-8*(CE226+273)^3))</f>
        <v>0</v>
      </c>
      <c r="V226">
        <f>($C$7*CF226+$D$7*CG226+$E$7*U226)</f>
        <v>0</v>
      </c>
      <c r="W226">
        <f>0.61365*exp(17.502*V226/(240.97+V226))</f>
        <v>0</v>
      </c>
      <c r="X226">
        <f>(Y226/Z226*100)</f>
        <v>0</v>
      </c>
      <c r="Y226">
        <f>BX226*(CC226+CD226)/1000</f>
        <v>0</v>
      </c>
      <c r="Z226">
        <f>0.61365*exp(17.502*CE226/(240.97+CE226))</f>
        <v>0</v>
      </c>
      <c r="AA226">
        <f>(W226-BX226*(CC226+CD226)/1000)</f>
        <v>0</v>
      </c>
      <c r="AB226">
        <f>(-I226*44100)</f>
        <v>0</v>
      </c>
      <c r="AC226">
        <f>2*29.3*Q226*0.92*(CE226-V226)</f>
        <v>0</v>
      </c>
      <c r="AD226">
        <f>2*0.95*5.67E-8*(((CE226+$B$7)+273)^4-(V226+273)^4)</f>
        <v>0</v>
      </c>
      <c r="AE226">
        <f>T226+AD226+AB226+AC226</f>
        <v>0</v>
      </c>
      <c r="AF226">
        <v>0</v>
      </c>
      <c r="AG226">
        <v>0</v>
      </c>
      <c r="AH226">
        <f>IF(AF226*$H$13&gt;=AJ226,1.0,(AJ226/(AJ226-AF226*$H$13)))</f>
        <v>0</v>
      </c>
      <c r="AI226">
        <f>(AH226-1)*100</f>
        <v>0</v>
      </c>
      <c r="AJ226">
        <f>MAX(0,($B$13+$C$13*CJ226)/(1+$D$13*CJ226)*CC226/(CE226+273)*$E$13)</f>
        <v>0</v>
      </c>
      <c r="AK226" t="s">
        <v>292</v>
      </c>
      <c r="AL226" t="s">
        <v>292</v>
      </c>
      <c r="AM226">
        <v>0</v>
      </c>
      <c r="AN226">
        <v>0</v>
      </c>
      <c r="AO226">
        <f>1-AM226/AN226</f>
        <v>0</v>
      </c>
      <c r="AP226">
        <v>0</v>
      </c>
      <c r="AQ226" t="s">
        <v>292</v>
      </c>
      <c r="AR226" t="s">
        <v>292</v>
      </c>
      <c r="AS226">
        <v>0</v>
      </c>
      <c r="AT226">
        <v>0</v>
      </c>
      <c r="AU226">
        <f>1-AS226/AT226</f>
        <v>0</v>
      </c>
      <c r="AV226">
        <v>0.5</v>
      </c>
      <c r="AW226">
        <f>BN226</f>
        <v>0</v>
      </c>
      <c r="AX226">
        <f>K226</f>
        <v>0</v>
      </c>
      <c r="AY226">
        <f>AU226*AV226*AW226</f>
        <v>0</v>
      </c>
      <c r="AZ226">
        <f>(AX226-AP226)/AW226</f>
        <v>0</v>
      </c>
      <c r="BA226">
        <f>(AN226-AT226)/AT226</f>
        <v>0</v>
      </c>
      <c r="BB226">
        <f>AM226/(AO226+AM226/AT226)</f>
        <v>0</v>
      </c>
      <c r="BC226" t="s">
        <v>292</v>
      </c>
      <c r="BD226">
        <v>0</v>
      </c>
      <c r="BE226">
        <f>IF(BD226&lt;&gt;0, BD226, BB226)</f>
        <v>0</v>
      </c>
      <c r="BF226">
        <f>1-BE226/AT226</f>
        <v>0</v>
      </c>
      <c r="BG226">
        <f>(AT226-AS226)/(AT226-BE226)</f>
        <v>0</v>
      </c>
      <c r="BH226">
        <f>(AN226-AT226)/(AN226-BE226)</f>
        <v>0</v>
      </c>
      <c r="BI226">
        <f>(AT226-AS226)/(AT226-AM226)</f>
        <v>0</v>
      </c>
      <c r="BJ226">
        <f>(AN226-AT226)/(AN226-AM226)</f>
        <v>0</v>
      </c>
      <c r="BK226">
        <f>(BG226*BE226/AS226)</f>
        <v>0</v>
      </c>
      <c r="BL226">
        <f>(1-BK226)</f>
        <v>0</v>
      </c>
      <c r="BM226">
        <f>$B$11*CK226+$C$11*CL226+$F$11*CM226*(1-CP226)</f>
        <v>0</v>
      </c>
      <c r="BN226">
        <f>BM226*BO226</f>
        <v>0</v>
      </c>
      <c r="BO226">
        <f>($B$11*$D$9+$C$11*$D$9+$F$11*((CZ226+CR226)/MAX(CZ226+CR226+DA226, 0.1)*$I$9+DA226/MAX(CZ226+CR226+DA226, 0.1)*$J$9))/($B$11+$C$11+$F$11)</f>
        <v>0</v>
      </c>
      <c r="BP226">
        <f>($B$11*$K$9+$C$11*$K$9+$F$11*((CZ226+CR226)/MAX(CZ226+CR226+DA226, 0.1)*$P$9+DA226/MAX(CZ226+CR226+DA226, 0.1)*$Q$9))/($B$11+$C$11+$F$11)</f>
        <v>0</v>
      </c>
      <c r="BQ226">
        <v>6</v>
      </c>
      <c r="BR226">
        <v>0.5</v>
      </c>
      <c r="BS226" t="s">
        <v>293</v>
      </c>
      <c r="BT226">
        <v>2</v>
      </c>
      <c r="BU226">
        <v>1627940931.6</v>
      </c>
      <c r="BV226">
        <v>692.888</v>
      </c>
      <c r="BW226">
        <v>698.447</v>
      </c>
      <c r="BX226">
        <v>19.778</v>
      </c>
      <c r="BY226">
        <v>19.7195</v>
      </c>
      <c r="BZ226">
        <v>691.261</v>
      </c>
      <c r="CA226">
        <v>19.9079</v>
      </c>
      <c r="CB226">
        <v>899.938</v>
      </c>
      <c r="CC226">
        <v>101.142</v>
      </c>
      <c r="CD226">
        <v>0.100088</v>
      </c>
      <c r="CE226">
        <v>35.2759</v>
      </c>
      <c r="CF226">
        <v>35.518</v>
      </c>
      <c r="CG226">
        <v>999.9</v>
      </c>
      <c r="CH226">
        <v>0</v>
      </c>
      <c r="CI226">
        <v>0</v>
      </c>
      <c r="CJ226">
        <v>10001.2</v>
      </c>
      <c r="CK226">
        <v>0</v>
      </c>
      <c r="CL226">
        <v>66.2932</v>
      </c>
      <c r="CM226">
        <v>1459.75</v>
      </c>
      <c r="CN226">
        <v>0.972999</v>
      </c>
      <c r="CO226">
        <v>0.0270013</v>
      </c>
      <c r="CP226">
        <v>0</v>
      </c>
      <c r="CQ226">
        <v>3.1539</v>
      </c>
      <c r="CR226">
        <v>4.99951</v>
      </c>
      <c r="CS226">
        <v>207.078</v>
      </c>
      <c r="CT226">
        <v>11909.9</v>
      </c>
      <c r="CU226">
        <v>49.625</v>
      </c>
      <c r="CV226">
        <v>52</v>
      </c>
      <c r="CW226">
        <v>51.25</v>
      </c>
      <c r="CX226">
        <v>51.312</v>
      </c>
      <c r="CY226">
        <v>51.625</v>
      </c>
      <c r="CZ226">
        <v>1415.47</v>
      </c>
      <c r="DA226">
        <v>39.28</v>
      </c>
      <c r="DB226">
        <v>0</v>
      </c>
      <c r="DC226">
        <v>1627940932.3</v>
      </c>
      <c r="DD226">
        <v>0</v>
      </c>
      <c r="DE226">
        <v>3.248128</v>
      </c>
      <c r="DF226">
        <v>-0.715446162126766</v>
      </c>
      <c r="DG226">
        <v>3.6703076996269</v>
      </c>
      <c r="DH226">
        <v>206.4868</v>
      </c>
      <c r="DI226">
        <v>15</v>
      </c>
      <c r="DJ226">
        <v>1627940486.6</v>
      </c>
      <c r="DK226" t="s">
        <v>294</v>
      </c>
      <c r="DL226">
        <v>1627940484.1</v>
      </c>
      <c r="DM226">
        <v>1627940486.6</v>
      </c>
      <c r="DN226">
        <v>1</v>
      </c>
      <c r="DO226">
        <v>-0.66</v>
      </c>
      <c r="DP226">
        <v>-0.126</v>
      </c>
      <c r="DQ226">
        <v>0.617</v>
      </c>
      <c r="DR226">
        <v>-0.144</v>
      </c>
      <c r="DS226">
        <v>420</v>
      </c>
      <c r="DT226">
        <v>19</v>
      </c>
      <c r="DU226">
        <v>0.69</v>
      </c>
      <c r="DV226">
        <v>0.21</v>
      </c>
      <c r="DW226">
        <v>-5.59787975609756</v>
      </c>
      <c r="DX226">
        <v>0.278850313588849</v>
      </c>
      <c r="DY226">
        <v>0.0651114716012997</v>
      </c>
      <c r="DZ226">
        <v>1</v>
      </c>
      <c r="EA226">
        <v>3.26494571428571</v>
      </c>
      <c r="EB226">
        <v>-0.257870841487274</v>
      </c>
      <c r="EC226">
        <v>0.176791900821045</v>
      </c>
      <c r="ED226">
        <v>1</v>
      </c>
      <c r="EE226">
        <v>0.0691595365853659</v>
      </c>
      <c r="EF226">
        <v>-0.107733679442509</v>
      </c>
      <c r="EG226">
        <v>0.0124320752303095</v>
      </c>
      <c r="EH226">
        <v>0</v>
      </c>
      <c r="EI226">
        <v>2</v>
      </c>
      <c r="EJ226">
        <v>3</v>
      </c>
      <c r="EK226" t="s">
        <v>298</v>
      </c>
      <c r="EL226">
        <v>100</v>
      </c>
      <c r="EM226">
        <v>100</v>
      </c>
      <c r="EN226">
        <v>1.627</v>
      </c>
      <c r="EO226">
        <v>-0.1299</v>
      </c>
      <c r="EP226">
        <v>-1.5265217558934</v>
      </c>
      <c r="EQ226">
        <v>0.00616335315543056</v>
      </c>
      <c r="ER226">
        <v>-2.81551833566181e-06</v>
      </c>
      <c r="ES226">
        <v>7.20361701182458e-10</v>
      </c>
      <c r="ET226">
        <v>-0.335119031910718</v>
      </c>
      <c r="EU226">
        <v>0.000949733804135094</v>
      </c>
      <c r="EV226">
        <v>0.000626151634330831</v>
      </c>
      <c r="EW226">
        <v>-7.8445624330649e-06</v>
      </c>
      <c r="EX226">
        <v>-4</v>
      </c>
      <c r="EY226">
        <v>2067</v>
      </c>
      <c r="EZ226">
        <v>1</v>
      </c>
      <c r="FA226">
        <v>22</v>
      </c>
      <c r="FB226">
        <v>7.5</v>
      </c>
      <c r="FC226">
        <v>7.4</v>
      </c>
      <c r="FD226">
        <v>18</v>
      </c>
      <c r="FE226">
        <v>992.833</v>
      </c>
      <c r="FF226">
        <v>448.462</v>
      </c>
      <c r="FG226">
        <v>33.0019</v>
      </c>
      <c r="FH226">
        <v>35.1625</v>
      </c>
      <c r="FI226">
        <v>30.0013</v>
      </c>
      <c r="FJ226">
        <v>34.7937</v>
      </c>
      <c r="FK226">
        <v>34.8229</v>
      </c>
      <c r="FL226">
        <v>41.0827</v>
      </c>
      <c r="FM226">
        <v>44.8772</v>
      </c>
      <c r="FN226">
        <v>0</v>
      </c>
      <c r="FO226">
        <v>33</v>
      </c>
      <c r="FP226">
        <v>711.16</v>
      </c>
      <c r="FQ226">
        <v>19.626</v>
      </c>
      <c r="FR226">
        <v>98.7882</v>
      </c>
      <c r="FS226">
        <v>97.6045</v>
      </c>
    </row>
    <row r="227" spans="1:175">
      <c r="A227">
        <v>211</v>
      </c>
      <c r="B227">
        <v>1627940933.6</v>
      </c>
      <c r="C227">
        <v>420</v>
      </c>
      <c r="D227" t="s">
        <v>716</v>
      </c>
      <c r="E227" t="s">
        <v>717</v>
      </c>
      <c r="F227">
        <v>0</v>
      </c>
      <c r="H227">
        <v>1627940933.6</v>
      </c>
      <c r="I227">
        <f>(J227)/1000</f>
        <v>0</v>
      </c>
      <c r="J227">
        <f>1000*CB227*AH227*(BX227-BY227)/(100*BQ227*(1000-AH227*BX227))</f>
        <v>0</v>
      </c>
      <c r="K227">
        <f>CB227*AH227*(BW227-BV227*(1000-AH227*BY227)/(1000-AH227*BX227))/(100*BQ227)</f>
        <v>0</v>
      </c>
      <c r="L227">
        <f>BV227 - IF(AH227&gt;1, K227*BQ227*100.0/(AJ227*CJ227), 0)</f>
        <v>0</v>
      </c>
      <c r="M227">
        <f>((S227-I227/2)*L227-K227)/(S227+I227/2)</f>
        <v>0</v>
      </c>
      <c r="N227">
        <f>M227*(CC227+CD227)/1000.0</f>
        <v>0</v>
      </c>
      <c r="O227">
        <f>(BV227 - IF(AH227&gt;1, K227*BQ227*100.0/(AJ227*CJ227), 0))*(CC227+CD227)/1000.0</f>
        <v>0</v>
      </c>
      <c r="P227">
        <f>2.0/((1/R227-1/Q227)+SIGN(R227)*SQRT((1/R227-1/Q227)*(1/R227-1/Q227) + 4*BR227/((BR227+1)*(BR227+1))*(2*1/R227*1/Q227-1/Q227*1/Q227)))</f>
        <v>0</v>
      </c>
      <c r="Q227">
        <f>IF(LEFT(BS227,1)&lt;&gt;"0",IF(LEFT(BS227,1)="1",3.0,BT227),$D$5+$E$5*(CJ227*CC227/($K$5*1000))+$F$5*(CJ227*CC227/($K$5*1000))*MAX(MIN(BQ227,$J$5),$I$5)*MAX(MIN(BQ227,$J$5),$I$5)+$G$5*MAX(MIN(BQ227,$J$5),$I$5)*(CJ227*CC227/($K$5*1000))+$H$5*(CJ227*CC227/($K$5*1000))*(CJ227*CC227/($K$5*1000)))</f>
        <v>0</v>
      </c>
      <c r="R227">
        <f>I227*(1000-(1000*0.61365*exp(17.502*V227/(240.97+V227))/(CC227+CD227)+BX227)/2)/(1000*0.61365*exp(17.502*V227/(240.97+V227))/(CC227+CD227)-BX227)</f>
        <v>0</v>
      </c>
      <c r="S227">
        <f>1/((BR227+1)/(P227/1.6)+1/(Q227/1.37)) + BR227/((BR227+1)/(P227/1.6) + BR227/(Q227/1.37))</f>
        <v>0</v>
      </c>
      <c r="T227">
        <f>(BM227*BP227)</f>
        <v>0</v>
      </c>
      <c r="U227">
        <f>(CE227+(T227+2*0.95*5.67E-8*(((CE227+$B$7)+273)^4-(CE227+273)^4)-44100*I227)/(1.84*29.3*Q227+8*0.95*5.67E-8*(CE227+273)^3))</f>
        <v>0</v>
      </c>
      <c r="V227">
        <f>($C$7*CF227+$D$7*CG227+$E$7*U227)</f>
        <v>0</v>
      </c>
      <c r="W227">
        <f>0.61365*exp(17.502*V227/(240.97+V227))</f>
        <v>0</v>
      </c>
      <c r="X227">
        <f>(Y227/Z227*100)</f>
        <v>0</v>
      </c>
      <c r="Y227">
        <f>BX227*(CC227+CD227)/1000</f>
        <v>0</v>
      </c>
      <c r="Z227">
        <f>0.61365*exp(17.502*CE227/(240.97+CE227))</f>
        <v>0</v>
      </c>
      <c r="AA227">
        <f>(W227-BX227*(CC227+CD227)/1000)</f>
        <v>0</v>
      </c>
      <c r="AB227">
        <f>(-I227*44100)</f>
        <v>0</v>
      </c>
      <c r="AC227">
        <f>2*29.3*Q227*0.92*(CE227-V227)</f>
        <v>0</v>
      </c>
      <c r="AD227">
        <f>2*0.95*5.67E-8*(((CE227+$B$7)+273)^4-(V227+273)^4)</f>
        <v>0</v>
      </c>
      <c r="AE227">
        <f>T227+AD227+AB227+AC227</f>
        <v>0</v>
      </c>
      <c r="AF227">
        <v>0</v>
      </c>
      <c r="AG227">
        <v>0</v>
      </c>
      <c r="AH227">
        <f>IF(AF227*$H$13&gt;=AJ227,1.0,(AJ227/(AJ227-AF227*$H$13)))</f>
        <v>0</v>
      </c>
      <c r="AI227">
        <f>(AH227-1)*100</f>
        <v>0</v>
      </c>
      <c r="AJ227">
        <f>MAX(0,($B$13+$C$13*CJ227)/(1+$D$13*CJ227)*CC227/(CE227+273)*$E$13)</f>
        <v>0</v>
      </c>
      <c r="AK227" t="s">
        <v>292</v>
      </c>
      <c r="AL227" t="s">
        <v>292</v>
      </c>
      <c r="AM227">
        <v>0</v>
      </c>
      <c r="AN227">
        <v>0</v>
      </c>
      <c r="AO227">
        <f>1-AM227/AN227</f>
        <v>0</v>
      </c>
      <c r="AP227">
        <v>0</v>
      </c>
      <c r="AQ227" t="s">
        <v>292</v>
      </c>
      <c r="AR227" t="s">
        <v>292</v>
      </c>
      <c r="AS227">
        <v>0</v>
      </c>
      <c r="AT227">
        <v>0</v>
      </c>
      <c r="AU227">
        <f>1-AS227/AT227</f>
        <v>0</v>
      </c>
      <c r="AV227">
        <v>0.5</v>
      </c>
      <c r="AW227">
        <f>BN227</f>
        <v>0</v>
      </c>
      <c r="AX227">
        <f>K227</f>
        <v>0</v>
      </c>
      <c r="AY227">
        <f>AU227*AV227*AW227</f>
        <v>0</v>
      </c>
      <c r="AZ227">
        <f>(AX227-AP227)/AW227</f>
        <v>0</v>
      </c>
      <c r="BA227">
        <f>(AN227-AT227)/AT227</f>
        <v>0</v>
      </c>
      <c r="BB227">
        <f>AM227/(AO227+AM227/AT227)</f>
        <v>0</v>
      </c>
      <c r="BC227" t="s">
        <v>292</v>
      </c>
      <c r="BD227">
        <v>0</v>
      </c>
      <c r="BE227">
        <f>IF(BD227&lt;&gt;0, BD227, BB227)</f>
        <v>0</v>
      </c>
      <c r="BF227">
        <f>1-BE227/AT227</f>
        <v>0</v>
      </c>
      <c r="BG227">
        <f>(AT227-AS227)/(AT227-BE227)</f>
        <v>0</v>
      </c>
      <c r="BH227">
        <f>(AN227-AT227)/(AN227-BE227)</f>
        <v>0</v>
      </c>
      <c r="BI227">
        <f>(AT227-AS227)/(AT227-AM227)</f>
        <v>0</v>
      </c>
      <c r="BJ227">
        <f>(AN227-AT227)/(AN227-AM227)</f>
        <v>0</v>
      </c>
      <c r="BK227">
        <f>(BG227*BE227/AS227)</f>
        <v>0</v>
      </c>
      <c r="BL227">
        <f>(1-BK227)</f>
        <v>0</v>
      </c>
      <c r="BM227">
        <f>$B$11*CK227+$C$11*CL227+$F$11*CM227*(1-CP227)</f>
        <v>0</v>
      </c>
      <c r="BN227">
        <f>BM227*BO227</f>
        <v>0</v>
      </c>
      <c r="BO227">
        <f>($B$11*$D$9+$C$11*$D$9+$F$11*((CZ227+CR227)/MAX(CZ227+CR227+DA227, 0.1)*$I$9+DA227/MAX(CZ227+CR227+DA227, 0.1)*$J$9))/($B$11+$C$11+$F$11)</f>
        <v>0</v>
      </c>
      <c r="BP227">
        <f>($B$11*$K$9+$C$11*$K$9+$F$11*((CZ227+CR227)/MAX(CZ227+CR227+DA227, 0.1)*$P$9+DA227/MAX(CZ227+CR227+DA227, 0.1)*$Q$9))/($B$11+$C$11+$F$11)</f>
        <v>0</v>
      </c>
      <c r="BQ227">
        <v>6</v>
      </c>
      <c r="BR227">
        <v>0.5</v>
      </c>
      <c r="BS227" t="s">
        <v>293</v>
      </c>
      <c r="BT227">
        <v>2</v>
      </c>
      <c r="BU227">
        <v>1627940933.6</v>
      </c>
      <c r="BV227">
        <v>696.268</v>
      </c>
      <c r="BW227">
        <v>701.925</v>
      </c>
      <c r="BX227">
        <v>19.782</v>
      </c>
      <c r="BY227">
        <v>19.7209</v>
      </c>
      <c r="BZ227">
        <v>694.63</v>
      </c>
      <c r="CA227">
        <v>19.9119</v>
      </c>
      <c r="CB227">
        <v>900.007</v>
      </c>
      <c r="CC227">
        <v>101.142</v>
      </c>
      <c r="CD227">
        <v>0.0997773</v>
      </c>
      <c r="CE227">
        <v>35.2772</v>
      </c>
      <c r="CF227">
        <v>35.508</v>
      </c>
      <c r="CG227">
        <v>999.9</v>
      </c>
      <c r="CH227">
        <v>0</v>
      </c>
      <c r="CI227">
        <v>0</v>
      </c>
      <c r="CJ227">
        <v>10022.5</v>
      </c>
      <c r="CK227">
        <v>0</v>
      </c>
      <c r="CL227">
        <v>66.2791</v>
      </c>
      <c r="CM227">
        <v>1460.06</v>
      </c>
      <c r="CN227">
        <v>0.973004</v>
      </c>
      <c r="CO227">
        <v>0.0269955</v>
      </c>
      <c r="CP227">
        <v>0</v>
      </c>
      <c r="CQ227">
        <v>3.3299</v>
      </c>
      <c r="CR227">
        <v>4.99951</v>
      </c>
      <c r="CS227">
        <v>206.97</v>
      </c>
      <c r="CT227">
        <v>11912.4</v>
      </c>
      <c r="CU227">
        <v>49.625</v>
      </c>
      <c r="CV227">
        <v>52</v>
      </c>
      <c r="CW227">
        <v>51.25</v>
      </c>
      <c r="CX227">
        <v>51.375</v>
      </c>
      <c r="CY227">
        <v>51.625</v>
      </c>
      <c r="CZ227">
        <v>1415.78</v>
      </c>
      <c r="DA227">
        <v>39.28</v>
      </c>
      <c r="DB227">
        <v>0</v>
      </c>
      <c r="DC227">
        <v>1627940934.1</v>
      </c>
      <c r="DD227">
        <v>0</v>
      </c>
      <c r="DE227">
        <v>3.22506153846154</v>
      </c>
      <c r="DF227">
        <v>-0.556902572751811</v>
      </c>
      <c r="DG227">
        <v>3.40198290967516</v>
      </c>
      <c r="DH227">
        <v>206.594846153846</v>
      </c>
      <c r="DI227">
        <v>15</v>
      </c>
      <c r="DJ227">
        <v>1627940486.6</v>
      </c>
      <c r="DK227" t="s">
        <v>294</v>
      </c>
      <c r="DL227">
        <v>1627940484.1</v>
      </c>
      <c r="DM227">
        <v>1627940486.6</v>
      </c>
      <c r="DN227">
        <v>1</v>
      </c>
      <c r="DO227">
        <v>-0.66</v>
      </c>
      <c r="DP227">
        <v>-0.126</v>
      </c>
      <c r="DQ227">
        <v>0.617</v>
      </c>
      <c r="DR227">
        <v>-0.144</v>
      </c>
      <c r="DS227">
        <v>420</v>
      </c>
      <c r="DT227">
        <v>19</v>
      </c>
      <c r="DU227">
        <v>0.69</v>
      </c>
      <c r="DV227">
        <v>0.21</v>
      </c>
      <c r="DW227">
        <v>-5.58919951219512</v>
      </c>
      <c r="DX227">
        <v>0.227351916376319</v>
      </c>
      <c r="DY227">
        <v>0.0621298176303974</v>
      </c>
      <c r="DZ227">
        <v>1</v>
      </c>
      <c r="EA227">
        <v>3.25044411764706</v>
      </c>
      <c r="EB227">
        <v>-0.669775334919251</v>
      </c>
      <c r="EC227">
        <v>0.185837946785359</v>
      </c>
      <c r="ED227">
        <v>1</v>
      </c>
      <c r="EE227">
        <v>0.0672947073170732</v>
      </c>
      <c r="EF227">
        <v>-0.111675200696864</v>
      </c>
      <c r="EG227">
        <v>0.0124723755821667</v>
      </c>
      <c r="EH227">
        <v>0</v>
      </c>
      <c r="EI227">
        <v>2</v>
      </c>
      <c r="EJ227">
        <v>3</v>
      </c>
      <c r="EK227" t="s">
        <v>298</v>
      </c>
      <c r="EL227">
        <v>100</v>
      </c>
      <c r="EM227">
        <v>100</v>
      </c>
      <c r="EN227">
        <v>1.638</v>
      </c>
      <c r="EO227">
        <v>-0.1299</v>
      </c>
      <c r="EP227">
        <v>-1.5265217558934</v>
      </c>
      <c r="EQ227">
        <v>0.00616335315543056</v>
      </c>
      <c r="ER227">
        <v>-2.81551833566181e-06</v>
      </c>
      <c r="ES227">
        <v>7.20361701182458e-10</v>
      </c>
      <c r="ET227">
        <v>-0.335119031910718</v>
      </c>
      <c r="EU227">
        <v>0.000949733804135094</v>
      </c>
      <c r="EV227">
        <v>0.000626151634330831</v>
      </c>
      <c r="EW227">
        <v>-7.8445624330649e-06</v>
      </c>
      <c r="EX227">
        <v>-4</v>
      </c>
      <c r="EY227">
        <v>2067</v>
      </c>
      <c r="EZ227">
        <v>1</v>
      </c>
      <c r="FA227">
        <v>22</v>
      </c>
      <c r="FB227">
        <v>7.5</v>
      </c>
      <c r="FC227">
        <v>7.5</v>
      </c>
      <c r="FD227">
        <v>18</v>
      </c>
      <c r="FE227">
        <v>992.93</v>
      </c>
      <c r="FF227">
        <v>448.413</v>
      </c>
      <c r="FG227">
        <v>33.0019</v>
      </c>
      <c r="FH227">
        <v>35.1689</v>
      </c>
      <c r="FI227">
        <v>30.0013</v>
      </c>
      <c r="FJ227">
        <v>34.8016</v>
      </c>
      <c r="FK227">
        <v>34.83</v>
      </c>
      <c r="FL227">
        <v>41.2441</v>
      </c>
      <c r="FM227">
        <v>44.8772</v>
      </c>
      <c r="FN227">
        <v>0</v>
      </c>
      <c r="FO227">
        <v>33</v>
      </c>
      <c r="FP227">
        <v>716.19</v>
      </c>
      <c r="FQ227">
        <v>19.6241</v>
      </c>
      <c r="FR227">
        <v>98.785</v>
      </c>
      <c r="FS227">
        <v>97.604</v>
      </c>
    </row>
    <row r="228" spans="1:175">
      <c r="A228">
        <v>212</v>
      </c>
      <c r="B228">
        <v>1627940935.6</v>
      </c>
      <c r="C228">
        <v>422</v>
      </c>
      <c r="D228" t="s">
        <v>718</v>
      </c>
      <c r="E228" t="s">
        <v>719</v>
      </c>
      <c r="F228">
        <v>0</v>
      </c>
      <c r="H228">
        <v>1627940935.6</v>
      </c>
      <c r="I228">
        <f>(J228)/1000</f>
        <v>0</v>
      </c>
      <c r="J228">
        <f>1000*CB228*AH228*(BX228-BY228)/(100*BQ228*(1000-AH228*BX228))</f>
        <v>0</v>
      </c>
      <c r="K228">
        <f>CB228*AH228*(BW228-BV228*(1000-AH228*BY228)/(1000-AH228*BX228))/(100*BQ228)</f>
        <v>0</v>
      </c>
      <c r="L228">
        <f>BV228 - IF(AH228&gt;1, K228*BQ228*100.0/(AJ228*CJ228), 0)</f>
        <v>0</v>
      </c>
      <c r="M228">
        <f>((S228-I228/2)*L228-K228)/(S228+I228/2)</f>
        <v>0</v>
      </c>
      <c r="N228">
        <f>M228*(CC228+CD228)/1000.0</f>
        <v>0</v>
      </c>
      <c r="O228">
        <f>(BV228 - IF(AH228&gt;1, K228*BQ228*100.0/(AJ228*CJ228), 0))*(CC228+CD228)/1000.0</f>
        <v>0</v>
      </c>
      <c r="P228">
        <f>2.0/((1/R228-1/Q228)+SIGN(R228)*SQRT((1/R228-1/Q228)*(1/R228-1/Q228) + 4*BR228/((BR228+1)*(BR228+1))*(2*1/R228*1/Q228-1/Q228*1/Q228)))</f>
        <v>0</v>
      </c>
      <c r="Q228">
        <f>IF(LEFT(BS228,1)&lt;&gt;"0",IF(LEFT(BS228,1)="1",3.0,BT228),$D$5+$E$5*(CJ228*CC228/($K$5*1000))+$F$5*(CJ228*CC228/($K$5*1000))*MAX(MIN(BQ228,$J$5),$I$5)*MAX(MIN(BQ228,$J$5),$I$5)+$G$5*MAX(MIN(BQ228,$J$5),$I$5)*(CJ228*CC228/($K$5*1000))+$H$5*(CJ228*CC228/($K$5*1000))*(CJ228*CC228/($K$5*1000)))</f>
        <v>0</v>
      </c>
      <c r="R228">
        <f>I228*(1000-(1000*0.61365*exp(17.502*V228/(240.97+V228))/(CC228+CD228)+BX228)/2)/(1000*0.61365*exp(17.502*V228/(240.97+V228))/(CC228+CD228)-BX228)</f>
        <v>0</v>
      </c>
      <c r="S228">
        <f>1/((BR228+1)/(P228/1.6)+1/(Q228/1.37)) + BR228/((BR228+1)/(P228/1.6) + BR228/(Q228/1.37))</f>
        <v>0</v>
      </c>
      <c r="T228">
        <f>(BM228*BP228)</f>
        <v>0</v>
      </c>
      <c r="U228">
        <f>(CE228+(T228+2*0.95*5.67E-8*(((CE228+$B$7)+273)^4-(CE228+273)^4)-44100*I228)/(1.84*29.3*Q228+8*0.95*5.67E-8*(CE228+273)^3))</f>
        <v>0</v>
      </c>
      <c r="V228">
        <f>($C$7*CF228+$D$7*CG228+$E$7*U228)</f>
        <v>0</v>
      </c>
      <c r="W228">
        <f>0.61365*exp(17.502*V228/(240.97+V228))</f>
        <v>0</v>
      </c>
      <c r="X228">
        <f>(Y228/Z228*100)</f>
        <v>0</v>
      </c>
      <c r="Y228">
        <f>BX228*(CC228+CD228)/1000</f>
        <v>0</v>
      </c>
      <c r="Z228">
        <f>0.61365*exp(17.502*CE228/(240.97+CE228))</f>
        <v>0</v>
      </c>
      <c r="AA228">
        <f>(W228-BX228*(CC228+CD228)/1000)</f>
        <v>0</v>
      </c>
      <c r="AB228">
        <f>(-I228*44100)</f>
        <v>0</v>
      </c>
      <c r="AC228">
        <f>2*29.3*Q228*0.92*(CE228-V228)</f>
        <v>0</v>
      </c>
      <c r="AD228">
        <f>2*0.95*5.67E-8*(((CE228+$B$7)+273)^4-(V228+273)^4)</f>
        <v>0</v>
      </c>
      <c r="AE228">
        <f>T228+AD228+AB228+AC228</f>
        <v>0</v>
      </c>
      <c r="AF228">
        <v>0</v>
      </c>
      <c r="AG228">
        <v>0</v>
      </c>
      <c r="AH228">
        <f>IF(AF228*$H$13&gt;=AJ228,1.0,(AJ228/(AJ228-AF228*$H$13)))</f>
        <v>0</v>
      </c>
      <c r="AI228">
        <f>(AH228-1)*100</f>
        <v>0</v>
      </c>
      <c r="AJ228">
        <f>MAX(0,($B$13+$C$13*CJ228)/(1+$D$13*CJ228)*CC228/(CE228+273)*$E$13)</f>
        <v>0</v>
      </c>
      <c r="AK228" t="s">
        <v>292</v>
      </c>
      <c r="AL228" t="s">
        <v>292</v>
      </c>
      <c r="AM228">
        <v>0</v>
      </c>
      <c r="AN228">
        <v>0</v>
      </c>
      <c r="AO228">
        <f>1-AM228/AN228</f>
        <v>0</v>
      </c>
      <c r="AP228">
        <v>0</v>
      </c>
      <c r="AQ228" t="s">
        <v>292</v>
      </c>
      <c r="AR228" t="s">
        <v>292</v>
      </c>
      <c r="AS228">
        <v>0</v>
      </c>
      <c r="AT228">
        <v>0</v>
      </c>
      <c r="AU228">
        <f>1-AS228/AT228</f>
        <v>0</v>
      </c>
      <c r="AV228">
        <v>0.5</v>
      </c>
      <c r="AW228">
        <f>BN228</f>
        <v>0</v>
      </c>
      <c r="AX228">
        <f>K228</f>
        <v>0</v>
      </c>
      <c r="AY228">
        <f>AU228*AV228*AW228</f>
        <v>0</v>
      </c>
      <c r="AZ228">
        <f>(AX228-AP228)/AW228</f>
        <v>0</v>
      </c>
      <c r="BA228">
        <f>(AN228-AT228)/AT228</f>
        <v>0</v>
      </c>
      <c r="BB228">
        <f>AM228/(AO228+AM228/AT228)</f>
        <v>0</v>
      </c>
      <c r="BC228" t="s">
        <v>292</v>
      </c>
      <c r="BD228">
        <v>0</v>
      </c>
      <c r="BE228">
        <f>IF(BD228&lt;&gt;0, BD228, BB228)</f>
        <v>0</v>
      </c>
      <c r="BF228">
        <f>1-BE228/AT228</f>
        <v>0</v>
      </c>
      <c r="BG228">
        <f>(AT228-AS228)/(AT228-BE228)</f>
        <v>0</v>
      </c>
      <c r="BH228">
        <f>(AN228-AT228)/(AN228-BE228)</f>
        <v>0</v>
      </c>
      <c r="BI228">
        <f>(AT228-AS228)/(AT228-AM228)</f>
        <v>0</v>
      </c>
      <c r="BJ228">
        <f>(AN228-AT228)/(AN228-AM228)</f>
        <v>0</v>
      </c>
      <c r="BK228">
        <f>(BG228*BE228/AS228)</f>
        <v>0</v>
      </c>
      <c r="BL228">
        <f>(1-BK228)</f>
        <v>0</v>
      </c>
      <c r="BM228">
        <f>$B$11*CK228+$C$11*CL228+$F$11*CM228*(1-CP228)</f>
        <v>0</v>
      </c>
      <c r="BN228">
        <f>BM228*BO228</f>
        <v>0</v>
      </c>
      <c r="BO228">
        <f>($B$11*$D$9+$C$11*$D$9+$F$11*((CZ228+CR228)/MAX(CZ228+CR228+DA228, 0.1)*$I$9+DA228/MAX(CZ228+CR228+DA228, 0.1)*$J$9))/($B$11+$C$11+$F$11)</f>
        <v>0</v>
      </c>
      <c r="BP228">
        <f>($B$11*$K$9+$C$11*$K$9+$F$11*((CZ228+CR228)/MAX(CZ228+CR228+DA228, 0.1)*$P$9+DA228/MAX(CZ228+CR228+DA228, 0.1)*$Q$9))/($B$11+$C$11+$F$11)</f>
        <v>0</v>
      </c>
      <c r="BQ228">
        <v>6</v>
      </c>
      <c r="BR228">
        <v>0.5</v>
      </c>
      <c r="BS228" t="s">
        <v>293</v>
      </c>
      <c r="BT228">
        <v>2</v>
      </c>
      <c r="BU228">
        <v>1627940935.6</v>
      </c>
      <c r="BV228">
        <v>699.645</v>
      </c>
      <c r="BW228">
        <v>705.214</v>
      </c>
      <c r="BX228">
        <v>19.7799</v>
      </c>
      <c r="BY228">
        <v>19.6982</v>
      </c>
      <c r="BZ228">
        <v>697.997</v>
      </c>
      <c r="CA228">
        <v>19.9098</v>
      </c>
      <c r="CB228">
        <v>900.071</v>
      </c>
      <c r="CC228">
        <v>101.142</v>
      </c>
      <c r="CD228">
        <v>0.0997078</v>
      </c>
      <c r="CE228">
        <v>35.2771</v>
      </c>
      <c r="CF228">
        <v>35.51</v>
      </c>
      <c r="CG228">
        <v>999.9</v>
      </c>
      <c r="CH228">
        <v>0</v>
      </c>
      <c r="CI228">
        <v>0</v>
      </c>
      <c r="CJ228">
        <v>10030</v>
      </c>
      <c r="CK228">
        <v>0</v>
      </c>
      <c r="CL228">
        <v>66.2791</v>
      </c>
      <c r="CM228">
        <v>1460.05</v>
      </c>
      <c r="CN228">
        <v>0.973004</v>
      </c>
      <c r="CO228">
        <v>0.0269955</v>
      </c>
      <c r="CP228">
        <v>0</v>
      </c>
      <c r="CQ228">
        <v>3.5763</v>
      </c>
      <c r="CR228">
        <v>4.99951</v>
      </c>
      <c r="CS228">
        <v>206.02</v>
      </c>
      <c r="CT228">
        <v>11912.3</v>
      </c>
      <c r="CU228">
        <v>49.625</v>
      </c>
      <c r="CV228">
        <v>52</v>
      </c>
      <c r="CW228">
        <v>51.25</v>
      </c>
      <c r="CX228">
        <v>51.375</v>
      </c>
      <c r="CY228">
        <v>51.625</v>
      </c>
      <c r="CZ228">
        <v>1415.77</v>
      </c>
      <c r="DA228">
        <v>39.28</v>
      </c>
      <c r="DB228">
        <v>0</v>
      </c>
      <c r="DC228">
        <v>1627940936.5</v>
      </c>
      <c r="DD228">
        <v>0</v>
      </c>
      <c r="DE228">
        <v>3.23446153846154</v>
      </c>
      <c r="DF228">
        <v>0.113900852638375</v>
      </c>
      <c r="DG228">
        <v>1.52953845627489</v>
      </c>
      <c r="DH228">
        <v>206.628576923077</v>
      </c>
      <c r="DI228">
        <v>15</v>
      </c>
      <c r="DJ228">
        <v>1627940486.6</v>
      </c>
      <c r="DK228" t="s">
        <v>294</v>
      </c>
      <c r="DL228">
        <v>1627940484.1</v>
      </c>
      <c r="DM228">
        <v>1627940486.6</v>
      </c>
      <c r="DN228">
        <v>1</v>
      </c>
      <c r="DO228">
        <v>-0.66</v>
      </c>
      <c r="DP228">
        <v>-0.126</v>
      </c>
      <c r="DQ228">
        <v>0.617</v>
      </c>
      <c r="DR228">
        <v>-0.144</v>
      </c>
      <c r="DS228">
        <v>420</v>
      </c>
      <c r="DT228">
        <v>19</v>
      </c>
      <c r="DU228">
        <v>0.69</v>
      </c>
      <c r="DV228">
        <v>0.21</v>
      </c>
      <c r="DW228">
        <v>-5.5875056097561</v>
      </c>
      <c r="DX228">
        <v>0.0868722648083647</v>
      </c>
      <c r="DY228">
        <v>0.0596818888673485</v>
      </c>
      <c r="DZ228">
        <v>1</v>
      </c>
      <c r="EA228">
        <v>3.24386176470588</v>
      </c>
      <c r="EB228">
        <v>-0.470178360101432</v>
      </c>
      <c r="EC228">
        <v>0.185852270578647</v>
      </c>
      <c r="ED228">
        <v>1</v>
      </c>
      <c r="EE228">
        <v>0.0645092341463415</v>
      </c>
      <c r="EF228">
        <v>-0.069564468292683</v>
      </c>
      <c r="EG228">
        <v>0.00945293361479193</v>
      </c>
      <c r="EH228">
        <v>1</v>
      </c>
      <c r="EI228">
        <v>3</v>
      </c>
      <c r="EJ228">
        <v>3</v>
      </c>
      <c r="EK228" t="s">
        <v>295</v>
      </c>
      <c r="EL228">
        <v>100</v>
      </c>
      <c r="EM228">
        <v>100</v>
      </c>
      <c r="EN228">
        <v>1.648</v>
      </c>
      <c r="EO228">
        <v>-0.1299</v>
      </c>
      <c r="EP228">
        <v>-1.5265217558934</v>
      </c>
      <c r="EQ228">
        <v>0.00616335315543056</v>
      </c>
      <c r="ER228">
        <v>-2.81551833566181e-06</v>
      </c>
      <c r="ES228">
        <v>7.20361701182458e-10</v>
      </c>
      <c r="ET228">
        <v>-0.335119031910718</v>
      </c>
      <c r="EU228">
        <v>0.000949733804135094</v>
      </c>
      <c r="EV228">
        <v>0.000626151634330831</v>
      </c>
      <c r="EW228">
        <v>-7.8445624330649e-06</v>
      </c>
      <c r="EX228">
        <v>-4</v>
      </c>
      <c r="EY228">
        <v>2067</v>
      </c>
      <c r="EZ228">
        <v>1</v>
      </c>
      <c r="FA228">
        <v>22</v>
      </c>
      <c r="FB228">
        <v>7.5</v>
      </c>
      <c r="FC228">
        <v>7.5</v>
      </c>
      <c r="FD228">
        <v>18</v>
      </c>
      <c r="FE228">
        <v>993.013</v>
      </c>
      <c r="FF228">
        <v>448.172</v>
      </c>
      <c r="FG228">
        <v>33.0019</v>
      </c>
      <c r="FH228">
        <v>35.1754</v>
      </c>
      <c r="FI228">
        <v>30.0013</v>
      </c>
      <c r="FJ228">
        <v>34.8085</v>
      </c>
      <c r="FK228">
        <v>34.8379</v>
      </c>
      <c r="FL228">
        <v>41.3776</v>
      </c>
      <c r="FM228">
        <v>44.8772</v>
      </c>
      <c r="FN228">
        <v>0</v>
      </c>
      <c r="FO228">
        <v>33</v>
      </c>
      <c r="FP228">
        <v>716.19</v>
      </c>
      <c r="FQ228">
        <v>19.628</v>
      </c>
      <c r="FR228">
        <v>98.7844</v>
      </c>
      <c r="FS228">
        <v>97.6024</v>
      </c>
    </row>
    <row r="229" spans="1:175">
      <c r="A229">
        <v>213</v>
      </c>
      <c r="B229">
        <v>1627940937.6</v>
      </c>
      <c r="C229">
        <v>424</v>
      </c>
      <c r="D229" t="s">
        <v>720</v>
      </c>
      <c r="E229" t="s">
        <v>721</v>
      </c>
      <c r="F229">
        <v>0</v>
      </c>
      <c r="H229">
        <v>1627940937.6</v>
      </c>
      <c r="I229">
        <f>(J229)/1000</f>
        <v>0</v>
      </c>
      <c r="J229">
        <f>1000*CB229*AH229*(BX229-BY229)/(100*BQ229*(1000-AH229*BX229))</f>
        <v>0</v>
      </c>
      <c r="K229">
        <f>CB229*AH229*(BW229-BV229*(1000-AH229*BY229)/(1000-AH229*BX229))/(100*BQ229)</f>
        <v>0</v>
      </c>
      <c r="L229">
        <f>BV229 - IF(AH229&gt;1, K229*BQ229*100.0/(AJ229*CJ229), 0)</f>
        <v>0</v>
      </c>
      <c r="M229">
        <f>((S229-I229/2)*L229-K229)/(S229+I229/2)</f>
        <v>0</v>
      </c>
      <c r="N229">
        <f>M229*(CC229+CD229)/1000.0</f>
        <v>0</v>
      </c>
      <c r="O229">
        <f>(BV229 - IF(AH229&gt;1, K229*BQ229*100.0/(AJ229*CJ229), 0))*(CC229+CD229)/1000.0</f>
        <v>0</v>
      </c>
      <c r="P229">
        <f>2.0/((1/R229-1/Q229)+SIGN(R229)*SQRT((1/R229-1/Q229)*(1/R229-1/Q229) + 4*BR229/((BR229+1)*(BR229+1))*(2*1/R229*1/Q229-1/Q229*1/Q229)))</f>
        <v>0</v>
      </c>
      <c r="Q229">
        <f>IF(LEFT(BS229,1)&lt;&gt;"0",IF(LEFT(BS229,1)="1",3.0,BT229),$D$5+$E$5*(CJ229*CC229/($K$5*1000))+$F$5*(CJ229*CC229/($K$5*1000))*MAX(MIN(BQ229,$J$5),$I$5)*MAX(MIN(BQ229,$J$5),$I$5)+$G$5*MAX(MIN(BQ229,$J$5),$I$5)*(CJ229*CC229/($K$5*1000))+$H$5*(CJ229*CC229/($K$5*1000))*(CJ229*CC229/($K$5*1000)))</f>
        <v>0</v>
      </c>
      <c r="R229">
        <f>I229*(1000-(1000*0.61365*exp(17.502*V229/(240.97+V229))/(CC229+CD229)+BX229)/2)/(1000*0.61365*exp(17.502*V229/(240.97+V229))/(CC229+CD229)-BX229)</f>
        <v>0</v>
      </c>
      <c r="S229">
        <f>1/((BR229+1)/(P229/1.6)+1/(Q229/1.37)) + BR229/((BR229+1)/(P229/1.6) + BR229/(Q229/1.37))</f>
        <v>0</v>
      </c>
      <c r="T229">
        <f>(BM229*BP229)</f>
        <v>0</v>
      </c>
      <c r="U229">
        <f>(CE229+(T229+2*0.95*5.67E-8*(((CE229+$B$7)+273)^4-(CE229+273)^4)-44100*I229)/(1.84*29.3*Q229+8*0.95*5.67E-8*(CE229+273)^3))</f>
        <v>0</v>
      </c>
      <c r="V229">
        <f>($C$7*CF229+$D$7*CG229+$E$7*U229)</f>
        <v>0</v>
      </c>
      <c r="W229">
        <f>0.61365*exp(17.502*V229/(240.97+V229))</f>
        <v>0</v>
      </c>
      <c r="X229">
        <f>(Y229/Z229*100)</f>
        <v>0</v>
      </c>
      <c r="Y229">
        <f>BX229*(CC229+CD229)/1000</f>
        <v>0</v>
      </c>
      <c r="Z229">
        <f>0.61365*exp(17.502*CE229/(240.97+CE229))</f>
        <v>0</v>
      </c>
      <c r="AA229">
        <f>(W229-BX229*(CC229+CD229)/1000)</f>
        <v>0</v>
      </c>
      <c r="AB229">
        <f>(-I229*44100)</f>
        <v>0</v>
      </c>
      <c r="AC229">
        <f>2*29.3*Q229*0.92*(CE229-V229)</f>
        <v>0</v>
      </c>
      <c r="AD229">
        <f>2*0.95*5.67E-8*(((CE229+$B$7)+273)^4-(V229+273)^4)</f>
        <v>0</v>
      </c>
      <c r="AE229">
        <f>T229+AD229+AB229+AC229</f>
        <v>0</v>
      </c>
      <c r="AF229">
        <v>0</v>
      </c>
      <c r="AG229">
        <v>0</v>
      </c>
      <c r="AH229">
        <f>IF(AF229*$H$13&gt;=AJ229,1.0,(AJ229/(AJ229-AF229*$H$13)))</f>
        <v>0</v>
      </c>
      <c r="AI229">
        <f>(AH229-1)*100</f>
        <v>0</v>
      </c>
      <c r="AJ229">
        <f>MAX(0,($B$13+$C$13*CJ229)/(1+$D$13*CJ229)*CC229/(CE229+273)*$E$13)</f>
        <v>0</v>
      </c>
      <c r="AK229" t="s">
        <v>292</v>
      </c>
      <c r="AL229" t="s">
        <v>292</v>
      </c>
      <c r="AM229">
        <v>0</v>
      </c>
      <c r="AN229">
        <v>0</v>
      </c>
      <c r="AO229">
        <f>1-AM229/AN229</f>
        <v>0</v>
      </c>
      <c r="AP229">
        <v>0</v>
      </c>
      <c r="AQ229" t="s">
        <v>292</v>
      </c>
      <c r="AR229" t="s">
        <v>292</v>
      </c>
      <c r="AS229">
        <v>0</v>
      </c>
      <c r="AT229">
        <v>0</v>
      </c>
      <c r="AU229">
        <f>1-AS229/AT229</f>
        <v>0</v>
      </c>
      <c r="AV229">
        <v>0.5</v>
      </c>
      <c r="AW229">
        <f>BN229</f>
        <v>0</v>
      </c>
      <c r="AX229">
        <f>K229</f>
        <v>0</v>
      </c>
      <c r="AY229">
        <f>AU229*AV229*AW229</f>
        <v>0</v>
      </c>
      <c r="AZ229">
        <f>(AX229-AP229)/AW229</f>
        <v>0</v>
      </c>
      <c r="BA229">
        <f>(AN229-AT229)/AT229</f>
        <v>0</v>
      </c>
      <c r="BB229">
        <f>AM229/(AO229+AM229/AT229)</f>
        <v>0</v>
      </c>
      <c r="BC229" t="s">
        <v>292</v>
      </c>
      <c r="BD229">
        <v>0</v>
      </c>
      <c r="BE229">
        <f>IF(BD229&lt;&gt;0, BD229, BB229)</f>
        <v>0</v>
      </c>
      <c r="BF229">
        <f>1-BE229/AT229</f>
        <v>0</v>
      </c>
      <c r="BG229">
        <f>(AT229-AS229)/(AT229-BE229)</f>
        <v>0</v>
      </c>
      <c r="BH229">
        <f>(AN229-AT229)/(AN229-BE229)</f>
        <v>0</v>
      </c>
      <c r="BI229">
        <f>(AT229-AS229)/(AT229-AM229)</f>
        <v>0</v>
      </c>
      <c r="BJ229">
        <f>(AN229-AT229)/(AN229-AM229)</f>
        <v>0</v>
      </c>
      <c r="BK229">
        <f>(BG229*BE229/AS229)</f>
        <v>0</v>
      </c>
      <c r="BL229">
        <f>(1-BK229)</f>
        <v>0</v>
      </c>
      <c r="BM229">
        <f>$B$11*CK229+$C$11*CL229+$F$11*CM229*(1-CP229)</f>
        <v>0</v>
      </c>
      <c r="BN229">
        <f>BM229*BO229</f>
        <v>0</v>
      </c>
      <c r="BO229">
        <f>($B$11*$D$9+$C$11*$D$9+$F$11*((CZ229+CR229)/MAX(CZ229+CR229+DA229, 0.1)*$I$9+DA229/MAX(CZ229+CR229+DA229, 0.1)*$J$9))/($B$11+$C$11+$F$11)</f>
        <v>0</v>
      </c>
      <c r="BP229">
        <f>($B$11*$K$9+$C$11*$K$9+$F$11*((CZ229+CR229)/MAX(CZ229+CR229+DA229, 0.1)*$P$9+DA229/MAX(CZ229+CR229+DA229, 0.1)*$Q$9))/($B$11+$C$11+$F$11)</f>
        <v>0</v>
      </c>
      <c r="BQ229">
        <v>6</v>
      </c>
      <c r="BR229">
        <v>0.5</v>
      </c>
      <c r="BS229" t="s">
        <v>293</v>
      </c>
      <c r="BT229">
        <v>2</v>
      </c>
      <c r="BU229">
        <v>1627940937.6</v>
      </c>
      <c r="BV229">
        <v>703.013</v>
      </c>
      <c r="BW229">
        <v>708.604</v>
      </c>
      <c r="BX229">
        <v>19.7689</v>
      </c>
      <c r="BY229">
        <v>19.6761</v>
      </c>
      <c r="BZ229">
        <v>701.354</v>
      </c>
      <c r="CA229">
        <v>19.899</v>
      </c>
      <c r="CB229">
        <v>899.983</v>
      </c>
      <c r="CC229">
        <v>101.142</v>
      </c>
      <c r="CD229">
        <v>0.0998155</v>
      </c>
      <c r="CE229">
        <v>35.2784</v>
      </c>
      <c r="CF229">
        <v>35.5203</v>
      </c>
      <c r="CG229">
        <v>999.9</v>
      </c>
      <c r="CH229">
        <v>0</v>
      </c>
      <c r="CI229">
        <v>0</v>
      </c>
      <c r="CJ229">
        <v>9997.5</v>
      </c>
      <c r="CK229">
        <v>0</v>
      </c>
      <c r="CL229">
        <v>66.2791</v>
      </c>
      <c r="CM229">
        <v>1460.05</v>
      </c>
      <c r="CN229">
        <v>0.973004</v>
      </c>
      <c r="CO229">
        <v>0.0269955</v>
      </c>
      <c r="CP229">
        <v>0</v>
      </c>
      <c r="CQ229">
        <v>3.3584</v>
      </c>
      <c r="CR229">
        <v>4.99951</v>
      </c>
      <c r="CS229">
        <v>206.315</v>
      </c>
      <c r="CT229">
        <v>11912.3</v>
      </c>
      <c r="CU229">
        <v>49.687</v>
      </c>
      <c r="CV229">
        <v>52</v>
      </c>
      <c r="CW229">
        <v>51.312</v>
      </c>
      <c r="CX229">
        <v>51.375</v>
      </c>
      <c r="CY229">
        <v>51.625</v>
      </c>
      <c r="CZ229">
        <v>1415.77</v>
      </c>
      <c r="DA229">
        <v>39.28</v>
      </c>
      <c r="DB229">
        <v>0</v>
      </c>
      <c r="DC229">
        <v>1627940938.3</v>
      </c>
      <c r="DD229">
        <v>0</v>
      </c>
      <c r="DE229">
        <v>3.248496</v>
      </c>
      <c r="DF229">
        <v>0.781561540517928</v>
      </c>
      <c r="DG229">
        <v>-0.0853846142755728</v>
      </c>
      <c r="DH229">
        <v>206.64912</v>
      </c>
      <c r="DI229">
        <v>15</v>
      </c>
      <c r="DJ229">
        <v>1627940486.6</v>
      </c>
      <c r="DK229" t="s">
        <v>294</v>
      </c>
      <c r="DL229">
        <v>1627940484.1</v>
      </c>
      <c r="DM229">
        <v>1627940486.6</v>
      </c>
      <c r="DN229">
        <v>1</v>
      </c>
      <c r="DO229">
        <v>-0.66</v>
      </c>
      <c r="DP229">
        <v>-0.126</v>
      </c>
      <c r="DQ229">
        <v>0.617</v>
      </c>
      <c r="DR229">
        <v>-0.144</v>
      </c>
      <c r="DS229">
        <v>420</v>
      </c>
      <c r="DT229">
        <v>19</v>
      </c>
      <c r="DU229">
        <v>0.69</v>
      </c>
      <c r="DV229">
        <v>0.21</v>
      </c>
      <c r="DW229">
        <v>-5.58671219512195</v>
      </c>
      <c r="DX229">
        <v>0.0583277351916438</v>
      </c>
      <c r="DY229">
        <v>0.0617038011048849</v>
      </c>
      <c r="DZ229">
        <v>1</v>
      </c>
      <c r="EA229">
        <v>3.25207142857143</v>
      </c>
      <c r="EB229">
        <v>-0.103272798434436</v>
      </c>
      <c r="EC229">
        <v>0.190815650109027</v>
      </c>
      <c r="ED229">
        <v>1</v>
      </c>
      <c r="EE229">
        <v>0.0642412756097561</v>
      </c>
      <c r="EF229">
        <v>0.00440469407665522</v>
      </c>
      <c r="EG229">
        <v>0.00895280362150644</v>
      </c>
      <c r="EH229">
        <v>1</v>
      </c>
      <c r="EI229">
        <v>3</v>
      </c>
      <c r="EJ229">
        <v>3</v>
      </c>
      <c r="EK229" t="s">
        <v>295</v>
      </c>
      <c r="EL229">
        <v>100</v>
      </c>
      <c r="EM229">
        <v>100</v>
      </c>
      <c r="EN229">
        <v>1.659</v>
      </c>
      <c r="EO229">
        <v>-0.1301</v>
      </c>
      <c r="EP229">
        <v>-1.5265217558934</v>
      </c>
      <c r="EQ229">
        <v>0.00616335315543056</v>
      </c>
      <c r="ER229">
        <v>-2.81551833566181e-06</v>
      </c>
      <c r="ES229">
        <v>7.20361701182458e-10</v>
      </c>
      <c r="ET229">
        <v>-0.335119031910718</v>
      </c>
      <c r="EU229">
        <v>0.000949733804135094</v>
      </c>
      <c r="EV229">
        <v>0.000626151634330831</v>
      </c>
      <c r="EW229">
        <v>-7.8445624330649e-06</v>
      </c>
      <c r="EX229">
        <v>-4</v>
      </c>
      <c r="EY229">
        <v>2067</v>
      </c>
      <c r="EZ229">
        <v>1</v>
      </c>
      <c r="FA229">
        <v>22</v>
      </c>
      <c r="FB229">
        <v>7.6</v>
      </c>
      <c r="FC229">
        <v>7.5</v>
      </c>
      <c r="FD229">
        <v>18</v>
      </c>
      <c r="FE229">
        <v>992.866</v>
      </c>
      <c r="FF229">
        <v>448.255</v>
      </c>
      <c r="FG229">
        <v>33.0019</v>
      </c>
      <c r="FH229">
        <v>35.1818</v>
      </c>
      <c r="FI229">
        <v>30.0013</v>
      </c>
      <c r="FJ229">
        <v>34.815</v>
      </c>
      <c r="FK229">
        <v>34.845</v>
      </c>
      <c r="FL229">
        <v>41.5497</v>
      </c>
      <c r="FM229">
        <v>44.8772</v>
      </c>
      <c r="FN229">
        <v>0</v>
      </c>
      <c r="FO229">
        <v>33</v>
      </c>
      <c r="FP229">
        <v>721.22</v>
      </c>
      <c r="FQ229">
        <v>19.628</v>
      </c>
      <c r="FR229">
        <v>98.7845</v>
      </c>
      <c r="FS229">
        <v>97.6013</v>
      </c>
    </row>
    <row r="230" spans="1:175">
      <c r="A230">
        <v>214</v>
      </c>
      <c r="B230">
        <v>1627940939.6</v>
      </c>
      <c r="C230">
        <v>426</v>
      </c>
      <c r="D230" t="s">
        <v>722</v>
      </c>
      <c r="E230" t="s">
        <v>723</v>
      </c>
      <c r="F230">
        <v>0</v>
      </c>
      <c r="H230">
        <v>1627940939.6</v>
      </c>
      <c r="I230">
        <f>(J230)/1000</f>
        <v>0</v>
      </c>
      <c r="J230">
        <f>1000*CB230*AH230*(BX230-BY230)/(100*BQ230*(1000-AH230*BX230))</f>
        <v>0</v>
      </c>
      <c r="K230">
        <f>CB230*AH230*(BW230-BV230*(1000-AH230*BY230)/(1000-AH230*BX230))/(100*BQ230)</f>
        <v>0</v>
      </c>
      <c r="L230">
        <f>BV230 - IF(AH230&gt;1, K230*BQ230*100.0/(AJ230*CJ230), 0)</f>
        <v>0</v>
      </c>
      <c r="M230">
        <f>((S230-I230/2)*L230-K230)/(S230+I230/2)</f>
        <v>0</v>
      </c>
      <c r="N230">
        <f>M230*(CC230+CD230)/1000.0</f>
        <v>0</v>
      </c>
      <c r="O230">
        <f>(BV230 - IF(AH230&gt;1, K230*BQ230*100.0/(AJ230*CJ230), 0))*(CC230+CD230)/1000.0</f>
        <v>0</v>
      </c>
      <c r="P230">
        <f>2.0/((1/R230-1/Q230)+SIGN(R230)*SQRT((1/R230-1/Q230)*(1/R230-1/Q230) + 4*BR230/((BR230+1)*(BR230+1))*(2*1/R230*1/Q230-1/Q230*1/Q230)))</f>
        <v>0</v>
      </c>
      <c r="Q230">
        <f>IF(LEFT(BS230,1)&lt;&gt;"0",IF(LEFT(BS230,1)="1",3.0,BT230),$D$5+$E$5*(CJ230*CC230/($K$5*1000))+$F$5*(CJ230*CC230/($K$5*1000))*MAX(MIN(BQ230,$J$5),$I$5)*MAX(MIN(BQ230,$J$5),$I$5)+$G$5*MAX(MIN(BQ230,$J$5),$I$5)*(CJ230*CC230/($K$5*1000))+$H$5*(CJ230*CC230/($K$5*1000))*(CJ230*CC230/($K$5*1000)))</f>
        <v>0</v>
      </c>
      <c r="R230">
        <f>I230*(1000-(1000*0.61365*exp(17.502*V230/(240.97+V230))/(CC230+CD230)+BX230)/2)/(1000*0.61365*exp(17.502*V230/(240.97+V230))/(CC230+CD230)-BX230)</f>
        <v>0</v>
      </c>
      <c r="S230">
        <f>1/((BR230+1)/(P230/1.6)+1/(Q230/1.37)) + BR230/((BR230+1)/(P230/1.6) + BR230/(Q230/1.37))</f>
        <v>0</v>
      </c>
      <c r="T230">
        <f>(BM230*BP230)</f>
        <v>0</v>
      </c>
      <c r="U230">
        <f>(CE230+(T230+2*0.95*5.67E-8*(((CE230+$B$7)+273)^4-(CE230+273)^4)-44100*I230)/(1.84*29.3*Q230+8*0.95*5.67E-8*(CE230+273)^3))</f>
        <v>0</v>
      </c>
      <c r="V230">
        <f>($C$7*CF230+$D$7*CG230+$E$7*U230)</f>
        <v>0</v>
      </c>
      <c r="W230">
        <f>0.61365*exp(17.502*V230/(240.97+V230))</f>
        <v>0</v>
      </c>
      <c r="X230">
        <f>(Y230/Z230*100)</f>
        <v>0</v>
      </c>
      <c r="Y230">
        <f>BX230*(CC230+CD230)/1000</f>
        <v>0</v>
      </c>
      <c r="Z230">
        <f>0.61365*exp(17.502*CE230/(240.97+CE230))</f>
        <v>0</v>
      </c>
      <c r="AA230">
        <f>(W230-BX230*(CC230+CD230)/1000)</f>
        <v>0</v>
      </c>
      <c r="AB230">
        <f>(-I230*44100)</f>
        <v>0</v>
      </c>
      <c r="AC230">
        <f>2*29.3*Q230*0.92*(CE230-V230)</f>
        <v>0</v>
      </c>
      <c r="AD230">
        <f>2*0.95*5.67E-8*(((CE230+$B$7)+273)^4-(V230+273)^4)</f>
        <v>0</v>
      </c>
      <c r="AE230">
        <f>T230+AD230+AB230+AC230</f>
        <v>0</v>
      </c>
      <c r="AF230">
        <v>0</v>
      </c>
      <c r="AG230">
        <v>0</v>
      </c>
      <c r="AH230">
        <f>IF(AF230*$H$13&gt;=AJ230,1.0,(AJ230/(AJ230-AF230*$H$13)))</f>
        <v>0</v>
      </c>
      <c r="AI230">
        <f>(AH230-1)*100</f>
        <v>0</v>
      </c>
      <c r="AJ230">
        <f>MAX(0,($B$13+$C$13*CJ230)/(1+$D$13*CJ230)*CC230/(CE230+273)*$E$13)</f>
        <v>0</v>
      </c>
      <c r="AK230" t="s">
        <v>292</v>
      </c>
      <c r="AL230" t="s">
        <v>292</v>
      </c>
      <c r="AM230">
        <v>0</v>
      </c>
      <c r="AN230">
        <v>0</v>
      </c>
      <c r="AO230">
        <f>1-AM230/AN230</f>
        <v>0</v>
      </c>
      <c r="AP230">
        <v>0</v>
      </c>
      <c r="AQ230" t="s">
        <v>292</v>
      </c>
      <c r="AR230" t="s">
        <v>292</v>
      </c>
      <c r="AS230">
        <v>0</v>
      </c>
      <c r="AT230">
        <v>0</v>
      </c>
      <c r="AU230">
        <f>1-AS230/AT230</f>
        <v>0</v>
      </c>
      <c r="AV230">
        <v>0.5</v>
      </c>
      <c r="AW230">
        <f>BN230</f>
        <v>0</v>
      </c>
      <c r="AX230">
        <f>K230</f>
        <v>0</v>
      </c>
      <c r="AY230">
        <f>AU230*AV230*AW230</f>
        <v>0</v>
      </c>
      <c r="AZ230">
        <f>(AX230-AP230)/AW230</f>
        <v>0</v>
      </c>
      <c r="BA230">
        <f>(AN230-AT230)/AT230</f>
        <v>0</v>
      </c>
      <c r="BB230">
        <f>AM230/(AO230+AM230/AT230)</f>
        <v>0</v>
      </c>
      <c r="BC230" t="s">
        <v>292</v>
      </c>
      <c r="BD230">
        <v>0</v>
      </c>
      <c r="BE230">
        <f>IF(BD230&lt;&gt;0, BD230, BB230)</f>
        <v>0</v>
      </c>
      <c r="BF230">
        <f>1-BE230/AT230</f>
        <v>0</v>
      </c>
      <c r="BG230">
        <f>(AT230-AS230)/(AT230-BE230)</f>
        <v>0</v>
      </c>
      <c r="BH230">
        <f>(AN230-AT230)/(AN230-BE230)</f>
        <v>0</v>
      </c>
      <c r="BI230">
        <f>(AT230-AS230)/(AT230-AM230)</f>
        <v>0</v>
      </c>
      <c r="BJ230">
        <f>(AN230-AT230)/(AN230-AM230)</f>
        <v>0</v>
      </c>
      <c r="BK230">
        <f>(BG230*BE230/AS230)</f>
        <v>0</v>
      </c>
      <c r="BL230">
        <f>(1-BK230)</f>
        <v>0</v>
      </c>
      <c r="BM230">
        <f>$B$11*CK230+$C$11*CL230+$F$11*CM230*(1-CP230)</f>
        <v>0</v>
      </c>
      <c r="BN230">
        <f>BM230*BO230</f>
        <v>0</v>
      </c>
      <c r="BO230">
        <f>($B$11*$D$9+$C$11*$D$9+$F$11*((CZ230+CR230)/MAX(CZ230+CR230+DA230, 0.1)*$I$9+DA230/MAX(CZ230+CR230+DA230, 0.1)*$J$9))/($B$11+$C$11+$F$11)</f>
        <v>0</v>
      </c>
      <c r="BP230">
        <f>($B$11*$K$9+$C$11*$K$9+$F$11*((CZ230+CR230)/MAX(CZ230+CR230+DA230, 0.1)*$P$9+DA230/MAX(CZ230+CR230+DA230, 0.1)*$Q$9))/($B$11+$C$11+$F$11)</f>
        <v>0</v>
      </c>
      <c r="BQ230">
        <v>6</v>
      </c>
      <c r="BR230">
        <v>0.5</v>
      </c>
      <c r="BS230" t="s">
        <v>293</v>
      </c>
      <c r="BT230">
        <v>2</v>
      </c>
      <c r="BU230">
        <v>1627940939.6</v>
      </c>
      <c r="BV230">
        <v>706.353</v>
      </c>
      <c r="BW230">
        <v>712.054</v>
      </c>
      <c r="BX230">
        <v>19.7586</v>
      </c>
      <c r="BY230">
        <v>19.6763</v>
      </c>
      <c r="BZ230">
        <v>704.682</v>
      </c>
      <c r="CA230">
        <v>19.8888</v>
      </c>
      <c r="CB230">
        <v>900.013</v>
      </c>
      <c r="CC230">
        <v>101.141</v>
      </c>
      <c r="CD230">
        <v>0.100155</v>
      </c>
      <c r="CE230">
        <v>35.2815</v>
      </c>
      <c r="CF230">
        <v>35.5206</v>
      </c>
      <c r="CG230">
        <v>999.9</v>
      </c>
      <c r="CH230">
        <v>0</v>
      </c>
      <c r="CI230">
        <v>0</v>
      </c>
      <c r="CJ230">
        <v>9986.25</v>
      </c>
      <c r="CK230">
        <v>0</v>
      </c>
      <c r="CL230">
        <v>66.265</v>
      </c>
      <c r="CM230">
        <v>1460.05</v>
      </c>
      <c r="CN230">
        <v>0.973004</v>
      </c>
      <c r="CO230">
        <v>0.0269955</v>
      </c>
      <c r="CP230">
        <v>0</v>
      </c>
      <c r="CQ230">
        <v>3.3431</v>
      </c>
      <c r="CR230">
        <v>4.99951</v>
      </c>
      <c r="CS230">
        <v>206.843</v>
      </c>
      <c r="CT230">
        <v>11912.3</v>
      </c>
      <c r="CU230">
        <v>49.687</v>
      </c>
      <c r="CV230">
        <v>52</v>
      </c>
      <c r="CW230">
        <v>51.312</v>
      </c>
      <c r="CX230">
        <v>51.375</v>
      </c>
      <c r="CY230">
        <v>51.625</v>
      </c>
      <c r="CZ230">
        <v>1415.77</v>
      </c>
      <c r="DA230">
        <v>39.28</v>
      </c>
      <c r="DB230">
        <v>0</v>
      </c>
      <c r="DC230">
        <v>1627940940.1</v>
      </c>
      <c r="DD230">
        <v>0</v>
      </c>
      <c r="DE230">
        <v>3.24281538461539</v>
      </c>
      <c r="DF230">
        <v>0.315897437219153</v>
      </c>
      <c r="DG230">
        <v>0.283863252157059</v>
      </c>
      <c r="DH230">
        <v>206.695038461538</v>
      </c>
      <c r="DI230">
        <v>15</v>
      </c>
      <c r="DJ230">
        <v>1627940486.6</v>
      </c>
      <c r="DK230" t="s">
        <v>294</v>
      </c>
      <c r="DL230">
        <v>1627940484.1</v>
      </c>
      <c r="DM230">
        <v>1627940486.6</v>
      </c>
      <c r="DN230">
        <v>1</v>
      </c>
      <c r="DO230">
        <v>-0.66</v>
      </c>
      <c r="DP230">
        <v>-0.126</v>
      </c>
      <c r="DQ230">
        <v>0.617</v>
      </c>
      <c r="DR230">
        <v>-0.144</v>
      </c>
      <c r="DS230">
        <v>420</v>
      </c>
      <c r="DT230">
        <v>19</v>
      </c>
      <c r="DU230">
        <v>0.69</v>
      </c>
      <c r="DV230">
        <v>0.21</v>
      </c>
      <c r="DW230">
        <v>-5.58180682926829</v>
      </c>
      <c r="DX230">
        <v>-0.011542996515683</v>
      </c>
      <c r="DY230">
        <v>0.0586135157741786</v>
      </c>
      <c r="DZ230">
        <v>1</v>
      </c>
      <c r="EA230">
        <v>3.23458235294118</v>
      </c>
      <c r="EB230">
        <v>0.170299186177544</v>
      </c>
      <c r="EC230">
        <v>0.193243166640601</v>
      </c>
      <c r="ED230">
        <v>1</v>
      </c>
      <c r="EE230">
        <v>0.0657919975609756</v>
      </c>
      <c r="EF230">
        <v>0.0680715846689895</v>
      </c>
      <c r="EG230">
        <v>0.0117115843325647</v>
      </c>
      <c r="EH230">
        <v>1</v>
      </c>
      <c r="EI230">
        <v>3</v>
      </c>
      <c r="EJ230">
        <v>3</v>
      </c>
      <c r="EK230" t="s">
        <v>295</v>
      </c>
      <c r="EL230">
        <v>100</v>
      </c>
      <c r="EM230">
        <v>100</v>
      </c>
      <c r="EN230">
        <v>1.671</v>
      </c>
      <c r="EO230">
        <v>-0.1302</v>
      </c>
      <c r="EP230">
        <v>-1.5265217558934</v>
      </c>
      <c r="EQ230">
        <v>0.00616335315543056</v>
      </c>
      <c r="ER230">
        <v>-2.81551833566181e-06</v>
      </c>
      <c r="ES230">
        <v>7.20361701182458e-10</v>
      </c>
      <c r="ET230">
        <v>-0.335119031910718</v>
      </c>
      <c r="EU230">
        <v>0.000949733804135094</v>
      </c>
      <c r="EV230">
        <v>0.000626151634330831</v>
      </c>
      <c r="EW230">
        <v>-7.8445624330649e-06</v>
      </c>
      <c r="EX230">
        <v>-4</v>
      </c>
      <c r="EY230">
        <v>2067</v>
      </c>
      <c r="EZ230">
        <v>1</v>
      </c>
      <c r="FA230">
        <v>22</v>
      </c>
      <c r="FB230">
        <v>7.6</v>
      </c>
      <c r="FC230">
        <v>7.5</v>
      </c>
      <c r="FD230">
        <v>18</v>
      </c>
      <c r="FE230">
        <v>992.853</v>
      </c>
      <c r="FF230">
        <v>448.284</v>
      </c>
      <c r="FG230">
        <v>33.0017</v>
      </c>
      <c r="FH230">
        <v>35.1883</v>
      </c>
      <c r="FI230">
        <v>30.0013</v>
      </c>
      <c r="FJ230">
        <v>34.8229</v>
      </c>
      <c r="FK230">
        <v>34.8513</v>
      </c>
      <c r="FL230">
        <v>41.7101</v>
      </c>
      <c r="FM230">
        <v>44.8772</v>
      </c>
      <c r="FN230">
        <v>0</v>
      </c>
      <c r="FO230">
        <v>33</v>
      </c>
      <c r="FP230">
        <v>726.31</v>
      </c>
      <c r="FQ230">
        <v>19.628</v>
      </c>
      <c r="FR230">
        <v>98.7839</v>
      </c>
      <c r="FS230">
        <v>97.6003</v>
      </c>
    </row>
    <row r="231" spans="1:175">
      <c r="A231">
        <v>215</v>
      </c>
      <c r="B231">
        <v>1627940941.6</v>
      </c>
      <c r="C231">
        <v>428</v>
      </c>
      <c r="D231" t="s">
        <v>724</v>
      </c>
      <c r="E231" t="s">
        <v>725</v>
      </c>
      <c r="F231">
        <v>0</v>
      </c>
      <c r="H231">
        <v>1627940941.6</v>
      </c>
      <c r="I231">
        <f>(J231)/1000</f>
        <v>0</v>
      </c>
      <c r="J231">
        <f>1000*CB231*AH231*(BX231-BY231)/(100*BQ231*(1000-AH231*BX231))</f>
        <v>0</v>
      </c>
      <c r="K231">
        <f>CB231*AH231*(BW231-BV231*(1000-AH231*BY231)/(1000-AH231*BX231))/(100*BQ231)</f>
        <v>0</v>
      </c>
      <c r="L231">
        <f>BV231 - IF(AH231&gt;1, K231*BQ231*100.0/(AJ231*CJ231), 0)</f>
        <v>0</v>
      </c>
      <c r="M231">
        <f>((S231-I231/2)*L231-K231)/(S231+I231/2)</f>
        <v>0</v>
      </c>
      <c r="N231">
        <f>M231*(CC231+CD231)/1000.0</f>
        <v>0</v>
      </c>
      <c r="O231">
        <f>(BV231 - IF(AH231&gt;1, K231*BQ231*100.0/(AJ231*CJ231), 0))*(CC231+CD231)/1000.0</f>
        <v>0</v>
      </c>
      <c r="P231">
        <f>2.0/((1/R231-1/Q231)+SIGN(R231)*SQRT((1/R231-1/Q231)*(1/R231-1/Q231) + 4*BR231/((BR231+1)*(BR231+1))*(2*1/R231*1/Q231-1/Q231*1/Q231)))</f>
        <v>0</v>
      </c>
      <c r="Q231">
        <f>IF(LEFT(BS231,1)&lt;&gt;"0",IF(LEFT(BS231,1)="1",3.0,BT231),$D$5+$E$5*(CJ231*CC231/($K$5*1000))+$F$5*(CJ231*CC231/($K$5*1000))*MAX(MIN(BQ231,$J$5),$I$5)*MAX(MIN(BQ231,$J$5),$I$5)+$G$5*MAX(MIN(BQ231,$J$5),$I$5)*(CJ231*CC231/($K$5*1000))+$H$5*(CJ231*CC231/($K$5*1000))*(CJ231*CC231/($K$5*1000)))</f>
        <v>0</v>
      </c>
      <c r="R231">
        <f>I231*(1000-(1000*0.61365*exp(17.502*V231/(240.97+V231))/(CC231+CD231)+BX231)/2)/(1000*0.61365*exp(17.502*V231/(240.97+V231))/(CC231+CD231)-BX231)</f>
        <v>0</v>
      </c>
      <c r="S231">
        <f>1/((BR231+1)/(P231/1.6)+1/(Q231/1.37)) + BR231/((BR231+1)/(P231/1.6) + BR231/(Q231/1.37))</f>
        <v>0</v>
      </c>
      <c r="T231">
        <f>(BM231*BP231)</f>
        <v>0</v>
      </c>
      <c r="U231">
        <f>(CE231+(T231+2*0.95*5.67E-8*(((CE231+$B$7)+273)^4-(CE231+273)^4)-44100*I231)/(1.84*29.3*Q231+8*0.95*5.67E-8*(CE231+273)^3))</f>
        <v>0</v>
      </c>
      <c r="V231">
        <f>($C$7*CF231+$D$7*CG231+$E$7*U231)</f>
        <v>0</v>
      </c>
      <c r="W231">
        <f>0.61365*exp(17.502*V231/(240.97+V231))</f>
        <v>0</v>
      </c>
      <c r="X231">
        <f>(Y231/Z231*100)</f>
        <v>0</v>
      </c>
      <c r="Y231">
        <f>BX231*(CC231+CD231)/1000</f>
        <v>0</v>
      </c>
      <c r="Z231">
        <f>0.61365*exp(17.502*CE231/(240.97+CE231))</f>
        <v>0</v>
      </c>
      <c r="AA231">
        <f>(W231-BX231*(CC231+CD231)/1000)</f>
        <v>0</v>
      </c>
      <c r="AB231">
        <f>(-I231*44100)</f>
        <v>0</v>
      </c>
      <c r="AC231">
        <f>2*29.3*Q231*0.92*(CE231-V231)</f>
        <v>0</v>
      </c>
      <c r="AD231">
        <f>2*0.95*5.67E-8*(((CE231+$B$7)+273)^4-(V231+273)^4)</f>
        <v>0</v>
      </c>
      <c r="AE231">
        <f>T231+AD231+AB231+AC231</f>
        <v>0</v>
      </c>
      <c r="AF231">
        <v>0</v>
      </c>
      <c r="AG231">
        <v>0</v>
      </c>
      <c r="AH231">
        <f>IF(AF231*$H$13&gt;=AJ231,1.0,(AJ231/(AJ231-AF231*$H$13)))</f>
        <v>0</v>
      </c>
      <c r="AI231">
        <f>(AH231-1)*100</f>
        <v>0</v>
      </c>
      <c r="AJ231">
        <f>MAX(0,($B$13+$C$13*CJ231)/(1+$D$13*CJ231)*CC231/(CE231+273)*$E$13)</f>
        <v>0</v>
      </c>
      <c r="AK231" t="s">
        <v>292</v>
      </c>
      <c r="AL231" t="s">
        <v>292</v>
      </c>
      <c r="AM231">
        <v>0</v>
      </c>
      <c r="AN231">
        <v>0</v>
      </c>
      <c r="AO231">
        <f>1-AM231/AN231</f>
        <v>0</v>
      </c>
      <c r="AP231">
        <v>0</v>
      </c>
      <c r="AQ231" t="s">
        <v>292</v>
      </c>
      <c r="AR231" t="s">
        <v>292</v>
      </c>
      <c r="AS231">
        <v>0</v>
      </c>
      <c r="AT231">
        <v>0</v>
      </c>
      <c r="AU231">
        <f>1-AS231/AT231</f>
        <v>0</v>
      </c>
      <c r="AV231">
        <v>0.5</v>
      </c>
      <c r="AW231">
        <f>BN231</f>
        <v>0</v>
      </c>
      <c r="AX231">
        <f>K231</f>
        <v>0</v>
      </c>
      <c r="AY231">
        <f>AU231*AV231*AW231</f>
        <v>0</v>
      </c>
      <c r="AZ231">
        <f>(AX231-AP231)/AW231</f>
        <v>0</v>
      </c>
      <c r="BA231">
        <f>(AN231-AT231)/AT231</f>
        <v>0</v>
      </c>
      <c r="BB231">
        <f>AM231/(AO231+AM231/AT231)</f>
        <v>0</v>
      </c>
      <c r="BC231" t="s">
        <v>292</v>
      </c>
      <c r="BD231">
        <v>0</v>
      </c>
      <c r="BE231">
        <f>IF(BD231&lt;&gt;0, BD231, BB231)</f>
        <v>0</v>
      </c>
      <c r="BF231">
        <f>1-BE231/AT231</f>
        <v>0</v>
      </c>
      <c r="BG231">
        <f>(AT231-AS231)/(AT231-BE231)</f>
        <v>0</v>
      </c>
      <c r="BH231">
        <f>(AN231-AT231)/(AN231-BE231)</f>
        <v>0</v>
      </c>
      <c r="BI231">
        <f>(AT231-AS231)/(AT231-AM231)</f>
        <v>0</v>
      </c>
      <c r="BJ231">
        <f>(AN231-AT231)/(AN231-AM231)</f>
        <v>0</v>
      </c>
      <c r="BK231">
        <f>(BG231*BE231/AS231)</f>
        <v>0</v>
      </c>
      <c r="BL231">
        <f>(1-BK231)</f>
        <v>0</v>
      </c>
      <c r="BM231">
        <f>$B$11*CK231+$C$11*CL231+$F$11*CM231*(1-CP231)</f>
        <v>0</v>
      </c>
      <c r="BN231">
        <f>BM231*BO231</f>
        <v>0</v>
      </c>
      <c r="BO231">
        <f>($B$11*$D$9+$C$11*$D$9+$F$11*((CZ231+CR231)/MAX(CZ231+CR231+DA231, 0.1)*$I$9+DA231/MAX(CZ231+CR231+DA231, 0.1)*$J$9))/($B$11+$C$11+$F$11)</f>
        <v>0</v>
      </c>
      <c r="BP231">
        <f>($B$11*$K$9+$C$11*$K$9+$F$11*((CZ231+CR231)/MAX(CZ231+CR231+DA231, 0.1)*$P$9+DA231/MAX(CZ231+CR231+DA231, 0.1)*$Q$9))/($B$11+$C$11+$F$11)</f>
        <v>0</v>
      </c>
      <c r="BQ231">
        <v>6</v>
      </c>
      <c r="BR231">
        <v>0.5</v>
      </c>
      <c r="BS231" t="s">
        <v>293</v>
      </c>
      <c r="BT231">
        <v>2</v>
      </c>
      <c r="BU231">
        <v>1627940941.6</v>
      </c>
      <c r="BV231">
        <v>709.72</v>
      </c>
      <c r="BW231">
        <v>715.339</v>
      </c>
      <c r="BX231">
        <v>19.7549</v>
      </c>
      <c r="BY231">
        <v>19.6806</v>
      </c>
      <c r="BZ231">
        <v>708.038</v>
      </c>
      <c r="CA231">
        <v>19.8852</v>
      </c>
      <c r="CB231">
        <v>899.968</v>
      </c>
      <c r="CC231">
        <v>101.14</v>
      </c>
      <c r="CD231">
        <v>0.100201</v>
      </c>
      <c r="CE231">
        <v>35.2815</v>
      </c>
      <c r="CF231">
        <v>35.517</v>
      </c>
      <c r="CG231">
        <v>999.9</v>
      </c>
      <c r="CH231">
        <v>0</v>
      </c>
      <c r="CI231">
        <v>0</v>
      </c>
      <c r="CJ231">
        <v>9991.25</v>
      </c>
      <c r="CK231">
        <v>0</v>
      </c>
      <c r="CL231">
        <v>66.265</v>
      </c>
      <c r="CM231">
        <v>1460.05</v>
      </c>
      <c r="CN231">
        <v>0.973004</v>
      </c>
      <c r="CO231">
        <v>0.0269955</v>
      </c>
      <c r="CP231">
        <v>0</v>
      </c>
      <c r="CQ231">
        <v>3.4968</v>
      </c>
      <c r="CR231">
        <v>4.99951</v>
      </c>
      <c r="CS231">
        <v>206.999</v>
      </c>
      <c r="CT231">
        <v>11912.3</v>
      </c>
      <c r="CU231">
        <v>49.687</v>
      </c>
      <c r="CV231">
        <v>52</v>
      </c>
      <c r="CW231">
        <v>51.312</v>
      </c>
      <c r="CX231">
        <v>51.375</v>
      </c>
      <c r="CY231">
        <v>51.625</v>
      </c>
      <c r="CZ231">
        <v>1415.77</v>
      </c>
      <c r="DA231">
        <v>39.28</v>
      </c>
      <c r="DB231">
        <v>0</v>
      </c>
      <c r="DC231">
        <v>1627940942.5</v>
      </c>
      <c r="DD231">
        <v>0</v>
      </c>
      <c r="DE231">
        <v>3.27205769230769</v>
      </c>
      <c r="DF231">
        <v>0.493063249769889</v>
      </c>
      <c r="DG231">
        <v>0.611384627999107</v>
      </c>
      <c r="DH231">
        <v>206.780346153846</v>
      </c>
      <c r="DI231">
        <v>15</v>
      </c>
      <c r="DJ231">
        <v>1627940486.6</v>
      </c>
      <c r="DK231" t="s">
        <v>294</v>
      </c>
      <c r="DL231">
        <v>1627940484.1</v>
      </c>
      <c r="DM231">
        <v>1627940486.6</v>
      </c>
      <c r="DN231">
        <v>1</v>
      </c>
      <c r="DO231">
        <v>-0.66</v>
      </c>
      <c r="DP231">
        <v>-0.126</v>
      </c>
      <c r="DQ231">
        <v>0.617</v>
      </c>
      <c r="DR231">
        <v>-0.144</v>
      </c>
      <c r="DS231">
        <v>420</v>
      </c>
      <c r="DT231">
        <v>19</v>
      </c>
      <c r="DU231">
        <v>0.69</v>
      </c>
      <c r="DV231">
        <v>0.21</v>
      </c>
      <c r="DW231">
        <v>-5.58516073170732</v>
      </c>
      <c r="DX231">
        <v>-0.270651428571423</v>
      </c>
      <c r="DY231">
        <v>0.058652043916322</v>
      </c>
      <c r="DZ231">
        <v>1</v>
      </c>
      <c r="EA231">
        <v>3.25163529411765</v>
      </c>
      <c r="EB231">
        <v>0.26732459847844</v>
      </c>
      <c r="EC231">
        <v>0.200316991265393</v>
      </c>
      <c r="ED231">
        <v>1</v>
      </c>
      <c r="EE231">
        <v>0.0671168121951219</v>
      </c>
      <c r="EF231">
        <v>0.0952352613240418</v>
      </c>
      <c r="EG231">
        <v>0.012597929674843</v>
      </c>
      <c r="EH231">
        <v>1</v>
      </c>
      <c r="EI231">
        <v>3</v>
      </c>
      <c r="EJ231">
        <v>3</v>
      </c>
      <c r="EK231" t="s">
        <v>295</v>
      </c>
      <c r="EL231">
        <v>100</v>
      </c>
      <c r="EM231">
        <v>100</v>
      </c>
      <c r="EN231">
        <v>1.682</v>
      </c>
      <c r="EO231">
        <v>-0.1303</v>
      </c>
      <c r="EP231">
        <v>-1.5265217558934</v>
      </c>
      <c r="EQ231">
        <v>0.00616335315543056</v>
      </c>
      <c r="ER231">
        <v>-2.81551833566181e-06</v>
      </c>
      <c r="ES231">
        <v>7.20361701182458e-10</v>
      </c>
      <c r="ET231">
        <v>-0.335119031910718</v>
      </c>
      <c r="EU231">
        <v>0.000949733804135094</v>
      </c>
      <c r="EV231">
        <v>0.000626151634330831</v>
      </c>
      <c r="EW231">
        <v>-7.8445624330649e-06</v>
      </c>
      <c r="EX231">
        <v>-4</v>
      </c>
      <c r="EY231">
        <v>2067</v>
      </c>
      <c r="EZ231">
        <v>1</v>
      </c>
      <c r="FA231">
        <v>22</v>
      </c>
      <c r="FB231">
        <v>7.6</v>
      </c>
      <c r="FC231">
        <v>7.6</v>
      </c>
      <c r="FD231">
        <v>18</v>
      </c>
      <c r="FE231">
        <v>992.812</v>
      </c>
      <c r="FF231">
        <v>448.152</v>
      </c>
      <c r="FG231">
        <v>33.0016</v>
      </c>
      <c r="FH231">
        <v>35.1947</v>
      </c>
      <c r="FI231">
        <v>30.0012</v>
      </c>
      <c r="FJ231">
        <v>34.8306</v>
      </c>
      <c r="FK231">
        <v>34.8584</v>
      </c>
      <c r="FL231">
        <v>41.8443</v>
      </c>
      <c r="FM231">
        <v>44.8772</v>
      </c>
      <c r="FN231">
        <v>0</v>
      </c>
      <c r="FO231">
        <v>33</v>
      </c>
      <c r="FP231">
        <v>726.31</v>
      </c>
      <c r="FQ231">
        <v>19.628</v>
      </c>
      <c r="FR231">
        <v>98.7828</v>
      </c>
      <c r="FS231">
        <v>97.599</v>
      </c>
    </row>
    <row r="232" spans="1:175">
      <c r="A232">
        <v>216</v>
      </c>
      <c r="B232">
        <v>1627940943.6</v>
      </c>
      <c r="C232">
        <v>430</v>
      </c>
      <c r="D232" t="s">
        <v>726</v>
      </c>
      <c r="E232" t="s">
        <v>727</v>
      </c>
      <c r="F232">
        <v>0</v>
      </c>
      <c r="H232">
        <v>1627940943.6</v>
      </c>
      <c r="I232">
        <f>(J232)/1000</f>
        <v>0</v>
      </c>
      <c r="J232">
        <f>1000*CB232*AH232*(BX232-BY232)/(100*BQ232*(1000-AH232*BX232))</f>
        <v>0</v>
      </c>
      <c r="K232">
        <f>CB232*AH232*(BW232-BV232*(1000-AH232*BY232)/(1000-AH232*BX232))/(100*BQ232)</f>
        <v>0</v>
      </c>
      <c r="L232">
        <f>BV232 - IF(AH232&gt;1, K232*BQ232*100.0/(AJ232*CJ232), 0)</f>
        <v>0</v>
      </c>
      <c r="M232">
        <f>((S232-I232/2)*L232-K232)/(S232+I232/2)</f>
        <v>0</v>
      </c>
      <c r="N232">
        <f>M232*(CC232+CD232)/1000.0</f>
        <v>0</v>
      </c>
      <c r="O232">
        <f>(BV232 - IF(AH232&gt;1, K232*BQ232*100.0/(AJ232*CJ232), 0))*(CC232+CD232)/1000.0</f>
        <v>0</v>
      </c>
      <c r="P232">
        <f>2.0/((1/R232-1/Q232)+SIGN(R232)*SQRT((1/R232-1/Q232)*(1/R232-1/Q232) + 4*BR232/((BR232+1)*(BR232+1))*(2*1/R232*1/Q232-1/Q232*1/Q232)))</f>
        <v>0</v>
      </c>
      <c r="Q232">
        <f>IF(LEFT(BS232,1)&lt;&gt;"0",IF(LEFT(BS232,1)="1",3.0,BT232),$D$5+$E$5*(CJ232*CC232/($K$5*1000))+$F$5*(CJ232*CC232/($K$5*1000))*MAX(MIN(BQ232,$J$5),$I$5)*MAX(MIN(BQ232,$J$5),$I$5)+$G$5*MAX(MIN(BQ232,$J$5),$I$5)*(CJ232*CC232/($K$5*1000))+$H$5*(CJ232*CC232/($K$5*1000))*(CJ232*CC232/($K$5*1000)))</f>
        <v>0</v>
      </c>
      <c r="R232">
        <f>I232*(1000-(1000*0.61365*exp(17.502*V232/(240.97+V232))/(CC232+CD232)+BX232)/2)/(1000*0.61365*exp(17.502*V232/(240.97+V232))/(CC232+CD232)-BX232)</f>
        <v>0</v>
      </c>
      <c r="S232">
        <f>1/((BR232+1)/(P232/1.6)+1/(Q232/1.37)) + BR232/((BR232+1)/(P232/1.6) + BR232/(Q232/1.37))</f>
        <v>0</v>
      </c>
      <c r="T232">
        <f>(BM232*BP232)</f>
        <v>0</v>
      </c>
      <c r="U232">
        <f>(CE232+(T232+2*0.95*5.67E-8*(((CE232+$B$7)+273)^4-(CE232+273)^4)-44100*I232)/(1.84*29.3*Q232+8*0.95*5.67E-8*(CE232+273)^3))</f>
        <v>0</v>
      </c>
      <c r="V232">
        <f>($C$7*CF232+$D$7*CG232+$E$7*U232)</f>
        <v>0</v>
      </c>
      <c r="W232">
        <f>0.61365*exp(17.502*V232/(240.97+V232))</f>
        <v>0</v>
      </c>
      <c r="X232">
        <f>(Y232/Z232*100)</f>
        <v>0</v>
      </c>
      <c r="Y232">
        <f>BX232*(CC232+CD232)/1000</f>
        <v>0</v>
      </c>
      <c r="Z232">
        <f>0.61365*exp(17.502*CE232/(240.97+CE232))</f>
        <v>0</v>
      </c>
      <c r="AA232">
        <f>(W232-BX232*(CC232+CD232)/1000)</f>
        <v>0</v>
      </c>
      <c r="AB232">
        <f>(-I232*44100)</f>
        <v>0</v>
      </c>
      <c r="AC232">
        <f>2*29.3*Q232*0.92*(CE232-V232)</f>
        <v>0</v>
      </c>
      <c r="AD232">
        <f>2*0.95*5.67E-8*(((CE232+$B$7)+273)^4-(V232+273)^4)</f>
        <v>0</v>
      </c>
      <c r="AE232">
        <f>T232+AD232+AB232+AC232</f>
        <v>0</v>
      </c>
      <c r="AF232">
        <v>0</v>
      </c>
      <c r="AG232">
        <v>0</v>
      </c>
      <c r="AH232">
        <f>IF(AF232*$H$13&gt;=AJ232,1.0,(AJ232/(AJ232-AF232*$H$13)))</f>
        <v>0</v>
      </c>
      <c r="AI232">
        <f>(AH232-1)*100</f>
        <v>0</v>
      </c>
      <c r="AJ232">
        <f>MAX(0,($B$13+$C$13*CJ232)/(1+$D$13*CJ232)*CC232/(CE232+273)*$E$13)</f>
        <v>0</v>
      </c>
      <c r="AK232" t="s">
        <v>292</v>
      </c>
      <c r="AL232" t="s">
        <v>292</v>
      </c>
      <c r="AM232">
        <v>0</v>
      </c>
      <c r="AN232">
        <v>0</v>
      </c>
      <c r="AO232">
        <f>1-AM232/AN232</f>
        <v>0</v>
      </c>
      <c r="AP232">
        <v>0</v>
      </c>
      <c r="AQ232" t="s">
        <v>292</v>
      </c>
      <c r="AR232" t="s">
        <v>292</v>
      </c>
      <c r="AS232">
        <v>0</v>
      </c>
      <c r="AT232">
        <v>0</v>
      </c>
      <c r="AU232">
        <f>1-AS232/AT232</f>
        <v>0</v>
      </c>
      <c r="AV232">
        <v>0.5</v>
      </c>
      <c r="AW232">
        <f>BN232</f>
        <v>0</v>
      </c>
      <c r="AX232">
        <f>K232</f>
        <v>0</v>
      </c>
      <c r="AY232">
        <f>AU232*AV232*AW232</f>
        <v>0</v>
      </c>
      <c r="AZ232">
        <f>(AX232-AP232)/AW232</f>
        <v>0</v>
      </c>
      <c r="BA232">
        <f>(AN232-AT232)/AT232</f>
        <v>0</v>
      </c>
      <c r="BB232">
        <f>AM232/(AO232+AM232/AT232)</f>
        <v>0</v>
      </c>
      <c r="BC232" t="s">
        <v>292</v>
      </c>
      <c r="BD232">
        <v>0</v>
      </c>
      <c r="BE232">
        <f>IF(BD232&lt;&gt;0, BD232, BB232)</f>
        <v>0</v>
      </c>
      <c r="BF232">
        <f>1-BE232/AT232</f>
        <v>0</v>
      </c>
      <c r="BG232">
        <f>(AT232-AS232)/(AT232-BE232)</f>
        <v>0</v>
      </c>
      <c r="BH232">
        <f>(AN232-AT232)/(AN232-BE232)</f>
        <v>0</v>
      </c>
      <c r="BI232">
        <f>(AT232-AS232)/(AT232-AM232)</f>
        <v>0</v>
      </c>
      <c r="BJ232">
        <f>(AN232-AT232)/(AN232-AM232)</f>
        <v>0</v>
      </c>
      <c r="BK232">
        <f>(BG232*BE232/AS232)</f>
        <v>0</v>
      </c>
      <c r="BL232">
        <f>(1-BK232)</f>
        <v>0</v>
      </c>
      <c r="BM232">
        <f>$B$11*CK232+$C$11*CL232+$F$11*CM232*(1-CP232)</f>
        <v>0</v>
      </c>
      <c r="BN232">
        <f>BM232*BO232</f>
        <v>0</v>
      </c>
      <c r="BO232">
        <f>($B$11*$D$9+$C$11*$D$9+$F$11*((CZ232+CR232)/MAX(CZ232+CR232+DA232, 0.1)*$I$9+DA232/MAX(CZ232+CR232+DA232, 0.1)*$J$9))/($B$11+$C$11+$F$11)</f>
        <v>0</v>
      </c>
      <c r="BP232">
        <f>($B$11*$K$9+$C$11*$K$9+$F$11*((CZ232+CR232)/MAX(CZ232+CR232+DA232, 0.1)*$P$9+DA232/MAX(CZ232+CR232+DA232, 0.1)*$Q$9))/($B$11+$C$11+$F$11)</f>
        <v>0</v>
      </c>
      <c r="BQ232">
        <v>6</v>
      </c>
      <c r="BR232">
        <v>0.5</v>
      </c>
      <c r="BS232" t="s">
        <v>293</v>
      </c>
      <c r="BT232">
        <v>2</v>
      </c>
      <c r="BU232">
        <v>1627940943.6</v>
      </c>
      <c r="BV232">
        <v>713.146</v>
      </c>
      <c r="BW232">
        <v>718.725</v>
      </c>
      <c r="BX232">
        <v>19.7525</v>
      </c>
      <c r="BY232">
        <v>19.6871</v>
      </c>
      <c r="BZ232">
        <v>711.453</v>
      </c>
      <c r="CA232">
        <v>19.8829</v>
      </c>
      <c r="CB232">
        <v>899.966</v>
      </c>
      <c r="CC232">
        <v>101.141</v>
      </c>
      <c r="CD232">
        <v>0.0994934</v>
      </c>
      <c r="CE232">
        <v>35.2842</v>
      </c>
      <c r="CF232">
        <v>35.5135</v>
      </c>
      <c r="CG232">
        <v>999.9</v>
      </c>
      <c r="CH232">
        <v>0</v>
      </c>
      <c r="CI232">
        <v>0</v>
      </c>
      <c r="CJ232">
        <v>10008.8</v>
      </c>
      <c r="CK232">
        <v>0</v>
      </c>
      <c r="CL232">
        <v>66.265</v>
      </c>
      <c r="CM232">
        <v>1460.05</v>
      </c>
      <c r="CN232">
        <v>0.973004</v>
      </c>
      <c r="CO232">
        <v>0.0269955</v>
      </c>
      <c r="CP232">
        <v>0</v>
      </c>
      <c r="CQ232">
        <v>3.0074</v>
      </c>
      <c r="CR232">
        <v>4.99951</v>
      </c>
      <c r="CS232">
        <v>207.45</v>
      </c>
      <c r="CT232">
        <v>11912.4</v>
      </c>
      <c r="CU232">
        <v>49.687</v>
      </c>
      <c r="CV232">
        <v>52.062</v>
      </c>
      <c r="CW232">
        <v>51.312</v>
      </c>
      <c r="CX232">
        <v>51.375</v>
      </c>
      <c r="CY232">
        <v>51.687</v>
      </c>
      <c r="CZ232">
        <v>1415.77</v>
      </c>
      <c r="DA232">
        <v>39.28</v>
      </c>
      <c r="DB232">
        <v>0</v>
      </c>
      <c r="DC232">
        <v>1627940944.3</v>
      </c>
      <c r="DD232">
        <v>0</v>
      </c>
      <c r="DE232">
        <v>3.253144</v>
      </c>
      <c r="DF232">
        <v>0.614992319145542</v>
      </c>
      <c r="DG232">
        <v>1.79884616521323</v>
      </c>
      <c r="DH232">
        <v>206.872</v>
      </c>
      <c r="DI232">
        <v>15</v>
      </c>
      <c r="DJ232">
        <v>1627940486.6</v>
      </c>
      <c r="DK232" t="s">
        <v>294</v>
      </c>
      <c r="DL232">
        <v>1627940484.1</v>
      </c>
      <c r="DM232">
        <v>1627940486.6</v>
      </c>
      <c r="DN232">
        <v>1</v>
      </c>
      <c r="DO232">
        <v>-0.66</v>
      </c>
      <c r="DP232">
        <v>-0.126</v>
      </c>
      <c r="DQ232">
        <v>0.617</v>
      </c>
      <c r="DR232">
        <v>-0.144</v>
      </c>
      <c r="DS232">
        <v>420</v>
      </c>
      <c r="DT232">
        <v>19</v>
      </c>
      <c r="DU232">
        <v>0.69</v>
      </c>
      <c r="DV232">
        <v>0.21</v>
      </c>
      <c r="DW232">
        <v>-5.58859658536585</v>
      </c>
      <c r="DX232">
        <v>-0.382952613240412</v>
      </c>
      <c r="DY232">
        <v>0.0601067160571058</v>
      </c>
      <c r="DZ232">
        <v>1</v>
      </c>
      <c r="EA232">
        <v>3.25614857142857</v>
      </c>
      <c r="EB232">
        <v>0.45521330724071</v>
      </c>
      <c r="EC232">
        <v>0.201107434502668</v>
      </c>
      <c r="ED232">
        <v>1</v>
      </c>
      <c r="EE232">
        <v>0.0681972975609756</v>
      </c>
      <c r="EF232">
        <v>0.0938411331010451</v>
      </c>
      <c r="EG232">
        <v>0.012585074891673</v>
      </c>
      <c r="EH232">
        <v>1</v>
      </c>
      <c r="EI232">
        <v>3</v>
      </c>
      <c r="EJ232">
        <v>3</v>
      </c>
      <c r="EK232" t="s">
        <v>295</v>
      </c>
      <c r="EL232">
        <v>100</v>
      </c>
      <c r="EM232">
        <v>100</v>
      </c>
      <c r="EN232">
        <v>1.693</v>
      </c>
      <c r="EO232">
        <v>-0.1304</v>
      </c>
      <c r="EP232">
        <v>-1.5265217558934</v>
      </c>
      <c r="EQ232">
        <v>0.00616335315543056</v>
      </c>
      <c r="ER232">
        <v>-2.81551833566181e-06</v>
      </c>
      <c r="ES232">
        <v>7.20361701182458e-10</v>
      </c>
      <c r="ET232">
        <v>-0.335119031910718</v>
      </c>
      <c r="EU232">
        <v>0.000949733804135094</v>
      </c>
      <c r="EV232">
        <v>0.000626151634330831</v>
      </c>
      <c r="EW232">
        <v>-7.8445624330649e-06</v>
      </c>
      <c r="EX232">
        <v>-4</v>
      </c>
      <c r="EY232">
        <v>2067</v>
      </c>
      <c r="EZ232">
        <v>1</v>
      </c>
      <c r="FA232">
        <v>22</v>
      </c>
      <c r="FB232">
        <v>7.7</v>
      </c>
      <c r="FC232">
        <v>7.6</v>
      </c>
      <c r="FD232">
        <v>18</v>
      </c>
      <c r="FE232">
        <v>992.938</v>
      </c>
      <c r="FF232">
        <v>448.191</v>
      </c>
      <c r="FG232">
        <v>33.0014</v>
      </c>
      <c r="FH232">
        <v>35.2011</v>
      </c>
      <c r="FI232">
        <v>30.0012</v>
      </c>
      <c r="FJ232">
        <v>34.8369</v>
      </c>
      <c r="FK232">
        <v>34.8662</v>
      </c>
      <c r="FL232">
        <v>41.9985</v>
      </c>
      <c r="FM232">
        <v>44.8772</v>
      </c>
      <c r="FN232">
        <v>0</v>
      </c>
      <c r="FO232">
        <v>33</v>
      </c>
      <c r="FP232">
        <v>731.42</v>
      </c>
      <c r="FQ232">
        <v>19.628</v>
      </c>
      <c r="FR232">
        <v>98.7814</v>
      </c>
      <c r="FS232">
        <v>97.5984</v>
      </c>
    </row>
    <row r="233" spans="1:175">
      <c r="A233">
        <v>217</v>
      </c>
      <c r="B233">
        <v>1627940945.6</v>
      </c>
      <c r="C233">
        <v>432</v>
      </c>
      <c r="D233" t="s">
        <v>728</v>
      </c>
      <c r="E233" t="s">
        <v>729</v>
      </c>
      <c r="F233">
        <v>0</v>
      </c>
      <c r="H233">
        <v>1627940945.6</v>
      </c>
      <c r="I233">
        <f>(J233)/1000</f>
        <v>0</v>
      </c>
      <c r="J233">
        <f>1000*CB233*AH233*(BX233-BY233)/(100*BQ233*(1000-AH233*BX233))</f>
        <v>0</v>
      </c>
      <c r="K233">
        <f>CB233*AH233*(BW233-BV233*(1000-AH233*BY233)/(1000-AH233*BX233))/(100*BQ233)</f>
        <v>0</v>
      </c>
      <c r="L233">
        <f>BV233 - IF(AH233&gt;1, K233*BQ233*100.0/(AJ233*CJ233), 0)</f>
        <v>0</v>
      </c>
      <c r="M233">
        <f>((S233-I233/2)*L233-K233)/(S233+I233/2)</f>
        <v>0</v>
      </c>
      <c r="N233">
        <f>M233*(CC233+CD233)/1000.0</f>
        <v>0</v>
      </c>
      <c r="O233">
        <f>(BV233 - IF(AH233&gt;1, K233*BQ233*100.0/(AJ233*CJ233), 0))*(CC233+CD233)/1000.0</f>
        <v>0</v>
      </c>
      <c r="P233">
        <f>2.0/((1/R233-1/Q233)+SIGN(R233)*SQRT((1/R233-1/Q233)*(1/R233-1/Q233) + 4*BR233/((BR233+1)*(BR233+1))*(2*1/R233*1/Q233-1/Q233*1/Q233)))</f>
        <v>0</v>
      </c>
      <c r="Q233">
        <f>IF(LEFT(BS233,1)&lt;&gt;"0",IF(LEFT(BS233,1)="1",3.0,BT233),$D$5+$E$5*(CJ233*CC233/($K$5*1000))+$F$5*(CJ233*CC233/($K$5*1000))*MAX(MIN(BQ233,$J$5),$I$5)*MAX(MIN(BQ233,$J$5),$I$5)+$G$5*MAX(MIN(BQ233,$J$5),$I$5)*(CJ233*CC233/($K$5*1000))+$H$5*(CJ233*CC233/($K$5*1000))*(CJ233*CC233/($K$5*1000)))</f>
        <v>0</v>
      </c>
      <c r="R233">
        <f>I233*(1000-(1000*0.61365*exp(17.502*V233/(240.97+V233))/(CC233+CD233)+BX233)/2)/(1000*0.61365*exp(17.502*V233/(240.97+V233))/(CC233+CD233)-BX233)</f>
        <v>0</v>
      </c>
      <c r="S233">
        <f>1/((BR233+1)/(P233/1.6)+1/(Q233/1.37)) + BR233/((BR233+1)/(P233/1.6) + BR233/(Q233/1.37))</f>
        <v>0</v>
      </c>
      <c r="T233">
        <f>(BM233*BP233)</f>
        <v>0</v>
      </c>
      <c r="U233">
        <f>(CE233+(T233+2*0.95*5.67E-8*(((CE233+$B$7)+273)^4-(CE233+273)^4)-44100*I233)/(1.84*29.3*Q233+8*0.95*5.67E-8*(CE233+273)^3))</f>
        <v>0</v>
      </c>
      <c r="V233">
        <f>($C$7*CF233+$D$7*CG233+$E$7*U233)</f>
        <v>0</v>
      </c>
      <c r="W233">
        <f>0.61365*exp(17.502*V233/(240.97+V233))</f>
        <v>0</v>
      </c>
      <c r="X233">
        <f>(Y233/Z233*100)</f>
        <v>0</v>
      </c>
      <c r="Y233">
        <f>BX233*(CC233+CD233)/1000</f>
        <v>0</v>
      </c>
      <c r="Z233">
        <f>0.61365*exp(17.502*CE233/(240.97+CE233))</f>
        <v>0</v>
      </c>
      <c r="AA233">
        <f>(W233-BX233*(CC233+CD233)/1000)</f>
        <v>0</v>
      </c>
      <c r="AB233">
        <f>(-I233*44100)</f>
        <v>0</v>
      </c>
      <c r="AC233">
        <f>2*29.3*Q233*0.92*(CE233-V233)</f>
        <v>0</v>
      </c>
      <c r="AD233">
        <f>2*0.95*5.67E-8*(((CE233+$B$7)+273)^4-(V233+273)^4)</f>
        <v>0</v>
      </c>
      <c r="AE233">
        <f>T233+AD233+AB233+AC233</f>
        <v>0</v>
      </c>
      <c r="AF233">
        <v>0</v>
      </c>
      <c r="AG233">
        <v>0</v>
      </c>
      <c r="AH233">
        <f>IF(AF233*$H$13&gt;=AJ233,1.0,(AJ233/(AJ233-AF233*$H$13)))</f>
        <v>0</v>
      </c>
      <c r="AI233">
        <f>(AH233-1)*100</f>
        <v>0</v>
      </c>
      <c r="AJ233">
        <f>MAX(0,($B$13+$C$13*CJ233)/(1+$D$13*CJ233)*CC233/(CE233+273)*$E$13)</f>
        <v>0</v>
      </c>
      <c r="AK233" t="s">
        <v>292</v>
      </c>
      <c r="AL233" t="s">
        <v>292</v>
      </c>
      <c r="AM233">
        <v>0</v>
      </c>
      <c r="AN233">
        <v>0</v>
      </c>
      <c r="AO233">
        <f>1-AM233/AN233</f>
        <v>0</v>
      </c>
      <c r="AP233">
        <v>0</v>
      </c>
      <c r="AQ233" t="s">
        <v>292</v>
      </c>
      <c r="AR233" t="s">
        <v>292</v>
      </c>
      <c r="AS233">
        <v>0</v>
      </c>
      <c r="AT233">
        <v>0</v>
      </c>
      <c r="AU233">
        <f>1-AS233/AT233</f>
        <v>0</v>
      </c>
      <c r="AV233">
        <v>0.5</v>
      </c>
      <c r="AW233">
        <f>BN233</f>
        <v>0</v>
      </c>
      <c r="AX233">
        <f>K233</f>
        <v>0</v>
      </c>
      <c r="AY233">
        <f>AU233*AV233*AW233</f>
        <v>0</v>
      </c>
      <c r="AZ233">
        <f>(AX233-AP233)/AW233</f>
        <v>0</v>
      </c>
      <c r="BA233">
        <f>(AN233-AT233)/AT233</f>
        <v>0</v>
      </c>
      <c r="BB233">
        <f>AM233/(AO233+AM233/AT233)</f>
        <v>0</v>
      </c>
      <c r="BC233" t="s">
        <v>292</v>
      </c>
      <c r="BD233">
        <v>0</v>
      </c>
      <c r="BE233">
        <f>IF(BD233&lt;&gt;0, BD233, BB233)</f>
        <v>0</v>
      </c>
      <c r="BF233">
        <f>1-BE233/AT233</f>
        <v>0</v>
      </c>
      <c r="BG233">
        <f>(AT233-AS233)/(AT233-BE233)</f>
        <v>0</v>
      </c>
      <c r="BH233">
        <f>(AN233-AT233)/(AN233-BE233)</f>
        <v>0</v>
      </c>
      <c r="BI233">
        <f>(AT233-AS233)/(AT233-AM233)</f>
        <v>0</v>
      </c>
      <c r="BJ233">
        <f>(AN233-AT233)/(AN233-AM233)</f>
        <v>0</v>
      </c>
      <c r="BK233">
        <f>(BG233*BE233/AS233)</f>
        <v>0</v>
      </c>
      <c r="BL233">
        <f>(1-BK233)</f>
        <v>0</v>
      </c>
      <c r="BM233">
        <f>$B$11*CK233+$C$11*CL233+$F$11*CM233*(1-CP233)</f>
        <v>0</v>
      </c>
      <c r="BN233">
        <f>BM233*BO233</f>
        <v>0</v>
      </c>
      <c r="BO233">
        <f>($B$11*$D$9+$C$11*$D$9+$F$11*((CZ233+CR233)/MAX(CZ233+CR233+DA233, 0.1)*$I$9+DA233/MAX(CZ233+CR233+DA233, 0.1)*$J$9))/($B$11+$C$11+$F$11)</f>
        <v>0</v>
      </c>
      <c r="BP233">
        <f>($B$11*$K$9+$C$11*$K$9+$F$11*((CZ233+CR233)/MAX(CZ233+CR233+DA233, 0.1)*$P$9+DA233/MAX(CZ233+CR233+DA233, 0.1)*$Q$9))/($B$11+$C$11+$F$11)</f>
        <v>0</v>
      </c>
      <c r="BQ233">
        <v>6</v>
      </c>
      <c r="BR233">
        <v>0.5</v>
      </c>
      <c r="BS233" t="s">
        <v>293</v>
      </c>
      <c r="BT233">
        <v>2</v>
      </c>
      <c r="BU233">
        <v>1627940945.6</v>
      </c>
      <c r="BV233">
        <v>716.514</v>
      </c>
      <c r="BW233">
        <v>721.951</v>
      </c>
      <c r="BX233">
        <v>19.7543</v>
      </c>
      <c r="BY233">
        <v>19.6922</v>
      </c>
      <c r="BZ233">
        <v>714.811</v>
      </c>
      <c r="CA233">
        <v>19.8846</v>
      </c>
      <c r="CB233">
        <v>900.081</v>
      </c>
      <c r="CC233">
        <v>101.14</v>
      </c>
      <c r="CD233">
        <v>0.0990245</v>
      </c>
      <c r="CE233">
        <v>35.2894</v>
      </c>
      <c r="CF233">
        <v>35.5098</v>
      </c>
      <c r="CG233">
        <v>999.9</v>
      </c>
      <c r="CH233">
        <v>0</v>
      </c>
      <c r="CI233">
        <v>0</v>
      </c>
      <c r="CJ233">
        <v>10030</v>
      </c>
      <c r="CK233">
        <v>0</v>
      </c>
      <c r="CL233">
        <v>66.265</v>
      </c>
      <c r="CM233">
        <v>1460.1</v>
      </c>
      <c r="CN233">
        <v>0.973004</v>
      </c>
      <c r="CO233">
        <v>0.0269955</v>
      </c>
      <c r="CP233">
        <v>0</v>
      </c>
      <c r="CQ233">
        <v>3.1825</v>
      </c>
      <c r="CR233">
        <v>4.99951</v>
      </c>
      <c r="CS233">
        <v>207.378</v>
      </c>
      <c r="CT233">
        <v>11912.7</v>
      </c>
      <c r="CU233">
        <v>49.687</v>
      </c>
      <c r="CV233">
        <v>52.062</v>
      </c>
      <c r="CW233">
        <v>51.312</v>
      </c>
      <c r="CX233">
        <v>51.312</v>
      </c>
      <c r="CY233">
        <v>51.625</v>
      </c>
      <c r="CZ233">
        <v>1415.82</v>
      </c>
      <c r="DA233">
        <v>39.28</v>
      </c>
      <c r="DB233">
        <v>0</v>
      </c>
      <c r="DC233">
        <v>1627940946.1</v>
      </c>
      <c r="DD233">
        <v>0</v>
      </c>
      <c r="DE233">
        <v>3.25496923076923</v>
      </c>
      <c r="DF233">
        <v>0.463083766614123</v>
      </c>
      <c r="DG233">
        <v>2.3857777833565</v>
      </c>
      <c r="DH233">
        <v>206.933384615385</v>
      </c>
      <c r="DI233">
        <v>15</v>
      </c>
      <c r="DJ233">
        <v>1627940486.6</v>
      </c>
      <c r="DK233" t="s">
        <v>294</v>
      </c>
      <c r="DL233">
        <v>1627940484.1</v>
      </c>
      <c r="DM233">
        <v>1627940486.6</v>
      </c>
      <c r="DN233">
        <v>1</v>
      </c>
      <c r="DO233">
        <v>-0.66</v>
      </c>
      <c r="DP233">
        <v>-0.126</v>
      </c>
      <c r="DQ233">
        <v>0.617</v>
      </c>
      <c r="DR233">
        <v>-0.144</v>
      </c>
      <c r="DS233">
        <v>420</v>
      </c>
      <c r="DT233">
        <v>19</v>
      </c>
      <c r="DU233">
        <v>0.69</v>
      </c>
      <c r="DV233">
        <v>0.21</v>
      </c>
      <c r="DW233">
        <v>-5.59146390243902</v>
      </c>
      <c r="DX233">
        <v>-0.190913310104531</v>
      </c>
      <c r="DY233">
        <v>0.0601303628459906</v>
      </c>
      <c r="DZ233">
        <v>1</v>
      </c>
      <c r="EA233">
        <v>3.26185294117647</v>
      </c>
      <c r="EB233">
        <v>0.196221560035063</v>
      </c>
      <c r="EC233">
        <v>0.203606320304209</v>
      </c>
      <c r="ED233">
        <v>1</v>
      </c>
      <c r="EE233">
        <v>0.0686934414634146</v>
      </c>
      <c r="EF233">
        <v>0.0724699442508711</v>
      </c>
      <c r="EG233">
        <v>0.0123454653914781</v>
      </c>
      <c r="EH233">
        <v>1</v>
      </c>
      <c r="EI233">
        <v>3</v>
      </c>
      <c r="EJ233">
        <v>3</v>
      </c>
      <c r="EK233" t="s">
        <v>295</v>
      </c>
      <c r="EL233">
        <v>100</v>
      </c>
      <c r="EM233">
        <v>100</v>
      </c>
      <c r="EN233">
        <v>1.703</v>
      </c>
      <c r="EO233">
        <v>-0.1303</v>
      </c>
      <c r="EP233">
        <v>-1.5265217558934</v>
      </c>
      <c r="EQ233">
        <v>0.00616335315543056</v>
      </c>
      <c r="ER233">
        <v>-2.81551833566181e-06</v>
      </c>
      <c r="ES233">
        <v>7.20361701182458e-10</v>
      </c>
      <c r="ET233">
        <v>-0.335119031910718</v>
      </c>
      <c r="EU233">
        <v>0.000949733804135094</v>
      </c>
      <c r="EV233">
        <v>0.000626151634330831</v>
      </c>
      <c r="EW233">
        <v>-7.8445624330649e-06</v>
      </c>
      <c r="EX233">
        <v>-4</v>
      </c>
      <c r="EY233">
        <v>2067</v>
      </c>
      <c r="EZ233">
        <v>1</v>
      </c>
      <c r="FA233">
        <v>22</v>
      </c>
      <c r="FB233">
        <v>7.7</v>
      </c>
      <c r="FC233">
        <v>7.7</v>
      </c>
      <c r="FD233">
        <v>18</v>
      </c>
      <c r="FE233">
        <v>992.863</v>
      </c>
      <c r="FF233">
        <v>448.221</v>
      </c>
      <c r="FG233">
        <v>33.0012</v>
      </c>
      <c r="FH233">
        <v>35.207</v>
      </c>
      <c r="FI233">
        <v>30.0013</v>
      </c>
      <c r="FJ233">
        <v>34.8426</v>
      </c>
      <c r="FK233">
        <v>34.8727</v>
      </c>
      <c r="FL233">
        <v>42.1103</v>
      </c>
      <c r="FM233">
        <v>44.8772</v>
      </c>
      <c r="FN233">
        <v>0</v>
      </c>
      <c r="FO233">
        <v>33</v>
      </c>
      <c r="FP233">
        <v>736.52</v>
      </c>
      <c r="FQ233">
        <v>19.628</v>
      </c>
      <c r="FR233">
        <v>98.7808</v>
      </c>
      <c r="FS233">
        <v>97.5971</v>
      </c>
    </row>
    <row r="234" spans="1:175">
      <c r="A234">
        <v>218</v>
      </c>
      <c r="B234">
        <v>1627940947.6</v>
      </c>
      <c r="C234">
        <v>434</v>
      </c>
      <c r="D234" t="s">
        <v>730</v>
      </c>
      <c r="E234" t="s">
        <v>731</v>
      </c>
      <c r="F234">
        <v>0</v>
      </c>
      <c r="H234">
        <v>1627940947.6</v>
      </c>
      <c r="I234">
        <f>(J234)/1000</f>
        <v>0</v>
      </c>
      <c r="J234">
        <f>1000*CB234*AH234*(BX234-BY234)/(100*BQ234*(1000-AH234*BX234))</f>
        <v>0</v>
      </c>
      <c r="K234">
        <f>CB234*AH234*(BW234-BV234*(1000-AH234*BY234)/(1000-AH234*BX234))/(100*BQ234)</f>
        <v>0</v>
      </c>
      <c r="L234">
        <f>BV234 - IF(AH234&gt;1, K234*BQ234*100.0/(AJ234*CJ234), 0)</f>
        <v>0</v>
      </c>
      <c r="M234">
        <f>((S234-I234/2)*L234-K234)/(S234+I234/2)</f>
        <v>0</v>
      </c>
      <c r="N234">
        <f>M234*(CC234+CD234)/1000.0</f>
        <v>0</v>
      </c>
      <c r="O234">
        <f>(BV234 - IF(AH234&gt;1, K234*BQ234*100.0/(AJ234*CJ234), 0))*(CC234+CD234)/1000.0</f>
        <v>0</v>
      </c>
      <c r="P234">
        <f>2.0/((1/R234-1/Q234)+SIGN(R234)*SQRT((1/R234-1/Q234)*(1/R234-1/Q234) + 4*BR234/((BR234+1)*(BR234+1))*(2*1/R234*1/Q234-1/Q234*1/Q234)))</f>
        <v>0</v>
      </c>
      <c r="Q234">
        <f>IF(LEFT(BS234,1)&lt;&gt;"0",IF(LEFT(BS234,1)="1",3.0,BT234),$D$5+$E$5*(CJ234*CC234/($K$5*1000))+$F$5*(CJ234*CC234/($K$5*1000))*MAX(MIN(BQ234,$J$5),$I$5)*MAX(MIN(BQ234,$J$5),$I$5)+$G$5*MAX(MIN(BQ234,$J$5),$I$5)*(CJ234*CC234/($K$5*1000))+$H$5*(CJ234*CC234/($K$5*1000))*(CJ234*CC234/($K$5*1000)))</f>
        <v>0</v>
      </c>
      <c r="R234">
        <f>I234*(1000-(1000*0.61365*exp(17.502*V234/(240.97+V234))/(CC234+CD234)+BX234)/2)/(1000*0.61365*exp(17.502*V234/(240.97+V234))/(CC234+CD234)-BX234)</f>
        <v>0</v>
      </c>
      <c r="S234">
        <f>1/((BR234+1)/(P234/1.6)+1/(Q234/1.37)) + BR234/((BR234+1)/(P234/1.6) + BR234/(Q234/1.37))</f>
        <v>0</v>
      </c>
      <c r="T234">
        <f>(BM234*BP234)</f>
        <v>0</v>
      </c>
      <c r="U234">
        <f>(CE234+(T234+2*0.95*5.67E-8*(((CE234+$B$7)+273)^4-(CE234+273)^4)-44100*I234)/(1.84*29.3*Q234+8*0.95*5.67E-8*(CE234+273)^3))</f>
        <v>0</v>
      </c>
      <c r="V234">
        <f>($C$7*CF234+$D$7*CG234+$E$7*U234)</f>
        <v>0</v>
      </c>
      <c r="W234">
        <f>0.61365*exp(17.502*V234/(240.97+V234))</f>
        <v>0</v>
      </c>
      <c r="X234">
        <f>(Y234/Z234*100)</f>
        <v>0</v>
      </c>
      <c r="Y234">
        <f>BX234*(CC234+CD234)/1000</f>
        <v>0</v>
      </c>
      <c r="Z234">
        <f>0.61365*exp(17.502*CE234/(240.97+CE234))</f>
        <v>0</v>
      </c>
      <c r="AA234">
        <f>(W234-BX234*(CC234+CD234)/1000)</f>
        <v>0</v>
      </c>
      <c r="AB234">
        <f>(-I234*44100)</f>
        <v>0</v>
      </c>
      <c r="AC234">
        <f>2*29.3*Q234*0.92*(CE234-V234)</f>
        <v>0</v>
      </c>
      <c r="AD234">
        <f>2*0.95*5.67E-8*(((CE234+$B$7)+273)^4-(V234+273)^4)</f>
        <v>0</v>
      </c>
      <c r="AE234">
        <f>T234+AD234+AB234+AC234</f>
        <v>0</v>
      </c>
      <c r="AF234">
        <v>0</v>
      </c>
      <c r="AG234">
        <v>0</v>
      </c>
      <c r="AH234">
        <f>IF(AF234*$H$13&gt;=AJ234,1.0,(AJ234/(AJ234-AF234*$H$13)))</f>
        <v>0</v>
      </c>
      <c r="AI234">
        <f>(AH234-1)*100</f>
        <v>0</v>
      </c>
      <c r="AJ234">
        <f>MAX(0,($B$13+$C$13*CJ234)/(1+$D$13*CJ234)*CC234/(CE234+273)*$E$13)</f>
        <v>0</v>
      </c>
      <c r="AK234" t="s">
        <v>292</v>
      </c>
      <c r="AL234" t="s">
        <v>292</v>
      </c>
      <c r="AM234">
        <v>0</v>
      </c>
      <c r="AN234">
        <v>0</v>
      </c>
      <c r="AO234">
        <f>1-AM234/AN234</f>
        <v>0</v>
      </c>
      <c r="AP234">
        <v>0</v>
      </c>
      <c r="AQ234" t="s">
        <v>292</v>
      </c>
      <c r="AR234" t="s">
        <v>292</v>
      </c>
      <c r="AS234">
        <v>0</v>
      </c>
      <c r="AT234">
        <v>0</v>
      </c>
      <c r="AU234">
        <f>1-AS234/AT234</f>
        <v>0</v>
      </c>
      <c r="AV234">
        <v>0.5</v>
      </c>
      <c r="AW234">
        <f>BN234</f>
        <v>0</v>
      </c>
      <c r="AX234">
        <f>K234</f>
        <v>0</v>
      </c>
      <c r="AY234">
        <f>AU234*AV234*AW234</f>
        <v>0</v>
      </c>
      <c r="AZ234">
        <f>(AX234-AP234)/AW234</f>
        <v>0</v>
      </c>
      <c r="BA234">
        <f>(AN234-AT234)/AT234</f>
        <v>0</v>
      </c>
      <c r="BB234">
        <f>AM234/(AO234+AM234/AT234)</f>
        <v>0</v>
      </c>
      <c r="BC234" t="s">
        <v>292</v>
      </c>
      <c r="BD234">
        <v>0</v>
      </c>
      <c r="BE234">
        <f>IF(BD234&lt;&gt;0, BD234, BB234)</f>
        <v>0</v>
      </c>
      <c r="BF234">
        <f>1-BE234/AT234</f>
        <v>0</v>
      </c>
      <c r="BG234">
        <f>(AT234-AS234)/(AT234-BE234)</f>
        <v>0</v>
      </c>
      <c r="BH234">
        <f>(AN234-AT234)/(AN234-BE234)</f>
        <v>0</v>
      </c>
      <c r="BI234">
        <f>(AT234-AS234)/(AT234-AM234)</f>
        <v>0</v>
      </c>
      <c r="BJ234">
        <f>(AN234-AT234)/(AN234-AM234)</f>
        <v>0</v>
      </c>
      <c r="BK234">
        <f>(BG234*BE234/AS234)</f>
        <v>0</v>
      </c>
      <c r="BL234">
        <f>(1-BK234)</f>
        <v>0</v>
      </c>
      <c r="BM234">
        <f>$B$11*CK234+$C$11*CL234+$F$11*CM234*(1-CP234)</f>
        <v>0</v>
      </c>
      <c r="BN234">
        <f>BM234*BO234</f>
        <v>0</v>
      </c>
      <c r="BO234">
        <f>($B$11*$D$9+$C$11*$D$9+$F$11*((CZ234+CR234)/MAX(CZ234+CR234+DA234, 0.1)*$I$9+DA234/MAX(CZ234+CR234+DA234, 0.1)*$J$9))/($B$11+$C$11+$F$11)</f>
        <v>0</v>
      </c>
      <c r="BP234">
        <f>($B$11*$K$9+$C$11*$K$9+$F$11*((CZ234+CR234)/MAX(CZ234+CR234+DA234, 0.1)*$P$9+DA234/MAX(CZ234+CR234+DA234, 0.1)*$Q$9))/($B$11+$C$11+$F$11)</f>
        <v>0</v>
      </c>
      <c r="BQ234">
        <v>6</v>
      </c>
      <c r="BR234">
        <v>0.5</v>
      </c>
      <c r="BS234" t="s">
        <v>293</v>
      </c>
      <c r="BT234">
        <v>2</v>
      </c>
      <c r="BU234">
        <v>1627940947.6</v>
      </c>
      <c r="BV234">
        <v>719.78</v>
      </c>
      <c r="BW234">
        <v>724.996</v>
      </c>
      <c r="BX234">
        <v>19.758</v>
      </c>
      <c r="BY234">
        <v>19.6958</v>
      </c>
      <c r="BZ234">
        <v>718.066</v>
      </c>
      <c r="CA234">
        <v>19.8883</v>
      </c>
      <c r="CB234">
        <v>899.984</v>
      </c>
      <c r="CC234">
        <v>101.14</v>
      </c>
      <c r="CD234">
        <v>0.0996477</v>
      </c>
      <c r="CE234">
        <v>35.29</v>
      </c>
      <c r="CF234">
        <v>35.521</v>
      </c>
      <c r="CG234">
        <v>999.9</v>
      </c>
      <c r="CH234">
        <v>0</v>
      </c>
      <c r="CI234">
        <v>0</v>
      </c>
      <c r="CJ234">
        <v>10006.9</v>
      </c>
      <c r="CK234">
        <v>0</v>
      </c>
      <c r="CL234">
        <v>66.2791</v>
      </c>
      <c r="CM234">
        <v>1460.17</v>
      </c>
      <c r="CN234">
        <v>0.973004</v>
      </c>
      <c r="CO234">
        <v>0.0269955</v>
      </c>
      <c r="CP234">
        <v>0</v>
      </c>
      <c r="CQ234">
        <v>3.2129</v>
      </c>
      <c r="CR234">
        <v>4.99951</v>
      </c>
      <c r="CS234">
        <v>207.452</v>
      </c>
      <c r="CT234">
        <v>11913.3</v>
      </c>
      <c r="CU234">
        <v>49.625</v>
      </c>
      <c r="CV234">
        <v>52.062</v>
      </c>
      <c r="CW234">
        <v>51.25</v>
      </c>
      <c r="CX234">
        <v>51.312</v>
      </c>
      <c r="CY234">
        <v>51.625</v>
      </c>
      <c r="CZ234">
        <v>1415.89</v>
      </c>
      <c r="DA234">
        <v>39.28</v>
      </c>
      <c r="DB234">
        <v>0</v>
      </c>
      <c r="DC234">
        <v>1627940948.5</v>
      </c>
      <c r="DD234">
        <v>0</v>
      </c>
      <c r="DE234">
        <v>3.29035384615385</v>
      </c>
      <c r="DF234">
        <v>-0.267329905807924</v>
      </c>
      <c r="DG234">
        <v>3.90895725783134</v>
      </c>
      <c r="DH234">
        <v>206.975115384615</v>
      </c>
      <c r="DI234">
        <v>15</v>
      </c>
      <c r="DJ234">
        <v>1627940486.6</v>
      </c>
      <c r="DK234" t="s">
        <v>294</v>
      </c>
      <c r="DL234">
        <v>1627940484.1</v>
      </c>
      <c r="DM234">
        <v>1627940486.6</v>
      </c>
      <c r="DN234">
        <v>1</v>
      </c>
      <c r="DO234">
        <v>-0.66</v>
      </c>
      <c r="DP234">
        <v>-0.126</v>
      </c>
      <c r="DQ234">
        <v>0.617</v>
      </c>
      <c r="DR234">
        <v>-0.144</v>
      </c>
      <c r="DS234">
        <v>420</v>
      </c>
      <c r="DT234">
        <v>19</v>
      </c>
      <c r="DU234">
        <v>0.69</v>
      </c>
      <c r="DV234">
        <v>0.21</v>
      </c>
      <c r="DW234">
        <v>-5.58194536585366</v>
      </c>
      <c r="DX234">
        <v>0.211730592334498</v>
      </c>
      <c r="DY234">
        <v>0.0762842560586857</v>
      </c>
      <c r="DZ234">
        <v>1</v>
      </c>
      <c r="EA234">
        <v>3.25955588235294</v>
      </c>
      <c r="EB234">
        <v>0.0495773457311981</v>
      </c>
      <c r="EC234">
        <v>0.201914902272011</v>
      </c>
      <c r="ED234">
        <v>1</v>
      </c>
      <c r="EE234">
        <v>0.0690299731707317</v>
      </c>
      <c r="EF234">
        <v>0.0427723358885018</v>
      </c>
      <c r="EG234">
        <v>0.0121072316445036</v>
      </c>
      <c r="EH234">
        <v>1</v>
      </c>
      <c r="EI234">
        <v>3</v>
      </c>
      <c r="EJ234">
        <v>3</v>
      </c>
      <c r="EK234" t="s">
        <v>295</v>
      </c>
      <c r="EL234">
        <v>100</v>
      </c>
      <c r="EM234">
        <v>100</v>
      </c>
      <c r="EN234">
        <v>1.714</v>
      </c>
      <c r="EO234">
        <v>-0.1303</v>
      </c>
      <c r="EP234">
        <v>-1.5265217558934</v>
      </c>
      <c r="EQ234">
        <v>0.00616335315543056</v>
      </c>
      <c r="ER234">
        <v>-2.81551833566181e-06</v>
      </c>
      <c r="ES234">
        <v>7.20361701182458e-10</v>
      </c>
      <c r="ET234">
        <v>-0.335119031910718</v>
      </c>
      <c r="EU234">
        <v>0.000949733804135094</v>
      </c>
      <c r="EV234">
        <v>0.000626151634330831</v>
      </c>
      <c r="EW234">
        <v>-7.8445624330649e-06</v>
      </c>
      <c r="EX234">
        <v>-4</v>
      </c>
      <c r="EY234">
        <v>2067</v>
      </c>
      <c r="EZ234">
        <v>1</v>
      </c>
      <c r="FA234">
        <v>22</v>
      </c>
      <c r="FB234">
        <v>7.7</v>
      </c>
      <c r="FC234">
        <v>7.7</v>
      </c>
      <c r="FD234">
        <v>18</v>
      </c>
      <c r="FE234">
        <v>992.862</v>
      </c>
      <c r="FF234">
        <v>448.089</v>
      </c>
      <c r="FG234">
        <v>33.001</v>
      </c>
      <c r="FH234">
        <v>35.2141</v>
      </c>
      <c r="FI234">
        <v>30.0013</v>
      </c>
      <c r="FJ234">
        <v>34.8513</v>
      </c>
      <c r="FK234">
        <v>34.8796</v>
      </c>
      <c r="FL234">
        <v>42.2945</v>
      </c>
      <c r="FM234">
        <v>44.8772</v>
      </c>
      <c r="FN234">
        <v>0</v>
      </c>
      <c r="FO234">
        <v>33</v>
      </c>
      <c r="FP234">
        <v>736.52</v>
      </c>
      <c r="FQ234">
        <v>19.628</v>
      </c>
      <c r="FR234">
        <v>98.7804</v>
      </c>
      <c r="FS234">
        <v>97.5953</v>
      </c>
    </row>
    <row r="235" spans="1:175">
      <c r="A235">
        <v>219</v>
      </c>
      <c r="B235">
        <v>1627940949.6</v>
      </c>
      <c r="C235">
        <v>436</v>
      </c>
      <c r="D235" t="s">
        <v>732</v>
      </c>
      <c r="E235" t="s">
        <v>733</v>
      </c>
      <c r="F235">
        <v>0</v>
      </c>
      <c r="H235">
        <v>1627940949.6</v>
      </c>
      <c r="I235">
        <f>(J235)/1000</f>
        <v>0</v>
      </c>
      <c r="J235">
        <f>1000*CB235*AH235*(BX235-BY235)/(100*BQ235*(1000-AH235*BX235))</f>
        <v>0</v>
      </c>
      <c r="K235">
        <f>CB235*AH235*(BW235-BV235*(1000-AH235*BY235)/(1000-AH235*BX235))/(100*BQ235)</f>
        <v>0</v>
      </c>
      <c r="L235">
        <f>BV235 - IF(AH235&gt;1, K235*BQ235*100.0/(AJ235*CJ235), 0)</f>
        <v>0</v>
      </c>
      <c r="M235">
        <f>((S235-I235/2)*L235-K235)/(S235+I235/2)</f>
        <v>0</v>
      </c>
      <c r="N235">
        <f>M235*(CC235+CD235)/1000.0</f>
        <v>0</v>
      </c>
      <c r="O235">
        <f>(BV235 - IF(AH235&gt;1, K235*BQ235*100.0/(AJ235*CJ235), 0))*(CC235+CD235)/1000.0</f>
        <v>0</v>
      </c>
      <c r="P235">
        <f>2.0/((1/R235-1/Q235)+SIGN(R235)*SQRT((1/R235-1/Q235)*(1/R235-1/Q235) + 4*BR235/((BR235+1)*(BR235+1))*(2*1/R235*1/Q235-1/Q235*1/Q235)))</f>
        <v>0</v>
      </c>
      <c r="Q235">
        <f>IF(LEFT(BS235,1)&lt;&gt;"0",IF(LEFT(BS235,1)="1",3.0,BT235),$D$5+$E$5*(CJ235*CC235/($K$5*1000))+$F$5*(CJ235*CC235/($K$5*1000))*MAX(MIN(BQ235,$J$5),$I$5)*MAX(MIN(BQ235,$J$5),$I$5)+$G$5*MAX(MIN(BQ235,$J$5),$I$5)*(CJ235*CC235/($K$5*1000))+$H$5*(CJ235*CC235/($K$5*1000))*(CJ235*CC235/($K$5*1000)))</f>
        <v>0</v>
      </c>
      <c r="R235">
        <f>I235*(1000-(1000*0.61365*exp(17.502*V235/(240.97+V235))/(CC235+CD235)+BX235)/2)/(1000*0.61365*exp(17.502*V235/(240.97+V235))/(CC235+CD235)-BX235)</f>
        <v>0</v>
      </c>
      <c r="S235">
        <f>1/((BR235+1)/(P235/1.6)+1/(Q235/1.37)) + BR235/((BR235+1)/(P235/1.6) + BR235/(Q235/1.37))</f>
        <v>0</v>
      </c>
      <c r="T235">
        <f>(BM235*BP235)</f>
        <v>0</v>
      </c>
      <c r="U235">
        <f>(CE235+(T235+2*0.95*5.67E-8*(((CE235+$B$7)+273)^4-(CE235+273)^4)-44100*I235)/(1.84*29.3*Q235+8*0.95*5.67E-8*(CE235+273)^3))</f>
        <v>0</v>
      </c>
      <c r="V235">
        <f>($C$7*CF235+$D$7*CG235+$E$7*U235)</f>
        <v>0</v>
      </c>
      <c r="W235">
        <f>0.61365*exp(17.502*V235/(240.97+V235))</f>
        <v>0</v>
      </c>
      <c r="X235">
        <f>(Y235/Z235*100)</f>
        <v>0</v>
      </c>
      <c r="Y235">
        <f>BX235*(CC235+CD235)/1000</f>
        <v>0</v>
      </c>
      <c r="Z235">
        <f>0.61365*exp(17.502*CE235/(240.97+CE235))</f>
        <v>0</v>
      </c>
      <c r="AA235">
        <f>(W235-BX235*(CC235+CD235)/1000)</f>
        <v>0</v>
      </c>
      <c r="AB235">
        <f>(-I235*44100)</f>
        <v>0</v>
      </c>
      <c r="AC235">
        <f>2*29.3*Q235*0.92*(CE235-V235)</f>
        <v>0</v>
      </c>
      <c r="AD235">
        <f>2*0.95*5.67E-8*(((CE235+$B$7)+273)^4-(V235+273)^4)</f>
        <v>0</v>
      </c>
      <c r="AE235">
        <f>T235+AD235+AB235+AC235</f>
        <v>0</v>
      </c>
      <c r="AF235">
        <v>0</v>
      </c>
      <c r="AG235">
        <v>0</v>
      </c>
      <c r="AH235">
        <f>IF(AF235*$H$13&gt;=AJ235,1.0,(AJ235/(AJ235-AF235*$H$13)))</f>
        <v>0</v>
      </c>
      <c r="AI235">
        <f>(AH235-1)*100</f>
        <v>0</v>
      </c>
      <c r="AJ235">
        <f>MAX(0,($B$13+$C$13*CJ235)/(1+$D$13*CJ235)*CC235/(CE235+273)*$E$13)</f>
        <v>0</v>
      </c>
      <c r="AK235" t="s">
        <v>292</v>
      </c>
      <c r="AL235" t="s">
        <v>292</v>
      </c>
      <c r="AM235">
        <v>0</v>
      </c>
      <c r="AN235">
        <v>0</v>
      </c>
      <c r="AO235">
        <f>1-AM235/AN235</f>
        <v>0</v>
      </c>
      <c r="AP235">
        <v>0</v>
      </c>
      <c r="AQ235" t="s">
        <v>292</v>
      </c>
      <c r="AR235" t="s">
        <v>292</v>
      </c>
      <c r="AS235">
        <v>0</v>
      </c>
      <c r="AT235">
        <v>0</v>
      </c>
      <c r="AU235">
        <f>1-AS235/AT235</f>
        <v>0</v>
      </c>
      <c r="AV235">
        <v>0.5</v>
      </c>
      <c r="AW235">
        <f>BN235</f>
        <v>0</v>
      </c>
      <c r="AX235">
        <f>K235</f>
        <v>0</v>
      </c>
      <c r="AY235">
        <f>AU235*AV235*AW235</f>
        <v>0</v>
      </c>
      <c r="AZ235">
        <f>(AX235-AP235)/AW235</f>
        <v>0</v>
      </c>
      <c r="BA235">
        <f>(AN235-AT235)/AT235</f>
        <v>0</v>
      </c>
      <c r="BB235">
        <f>AM235/(AO235+AM235/AT235)</f>
        <v>0</v>
      </c>
      <c r="BC235" t="s">
        <v>292</v>
      </c>
      <c r="BD235">
        <v>0</v>
      </c>
      <c r="BE235">
        <f>IF(BD235&lt;&gt;0, BD235, BB235)</f>
        <v>0</v>
      </c>
      <c r="BF235">
        <f>1-BE235/AT235</f>
        <v>0</v>
      </c>
      <c r="BG235">
        <f>(AT235-AS235)/(AT235-BE235)</f>
        <v>0</v>
      </c>
      <c r="BH235">
        <f>(AN235-AT235)/(AN235-BE235)</f>
        <v>0</v>
      </c>
      <c r="BI235">
        <f>(AT235-AS235)/(AT235-AM235)</f>
        <v>0</v>
      </c>
      <c r="BJ235">
        <f>(AN235-AT235)/(AN235-AM235)</f>
        <v>0</v>
      </c>
      <c r="BK235">
        <f>(BG235*BE235/AS235)</f>
        <v>0</v>
      </c>
      <c r="BL235">
        <f>(1-BK235)</f>
        <v>0</v>
      </c>
      <c r="BM235">
        <f>$B$11*CK235+$C$11*CL235+$F$11*CM235*(1-CP235)</f>
        <v>0</v>
      </c>
      <c r="BN235">
        <f>BM235*BO235</f>
        <v>0</v>
      </c>
      <c r="BO235">
        <f>($B$11*$D$9+$C$11*$D$9+$F$11*((CZ235+CR235)/MAX(CZ235+CR235+DA235, 0.1)*$I$9+DA235/MAX(CZ235+CR235+DA235, 0.1)*$J$9))/($B$11+$C$11+$F$11)</f>
        <v>0</v>
      </c>
      <c r="BP235">
        <f>($B$11*$K$9+$C$11*$K$9+$F$11*((CZ235+CR235)/MAX(CZ235+CR235+DA235, 0.1)*$P$9+DA235/MAX(CZ235+CR235+DA235, 0.1)*$Q$9))/($B$11+$C$11+$F$11)</f>
        <v>0</v>
      </c>
      <c r="BQ235">
        <v>6</v>
      </c>
      <c r="BR235">
        <v>0.5</v>
      </c>
      <c r="BS235" t="s">
        <v>293</v>
      </c>
      <c r="BT235">
        <v>2</v>
      </c>
      <c r="BU235">
        <v>1627940949.6</v>
      </c>
      <c r="BV235">
        <v>723.004</v>
      </c>
      <c r="BW235">
        <v>728.3</v>
      </c>
      <c r="BX235">
        <v>19.7618</v>
      </c>
      <c r="BY235">
        <v>19.7011</v>
      </c>
      <c r="BZ235">
        <v>721.279</v>
      </c>
      <c r="CA235">
        <v>19.892</v>
      </c>
      <c r="CB235">
        <v>899.953</v>
      </c>
      <c r="CC235">
        <v>101.14</v>
      </c>
      <c r="CD235">
        <v>0.100352</v>
      </c>
      <c r="CE235">
        <v>35.2876</v>
      </c>
      <c r="CF235">
        <v>35.5226</v>
      </c>
      <c r="CG235">
        <v>999.9</v>
      </c>
      <c r="CH235">
        <v>0</v>
      </c>
      <c r="CI235">
        <v>0</v>
      </c>
      <c r="CJ235">
        <v>9981.88</v>
      </c>
      <c r="CK235">
        <v>0</v>
      </c>
      <c r="CL235">
        <v>66.2932</v>
      </c>
      <c r="CM235">
        <v>1459.91</v>
      </c>
      <c r="CN235">
        <v>0.972999</v>
      </c>
      <c r="CO235">
        <v>0.0270013</v>
      </c>
      <c r="CP235">
        <v>0</v>
      </c>
      <c r="CQ235">
        <v>3.2093</v>
      </c>
      <c r="CR235">
        <v>4.99951</v>
      </c>
      <c r="CS235">
        <v>207.03</v>
      </c>
      <c r="CT235">
        <v>11911.1</v>
      </c>
      <c r="CU235">
        <v>49.687</v>
      </c>
      <c r="CV235">
        <v>52</v>
      </c>
      <c r="CW235">
        <v>51.25</v>
      </c>
      <c r="CX235">
        <v>51.25</v>
      </c>
      <c r="CY235">
        <v>51.562</v>
      </c>
      <c r="CZ235">
        <v>1415.63</v>
      </c>
      <c r="DA235">
        <v>39.28</v>
      </c>
      <c r="DB235">
        <v>0</v>
      </c>
      <c r="DC235">
        <v>1627940950.3</v>
      </c>
      <c r="DD235">
        <v>0</v>
      </c>
      <c r="DE235">
        <v>3.28128</v>
      </c>
      <c r="DF235">
        <v>-0.833469225640391</v>
      </c>
      <c r="DG235">
        <v>3.61792309497568</v>
      </c>
      <c r="DH235">
        <v>207.0004</v>
      </c>
      <c r="DI235">
        <v>15</v>
      </c>
      <c r="DJ235">
        <v>1627940486.6</v>
      </c>
      <c r="DK235" t="s">
        <v>294</v>
      </c>
      <c r="DL235">
        <v>1627940484.1</v>
      </c>
      <c r="DM235">
        <v>1627940486.6</v>
      </c>
      <c r="DN235">
        <v>1</v>
      </c>
      <c r="DO235">
        <v>-0.66</v>
      </c>
      <c r="DP235">
        <v>-0.126</v>
      </c>
      <c r="DQ235">
        <v>0.617</v>
      </c>
      <c r="DR235">
        <v>-0.144</v>
      </c>
      <c r="DS235">
        <v>420</v>
      </c>
      <c r="DT235">
        <v>19</v>
      </c>
      <c r="DU235">
        <v>0.69</v>
      </c>
      <c r="DV235">
        <v>0.21</v>
      </c>
      <c r="DW235">
        <v>-5.55012853658537</v>
      </c>
      <c r="DX235">
        <v>0.738063135888493</v>
      </c>
      <c r="DY235">
        <v>0.123624968520768</v>
      </c>
      <c r="DZ235">
        <v>0</v>
      </c>
      <c r="EA235">
        <v>3.25984571428571</v>
      </c>
      <c r="EB235">
        <v>0.177776125244627</v>
      </c>
      <c r="EC235">
        <v>0.198247518223136</v>
      </c>
      <c r="ED235">
        <v>1</v>
      </c>
      <c r="EE235">
        <v>0.0695009024390244</v>
      </c>
      <c r="EF235">
        <v>0.00960577839721256</v>
      </c>
      <c r="EG235">
        <v>0.0117248903949422</v>
      </c>
      <c r="EH235">
        <v>1</v>
      </c>
      <c r="EI235">
        <v>2</v>
      </c>
      <c r="EJ235">
        <v>3</v>
      </c>
      <c r="EK235" t="s">
        <v>298</v>
      </c>
      <c r="EL235">
        <v>100</v>
      </c>
      <c r="EM235">
        <v>100</v>
      </c>
      <c r="EN235">
        <v>1.725</v>
      </c>
      <c r="EO235">
        <v>-0.1302</v>
      </c>
      <c r="EP235">
        <v>-1.5265217558934</v>
      </c>
      <c r="EQ235">
        <v>0.00616335315543056</v>
      </c>
      <c r="ER235">
        <v>-2.81551833566181e-06</v>
      </c>
      <c r="ES235">
        <v>7.20361701182458e-10</v>
      </c>
      <c r="ET235">
        <v>-0.335119031910718</v>
      </c>
      <c r="EU235">
        <v>0.000949733804135094</v>
      </c>
      <c r="EV235">
        <v>0.000626151634330831</v>
      </c>
      <c r="EW235">
        <v>-7.8445624330649e-06</v>
      </c>
      <c r="EX235">
        <v>-4</v>
      </c>
      <c r="EY235">
        <v>2067</v>
      </c>
      <c r="EZ235">
        <v>1</v>
      </c>
      <c r="FA235">
        <v>22</v>
      </c>
      <c r="FB235">
        <v>7.8</v>
      </c>
      <c r="FC235">
        <v>7.7</v>
      </c>
      <c r="FD235">
        <v>18</v>
      </c>
      <c r="FE235">
        <v>992.875</v>
      </c>
      <c r="FF235">
        <v>448.051</v>
      </c>
      <c r="FG235">
        <v>33.001</v>
      </c>
      <c r="FH235">
        <v>35.2205</v>
      </c>
      <c r="FI235">
        <v>30.0013</v>
      </c>
      <c r="FJ235">
        <v>34.859</v>
      </c>
      <c r="FK235">
        <v>34.8859</v>
      </c>
      <c r="FL235">
        <v>42.4589</v>
      </c>
      <c r="FM235">
        <v>44.8772</v>
      </c>
      <c r="FN235">
        <v>0</v>
      </c>
      <c r="FO235">
        <v>33</v>
      </c>
      <c r="FP235">
        <v>741.6</v>
      </c>
      <c r="FQ235">
        <v>19.628</v>
      </c>
      <c r="FR235">
        <v>98.7792</v>
      </c>
      <c r="FS235">
        <v>97.594</v>
      </c>
    </row>
    <row r="236" spans="1:175">
      <c r="A236">
        <v>220</v>
      </c>
      <c r="B236">
        <v>1627940951.6</v>
      </c>
      <c r="C236">
        <v>438</v>
      </c>
      <c r="D236" t="s">
        <v>734</v>
      </c>
      <c r="E236" t="s">
        <v>735</v>
      </c>
      <c r="F236">
        <v>0</v>
      </c>
      <c r="H236">
        <v>1627940951.6</v>
      </c>
      <c r="I236">
        <f>(J236)/1000</f>
        <v>0</v>
      </c>
      <c r="J236">
        <f>1000*CB236*AH236*(BX236-BY236)/(100*BQ236*(1000-AH236*BX236))</f>
        <v>0</v>
      </c>
      <c r="K236">
        <f>CB236*AH236*(BW236-BV236*(1000-AH236*BY236)/(1000-AH236*BX236))/(100*BQ236)</f>
        <v>0</v>
      </c>
      <c r="L236">
        <f>BV236 - IF(AH236&gt;1, K236*BQ236*100.0/(AJ236*CJ236), 0)</f>
        <v>0</v>
      </c>
      <c r="M236">
        <f>((S236-I236/2)*L236-K236)/(S236+I236/2)</f>
        <v>0</v>
      </c>
      <c r="N236">
        <f>M236*(CC236+CD236)/1000.0</f>
        <v>0</v>
      </c>
      <c r="O236">
        <f>(BV236 - IF(AH236&gt;1, K236*BQ236*100.0/(AJ236*CJ236), 0))*(CC236+CD236)/1000.0</f>
        <v>0</v>
      </c>
      <c r="P236">
        <f>2.0/((1/R236-1/Q236)+SIGN(R236)*SQRT((1/R236-1/Q236)*(1/R236-1/Q236) + 4*BR236/((BR236+1)*(BR236+1))*(2*1/R236*1/Q236-1/Q236*1/Q236)))</f>
        <v>0</v>
      </c>
      <c r="Q236">
        <f>IF(LEFT(BS236,1)&lt;&gt;"0",IF(LEFT(BS236,1)="1",3.0,BT236),$D$5+$E$5*(CJ236*CC236/($K$5*1000))+$F$5*(CJ236*CC236/($K$5*1000))*MAX(MIN(BQ236,$J$5),$I$5)*MAX(MIN(BQ236,$J$5),$I$5)+$G$5*MAX(MIN(BQ236,$J$5),$I$5)*(CJ236*CC236/($K$5*1000))+$H$5*(CJ236*CC236/($K$5*1000))*(CJ236*CC236/($K$5*1000)))</f>
        <v>0</v>
      </c>
      <c r="R236">
        <f>I236*(1000-(1000*0.61365*exp(17.502*V236/(240.97+V236))/(CC236+CD236)+BX236)/2)/(1000*0.61365*exp(17.502*V236/(240.97+V236))/(CC236+CD236)-BX236)</f>
        <v>0</v>
      </c>
      <c r="S236">
        <f>1/((BR236+1)/(P236/1.6)+1/(Q236/1.37)) + BR236/((BR236+1)/(P236/1.6) + BR236/(Q236/1.37))</f>
        <v>0</v>
      </c>
      <c r="T236">
        <f>(BM236*BP236)</f>
        <v>0</v>
      </c>
      <c r="U236">
        <f>(CE236+(T236+2*0.95*5.67E-8*(((CE236+$B$7)+273)^4-(CE236+273)^4)-44100*I236)/(1.84*29.3*Q236+8*0.95*5.67E-8*(CE236+273)^3))</f>
        <v>0</v>
      </c>
      <c r="V236">
        <f>($C$7*CF236+$D$7*CG236+$E$7*U236)</f>
        <v>0</v>
      </c>
      <c r="W236">
        <f>0.61365*exp(17.502*V236/(240.97+V236))</f>
        <v>0</v>
      </c>
      <c r="X236">
        <f>(Y236/Z236*100)</f>
        <v>0</v>
      </c>
      <c r="Y236">
        <f>BX236*(CC236+CD236)/1000</f>
        <v>0</v>
      </c>
      <c r="Z236">
        <f>0.61365*exp(17.502*CE236/(240.97+CE236))</f>
        <v>0</v>
      </c>
      <c r="AA236">
        <f>(W236-BX236*(CC236+CD236)/1000)</f>
        <v>0</v>
      </c>
      <c r="AB236">
        <f>(-I236*44100)</f>
        <v>0</v>
      </c>
      <c r="AC236">
        <f>2*29.3*Q236*0.92*(CE236-V236)</f>
        <v>0</v>
      </c>
      <c r="AD236">
        <f>2*0.95*5.67E-8*(((CE236+$B$7)+273)^4-(V236+273)^4)</f>
        <v>0</v>
      </c>
      <c r="AE236">
        <f>T236+AD236+AB236+AC236</f>
        <v>0</v>
      </c>
      <c r="AF236">
        <v>0</v>
      </c>
      <c r="AG236">
        <v>0</v>
      </c>
      <c r="AH236">
        <f>IF(AF236*$H$13&gt;=AJ236,1.0,(AJ236/(AJ236-AF236*$H$13)))</f>
        <v>0</v>
      </c>
      <c r="AI236">
        <f>(AH236-1)*100</f>
        <v>0</v>
      </c>
      <c r="AJ236">
        <f>MAX(0,($B$13+$C$13*CJ236)/(1+$D$13*CJ236)*CC236/(CE236+273)*$E$13)</f>
        <v>0</v>
      </c>
      <c r="AK236" t="s">
        <v>292</v>
      </c>
      <c r="AL236" t="s">
        <v>292</v>
      </c>
      <c r="AM236">
        <v>0</v>
      </c>
      <c r="AN236">
        <v>0</v>
      </c>
      <c r="AO236">
        <f>1-AM236/AN236</f>
        <v>0</v>
      </c>
      <c r="AP236">
        <v>0</v>
      </c>
      <c r="AQ236" t="s">
        <v>292</v>
      </c>
      <c r="AR236" t="s">
        <v>292</v>
      </c>
      <c r="AS236">
        <v>0</v>
      </c>
      <c r="AT236">
        <v>0</v>
      </c>
      <c r="AU236">
        <f>1-AS236/AT236</f>
        <v>0</v>
      </c>
      <c r="AV236">
        <v>0.5</v>
      </c>
      <c r="AW236">
        <f>BN236</f>
        <v>0</v>
      </c>
      <c r="AX236">
        <f>K236</f>
        <v>0</v>
      </c>
      <c r="AY236">
        <f>AU236*AV236*AW236</f>
        <v>0</v>
      </c>
      <c r="AZ236">
        <f>(AX236-AP236)/AW236</f>
        <v>0</v>
      </c>
      <c r="BA236">
        <f>(AN236-AT236)/AT236</f>
        <v>0</v>
      </c>
      <c r="BB236">
        <f>AM236/(AO236+AM236/AT236)</f>
        <v>0</v>
      </c>
      <c r="BC236" t="s">
        <v>292</v>
      </c>
      <c r="BD236">
        <v>0</v>
      </c>
      <c r="BE236">
        <f>IF(BD236&lt;&gt;0, BD236, BB236)</f>
        <v>0</v>
      </c>
      <c r="BF236">
        <f>1-BE236/AT236</f>
        <v>0</v>
      </c>
      <c r="BG236">
        <f>(AT236-AS236)/(AT236-BE236)</f>
        <v>0</v>
      </c>
      <c r="BH236">
        <f>(AN236-AT236)/(AN236-BE236)</f>
        <v>0</v>
      </c>
      <c r="BI236">
        <f>(AT236-AS236)/(AT236-AM236)</f>
        <v>0</v>
      </c>
      <c r="BJ236">
        <f>(AN236-AT236)/(AN236-AM236)</f>
        <v>0</v>
      </c>
      <c r="BK236">
        <f>(BG236*BE236/AS236)</f>
        <v>0</v>
      </c>
      <c r="BL236">
        <f>(1-BK236)</f>
        <v>0</v>
      </c>
      <c r="BM236">
        <f>$B$11*CK236+$C$11*CL236+$F$11*CM236*(1-CP236)</f>
        <v>0</v>
      </c>
      <c r="BN236">
        <f>BM236*BO236</f>
        <v>0</v>
      </c>
      <c r="BO236">
        <f>($B$11*$D$9+$C$11*$D$9+$F$11*((CZ236+CR236)/MAX(CZ236+CR236+DA236, 0.1)*$I$9+DA236/MAX(CZ236+CR236+DA236, 0.1)*$J$9))/($B$11+$C$11+$F$11)</f>
        <v>0</v>
      </c>
      <c r="BP236">
        <f>($B$11*$K$9+$C$11*$K$9+$F$11*((CZ236+CR236)/MAX(CZ236+CR236+DA236, 0.1)*$P$9+DA236/MAX(CZ236+CR236+DA236, 0.1)*$Q$9))/($B$11+$C$11+$F$11)</f>
        <v>0</v>
      </c>
      <c r="BQ236">
        <v>6</v>
      </c>
      <c r="BR236">
        <v>0.5</v>
      </c>
      <c r="BS236" t="s">
        <v>293</v>
      </c>
      <c r="BT236">
        <v>2</v>
      </c>
      <c r="BU236">
        <v>1627940951.6</v>
      </c>
      <c r="BV236">
        <v>726.253</v>
      </c>
      <c r="BW236">
        <v>731.645</v>
      </c>
      <c r="BX236">
        <v>19.7658</v>
      </c>
      <c r="BY236">
        <v>19.707</v>
      </c>
      <c r="BZ236">
        <v>724.518</v>
      </c>
      <c r="CA236">
        <v>19.896</v>
      </c>
      <c r="CB236">
        <v>900.117</v>
      </c>
      <c r="CC236">
        <v>101.139</v>
      </c>
      <c r="CD236">
        <v>0.100661</v>
      </c>
      <c r="CE236">
        <v>35.2869</v>
      </c>
      <c r="CF236">
        <v>35.5165</v>
      </c>
      <c r="CG236">
        <v>999.9</v>
      </c>
      <c r="CH236">
        <v>0</v>
      </c>
      <c r="CI236">
        <v>0</v>
      </c>
      <c r="CJ236">
        <v>9996.25</v>
      </c>
      <c r="CK236">
        <v>0</v>
      </c>
      <c r="CL236">
        <v>66.2791</v>
      </c>
      <c r="CM236">
        <v>1459.94</v>
      </c>
      <c r="CN236">
        <v>0.972999</v>
      </c>
      <c r="CO236">
        <v>0.0270013</v>
      </c>
      <c r="CP236">
        <v>0</v>
      </c>
      <c r="CQ236">
        <v>2.8948</v>
      </c>
      <c r="CR236">
        <v>4.99951</v>
      </c>
      <c r="CS236">
        <v>206.777</v>
      </c>
      <c r="CT236">
        <v>11911.4</v>
      </c>
      <c r="CU236">
        <v>49.625</v>
      </c>
      <c r="CV236">
        <v>52</v>
      </c>
      <c r="CW236">
        <v>51.187</v>
      </c>
      <c r="CX236">
        <v>51.187</v>
      </c>
      <c r="CY236">
        <v>51.562</v>
      </c>
      <c r="CZ236">
        <v>1415.66</v>
      </c>
      <c r="DA236">
        <v>39.29</v>
      </c>
      <c r="DB236">
        <v>0</v>
      </c>
      <c r="DC236">
        <v>1627940952.7</v>
      </c>
      <c r="DD236">
        <v>0</v>
      </c>
      <c r="DE236">
        <v>3.23756</v>
      </c>
      <c r="DF236">
        <v>-0.550138457389976</v>
      </c>
      <c r="DG236">
        <v>0.103923077491497</v>
      </c>
      <c r="DH236">
        <v>207.0704</v>
      </c>
      <c r="DI236">
        <v>15</v>
      </c>
      <c r="DJ236">
        <v>1627940486.6</v>
      </c>
      <c r="DK236" t="s">
        <v>294</v>
      </c>
      <c r="DL236">
        <v>1627940484.1</v>
      </c>
      <c r="DM236">
        <v>1627940486.6</v>
      </c>
      <c r="DN236">
        <v>1</v>
      </c>
      <c r="DO236">
        <v>-0.66</v>
      </c>
      <c r="DP236">
        <v>-0.126</v>
      </c>
      <c r="DQ236">
        <v>0.617</v>
      </c>
      <c r="DR236">
        <v>-0.144</v>
      </c>
      <c r="DS236">
        <v>420</v>
      </c>
      <c r="DT236">
        <v>19</v>
      </c>
      <c r="DU236">
        <v>0.69</v>
      </c>
      <c r="DV236">
        <v>0.21</v>
      </c>
      <c r="DW236">
        <v>-5.52159097560976</v>
      </c>
      <c r="DX236">
        <v>1.09024432055749</v>
      </c>
      <c r="DY236">
        <v>0.144722042631516</v>
      </c>
      <c r="DZ236">
        <v>0</v>
      </c>
      <c r="EA236">
        <v>3.25918823529412</v>
      </c>
      <c r="EB236">
        <v>-0.0342239639414031</v>
      </c>
      <c r="EC236">
        <v>0.170336381324625</v>
      </c>
      <c r="ED236">
        <v>1</v>
      </c>
      <c r="EE236">
        <v>0.0697618365853659</v>
      </c>
      <c r="EF236">
        <v>-0.026426494076655</v>
      </c>
      <c r="EG236">
        <v>0.0114886065451026</v>
      </c>
      <c r="EH236">
        <v>1</v>
      </c>
      <c r="EI236">
        <v>2</v>
      </c>
      <c r="EJ236">
        <v>3</v>
      </c>
      <c r="EK236" t="s">
        <v>298</v>
      </c>
      <c r="EL236">
        <v>100</v>
      </c>
      <c r="EM236">
        <v>100</v>
      </c>
      <c r="EN236">
        <v>1.735</v>
      </c>
      <c r="EO236">
        <v>-0.1302</v>
      </c>
      <c r="EP236">
        <v>-1.5265217558934</v>
      </c>
      <c r="EQ236">
        <v>0.00616335315543056</v>
      </c>
      <c r="ER236">
        <v>-2.81551833566181e-06</v>
      </c>
      <c r="ES236">
        <v>7.20361701182458e-10</v>
      </c>
      <c r="ET236">
        <v>-0.335119031910718</v>
      </c>
      <c r="EU236">
        <v>0.000949733804135094</v>
      </c>
      <c r="EV236">
        <v>0.000626151634330831</v>
      </c>
      <c r="EW236">
        <v>-7.8445624330649e-06</v>
      </c>
      <c r="EX236">
        <v>-4</v>
      </c>
      <c r="EY236">
        <v>2067</v>
      </c>
      <c r="EZ236">
        <v>1</v>
      </c>
      <c r="FA236">
        <v>22</v>
      </c>
      <c r="FB236">
        <v>7.8</v>
      </c>
      <c r="FC236">
        <v>7.8</v>
      </c>
      <c r="FD236">
        <v>18</v>
      </c>
      <c r="FE236">
        <v>993.156</v>
      </c>
      <c r="FF236">
        <v>447.886</v>
      </c>
      <c r="FG236">
        <v>33.0009</v>
      </c>
      <c r="FH236">
        <v>35.2263</v>
      </c>
      <c r="FI236">
        <v>30.0013</v>
      </c>
      <c r="FJ236">
        <v>34.8647</v>
      </c>
      <c r="FK236">
        <v>34.893</v>
      </c>
      <c r="FL236">
        <v>42.5743</v>
      </c>
      <c r="FM236">
        <v>44.8772</v>
      </c>
      <c r="FN236">
        <v>0</v>
      </c>
      <c r="FO236">
        <v>33</v>
      </c>
      <c r="FP236">
        <v>746.62</v>
      </c>
      <c r="FQ236">
        <v>19.628</v>
      </c>
      <c r="FR236">
        <v>98.7779</v>
      </c>
      <c r="FS236">
        <v>97.5934</v>
      </c>
    </row>
    <row r="237" spans="1:175">
      <c r="A237">
        <v>221</v>
      </c>
      <c r="B237">
        <v>1627940953.6</v>
      </c>
      <c r="C237">
        <v>440</v>
      </c>
      <c r="D237" t="s">
        <v>736</v>
      </c>
      <c r="E237" t="s">
        <v>737</v>
      </c>
      <c r="F237">
        <v>0</v>
      </c>
      <c r="H237">
        <v>1627940953.6</v>
      </c>
      <c r="I237">
        <f>(J237)/1000</f>
        <v>0</v>
      </c>
      <c r="J237">
        <f>1000*CB237*AH237*(BX237-BY237)/(100*BQ237*(1000-AH237*BX237))</f>
        <v>0</v>
      </c>
      <c r="K237">
        <f>CB237*AH237*(BW237-BV237*(1000-AH237*BY237)/(1000-AH237*BX237))/(100*BQ237)</f>
        <v>0</v>
      </c>
      <c r="L237">
        <f>BV237 - IF(AH237&gt;1, K237*BQ237*100.0/(AJ237*CJ237), 0)</f>
        <v>0</v>
      </c>
      <c r="M237">
        <f>((S237-I237/2)*L237-K237)/(S237+I237/2)</f>
        <v>0</v>
      </c>
      <c r="N237">
        <f>M237*(CC237+CD237)/1000.0</f>
        <v>0</v>
      </c>
      <c r="O237">
        <f>(BV237 - IF(AH237&gt;1, K237*BQ237*100.0/(AJ237*CJ237), 0))*(CC237+CD237)/1000.0</f>
        <v>0</v>
      </c>
      <c r="P237">
        <f>2.0/((1/R237-1/Q237)+SIGN(R237)*SQRT((1/R237-1/Q237)*(1/R237-1/Q237) + 4*BR237/((BR237+1)*(BR237+1))*(2*1/R237*1/Q237-1/Q237*1/Q237)))</f>
        <v>0</v>
      </c>
      <c r="Q237">
        <f>IF(LEFT(BS237,1)&lt;&gt;"0",IF(LEFT(BS237,1)="1",3.0,BT237),$D$5+$E$5*(CJ237*CC237/($K$5*1000))+$F$5*(CJ237*CC237/($K$5*1000))*MAX(MIN(BQ237,$J$5),$I$5)*MAX(MIN(BQ237,$J$5),$I$5)+$G$5*MAX(MIN(BQ237,$J$5),$I$5)*(CJ237*CC237/($K$5*1000))+$H$5*(CJ237*CC237/($K$5*1000))*(CJ237*CC237/($K$5*1000)))</f>
        <v>0</v>
      </c>
      <c r="R237">
        <f>I237*(1000-(1000*0.61365*exp(17.502*V237/(240.97+V237))/(CC237+CD237)+BX237)/2)/(1000*0.61365*exp(17.502*V237/(240.97+V237))/(CC237+CD237)-BX237)</f>
        <v>0</v>
      </c>
      <c r="S237">
        <f>1/((BR237+1)/(P237/1.6)+1/(Q237/1.37)) + BR237/((BR237+1)/(P237/1.6) + BR237/(Q237/1.37))</f>
        <v>0</v>
      </c>
      <c r="T237">
        <f>(BM237*BP237)</f>
        <v>0</v>
      </c>
      <c r="U237">
        <f>(CE237+(T237+2*0.95*5.67E-8*(((CE237+$B$7)+273)^4-(CE237+273)^4)-44100*I237)/(1.84*29.3*Q237+8*0.95*5.67E-8*(CE237+273)^3))</f>
        <v>0</v>
      </c>
      <c r="V237">
        <f>($C$7*CF237+$D$7*CG237+$E$7*U237)</f>
        <v>0</v>
      </c>
      <c r="W237">
        <f>0.61365*exp(17.502*V237/(240.97+V237))</f>
        <v>0</v>
      </c>
      <c r="X237">
        <f>(Y237/Z237*100)</f>
        <v>0</v>
      </c>
      <c r="Y237">
        <f>BX237*(CC237+CD237)/1000</f>
        <v>0</v>
      </c>
      <c r="Z237">
        <f>0.61365*exp(17.502*CE237/(240.97+CE237))</f>
        <v>0</v>
      </c>
      <c r="AA237">
        <f>(W237-BX237*(CC237+CD237)/1000)</f>
        <v>0</v>
      </c>
      <c r="AB237">
        <f>(-I237*44100)</f>
        <v>0</v>
      </c>
      <c r="AC237">
        <f>2*29.3*Q237*0.92*(CE237-V237)</f>
        <v>0</v>
      </c>
      <c r="AD237">
        <f>2*0.95*5.67E-8*(((CE237+$B$7)+273)^4-(V237+273)^4)</f>
        <v>0</v>
      </c>
      <c r="AE237">
        <f>T237+AD237+AB237+AC237</f>
        <v>0</v>
      </c>
      <c r="AF237">
        <v>0</v>
      </c>
      <c r="AG237">
        <v>0</v>
      </c>
      <c r="AH237">
        <f>IF(AF237*$H$13&gt;=AJ237,1.0,(AJ237/(AJ237-AF237*$H$13)))</f>
        <v>0</v>
      </c>
      <c r="AI237">
        <f>(AH237-1)*100</f>
        <v>0</v>
      </c>
      <c r="AJ237">
        <f>MAX(0,($B$13+$C$13*CJ237)/(1+$D$13*CJ237)*CC237/(CE237+273)*$E$13)</f>
        <v>0</v>
      </c>
      <c r="AK237" t="s">
        <v>292</v>
      </c>
      <c r="AL237" t="s">
        <v>292</v>
      </c>
      <c r="AM237">
        <v>0</v>
      </c>
      <c r="AN237">
        <v>0</v>
      </c>
      <c r="AO237">
        <f>1-AM237/AN237</f>
        <v>0</v>
      </c>
      <c r="AP237">
        <v>0</v>
      </c>
      <c r="AQ237" t="s">
        <v>292</v>
      </c>
      <c r="AR237" t="s">
        <v>292</v>
      </c>
      <c r="AS237">
        <v>0</v>
      </c>
      <c r="AT237">
        <v>0</v>
      </c>
      <c r="AU237">
        <f>1-AS237/AT237</f>
        <v>0</v>
      </c>
      <c r="AV237">
        <v>0.5</v>
      </c>
      <c r="AW237">
        <f>BN237</f>
        <v>0</v>
      </c>
      <c r="AX237">
        <f>K237</f>
        <v>0</v>
      </c>
      <c r="AY237">
        <f>AU237*AV237*AW237</f>
        <v>0</v>
      </c>
      <c r="AZ237">
        <f>(AX237-AP237)/AW237</f>
        <v>0</v>
      </c>
      <c r="BA237">
        <f>(AN237-AT237)/AT237</f>
        <v>0</v>
      </c>
      <c r="BB237">
        <f>AM237/(AO237+AM237/AT237)</f>
        <v>0</v>
      </c>
      <c r="BC237" t="s">
        <v>292</v>
      </c>
      <c r="BD237">
        <v>0</v>
      </c>
      <c r="BE237">
        <f>IF(BD237&lt;&gt;0, BD237, BB237)</f>
        <v>0</v>
      </c>
      <c r="BF237">
        <f>1-BE237/AT237</f>
        <v>0</v>
      </c>
      <c r="BG237">
        <f>(AT237-AS237)/(AT237-BE237)</f>
        <v>0</v>
      </c>
      <c r="BH237">
        <f>(AN237-AT237)/(AN237-BE237)</f>
        <v>0</v>
      </c>
      <c r="BI237">
        <f>(AT237-AS237)/(AT237-AM237)</f>
        <v>0</v>
      </c>
      <c r="BJ237">
        <f>(AN237-AT237)/(AN237-AM237)</f>
        <v>0</v>
      </c>
      <c r="BK237">
        <f>(BG237*BE237/AS237)</f>
        <v>0</v>
      </c>
      <c r="BL237">
        <f>(1-BK237)</f>
        <v>0</v>
      </c>
      <c r="BM237">
        <f>$B$11*CK237+$C$11*CL237+$F$11*CM237*(1-CP237)</f>
        <v>0</v>
      </c>
      <c r="BN237">
        <f>BM237*BO237</f>
        <v>0</v>
      </c>
      <c r="BO237">
        <f>($B$11*$D$9+$C$11*$D$9+$F$11*((CZ237+CR237)/MAX(CZ237+CR237+DA237, 0.1)*$I$9+DA237/MAX(CZ237+CR237+DA237, 0.1)*$J$9))/($B$11+$C$11+$F$11)</f>
        <v>0</v>
      </c>
      <c r="BP237">
        <f>($B$11*$K$9+$C$11*$K$9+$F$11*((CZ237+CR237)/MAX(CZ237+CR237+DA237, 0.1)*$P$9+DA237/MAX(CZ237+CR237+DA237, 0.1)*$Q$9))/($B$11+$C$11+$F$11)</f>
        <v>0</v>
      </c>
      <c r="BQ237">
        <v>6</v>
      </c>
      <c r="BR237">
        <v>0.5</v>
      </c>
      <c r="BS237" t="s">
        <v>293</v>
      </c>
      <c r="BT237">
        <v>2</v>
      </c>
      <c r="BU237">
        <v>1627940953.6</v>
      </c>
      <c r="BV237">
        <v>729.551</v>
      </c>
      <c r="BW237">
        <v>734.932</v>
      </c>
      <c r="BX237">
        <v>19.7695</v>
      </c>
      <c r="BY237">
        <v>19.7124</v>
      </c>
      <c r="BZ237">
        <v>727.805</v>
      </c>
      <c r="CA237">
        <v>19.8996</v>
      </c>
      <c r="CB237">
        <v>900.098</v>
      </c>
      <c r="CC237">
        <v>101.14</v>
      </c>
      <c r="CD237">
        <v>0.100376</v>
      </c>
      <c r="CE237">
        <v>35.2897</v>
      </c>
      <c r="CF237">
        <v>35.5187</v>
      </c>
      <c r="CG237">
        <v>999.9</v>
      </c>
      <c r="CH237">
        <v>0</v>
      </c>
      <c r="CI237">
        <v>0</v>
      </c>
      <c r="CJ237">
        <v>9999.38</v>
      </c>
      <c r="CK237">
        <v>0</v>
      </c>
      <c r="CL237">
        <v>66.2791</v>
      </c>
      <c r="CM237">
        <v>1459.97</v>
      </c>
      <c r="CN237">
        <v>0.972999</v>
      </c>
      <c r="CO237">
        <v>0.0270013</v>
      </c>
      <c r="CP237">
        <v>0</v>
      </c>
      <c r="CQ237">
        <v>3.401</v>
      </c>
      <c r="CR237">
        <v>4.99951</v>
      </c>
      <c r="CS237">
        <v>206.852</v>
      </c>
      <c r="CT237">
        <v>11911.6</v>
      </c>
      <c r="CU237">
        <v>49.625</v>
      </c>
      <c r="CV237">
        <v>52</v>
      </c>
      <c r="CW237">
        <v>51.187</v>
      </c>
      <c r="CX237">
        <v>51.187</v>
      </c>
      <c r="CY237">
        <v>51.562</v>
      </c>
      <c r="CZ237">
        <v>1415.68</v>
      </c>
      <c r="DA237">
        <v>39.29</v>
      </c>
      <c r="DB237">
        <v>0</v>
      </c>
      <c r="DC237">
        <v>1627940954.5</v>
      </c>
      <c r="DD237">
        <v>0</v>
      </c>
      <c r="DE237">
        <v>3.22807307692308</v>
      </c>
      <c r="DF237">
        <v>-0.270738460946312</v>
      </c>
      <c r="DG237">
        <v>-1.30499144965719</v>
      </c>
      <c r="DH237">
        <v>207.084038461538</v>
      </c>
      <c r="DI237">
        <v>15</v>
      </c>
      <c r="DJ237">
        <v>1627940486.6</v>
      </c>
      <c r="DK237" t="s">
        <v>294</v>
      </c>
      <c r="DL237">
        <v>1627940484.1</v>
      </c>
      <c r="DM237">
        <v>1627940486.6</v>
      </c>
      <c r="DN237">
        <v>1</v>
      </c>
      <c r="DO237">
        <v>-0.66</v>
      </c>
      <c r="DP237">
        <v>-0.126</v>
      </c>
      <c r="DQ237">
        <v>0.617</v>
      </c>
      <c r="DR237">
        <v>-0.144</v>
      </c>
      <c r="DS237">
        <v>420</v>
      </c>
      <c r="DT237">
        <v>19</v>
      </c>
      <c r="DU237">
        <v>0.69</v>
      </c>
      <c r="DV237">
        <v>0.21</v>
      </c>
      <c r="DW237">
        <v>-5.50201487804878</v>
      </c>
      <c r="DX237">
        <v>1.11742954703832</v>
      </c>
      <c r="DY237">
        <v>0.146105481861096</v>
      </c>
      <c r="DZ237">
        <v>0</v>
      </c>
      <c r="EA237">
        <v>3.26817272727273</v>
      </c>
      <c r="EB237">
        <v>-0.560745059204663</v>
      </c>
      <c r="EC237">
        <v>0.174241746507246</v>
      </c>
      <c r="ED237">
        <v>1</v>
      </c>
      <c r="EE237">
        <v>0.0697894707317073</v>
      </c>
      <c r="EF237">
        <v>-0.0660585993031359</v>
      </c>
      <c r="EG237">
        <v>0.0114637342534949</v>
      </c>
      <c r="EH237">
        <v>1</v>
      </c>
      <c r="EI237">
        <v>2</v>
      </c>
      <c r="EJ237">
        <v>3</v>
      </c>
      <c r="EK237" t="s">
        <v>298</v>
      </c>
      <c r="EL237">
        <v>100</v>
      </c>
      <c r="EM237">
        <v>100</v>
      </c>
      <c r="EN237">
        <v>1.746</v>
      </c>
      <c r="EO237">
        <v>-0.1301</v>
      </c>
      <c r="EP237">
        <v>-1.5265217558934</v>
      </c>
      <c r="EQ237">
        <v>0.00616335315543056</v>
      </c>
      <c r="ER237">
        <v>-2.81551833566181e-06</v>
      </c>
      <c r="ES237">
        <v>7.20361701182458e-10</v>
      </c>
      <c r="ET237">
        <v>-0.335119031910718</v>
      </c>
      <c r="EU237">
        <v>0.000949733804135094</v>
      </c>
      <c r="EV237">
        <v>0.000626151634330831</v>
      </c>
      <c r="EW237">
        <v>-7.8445624330649e-06</v>
      </c>
      <c r="EX237">
        <v>-4</v>
      </c>
      <c r="EY237">
        <v>2067</v>
      </c>
      <c r="EZ237">
        <v>1</v>
      </c>
      <c r="FA237">
        <v>22</v>
      </c>
      <c r="FB237">
        <v>7.8</v>
      </c>
      <c r="FC237">
        <v>7.8</v>
      </c>
      <c r="FD237">
        <v>18</v>
      </c>
      <c r="FE237">
        <v>993.018</v>
      </c>
      <c r="FF237">
        <v>447.948</v>
      </c>
      <c r="FG237">
        <v>33.0008</v>
      </c>
      <c r="FH237">
        <v>35.2334</v>
      </c>
      <c r="FI237">
        <v>30.0013</v>
      </c>
      <c r="FJ237">
        <v>34.8717</v>
      </c>
      <c r="FK237">
        <v>34.9017</v>
      </c>
      <c r="FL237">
        <v>42.7574</v>
      </c>
      <c r="FM237">
        <v>44.8772</v>
      </c>
      <c r="FN237">
        <v>0</v>
      </c>
      <c r="FO237">
        <v>33</v>
      </c>
      <c r="FP237">
        <v>746.62</v>
      </c>
      <c r="FQ237">
        <v>19.628</v>
      </c>
      <c r="FR237">
        <v>98.7764</v>
      </c>
      <c r="FS237">
        <v>97.5924</v>
      </c>
    </row>
    <row r="238" spans="1:175">
      <c r="A238">
        <v>222</v>
      </c>
      <c r="B238">
        <v>1627940955.6</v>
      </c>
      <c r="C238">
        <v>442</v>
      </c>
      <c r="D238" t="s">
        <v>738</v>
      </c>
      <c r="E238" t="s">
        <v>739</v>
      </c>
      <c r="F238">
        <v>0</v>
      </c>
      <c r="H238">
        <v>1627940955.6</v>
      </c>
      <c r="I238">
        <f>(J238)/1000</f>
        <v>0</v>
      </c>
      <c r="J238">
        <f>1000*CB238*AH238*(BX238-BY238)/(100*BQ238*(1000-AH238*BX238))</f>
        <v>0</v>
      </c>
      <c r="K238">
        <f>CB238*AH238*(BW238-BV238*(1000-AH238*BY238)/(1000-AH238*BX238))/(100*BQ238)</f>
        <v>0</v>
      </c>
      <c r="L238">
        <f>BV238 - IF(AH238&gt;1, K238*BQ238*100.0/(AJ238*CJ238), 0)</f>
        <v>0</v>
      </c>
      <c r="M238">
        <f>((S238-I238/2)*L238-K238)/(S238+I238/2)</f>
        <v>0</v>
      </c>
      <c r="N238">
        <f>M238*(CC238+CD238)/1000.0</f>
        <v>0</v>
      </c>
      <c r="O238">
        <f>(BV238 - IF(AH238&gt;1, K238*BQ238*100.0/(AJ238*CJ238), 0))*(CC238+CD238)/1000.0</f>
        <v>0</v>
      </c>
      <c r="P238">
        <f>2.0/((1/R238-1/Q238)+SIGN(R238)*SQRT((1/R238-1/Q238)*(1/R238-1/Q238) + 4*BR238/((BR238+1)*(BR238+1))*(2*1/R238*1/Q238-1/Q238*1/Q238)))</f>
        <v>0</v>
      </c>
      <c r="Q238">
        <f>IF(LEFT(BS238,1)&lt;&gt;"0",IF(LEFT(BS238,1)="1",3.0,BT238),$D$5+$E$5*(CJ238*CC238/($K$5*1000))+$F$5*(CJ238*CC238/($K$5*1000))*MAX(MIN(BQ238,$J$5),$I$5)*MAX(MIN(BQ238,$J$5),$I$5)+$G$5*MAX(MIN(BQ238,$J$5),$I$5)*(CJ238*CC238/($K$5*1000))+$H$5*(CJ238*CC238/($K$5*1000))*(CJ238*CC238/($K$5*1000)))</f>
        <v>0</v>
      </c>
      <c r="R238">
        <f>I238*(1000-(1000*0.61365*exp(17.502*V238/(240.97+V238))/(CC238+CD238)+BX238)/2)/(1000*0.61365*exp(17.502*V238/(240.97+V238))/(CC238+CD238)-BX238)</f>
        <v>0</v>
      </c>
      <c r="S238">
        <f>1/((BR238+1)/(P238/1.6)+1/(Q238/1.37)) + BR238/((BR238+1)/(P238/1.6) + BR238/(Q238/1.37))</f>
        <v>0</v>
      </c>
      <c r="T238">
        <f>(BM238*BP238)</f>
        <v>0</v>
      </c>
      <c r="U238">
        <f>(CE238+(T238+2*0.95*5.67E-8*(((CE238+$B$7)+273)^4-(CE238+273)^4)-44100*I238)/(1.84*29.3*Q238+8*0.95*5.67E-8*(CE238+273)^3))</f>
        <v>0</v>
      </c>
      <c r="V238">
        <f>($C$7*CF238+$D$7*CG238+$E$7*U238)</f>
        <v>0</v>
      </c>
      <c r="W238">
        <f>0.61365*exp(17.502*V238/(240.97+V238))</f>
        <v>0</v>
      </c>
      <c r="X238">
        <f>(Y238/Z238*100)</f>
        <v>0</v>
      </c>
      <c r="Y238">
        <f>BX238*(CC238+CD238)/1000</f>
        <v>0</v>
      </c>
      <c r="Z238">
        <f>0.61365*exp(17.502*CE238/(240.97+CE238))</f>
        <v>0</v>
      </c>
      <c r="AA238">
        <f>(W238-BX238*(CC238+CD238)/1000)</f>
        <v>0</v>
      </c>
      <c r="AB238">
        <f>(-I238*44100)</f>
        <v>0</v>
      </c>
      <c r="AC238">
        <f>2*29.3*Q238*0.92*(CE238-V238)</f>
        <v>0</v>
      </c>
      <c r="AD238">
        <f>2*0.95*5.67E-8*(((CE238+$B$7)+273)^4-(V238+273)^4)</f>
        <v>0</v>
      </c>
      <c r="AE238">
        <f>T238+AD238+AB238+AC238</f>
        <v>0</v>
      </c>
      <c r="AF238">
        <v>0</v>
      </c>
      <c r="AG238">
        <v>0</v>
      </c>
      <c r="AH238">
        <f>IF(AF238*$H$13&gt;=AJ238,1.0,(AJ238/(AJ238-AF238*$H$13)))</f>
        <v>0</v>
      </c>
      <c r="AI238">
        <f>(AH238-1)*100</f>
        <v>0</v>
      </c>
      <c r="AJ238">
        <f>MAX(0,($B$13+$C$13*CJ238)/(1+$D$13*CJ238)*CC238/(CE238+273)*$E$13)</f>
        <v>0</v>
      </c>
      <c r="AK238" t="s">
        <v>292</v>
      </c>
      <c r="AL238" t="s">
        <v>292</v>
      </c>
      <c r="AM238">
        <v>0</v>
      </c>
      <c r="AN238">
        <v>0</v>
      </c>
      <c r="AO238">
        <f>1-AM238/AN238</f>
        <v>0</v>
      </c>
      <c r="AP238">
        <v>0</v>
      </c>
      <c r="AQ238" t="s">
        <v>292</v>
      </c>
      <c r="AR238" t="s">
        <v>292</v>
      </c>
      <c r="AS238">
        <v>0</v>
      </c>
      <c r="AT238">
        <v>0</v>
      </c>
      <c r="AU238">
        <f>1-AS238/AT238</f>
        <v>0</v>
      </c>
      <c r="AV238">
        <v>0.5</v>
      </c>
      <c r="AW238">
        <f>BN238</f>
        <v>0</v>
      </c>
      <c r="AX238">
        <f>K238</f>
        <v>0</v>
      </c>
      <c r="AY238">
        <f>AU238*AV238*AW238</f>
        <v>0</v>
      </c>
      <c r="AZ238">
        <f>(AX238-AP238)/AW238</f>
        <v>0</v>
      </c>
      <c r="BA238">
        <f>(AN238-AT238)/AT238</f>
        <v>0</v>
      </c>
      <c r="BB238">
        <f>AM238/(AO238+AM238/AT238)</f>
        <v>0</v>
      </c>
      <c r="BC238" t="s">
        <v>292</v>
      </c>
      <c r="BD238">
        <v>0</v>
      </c>
      <c r="BE238">
        <f>IF(BD238&lt;&gt;0, BD238, BB238)</f>
        <v>0</v>
      </c>
      <c r="BF238">
        <f>1-BE238/AT238</f>
        <v>0</v>
      </c>
      <c r="BG238">
        <f>(AT238-AS238)/(AT238-BE238)</f>
        <v>0</v>
      </c>
      <c r="BH238">
        <f>(AN238-AT238)/(AN238-BE238)</f>
        <v>0</v>
      </c>
      <c r="BI238">
        <f>(AT238-AS238)/(AT238-AM238)</f>
        <v>0</v>
      </c>
      <c r="BJ238">
        <f>(AN238-AT238)/(AN238-AM238)</f>
        <v>0</v>
      </c>
      <c r="BK238">
        <f>(BG238*BE238/AS238)</f>
        <v>0</v>
      </c>
      <c r="BL238">
        <f>(1-BK238)</f>
        <v>0</v>
      </c>
      <c r="BM238">
        <f>$B$11*CK238+$C$11*CL238+$F$11*CM238*(1-CP238)</f>
        <v>0</v>
      </c>
      <c r="BN238">
        <f>BM238*BO238</f>
        <v>0</v>
      </c>
      <c r="BO238">
        <f>($B$11*$D$9+$C$11*$D$9+$F$11*((CZ238+CR238)/MAX(CZ238+CR238+DA238, 0.1)*$I$9+DA238/MAX(CZ238+CR238+DA238, 0.1)*$J$9))/($B$11+$C$11+$F$11)</f>
        <v>0</v>
      </c>
      <c r="BP238">
        <f>($B$11*$K$9+$C$11*$K$9+$F$11*((CZ238+CR238)/MAX(CZ238+CR238+DA238, 0.1)*$P$9+DA238/MAX(CZ238+CR238+DA238, 0.1)*$Q$9))/($B$11+$C$11+$F$11)</f>
        <v>0</v>
      </c>
      <c r="BQ238">
        <v>6</v>
      </c>
      <c r="BR238">
        <v>0.5</v>
      </c>
      <c r="BS238" t="s">
        <v>293</v>
      </c>
      <c r="BT238">
        <v>2</v>
      </c>
      <c r="BU238">
        <v>1627940955.6</v>
      </c>
      <c r="BV238">
        <v>732.886</v>
      </c>
      <c r="BW238">
        <v>738.392</v>
      </c>
      <c r="BX238">
        <v>19.7737</v>
      </c>
      <c r="BY238">
        <v>19.7191</v>
      </c>
      <c r="BZ238">
        <v>731.13</v>
      </c>
      <c r="CA238">
        <v>19.9037</v>
      </c>
      <c r="CB238">
        <v>899.947</v>
      </c>
      <c r="CC238">
        <v>101.14</v>
      </c>
      <c r="CD238">
        <v>0.100191</v>
      </c>
      <c r="CE238">
        <v>35.2908</v>
      </c>
      <c r="CF238">
        <v>35.521</v>
      </c>
      <c r="CG238">
        <v>999.9</v>
      </c>
      <c r="CH238">
        <v>0</v>
      </c>
      <c r="CI238">
        <v>0</v>
      </c>
      <c r="CJ238">
        <v>9992.5</v>
      </c>
      <c r="CK238">
        <v>0</v>
      </c>
      <c r="CL238">
        <v>66.3074</v>
      </c>
      <c r="CM238">
        <v>1459.99</v>
      </c>
      <c r="CN238">
        <v>0.972999</v>
      </c>
      <c r="CO238">
        <v>0.0270013</v>
      </c>
      <c r="CP238">
        <v>0</v>
      </c>
      <c r="CQ238">
        <v>2.9003</v>
      </c>
      <c r="CR238">
        <v>4.99951</v>
      </c>
      <c r="CS238">
        <v>206.703</v>
      </c>
      <c r="CT238">
        <v>11911.8</v>
      </c>
      <c r="CU238">
        <v>49.625</v>
      </c>
      <c r="CV238">
        <v>52</v>
      </c>
      <c r="CW238">
        <v>51.187</v>
      </c>
      <c r="CX238">
        <v>51.187</v>
      </c>
      <c r="CY238">
        <v>51.562</v>
      </c>
      <c r="CZ238">
        <v>1415.7</v>
      </c>
      <c r="DA238">
        <v>39.29</v>
      </c>
      <c r="DB238">
        <v>0</v>
      </c>
      <c r="DC238">
        <v>1627940956.3</v>
      </c>
      <c r="DD238">
        <v>0</v>
      </c>
      <c r="DE238">
        <v>3.212012</v>
      </c>
      <c r="DF238">
        <v>-0.792500001869753</v>
      </c>
      <c r="DG238">
        <v>-3.17469231720633</v>
      </c>
      <c r="DH238">
        <v>207.05312</v>
      </c>
      <c r="DI238">
        <v>15</v>
      </c>
      <c r="DJ238">
        <v>1627940486.6</v>
      </c>
      <c r="DK238" t="s">
        <v>294</v>
      </c>
      <c r="DL238">
        <v>1627940484.1</v>
      </c>
      <c r="DM238">
        <v>1627940486.6</v>
      </c>
      <c r="DN238">
        <v>1</v>
      </c>
      <c r="DO238">
        <v>-0.66</v>
      </c>
      <c r="DP238">
        <v>-0.126</v>
      </c>
      <c r="DQ238">
        <v>0.617</v>
      </c>
      <c r="DR238">
        <v>-0.144</v>
      </c>
      <c r="DS238">
        <v>420</v>
      </c>
      <c r="DT238">
        <v>19</v>
      </c>
      <c r="DU238">
        <v>0.69</v>
      </c>
      <c r="DV238">
        <v>0.21</v>
      </c>
      <c r="DW238">
        <v>-5.48415512195122</v>
      </c>
      <c r="DX238">
        <v>1.03150202090592</v>
      </c>
      <c r="DY238">
        <v>0.142869294643091</v>
      </c>
      <c r="DZ238">
        <v>0</v>
      </c>
      <c r="EA238">
        <v>3.25732647058823</v>
      </c>
      <c r="EB238">
        <v>-0.649119090478456</v>
      </c>
      <c r="EC238">
        <v>0.178023288808323</v>
      </c>
      <c r="ED238">
        <v>1</v>
      </c>
      <c r="EE238">
        <v>0.0694773170731707</v>
      </c>
      <c r="EF238">
        <v>-0.10424536097561</v>
      </c>
      <c r="EG238">
        <v>0.0117051646941644</v>
      </c>
      <c r="EH238">
        <v>0</v>
      </c>
      <c r="EI238">
        <v>1</v>
      </c>
      <c r="EJ238">
        <v>3</v>
      </c>
      <c r="EK238" t="s">
        <v>349</v>
      </c>
      <c r="EL238">
        <v>100</v>
      </c>
      <c r="EM238">
        <v>100</v>
      </c>
      <c r="EN238">
        <v>1.756</v>
      </c>
      <c r="EO238">
        <v>-0.13</v>
      </c>
      <c r="EP238">
        <v>-1.5265217558934</v>
      </c>
      <c r="EQ238">
        <v>0.00616335315543056</v>
      </c>
      <c r="ER238">
        <v>-2.81551833566181e-06</v>
      </c>
      <c r="ES238">
        <v>7.20361701182458e-10</v>
      </c>
      <c r="ET238">
        <v>-0.335119031910718</v>
      </c>
      <c r="EU238">
        <v>0.000949733804135094</v>
      </c>
      <c r="EV238">
        <v>0.000626151634330831</v>
      </c>
      <c r="EW238">
        <v>-7.8445624330649e-06</v>
      </c>
      <c r="EX238">
        <v>-4</v>
      </c>
      <c r="EY238">
        <v>2067</v>
      </c>
      <c r="EZ238">
        <v>1</v>
      </c>
      <c r="FA238">
        <v>22</v>
      </c>
      <c r="FB238">
        <v>7.9</v>
      </c>
      <c r="FC238">
        <v>7.8</v>
      </c>
      <c r="FD238">
        <v>18</v>
      </c>
      <c r="FE238">
        <v>992.927</v>
      </c>
      <c r="FF238">
        <v>447.976</v>
      </c>
      <c r="FG238">
        <v>33.0007</v>
      </c>
      <c r="FH238">
        <v>35.2399</v>
      </c>
      <c r="FI238">
        <v>30.0013</v>
      </c>
      <c r="FJ238">
        <v>34.8782</v>
      </c>
      <c r="FK238">
        <v>34.908</v>
      </c>
      <c r="FL238">
        <v>42.9195</v>
      </c>
      <c r="FM238">
        <v>45.1596</v>
      </c>
      <c r="FN238">
        <v>0</v>
      </c>
      <c r="FO238">
        <v>33</v>
      </c>
      <c r="FP238">
        <v>751.67</v>
      </c>
      <c r="FQ238">
        <v>19.6262</v>
      </c>
      <c r="FR238">
        <v>98.7739</v>
      </c>
      <c r="FS238">
        <v>97.5912</v>
      </c>
    </row>
    <row r="239" spans="1:175">
      <c r="A239">
        <v>223</v>
      </c>
      <c r="B239">
        <v>1627940957.6</v>
      </c>
      <c r="C239">
        <v>444</v>
      </c>
      <c r="D239" t="s">
        <v>740</v>
      </c>
      <c r="E239" t="s">
        <v>741</v>
      </c>
      <c r="F239">
        <v>0</v>
      </c>
      <c r="H239">
        <v>1627940957.6</v>
      </c>
      <c r="I239">
        <f>(J239)/1000</f>
        <v>0</v>
      </c>
      <c r="J239">
        <f>1000*CB239*AH239*(BX239-BY239)/(100*BQ239*(1000-AH239*BX239))</f>
        <v>0</v>
      </c>
      <c r="K239">
        <f>CB239*AH239*(BW239-BV239*(1000-AH239*BY239)/(1000-AH239*BX239))/(100*BQ239)</f>
        <v>0</v>
      </c>
      <c r="L239">
        <f>BV239 - IF(AH239&gt;1, K239*BQ239*100.0/(AJ239*CJ239), 0)</f>
        <v>0</v>
      </c>
      <c r="M239">
        <f>((S239-I239/2)*L239-K239)/(S239+I239/2)</f>
        <v>0</v>
      </c>
      <c r="N239">
        <f>M239*(CC239+CD239)/1000.0</f>
        <v>0</v>
      </c>
      <c r="O239">
        <f>(BV239 - IF(AH239&gt;1, K239*BQ239*100.0/(AJ239*CJ239), 0))*(CC239+CD239)/1000.0</f>
        <v>0</v>
      </c>
      <c r="P239">
        <f>2.0/((1/R239-1/Q239)+SIGN(R239)*SQRT((1/R239-1/Q239)*(1/R239-1/Q239) + 4*BR239/((BR239+1)*(BR239+1))*(2*1/R239*1/Q239-1/Q239*1/Q239)))</f>
        <v>0</v>
      </c>
      <c r="Q239">
        <f>IF(LEFT(BS239,1)&lt;&gt;"0",IF(LEFT(BS239,1)="1",3.0,BT239),$D$5+$E$5*(CJ239*CC239/($K$5*1000))+$F$5*(CJ239*CC239/($K$5*1000))*MAX(MIN(BQ239,$J$5),$I$5)*MAX(MIN(BQ239,$J$5),$I$5)+$G$5*MAX(MIN(BQ239,$J$5),$I$5)*(CJ239*CC239/($K$5*1000))+$H$5*(CJ239*CC239/($K$5*1000))*(CJ239*CC239/($K$5*1000)))</f>
        <v>0</v>
      </c>
      <c r="R239">
        <f>I239*(1000-(1000*0.61365*exp(17.502*V239/(240.97+V239))/(CC239+CD239)+BX239)/2)/(1000*0.61365*exp(17.502*V239/(240.97+V239))/(CC239+CD239)-BX239)</f>
        <v>0</v>
      </c>
      <c r="S239">
        <f>1/((BR239+1)/(P239/1.6)+1/(Q239/1.37)) + BR239/((BR239+1)/(P239/1.6) + BR239/(Q239/1.37))</f>
        <v>0</v>
      </c>
      <c r="T239">
        <f>(BM239*BP239)</f>
        <v>0</v>
      </c>
      <c r="U239">
        <f>(CE239+(T239+2*0.95*5.67E-8*(((CE239+$B$7)+273)^4-(CE239+273)^4)-44100*I239)/(1.84*29.3*Q239+8*0.95*5.67E-8*(CE239+273)^3))</f>
        <v>0</v>
      </c>
      <c r="V239">
        <f>($C$7*CF239+$D$7*CG239+$E$7*U239)</f>
        <v>0</v>
      </c>
      <c r="W239">
        <f>0.61365*exp(17.502*V239/(240.97+V239))</f>
        <v>0</v>
      </c>
      <c r="X239">
        <f>(Y239/Z239*100)</f>
        <v>0</v>
      </c>
      <c r="Y239">
        <f>BX239*(CC239+CD239)/1000</f>
        <v>0</v>
      </c>
      <c r="Z239">
        <f>0.61365*exp(17.502*CE239/(240.97+CE239))</f>
        <v>0</v>
      </c>
      <c r="AA239">
        <f>(W239-BX239*(CC239+CD239)/1000)</f>
        <v>0</v>
      </c>
      <c r="AB239">
        <f>(-I239*44100)</f>
        <v>0</v>
      </c>
      <c r="AC239">
        <f>2*29.3*Q239*0.92*(CE239-V239)</f>
        <v>0</v>
      </c>
      <c r="AD239">
        <f>2*0.95*5.67E-8*(((CE239+$B$7)+273)^4-(V239+273)^4)</f>
        <v>0</v>
      </c>
      <c r="AE239">
        <f>T239+AD239+AB239+AC239</f>
        <v>0</v>
      </c>
      <c r="AF239">
        <v>0</v>
      </c>
      <c r="AG239">
        <v>0</v>
      </c>
      <c r="AH239">
        <f>IF(AF239*$H$13&gt;=AJ239,1.0,(AJ239/(AJ239-AF239*$H$13)))</f>
        <v>0</v>
      </c>
      <c r="AI239">
        <f>(AH239-1)*100</f>
        <v>0</v>
      </c>
      <c r="AJ239">
        <f>MAX(0,($B$13+$C$13*CJ239)/(1+$D$13*CJ239)*CC239/(CE239+273)*$E$13)</f>
        <v>0</v>
      </c>
      <c r="AK239" t="s">
        <v>292</v>
      </c>
      <c r="AL239" t="s">
        <v>292</v>
      </c>
      <c r="AM239">
        <v>0</v>
      </c>
      <c r="AN239">
        <v>0</v>
      </c>
      <c r="AO239">
        <f>1-AM239/AN239</f>
        <v>0</v>
      </c>
      <c r="AP239">
        <v>0</v>
      </c>
      <c r="AQ239" t="s">
        <v>292</v>
      </c>
      <c r="AR239" t="s">
        <v>292</v>
      </c>
      <c r="AS239">
        <v>0</v>
      </c>
      <c r="AT239">
        <v>0</v>
      </c>
      <c r="AU239">
        <f>1-AS239/AT239</f>
        <v>0</v>
      </c>
      <c r="AV239">
        <v>0.5</v>
      </c>
      <c r="AW239">
        <f>BN239</f>
        <v>0</v>
      </c>
      <c r="AX239">
        <f>K239</f>
        <v>0</v>
      </c>
      <c r="AY239">
        <f>AU239*AV239*AW239</f>
        <v>0</v>
      </c>
      <c r="AZ239">
        <f>(AX239-AP239)/AW239</f>
        <v>0</v>
      </c>
      <c r="BA239">
        <f>(AN239-AT239)/AT239</f>
        <v>0</v>
      </c>
      <c r="BB239">
        <f>AM239/(AO239+AM239/AT239)</f>
        <v>0</v>
      </c>
      <c r="BC239" t="s">
        <v>292</v>
      </c>
      <c r="BD239">
        <v>0</v>
      </c>
      <c r="BE239">
        <f>IF(BD239&lt;&gt;0, BD239, BB239)</f>
        <v>0</v>
      </c>
      <c r="BF239">
        <f>1-BE239/AT239</f>
        <v>0</v>
      </c>
      <c r="BG239">
        <f>(AT239-AS239)/(AT239-BE239)</f>
        <v>0</v>
      </c>
      <c r="BH239">
        <f>(AN239-AT239)/(AN239-BE239)</f>
        <v>0</v>
      </c>
      <c r="BI239">
        <f>(AT239-AS239)/(AT239-AM239)</f>
        <v>0</v>
      </c>
      <c r="BJ239">
        <f>(AN239-AT239)/(AN239-AM239)</f>
        <v>0</v>
      </c>
      <c r="BK239">
        <f>(BG239*BE239/AS239)</f>
        <v>0</v>
      </c>
      <c r="BL239">
        <f>(1-BK239)</f>
        <v>0</v>
      </c>
      <c r="BM239">
        <f>$B$11*CK239+$C$11*CL239+$F$11*CM239*(1-CP239)</f>
        <v>0</v>
      </c>
      <c r="BN239">
        <f>BM239*BO239</f>
        <v>0</v>
      </c>
      <c r="BO239">
        <f>($B$11*$D$9+$C$11*$D$9+$F$11*((CZ239+CR239)/MAX(CZ239+CR239+DA239, 0.1)*$I$9+DA239/MAX(CZ239+CR239+DA239, 0.1)*$J$9))/($B$11+$C$11+$F$11)</f>
        <v>0</v>
      </c>
      <c r="BP239">
        <f>($B$11*$K$9+$C$11*$K$9+$F$11*((CZ239+CR239)/MAX(CZ239+CR239+DA239, 0.1)*$P$9+DA239/MAX(CZ239+CR239+DA239, 0.1)*$Q$9))/($B$11+$C$11+$F$11)</f>
        <v>0</v>
      </c>
      <c r="BQ239">
        <v>6</v>
      </c>
      <c r="BR239">
        <v>0.5</v>
      </c>
      <c r="BS239" t="s">
        <v>293</v>
      </c>
      <c r="BT239">
        <v>2</v>
      </c>
      <c r="BU239">
        <v>1627940957.6</v>
      </c>
      <c r="BV239">
        <v>736.182</v>
      </c>
      <c r="BW239">
        <v>741.843</v>
      </c>
      <c r="BX239">
        <v>19.777</v>
      </c>
      <c r="BY239">
        <v>19.714</v>
      </c>
      <c r="BZ239">
        <v>734.415</v>
      </c>
      <c r="CA239">
        <v>19.907</v>
      </c>
      <c r="CB239">
        <v>899.975</v>
      </c>
      <c r="CC239">
        <v>101.14</v>
      </c>
      <c r="CD239">
        <v>0.100535</v>
      </c>
      <c r="CE239">
        <v>35.291</v>
      </c>
      <c r="CF239">
        <v>35.5366</v>
      </c>
      <c r="CG239">
        <v>999.9</v>
      </c>
      <c r="CH239">
        <v>0</v>
      </c>
      <c r="CI239">
        <v>0</v>
      </c>
      <c r="CJ239">
        <v>9996.25</v>
      </c>
      <c r="CK239">
        <v>0</v>
      </c>
      <c r="CL239">
        <v>66.3215</v>
      </c>
      <c r="CM239">
        <v>1460</v>
      </c>
      <c r="CN239">
        <v>0.972999</v>
      </c>
      <c r="CO239">
        <v>0.0270013</v>
      </c>
      <c r="CP239">
        <v>0</v>
      </c>
      <c r="CQ239">
        <v>3.3689</v>
      </c>
      <c r="CR239">
        <v>4.99951</v>
      </c>
      <c r="CS239">
        <v>206.622</v>
      </c>
      <c r="CT239">
        <v>11911.9</v>
      </c>
      <c r="CU239">
        <v>49.562</v>
      </c>
      <c r="CV239">
        <v>51.937</v>
      </c>
      <c r="CW239">
        <v>51.125</v>
      </c>
      <c r="CX239">
        <v>51.125</v>
      </c>
      <c r="CY239">
        <v>51.5</v>
      </c>
      <c r="CZ239">
        <v>1415.71</v>
      </c>
      <c r="DA239">
        <v>39.29</v>
      </c>
      <c r="DB239">
        <v>0</v>
      </c>
      <c r="DC239">
        <v>1627940958.7</v>
      </c>
      <c r="DD239">
        <v>0</v>
      </c>
      <c r="DE239">
        <v>3.209016</v>
      </c>
      <c r="DF239">
        <v>0.0867923136277079</v>
      </c>
      <c r="DG239">
        <v>-3.92653847446835</v>
      </c>
      <c r="DH239">
        <v>206.9294</v>
      </c>
      <c r="DI239">
        <v>15</v>
      </c>
      <c r="DJ239">
        <v>1627940486.6</v>
      </c>
      <c r="DK239" t="s">
        <v>294</v>
      </c>
      <c r="DL239">
        <v>1627940484.1</v>
      </c>
      <c r="DM239">
        <v>1627940486.6</v>
      </c>
      <c r="DN239">
        <v>1</v>
      </c>
      <c r="DO239">
        <v>-0.66</v>
      </c>
      <c r="DP239">
        <v>-0.126</v>
      </c>
      <c r="DQ239">
        <v>0.617</v>
      </c>
      <c r="DR239">
        <v>-0.144</v>
      </c>
      <c r="DS239">
        <v>420</v>
      </c>
      <c r="DT239">
        <v>19</v>
      </c>
      <c r="DU239">
        <v>0.69</v>
      </c>
      <c r="DV239">
        <v>0.21</v>
      </c>
      <c r="DW239">
        <v>-5.47798756097561</v>
      </c>
      <c r="DX239">
        <v>0.840346202090594</v>
      </c>
      <c r="DY239">
        <v>0.140100724059</v>
      </c>
      <c r="DZ239">
        <v>0</v>
      </c>
      <c r="EA239">
        <v>3.23738529411765</v>
      </c>
      <c r="EB239">
        <v>-0.491836967256708</v>
      </c>
      <c r="EC239">
        <v>0.191539334206953</v>
      </c>
      <c r="ED239">
        <v>1</v>
      </c>
      <c r="EE239">
        <v>0.0670796390243903</v>
      </c>
      <c r="EF239">
        <v>-0.110026509407665</v>
      </c>
      <c r="EG239">
        <v>0.0118668262269827</v>
      </c>
      <c r="EH239">
        <v>0</v>
      </c>
      <c r="EI239">
        <v>1</v>
      </c>
      <c r="EJ239">
        <v>3</v>
      </c>
      <c r="EK239" t="s">
        <v>349</v>
      </c>
      <c r="EL239">
        <v>100</v>
      </c>
      <c r="EM239">
        <v>100</v>
      </c>
      <c r="EN239">
        <v>1.767</v>
      </c>
      <c r="EO239">
        <v>-0.13</v>
      </c>
      <c r="EP239">
        <v>-1.5265217558934</v>
      </c>
      <c r="EQ239">
        <v>0.00616335315543056</v>
      </c>
      <c r="ER239">
        <v>-2.81551833566181e-06</v>
      </c>
      <c r="ES239">
        <v>7.20361701182458e-10</v>
      </c>
      <c r="ET239">
        <v>-0.335119031910718</v>
      </c>
      <c r="EU239">
        <v>0.000949733804135094</v>
      </c>
      <c r="EV239">
        <v>0.000626151634330831</v>
      </c>
      <c r="EW239">
        <v>-7.8445624330649e-06</v>
      </c>
      <c r="EX239">
        <v>-4</v>
      </c>
      <c r="EY239">
        <v>2067</v>
      </c>
      <c r="EZ239">
        <v>1</v>
      </c>
      <c r="FA239">
        <v>22</v>
      </c>
      <c r="FB239">
        <v>7.9</v>
      </c>
      <c r="FC239">
        <v>7.8</v>
      </c>
      <c r="FD239">
        <v>18</v>
      </c>
      <c r="FE239">
        <v>993.139</v>
      </c>
      <c r="FF239">
        <v>447.66</v>
      </c>
      <c r="FG239">
        <v>33.0006</v>
      </c>
      <c r="FH239">
        <v>35.2467</v>
      </c>
      <c r="FI239">
        <v>30.0013</v>
      </c>
      <c r="FJ239">
        <v>34.8865</v>
      </c>
      <c r="FK239">
        <v>34.9146</v>
      </c>
      <c r="FL239">
        <v>43.0311</v>
      </c>
      <c r="FM239">
        <v>45.1596</v>
      </c>
      <c r="FN239">
        <v>0</v>
      </c>
      <c r="FO239">
        <v>33</v>
      </c>
      <c r="FP239">
        <v>756.69</v>
      </c>
      <c r="FQ239">
        <v>19.623</v>
      </c>
      <c r="FR239">
        <v>98.771</v>
      </c>
      <c r="FS239">
        <v>97.5904</v>
      </c>
    </row>
    <row r="240" spans="1:175">
      <c r="A240">
        <v>224</v>
      </c>
      <c r="B240">
        <v>1627940959.6</v>
      </c>
      <c r="C240">
        <v>446</v>
      </c>
      <c r="D240" t="s">
        <v>742</v>
      </c>
      <c r="E240" t="s">
        <v>743</v>
      </c>
      <c r="F240">
        <v>0</v>
      </c>
      <c r="H240">
        <v>1627940959.6</v>
      </c>
      <c r="I240">
        <f>(J240)/1000</f>
        <v>0</v>
      </c>
      <c r="J240">
        <f>1000*CB240*AH240*(BX240-BY240)/(100*BQ240*(1000-AH240*BX240))</f>
        <v>0</v>
      </c>
      <c r="K240">
        <f>CB240*AH240*(BW240-BV240*(1000-AH240*BY240)/(1000-AH240*BX240))/(100*BQ240)</f>
        <v>0</v>
      </c>
      <c r="L240">
        <f>BV240 - IF(AH240&gt;1, K240*BQ240*100.0/(AJ240*CJ240), 0)</f>
        <v>0</v>
      </c>
      <c r="M240">
        <f>((S240-I240/2)*L240-K240)/(S240+I240/2)</f>
        <v>0</v>
      </c>
      <c r="N240">
        <f>M240*(CC240+CD240)/1000.0</f>
        <v>0</v>
      </c>
      <c r="O240">
        <f>(BV240 - IF(AH240&gt;1, K240*BQ240*100.0/(AJ240*CJ240), 0))*(CC240+CD240)/1000.0</f>
        <v>0</v>
      </c>
      <c r="P240">
        <f>2.0/((1/R240-1/Q240)+SIGN(R240)*SQRT((1/R240-1/Q240)*(1/R240-1/Q240) + 4*BR240/((BR240+1)*(BR240+1))*(2*1/R240*1/Q240-1/Q240*1/Q240)))</f>
        <v>0</v>
      </c>
      <c r="Q240">
        <f>IF(LEFT(BS240,1)&lt;&gt;"0",IF(LEFT(BS240,1)="1",3.0,BT240),$D$5+$E$5*(CJ240*CC240/($K$5*1000))+$F$5*(CJ240*CC240/($K$5*1000))*MAX(MIN(BQ240,$J$5),$I$5)*MAX(MIN(BQ240,$J$5),$I$5)+$G$5*MAX(MIN(BQ240,$J$5),$I$5)*(CJ240*CC240/($K$5*1000))+$H$5*(CJ240*CC240/($K$5*1000))*(CJ240*CC240/($K$5*1000)))</f>
        <v>0</v>
      </c>
      <c r="R240">
        <f>I240*(1000-(1000*0.61365*exp(17.502*V240/(240.97+V240))/(CC240+CD240)+BX240)/2)/(1000*0.61365*exp(17.502*V240/(240.97+V240))/(CC240+CD240)-BX240)</f>
        <v>0</v>
      </c>
      <c r="S240">
        <f>1/((BR240+1)/(P240/1.6)+1/(Q240/1.37)) + BR240/((BR240+1)/(P240/1.6) + BR240/(Q240/1.37))</f>
        <v>0</v>
      </c>
      <c r="T240">
        <f>(BM240*BP240)</f>
        <v>0</v>
      </c>
      <c r="U240">
        <f>(CE240+(T240+2*0.95*5.67E-8*(((CE240+$B$7)+273)^4-(CE240+273)^4)-44100*I240)/(1.84*29.3*Q240+8*0.95*5.67E-8*(CE240+273)^3))</f>
        <v>0</v>
      </c>
      <c r="V240">
        <f>($C$7*CF240+$D$7*CG240+$E$7*U240)</f>
        <v>0</v>
      </c>
      <c r="W240">
        <f>0.61365*exp(17.502*V240/(240.97+V240))</f>
        <v>0</v>
      </c>
      <c r="X240">
        <f>(Y240/Z240*100)</f>
        <v>0</v>
      </c>
      <c r="Y240">
        <f>BX240*(CC240+CD240)/1000</f>
        <v>0</v>
      </c>
      <c r="Z240">
        <f>0.61365*exp(17.502*CE240/(240.97+CE240))</f>
        <v>0</v>
      </c>
      <c r="AA240">
        <f>(W240-BX240*(CC240+CD240)/1000)</f>
        <v>0</v>
      </c>
      <c r="AB240">
        <f>(-I240*44100)</f>
        <v>0</v>
      </c>
      <c r="AC240">
        <f>2*29.3*Q240*0.92*(CE240-V240)</f>
        <v>0</v>
      </c>
      <c r="AD240">
        <f>2*0.95*5.67E-8*(((CE240+$B$7)+273)^4-(V240+273)^4)</f>
        <v>0</v>
      </c>
      <c r="AE240">
        <f>T240+AD240+AB240+AC240</f>
        <v>0</v>
      </c>
      <c r="AF240">
        <v>0</v>
      </c>
      <c r="AG240">
        <v>0</v>
      </c>
      <c r="AH240">
        <f>IF(AF240*$H$13&gt;=AJ240,1.0,(AJ240/(AJ240-AF240*$H$13)))</f>
        <v>0</v>
      </c>
      <c r="AI240">
        <f>(AH240-1)*100</f>
        <v>0</v>
      </c>
      <c r="AJ240">
        <f>MAX(0,($B$13+$C$13*CJ240)/(1+$D$13*CJ240)*CC240/(CE240+273)*$E$13)</f>
        <v>0</v>
      </c>
      <c r="AK240" t="s">
        <v>292</v>
      </c>
      <c r="AL240" t="s">
        <v>292</v>
      </c>
      <c r="AM240">
        <v>0</v>
      </c>
      <c r="AN240">
        <v>0</v>
      </c>
      <c r="AO240">
        <f>1-AM240/AN240</f>
        <v>0</v>
      </c>
      <c r="AP240">
        <v>0</v>
      </c>
      <c r="AQ240" t="s">
        <v>292</v>
      </c>
      <c r="AR240" t="s">
        <v>292</v>
      </c>
      <c r="AS240">
        <v>0</v>
      </c>
      <c r="AT240">
        <v>0</v>
      </c>
      <c r="AU240">
        <f>1-AS240/AT240</f>
        <v>0</v>
      </c>
      <c r="AV240">
        <v>0.5</v>
      </c>
      <c r="AW240">
        <f>BN240</f>
        <v>0</v>
      </c>
      <c r="AX240">
        <f>K240</f>
        <v>0</v>
      </c>
      <c r="AY240">
        <f>AU240*AV240*AW240</f>
        <v>0</v>
      </c>
      <c r="AZ240">
        <f>(AX240-AP240)/AW240</f>
        <v>0</v>
      </c>
      <c r="BA240">
        <f>(AN240-AT240)/AT240</f>
        <v>0</v>
      </c>
      <c r="BB240">
        <f>AM240/(AO240+AM240/AT240)</f>
        <v>0</v>
      </c>
      <c r="BC240" t="s">
        <v>292</v>
      </c>
      <c r="BD240">
        <v>0</v>
      </c>
      <c r="BE240">
        <f>IF(BD240&lt;&gt;0, BD240, BB240)</f>
        <v>0</v>
      </c>
      <c r="BF240">
        <f>1-BE240/AT240</f>
        <v>0</v>
      </c>
      <c r="BG240">
        <f>(AT240-AS240)/(AT240-BE240)</f>
        <v>0</v>
      </c>
      <c r="BH240">
        <f>(AN240-AT240)/(AN240-BE240)</f>
        <v>0</v>
      </c>
      <c r="BI240">
        <f>(AT240-AS240)/(AT240-AM240)</f>
        <v>0</v>
      </c>
      <c r="BJ240">
        <f>(AN240-AT240)/(AN240-AM240)</f>
        <v>0</v>
      </c>
      <c r="BK240">
        <f>(BG240*BE240/AS240)</f>
        <v>0</v>
      </c>
      <c r="BL240">
        <f>(1-BK240)</f>
        <v>0</v>
      </c>
      <c r="BM240">
        <f>$B$11*CK240+$C$11*CL240+$F$11*CM240*(1-CP240)</f>
        <v>0</v>
      </c>
      <c r="BN240">
        <f>BM240*BO240</f>
        <v>0</v>
      </c>
      <c r="BO240">
        <f>($B$11*$D$9+$C$11*$D$9+$F$11*((CZ240+CR240)/MAX(CZ240+CR240+DA240, 0.1)*$I$9+DA240/MAX(CZ240+CR240+DA240, 0.1)*$J$9))/($B$11+$C$11+$F$11)</f>
        <v>0</v>
      </c>
      <c r="BP240">
        <f>($B$11*$K$9+$C$11*$K$9+$F$11*((CZ240+CR240)/MAX(CZ240+CR240+DA240, 0.1)*$P$9+DA240/MAX(CZ240+CR240+DA240, 0.1)*$Q$9))/($B$11+$C$11+$F$11)</f>
        <v>0</v>
      </c>
      <c r="BQ240">
        <v>6</v>
      </c>
      <c r="BR240">
        <v>0.5</v>
      </c>
      <c r="BS240" t="s">
        <v>293</v>
      </c>
      <c r="BT240">
        <v>2</v>
      </c>
      <c r="BU240">
        <v>1627940959.6</v>
      </c>
      <c r="BV240">
        <v>739.529</v>
      </c>
      <c r="BW240">
        <v>745.17</v>
      </c>
      <c r="BX240">
        <v>19.7688</v>
      </c>
      <c r="BY240">
        <v>19.6626</v>
      </c>
      <c r="BZ240">
        <v>737.751</v>
      </c>
      <c r="CA240">
        <v>19.8989</v>
      </c>
      <c r="CB240">
        <v>900.101</v>
      </c>
      <c r="CC240">
        <v>101.139</v>
      </c>
      <c r="CD240">
        <v>0.0998956</v>
      </c>
      <c r="CE240">
        <v>35.292</v>
      </c>
      <c r="CF240">
        <v>35.5456</v>
      </c>
      <c r="CG240">
        <v>999.9</v>
      </c>
      <c r="CH240">
        <v>0</v>
      </c>
      <c r="CI240">
        <v>0</v>
      </c>
      <c r="CJ240">
        <v>9999.38</v>
      </c>
      <c r="CK240">
        <v>0</v>
      </c>
      <c r="CL240">
        <v>66.3215</v>
      </c>
      <c r="CM240">
        <v>1460.02</v>
      </c>
      <c r="CN240">
        <v>0.972999</v>
      </c>
      <c r="CO240">
        <v>0.0270013</v>
      </c>
      <c r="CP240">
        <v>0</v>
      </c>
      <c r="CQ240">
        <v>3.4307</v>
      </c>
      <c r="CR240">
        <v>4.99951</v>
      </c>
      <c r="CS240">
        <v>206.249</v>
      </c>
      <c r="CT240">
        <v>11912</v>
      </c>
      <c r="CU240">
        <v>49.562</v>
      </c>
      <c r="CV240">
        <v>51.937</v>
      </c>
      <c r="CW240">
        <v>51.125</v>
      </c>
      <c r="CX240">
        <v>51.125</v>
      </c>
      <c r="CY240">
        <v>51.5</v>
      </c>
      <c r="CZ240">
        <v>1415.73</v>
      </c>
      <c r="DA240">
        <v>39.29</v>
      </c>
      <c r="DB240">
        <v>0</v>
      </c>
      <c r="DC240">
        <v>1627940960.5</v>
      </c>
      <c r="DD240">
        <v>0</v>
      </c>
      <c r="DE240">
        <v>3.21780384615385</v>
      </c>
      <c r="DF240">
        <v>0.0401538494057083</v>
      </c>
      <c r="DG240">
        <v>-3.53682051325191</v>
      </c>
      <c r="DH240">
        <v>206.864461538462</v>
      </c>
      <c r="DI240">
        <v>15</v>
      </c>
      <c r="DJ240">
        <v>1627940486.6</v>
      </c>
      <c r="DK240" t="s">
        <v>294</v>
      </c>
      <c r="DL240">
        <v>1627940484.1</v>
      </c>
      <c r="DM240">
        <v>1627940486.6</v>
      </c>
      <c r="DN240">
        <v>1</v>
      </c>
      <c r="DO240">
        <v>-0.66</v>
      </c>
      <c r="DP240">
        <v>-0.126</v>
      </c>
      <c r="DQ240">
        <v>0.617</v>
      </c>
      <c r="DR240">
        <v>-0.144</v>
      </c>
      <c r="DS240">
        <v>420</v>
      </c>
      <c r="DT240">
        <v>19</v>
      </c>
      <c r="DU240">
        <v>0.69</v>
      </c>
      <c r="DV240">
        <v>0.21</v>
      </c>
      <c r="DW240">
        <v>-5.48219463414634</v>
      </c>
      <c r="DX240">
        <v>0.333938048780478</v>
      </c>
      <c r="DY240">
        <v>0.144535713319809</v>
      </c>
      <c r="DZ240">
        <v>1</v>
      </c>
      <c r="EA240">
        <v>3.23701515151515</v>
      </c>
      <c r="EB240">
        <v>-0.460726746176672</v>
      </c>
      <c r="EC240">
        <v>0.167918006905629</v>
      </c>
      <c r="ED240">
        <v>1</v>
      </c>
      <c r="EE240">
        <v>0.0647988219512195</v>
      </c>
      <c r="EF240">
        <v>-0.0582406306620208</v>
      </c>
      <c r="EG240">
        <v>0.00920213143744194</v>
      </c>
      <c r="EH240">
        <v>1</v>
      </c>
      <c r="EI240">
        <v>3</v>
      </c>
      <c r="EJ240">
        <v>3</v>
      </c>
      <c r="EK240" t="s">
        <v>295</v>
      </c>
      <c r="EL240">
        <v>100</v>
      </c>
      <c r="EM240">
        <v>100</v>
      </c>
      <c r="EN240">
        <v>1.778</v>
      </c>
      <c r="EO240">
        <v>-0.1301</v>
      </c>
      <c r="EP240">
        <v>-1.5265217558934</v>
      </c>
      <c r="EQ240">
        <v>0.00616335315543056</v>
      </c>
      <c r="ER240">
        <v>-2.81551833566181e-06</v>
      </c>
      <c r="ES240">
        <v>7.20361701182458e-10</v>
      </c>
      <c r="ET240">
        <v>-0.335119031910718</v>
      </c>
      <c r="EU240">
        <v>0.000949733804135094</v>
      </c>
      <c r="EV240">
        <v>0.000626151634330831</v>
      </c>
      <c r="EW240">
        <v>-7.8445624330649e-06</v>
      </c>
      <c r="EX240">
        <v>-4</v>
      </c>
      <c r="EY240">
        <v>2067</v>
      </c>
      <c r="EZ240">
        <v>1</v>
      </c>
      <c r="FA240">
        <v>22</v>
      </c>
      <c r="FB240">
        <v>7.9</v>
      </c>
      <c r="FC240">
        <v>7.9</v>
      </c>
      <c r="FD240">
        <v>18</v>
      </c>
      <c r="FE240">
        <v>993.119</v>
      </c>
      <c r="FF240">
        <v>447.637</v>
      </c>
      <c r="FG240">
        <v>33.0004</v>
      </c>
      <c r="FH240">
        <v>35.2528</v>
      </c>
      <c r="FI240">
        <v>30.0013</v>
      </c>
      <c r="FJ240">
        <v>34.8938</v>
      </c>
      <c r="FK240">
        <v>34.9206</v>
      </c>
      <c r="FL240">
        <v>43.212</v>
      </c>
      <c r="FM240">
        <v>45.1596</v>
      </c>
      <c r="FN240">
        <v>0</v>
      </c>
      <c r="FO240">
        <v>33</v>
      </c>
      <c r="FP240">
        <v>756.69</v>
      </c>
      <c r="FQ240">
        <v>19.627</v>
      </c>
      <c r="FR240">
        <v>98.7685</v>
      </c>
      <c r="FS240">
        <v>97.589</v>
      </c>
    </row>
    <row r="241" spans="1:175">
      <c r="A241">
        <v>225</v>
      </c>
      <c r="B241">
        <v>1627940961.6</v>
      </c>
      <c r="C241">
        <v>448</v>
      </c>
      <c r="D241" t="s">
        <v>744</v>
      </c>
      <c r="E241" t="s">
        <v>745</v>
      </c>
      <c r="F241">
        <v>0</v>
      </c>
      <c r="H241">
        <v>1627940961.6</v>
      </c>
      <c r="I241">
        <f>(J241)/1000</f>
        <v>0</v>
      </c>
      <c r="J241">
        <f>1000*CB241*AH241*(BX241-BY241)/(100*BQ241*(1000-AH241*BX241))</f>
        <v>0</v>
      </c>
      <c r="K241">
        <f>CB241*AH241*(BW241-BV241*(1000-AH241*BY241)/(1000-AH241*BX241))/(100*BQ241)</f>
        <v>0</v>
      </c>
      <c r="L241">
        <f>BV241 - IF(AH241&gt;1, K241*BQ241*100.0/(AJ241*CJ241), 0)</f>
        <v>0</v>
      </c>
      <c r="M241">
        <f>((S241-I241/2)*L241-K241)/(S241+I241/2)</f>
        <v>0</v>
      </c>
      <c r="N241">
        <f>M241*(CC241+CD241)/1000.0</f>
        <v>0</v>
      </c>
      <c r="O241">
        <f>(BV241 - IF(AH241&gt;1, K241*BQ241*100.0/(AJ241*CJ241), 0))*(CC241+CD241)/1000.0</f>
        <v>0</v>
      </c>
      <c r="P241">
        <f>2.0/((1/R241-1/Q241)+SIGN(R241)*SQRT((1/R241-1/Q241)*(1/R241-1/Q241) + 4*BR241/((BR241+1)*(BR241+1))*(2*1/R241*1/Q241-1/Q241*1/Q241)))</f>
        <v>0</v>
      </c>
      <c r="Q241">
        <f>IF(LEFT(BS241,1)&lt;&gt;"0",IF(LEFT(BS241,1)="1",3.0,BT241),$D$5+$E$5*(CJ241*CC241/($K$5*1000))+$F$5*(CJ241*CC241/($K$5*1000))*MAX(MIN(BQ241,$J$5),$I$5)*MAX(MIN(BQ241,$J$5),$I$5)+$G$5*MAX(MIN(BQ241,$J$5),$I$5)*(CJ241*CC241/($K$5*1000))+$H$5*(CJ241*CC241/($K$5*1000))*(CJ241*CC241/($K$5*1000)))</f>
        <v>0</v>
      </c>
      <c r="R241">
        <f>I241*(1000-(1000*0.61365*exp(17.502*V241/(240.97+V241))/(CC241+CD241)+BX241)/2)/(1000*0.61365*exp(17.502*V241/(240.97+V241))/(CC241+CD241)-BX241)</f>
        <v>0</v>
      </c>
      <c r="S241">
        <f>1/((BR241+1)/(P241/1.6)+1/(Q241/1.37)) + BR241/((BR241+1)/(P241/1.6) + BR241/(Q241/1.37))</f>
        <v>0</v>
      </c>
      <c r="T241">
        <f>(BM241*BP241)</f>
        <v>0</v>
      </c>
      <c r="U241">
        <f>(CE241+(T241+2*0.95*5.67E-8*(((CE241+$B$7)+273)^4-(CE241+273)^4)-44100*I241)/(1.84*29.3*Q241+8*0.95*5.67E-8*(CE241+273)^3))</f>
        <v>0</v>
      </c>
      <c r="V241">
        <f>($C$7*CF241+$D$7*CG241+$E$7*U241)</f>
        <v>0</v>
      </c>
      <c r="W241">
        <f>0.61365*exp(17.502*V241/(240.97+V241))</f>
        <v>0</v>
      </c>
      <c r="X241">
        <f>(Y241/Z241*100)</f>
        <v>0</v>
      </c>
      <c r="Y241">
        <f>BX241*(CC241+CD241)/1000</f>
        <v>0</v>
      </c>
      <c r="Z241">
        <f>0.61365*exp(17.502*CE241/(240.97+CE241))</f>
        <v>0</v>
      </c>
      <c r="AA241">
        <f>(W241-BX241*(CC241+CD241)/1000)</f>
        <v>0</v>
      </c>
      <c r="AB241">
        <f>(-I241*44100)</f>
        <v>0</v>
      </c>
      <c r="AC241">
        <f>2*29.3*Q241*0.92*(CE241-V241)</f>
        <v>0</v>
      </c>
      <c r="AD241">
        <f>2*0.95*5.67E-8*(((CE241+$B$7)+273)^4-(V241+273)^4)</f>
        <v>0</v>
      </c>
      <c r="AE241">
        <f>T241+AD241+AB241+AC241</f>
        <v>0</v>
      </c>
      <c r="AF241">
        <v>0</v>
      </c>
      <c r="AG241">
        <v>0</v>
      </c>
      <c r="AH241">
        <f>IF(AF241*$H$13&gt;=AJ241,1.0,(AJ241/(AJ241-AF241*$H$13)))</f>
        <v>0</v>
      </c>
      <c r="AI241">
        <f>(AH241-1)*100</f>
        <v>0</v>
      </c>
      <c r="AJ241">
        <f>MAX(0,($B$13+$C$13*CJ241)/(1+$D$13*CJ241)*CC241/(CE241+273)*$E$13)</f>
        <v>0</v>
      </c>
      <c r="AK241" t="s">
        <v>292</v>
      </c>
      <c r="AL241" t="s">
        <v>292</v>
      </c>
      <c r="AM241">
        <v>0</v>
      </c>
      <c r="AN241">
        <v>0</v>
      </c>
      <c r="AO241">
        <f>1-AM241/AN241</f>
        <v>0</v>
      </c>
      <c r="AP241">
        <v>0</v>
      </c>
      <c r="AQ241" t="s">
        <v>292</v>
      </c>
      <c r="AR241" t="s">
        <v>292</v>
      </c>
      <c r="AS241">
        <v>0</v>
      </c>
      <c r="AT241">
        <v>0</v>
      </c>
      <c r="AU241">
        <f>1-AS241/AT241</f>
        <v>0</v>
      </c>
      <c r="AV241">
        <v>0.5</v>
      </c>
      <c r="AW241">
        <f>BN241</f>
        <v>0</v>
      </c>
      <c r="AX241">
        <f>K241</f>
        <v>0</v>
      </c>
      <c r="AY241">
        <f>AU241*AV241*AW241</f>
        <v>0</v>
      </c>
      <c r="AZ241">
        <f>(AX241-AP241)/AW241</f>
        <v>0</v>
      </c>
      <c r="BA241">
        <f>(AN241-AT241)/AT241</f>
        <v>0</v>
      </c>
      <c r="BB241">
        <f>AM241/(AO241+AM241/AT241)</f>
        <v>0</v>
      </c>
      <c r="BC241" t="s">
        <v>292</v>
      </c>
      <c r="BD241">
        <v>0</v>
      </c>
      <c r="BE241">
        <f>IF(BD241&lt;&gt;0, BD241, BB241)</f>
        <v>0</v>
      </c>
      <c r="BF241">
        <f>1-BE241/AT241</f>
        <v>0</v>
      </c>
      <c r="BG241">
        <f>(AT241-AS241)/(AT241-BE241)</f>
        <v>0</v>
      </c>
      <c r="BH241">
        <f>(AN241-AT241)/(AN241-BE241)</f>
        <v>0</v>
      </c>
      <c r="BI241">
        <f>(AT241-AS241)/(AT241-AM241)</f>
        <v>0</v>
      </c>
      <c r="BJ241">
        <f>(AN241-AT241)/(AN241-AM241)</f>
        <v>0</v>
      </c>
      <c r="BK241">
        <f>(BG241*BE241/AS241)</f>
        <v>0</v>
      </c>
      <c r="BL241">
        <f>(1-BK241)</f>
        <v>0</v>
      </c>
      <c r="BM241">
        <f>$B$11*CK241+$C$11*CL241+$F$11*CM241*(1-CP241)</f>
        <v>0</v>
      </c>
      <c r="BN241">
        <f>BM241*BO241</f>
        <v>0</v>
      </c>
      <c r="BO241">
        <f>($B$11*$D$9+$C$11*$D$9+$F$11*((CZ241+CR241)/MAX(CZ241+CR241+DA241, 0.1)*$I$9+DA241/MAX(CZ241+CR241+DA241, 0.1)*$J$9))/($B$11+$C$11+$F$11)</f>
        <v>0</v>
      </c>
      <c r="BP241">
        <f>($B$11*$K$9+$C$11*$K$9+$F$11*((CZ241+CR241)/MAX(CZ241+CR241+DA241, 0.1)*$P$9+DA241/MAX(CZ241+CR241+DA241, 0.1)*$Q$9))/($B$11+$C$11+$F$11)</f>
        <v>0</v>
      </c>
      <c r="BQ241">
        <v>6</v>
      </c>
      <c r="BR241">
        <v>0.5</v>
      </c>
      <c r="BS241" t="s">
        <v>293</v>
      </c>
      <c r="BT241">
        <v>2</v>
      </c>
      <c r="BU241">
        <v>1627940961.6</v>
      </c>
      <c r="BV241">
        <v>742.948</v>
      </c>
      <c r="BW241">
        <v>748.508</v>
      </c>
      <c r="BX241">
        <v>19.7432</v>
      </c>
      <c r="BY241">
        <v>19.6132</v>
      </c>
      <c r="BZ241">
        <v>741.16</v>
      </c>
      <c r="CA241">
        <v>19.8738</v>
      </c>
      <c r="CB241">
        <v>899.961</v>
      </c>
      <c r="CC241">
        <v>101.14</v>
      </c>
      <c r="CD241">
        <v>0.0994679</v>
      </c>
      <c r="CE241">
        <v>35.2934</v>
      </c>
      <c r="CF241">
        <v>35.5417</v>
      </c>
      <c r="CG241">
        <v>999.9</v>
      </c>
      <c r="CH241">
        <v>0</v>
      </c>
      <c r="CI241">
        <v>0</v>
      </c>
      <c r="CJ241">
        <v>9981.88</v>
      </c>
      <c r="CK241">
        <v>0</v>
      </c>
      <c r="CL241">
        <v>66.3215</v>
      </c>
      <c r="CM241">
        <v>1460.02</v>
      </c>
      <c r="CN241">
        <v>0.972999</v>
      </c>
      <c r="CO241">
        <v>0.0270013</v>
      </c>
      <c r="CP241">
        <v>0</v>
      </c>
      <c r="CQ241">
        <v>3.3218</v>
      </c>
      <c r="CR241">
        <v>4.99951</v>
      </c>
      <c r="CS241">
        <v>206.411</v>
      </c>
      <c r="CT241">
        <v>11912.1</v>
      </c>
      <c r="CU241">
        <v>49.562</v>
      </c>
      <c r="CV241">
        <v>51.937</v>
      </c>
      <c r="CW241">
        <v>51.125</v>
      </c>
      <c r="CX241">
        <v>51.062</v>
      </c>
      <c r="CY241">
        <v>51.5</v>
      </c>
      <c r="CZ241">
        <v>1415.73</v>
      </c>
      <c r="DA241">
        <v>39.29</v>
      </c>
      <c r="DB241">
        <v>0</v>
      </c>
      <c r="DC241">
        <v>1627940962.3</v>
      </c>
      <c r="DD241">
        <v>0</v>
      </c>
      <c r="DE241">
        <v>3.217104</v>
      </c>
      <c r="DF241">
        <v>0.04268461955292</v>
      </c>
      <c r="DG241">
        <v>-2.75415385311089</v>
      </c>
      <c r="DH241">
        <v>206.73508</v>
      </c>
      <c r="DI241">
        <v>15</v>
      </c>
      <c r="DJ241">
        <v>1627940486.6</v>
      </c>
      <c r="DK241" t="s">
        <v>294</v>
      </c>
      <c r="DL241">
        <v>1627940484.1</v>
      </c>
      <c r="DM241">
        <v>1627940486.6</v>
      </c>
      <c r="DN241">
        <v>1</v>
      </c>
      <c r="DO241">
        <v>-0.66</v>
      </c>
      <c r="DP241">
        <v>-0.126</v>
      </c>
      <c r="DQ241">
        <v>0.617</v>
      </c>
      <c r="DR241">
        <v>-0.144</v>
      </c>
      <c r="DS241">
        <v>420</v>
      </c>
      <c r="DT241">
        <v>19</v>
      </c>
      <c r="DU241">
        <v>0.69</v>
      </c>
      <c r="DV241">
        <v>0.21</v>
      </c>
      <c r="DW241">
        <v>-5.48186707317073</v>
      </c>
      <c r="DX241">
        <v>-0.236724459930328</v>
      </c>
      <c r="DY241">
        <v>0.143208032021029</v>
      </c>
      <c r="DZ241">
        <v>1</v>
      </c>
      <c r="EA241">
        <v>3.22373529411765</v>
      </c>
      <c r="EB241">
        <v>-0.207233552986246</v>
      </c>
      <c r="EC241">
        <v>0.157416416444061</v>
      </c>
      <c r="ED241">
        <v>1</v>
      </c>
      <c r="EE241">
        <v>0.0674396219512195</v>
      </c>
      <c r="EF241">
        <v>0.05040767456446</v>
      </c>
      <c r="EG241">
        <v>0.0161535394731764</v>
      </c>
      <c r="EH241">
        <v>1</v>
      </c>
      <c r="EI241">
        <v>3</v>
      </c>
      <c r="EJ241">
        <v>3</v>
      </c>
      <c r="EK241" t="s">
        <v>295</v>
      </c>
      <c r="EL241">
        <v>100</v>
      </c>
      <c r="EM241">
        <v>100</v>
      </c>
      <c r="EN241">
        <v>1.788</v>
      </c>
      <c r="EO241">
        <v>-0.1306</v>
      </c>
      <c r="EP241">
        <v>-1.5265217558934</v>
      </c>
      <c r="EQ241">
        <v>0.00616335315543056</v>
      </c>
      <c r="ER241">
        <v>-2.81551833566181e-06</v>
      </c>
      <c r="ES241">
        <v>7.20361701182458e-10</v>
      </c>
      <c r="ET241">
        <v>-0.335119031910718</v>
      </c>
      <c r="EU241">
        <v>0.000949733804135094</v>
      </c>
      <c r="EV241">
        <v>0.000626151634330831</v>
      </c>
      <c r="EW241">
        <v>-7.8445624330649e-06</v>
      </c>
      <c r="EX241">
        <v>-4</v>
      </c>
      <c r="EY241">
        <v>2067</v>
      </c>
      <c r="EZ241">
        <v>1</v>
      </c>
      <c r="FA241">
        <v>22</v>
      </c>
      <c r="FB241">
        <v>8</v>
      </c>
      <c r="FC241">
        <v>7.9</v>
      </c>
      <c r="FD241">
        <v>18</v>
      </c>
      <c r="FE241">
        <v>993.191</v>
      </c>
      <c r="FF241">
        <v>447.813</v>
      </c>
      <c r="FG241">
        <v>33.0003</v>
      </c>
      <c r="FH241">
        <v>35.2593</v>
      </c>
      <c r="FI241">
        <v>30.0012</v>
      </c>
      <c r="FJ241">
        <v>34.9001</v>
      </c>
      <c r="FK241">
        <v>34.9269</v>
      </c>
      <c r="FL241">
        <v>43.3769</v>
      </c>
      <c r="FM241">
        <v>45.1596</v>
      </c>
      <c r="FN241">
        <v>0</v>
      </c>
      <c r="FO241">
        <v>33</v>
      </c>
      <c r="FP241">
        <v>761.79</v>
      </c>
      <c r="FQ241">
        <v>19.7041</v>
      </c>
      <c r="FR241">
        <v>98.7685</v>
      </c>
      <c r="FS241">
        <v>97.5874</v>
      </c>
    </row>
    <row r="242" spans="1:175">
      <c r="A242">
        <v>226</v>
      </c>
      <c r="B242">
        <v>1627940963.6</v>
      </c>
      <c r="C242">
        <v>450</v>
      </c>
      <c r="D242" t="s">
        <v>746</v>
      </c>
      <c r="E242" t="s">
        <v>747</v>
      </c>
      <c r="F242">
        <v>0</v>
      </c>
      <c r="H242">
        <v>1627940963.6</v>
      </c>
      <c r="I242">
        <f>(J242)/1000</f>
        <v>0</v>
      </c>
      <c r="J242">
        <f>1000*CB242*AH242*(BX242-BY242)/(100*BQ242*(1000-AH242*BX242))</f>
        <v>0</v>
      </c>
      <c r="K242">
        <f>CB242*AH242*(BW242-BV242*(1000-AH242*BY242)/(1000-AH242*BX242))/(100*BQ242)</f>
        <v>0</v>
      </c>
      <c r="L242">
        <f>BV242 - IF(AH242&gt;1, K242*BQ242*100.0/(AJ242*CJ242), 0)</f>
        <v>0</v>
      </c>
      <c r="M242">
        <f>((S242-I242/2)*L242-K242)/(S242+I242/2)</f>
        <v>0</v>
      </c>
      <c r="N242">
        <f>M242*(CC242+CD242)/1000.0</f>
        <v>0</v>
      </c>
      <c r="O242">
        <f>(BV242 - IF(AH242&gt;1, K242*BQ242*100.0/(AJ242*CJ242), 0))*(CC242+CD242)/1000.0</f>
        <v>0</v>
      </c>
      <c r="P242">
        <f>2.0/((1/R242-1/Q242)+SIGN(R242)*SQRT((1/R242-1/Q242)*(1/R242-1/Q242) + 4*BR242/((BR242+1)*(BR242+1))*(2*1/R242*1/Q242-1/Q242*1/Q242)))</f>
        <v>0</v>
      </c>
      <c r="Q242">
        <f>IF(LEFT(BS242,1)&lt;&gt;"0",IF(LEFT(BS242,1)="1",3.0,BT242),$D$5+$E$5*(CJ242*CC242/($K$5*1000))+$F$5*(CJ242*CC242/($K$5*1000))*MAX(MIN(BQ242,$J$5),$I$5)*MAX(MIN(BQ242,$J$5),$I$5)+$G$5*MAX(MIN(BQ242,$J$5),$I$5)*(CJ242*CC242/($K$5*1000))+$H$5*(CJ242*CC242/($K$5*1000))*(CJ242*CC242/($K$5*1000)))</f>
        <v>0</v>
      </c>
      <c r="R242">
        <f>I242*(1000-(1000*0.61365*exp(17.502*V242/(240.97+V242))/(CC242+CD242)+BX242)/2)/(1000*0.61365*exp(17.502*V242/(240.97+V242))/(CC242+CD242)-BX242)</f>
        <v>0</v>
      </c>
      <c r="S242">
        <f>1/((BR242+1)/(P242/1.6)+1/(Q242/1.37)) + BR242/((BR242+1)/(P242/1.6) + BR242/(Q242/1.37))</f>
        <v>0</v>
      </c>
      <c r="T242">
        <f>(BM242*BP242)</f>
        <v>0</v>
      </c>
      <c r="U242">
        <f>(CE242+(T242+2*0.95*5.67E-8*(((CE242+$B$7)+273)^4-(CE242+273)^4)-44100*I242)/(1.84*29.3*Q242+8*0.95*5.67E-8*(CE242+273)^3))</f>
        <v>0</v>
      </c>
      <c r="V242">
        <f>($C$7*CF242+$D$7*CG242+$E$7*U242)</f>
        <v>0</v>
      </c>
      <c r="W242">
        <f>0.61365*exp(17.502*V242/(240.97+V242))</f>
        <v>0</v>
      </c>
      <c r="X242">
        <f>(Y242/Z242*100)</f>
        <v>0</v>
      </c>
      <c r="Y242">
        <f>BX242*(CC242+CD242)/1000</f>
        <v>0</v>
      </c>
      <c r="Z242">
        <f>0.61365*exp(17.502*CE242/(240.97+CE242))</f>
        <v>0</v>
      </c>
      <c r="AA242">
        <f>(W242-BX242*(CC242+CD242)/1000)</f>
        <v>0</v>
      </c>
      <c r="AB242">
        <f>(-I242*44100)</f>
        <v>0</v>
      </c>
      <c r="AC242">
        <f>2*29.3*Q242*0.92*(CE242-V242)</f>
        <v>0</v>
      </c>
      <c r="AD242">
        <f>2*0.95*5.67E-8*(((CE242+$B$7)+273)^4-(V242+273)^4)</f>
        <v>0</v>
      </c>
      <c r="AE242">
        <f>T242+AD242+AB242+AC242</f>
        <v>0</v>
      </c>
      <c r="AF242">
        <v>0</v>
      </c>
      <c r="AG242">
        <v>0</v>
      </c>
      <c r="AH242">
        <f>IF(AF242*$H$13&gt;=AJ242,1.0,(AJ242/(AJ242-AF242*$H$13)))</f>
        <v>0</v>
      </c>
      <c r="AI242">
        <f>(AH242-1)*100</f>
        <v>0</v>
      </c>
      <c r="AJ242">
        <f>MAX(0,($B$13+$C$13*CJ242)/(1+$D$13*CJ242)*CC242/(CE242+273)*$E$13)</f>
        <v>0</v>
      </c>
      <c r="AK242" t="s">
        <v>292</v>
      </c>
      <c r="AL242" t="s">
        <v>292</v>
      </c>
      <c r="AM242">
        <v>0</v>
      </c>
      <c r="AN242">
        <v>0</v>
      </c>
      <c r="AO242">
        <f>1-AM242/AN242</f>
        <v>0</v>
      </c>
      <c r="AP242">
        <v>0</v>
      </c>
      <c r="AQ242" t="s">
        <v>292</v>
      </c>
      <c r="AR242" t="s">
        <v>292</v>
      </c>
      <c r="AS242">
        <v>0</v>
      </c>
      <c r="AT242">
        <v>0</v>
      </c>
      <c r="AU242">
        <f>1-AS242/AT242</f>
        <v>0</v>
      </c>
      <c r="AV242">
        <v>0.5</v>
      </c>
      <c r="AW242">
        <f>BN242</f>
        <v>0</v>
      </c>
      <c r="AX242">
        <f>K242</f>
        <v>0</v>
      </c>
      <c r="AY242">
        <f>AU242*AV242*AW242</f>
        <v>0</v>
      </c>
      <c r="AZ242">
        <f>(AX242-AP242)/AW242</f>
        <v>0</v>
      </c>
      <c r="BA242">
        <f>(AN242-AT242)/AT242</f>
        <v>0</v>
      </c>
      <c r="BB242">
        <f>AM242/(AO242+AM242/AT242)</f>
        <v>0</v>
      </c>
      <c r="BC242" t="s">
        <v>292</v>
      </c>
      <c r="BD242">
        <v>0</v>
      </c>
      <c r="BE242">
        <f>IF(BD242&lt;&gt;0, BD242, BB242)</f>
        <v>0</v>
      </c>
      <c r="BF242">
        <f>1-BE242/AT242</f>
        <v>0</v>
      </c>
      <c r="BG242">
        <f>(AT242-AS242)/(AT242-BE242)</f>
        <v>0</v>
      </c>
      <c r="BH242">
        <f>(AN242-AT242)/(AN242-BE242)</f>
        <v>0</v>
      </c>
      <c r="BI242">
        <f>(AT242-AS242)/(AT242-AM242)</f>
        <v>0</v>
      </c>
      <c r="BJ242">
        <f>(AN242-AT242)/(AN242-AM242)</f>
        <v>0</v>
      </c>
      <c r="BK242">
        <f>(BG242*BE242/AS242)</f>
        <v>0</v>
      </c>
      <c r="BL242">
        <f>(1-BK242)</f>
        <v>0</v>
      </c>
      <c r="BM242">
        <f>$B$11*CK242+$C$11*CL242+$F$11*CM242*(1-CP242)</f>
        <v>0</v>
      </c>
      <c r="BN242">
        <f>BM242*BO242</f>
        <v>0</v>
      </c>
      <c r="BO242">
        <f>($B$11*$D$9+$C$11*$D$9+$F$11*((CZ242+CR242)/MAX(CZ242+CR242+DA242, 0.1)*$I$9+DA242/MAX(CZ242+CR242+DA242, 0.1)*$J$9))/($B$11+$C$11+$F$11)</f>
        <v>0</v>
      </c>
      <c r="BP242">
        <f>($B$11*$K$9+$C$11*$K$9+$F$11*((CZ242+CR242)/MAX(CZ242+CR242+DA242, 0.1)*$P$9+DA242/MAX(CZ242+CR242+DA242, 0.1)*$Q$9))/($B$11+$C$11+$F$11)</f>
        <v>0</v>
      </c>
      <c r="BQ242">
        <v>6</v>
      </c>
      <c r="BR242">
        <v>0.5</v>
      </c>
      <c r="BS242" t="s">
        <v>293</v>
      </c>
      <c r="BT242">
        <v>2</v>
      </c>
      <c r="BU242">
        <v>1627940963.6</v>
      </c>
      <c r="BV242">
        <v>746.274</v>
      </c>
      <c r="BW242">
        <v>751.691</v>
      </c>
      <c r="BX242">
        <v>19.7189</v>
      </c>
      <c r="BY242">
        <v>19.606</v>
      </c>
      <c r="BZ242">
        <v>744.476</v>
      </c>
      <c r="CA242">
        <v>19.8498</v>
      </c>
      <c r="CB242">
        <v>899.954</v>
      </c>
      <c r="CC242">
        <v>101.14</v>
      </c>
      <c r="CD242">
        <v>0.0999137</v>
      </c>
      <c r="CE242">
        <v>35.2934</v>
      </c>
      <c r="CF242">
        <v>35.5335</v>
      </c>
      <c r="CG242">
        <v>999.9</v>
      </c>
      <c r="CH242">
        <v>0</v>
      </c>
      <c r="CI242">
        <v>0</v>
      </c>
      <c r="CJ242">
        <v>9997.5</v>
      </c>
      <c r="CK242">
        <v>0</v>
      </c>
      <c r="CL242">
        <v>66.3215</v>
      </c>
      <c r="CM242">
        <v>1460.04</v>
      </c>
      <c r="CN242">
        <v>0.972999</v>
      </c>
      <c r="CO242">
        <v>0.0270013</v>
      </c>
      <c r="CP242">
        <v>0</v>
      </c>
      <c r="CQ242">
        <v>2.9165</v>
      </c>
      <c r="CR242">
        <v>4.99951</v>
      </c>
      <c r="CS242">
        <v>206.795</v>
      </c>
      <c r="CT242">
        <v>11912.2</v>
      </c>
      <c r="CU242">
        <v>49.562</v>
      </c>
      <c r="CV242">
        <v>51.875</v>
      </c>
      <c r="CW242">
        <v>51.125</v>
      </c>
      <c r="CX242">
        <v>51.062</v>
      </c>
      <c r="CY242">
        <v>51.5</v>
      </c>
      <c r="CZ242">
        <v>1415.75</v>
      </c>
      <c r="DA242">
        <v>39.29</v>
      </c>
      <c r="DB242">
        <v>0</v>
      </c>
      <c r="DC242">
        <v>1627940964.7</v>
      </c>
      <c r="DD242">
        <v>0</v>
      </c>
      <c r="DE242">
        <v>3.214264</v>
      </c>
      <c r="DF242">
        <v>0.196969229554523</v>
      </c>
      <c r="DG242">
        <v>-2.23238462102655</v>
      </c>
      <c r="DH242">
        <v>206.6196</v>
      </c>
      <c r="DI242">
        <v>15</v>
      </c>
      <c r="DJ242">
        <v>1627940486.6</v>
      </c>
      <c r="DK242" t="s">
        <v>294</v>
      </c>
      <c r="DL242">
        <v>1627940484.1</v>
      </c>
      <c r="DM242">
        <v>1627940486.6</v>
      </c>
      <c r="DN242">
        <v>1</v>
      </c>
      <c r="DO242">
        <v>-0.66</v>
      </c>
      <c r="DP242">
        <v>-0.126</v>
      </c>
      <c r="DQ242">
        <v>0.617</v>
      </c>
      <c r="DR242">
        <v>-0.144</v>
      </c>
      <c r="DS242">
        <v>420</v>
      </c>
      <c r="DT242">
        <v>19</v>
      </c>
      <c r="DU242">
        <v>0.69</v>
      </c>
      <c r="DV242">
        <v>0.21</v>
      </c>
      <c r="DW242">
        <v>-5.47123951219512</v>
      </c>
      <c r="DX242">
        <v>-0.578455609756085</v>
      </c>
      <c r="DY242">
        <v>0.137564912889511</v>
      </c>
      <c r="DZ242">
        <v>0</v>
      </c>
      <c r="EA242">
        <v>3.21842352941177</v>
      </c>
      <c r="EB242">
        <v>0.104724327612872</v>
      </c>
      <c r="EC242">
        <v>0.15205583351253</v>
      </c>
      <c r="ED242">
        <v>1</v>
      </c>
      <c r="EE242">
        <v>0.0725806097560975</v>
      </c>
      <c r="EF242">
        <v>0.157251303135889</v>
      </c>
      <c r="EG242">
        <v>0.0241299628303597</v>
      </c>
      <c r="EH242">
        <v>0</v>
      </c>
      <c r="EI242">
        <v>1</v>
      </c>
      <c r="EJ242">
        <v>3</v>
      </c>
      <c r="EK242" t="s">
        <v>349</v>
      </c>
      <c r="EL242">
        <v>100</v>
      </c>
      <c r="EM242">
        <v>100</v>
      </c>
      <c r="EN242">
        <v>1.798</v>
      </c>
      <c r="EO242">
        <v>-0.1309</v>
      </c>
      <c r="EP242">
        <v>-1.5265217558934</v>
      </c>
      <c r="EQ242">
        <v>0.00616335315543056</v>
      </c>
      <c r="ER242">
        <v>-2.81551833566181e-06</v>
      </c>
      <c r="ES242">
        <v>7.20361701182458e-10</v>
      </c>
      <c r="ET242">
        <v>-0.335119031910718</v>
      </c>
      <c r="EU242">
        <v>0.000949733804135094</v>
      </c>
      <c r="EV242">
        <v>0.000626151634330831</v>
      </c>
      <c r="EW242">
        <v>-7.8445624330649e-06</v>
      </c>
      <c r="EX242">
        <v>-4</v>
      </c>
      <c r="EY242">
        <v>2067</v>
      </c>
      <c r="EZ242">
        <v>1</v>
      </c>
      <c r="FA242">
        <v>22</v>
      </c>
      <c r="FB242">
        <v>8</v>
      </c>
      <c r="FC242">
        <v>8</v>
      </c>
      <c r="FD242">
        <v>18</v>
      </c>
      <c r="FE242">
        <v>993.038</v>
      </c>
      <c r="FF242">
        <v>447.724</v>
      </c>
      <c r="FG242">
        <v>33.0004</v>
      </c>
      <c r="FH242">
        <v>35.2654</v>
      </c>
      <c r="FI242">
        <v>30.001</v>
      </c>
      <c r="FJ242">
        <v>34.9062</v>
      </c>
      <c r="FK242">
        <v>34.9329</v>
      </c>
      <c r="FL242">
        <v>43.4988</v>
      </c>
      <c r="FM242">
        <v>45.1596</v>
      </c>
      <c r="FN242">
        <v>0</v>
      </c>
      <c r="FO242">
        <v>33</v>
      </c>
      <c r="FP242">
        <v>766.8</v>
      </c>
      <c r="FQ242">
        <v>19.7395</v>
      </c>
      <c r="FR242">
        <v>98.7688</v>
      </c>
      <c r="FS242">
        <v>97.5857</v>
      </c>
    </row>
    <row r="243" spans="1:175">
      <c r="A243">
        <v>227</v>
      </c>
      <c r="B243">
        <v>1627940965.6</v>
      </c>
      <c r="C243">
        <v>452</v>
      </c>
      <c r="D243" t="s">
        <v>748</v>
      </c>
      <c r="E243" t="s">
        <v>749</v>
      </c>
      <c r="F243">
        <v>0</v>
      </c>
      <c r="H243">
        <v>1627940965.6</v>
      </c>
      <c r="I243">
        <f>(J243)/1000</f>
        <v>0</v>
      </c>
      <c r="J243">
        <f>1000*CB243*AH243*(BX243-BY243)/(100*BQ243*(1000-AH243*BX243))</f>
        <v>0</v>
      </c>
      <c r="K243">
        <f>CB243*AH243*(BW243-BV243*(1000-AH243*BY243)/(1000-AH243*BX243))/(100*BQ243)</f>
        <v>0</v>
      </c>
      <c r="L243">
        <f>BV243 - IF(AH243&gt;1, K243*BQ243*100.0/(AJ243*CJ243), 0)</f>
        <v>0</v>
      </c>
      <c r="M243">
        <f>((S243-I243/2)*L243-K243)/(S243+I243/2)</f>
        <v>0</v>
      </c>
      <c r="N243">
        <f>M243*(CC243+CD243)/1000.0</f>
        <v>0</v>
      </c>
      <c r="O243">
        <f>(BV243 - IF(AH243&gt;1, K243*BQ243*100.0/(AJ243*CJ243), 0))*(CC243+CD243)/1000.0</f>
        <v>0</v>
      </c>
      <c r="P243">
        <f>2.0/((1/R243-1/Q243)+SIGN(R243)*SQRT((1/R243-1/Q243)*(1/R243-1/Q243) + 4*BR243/((BR243+1)*(BR243+1))*(2*1/R243*1/Q243-1/Q243*1/Q243)))</f>
        <v>0</v>
      </c>
      <c r="Q243">
        <f>IF(LEFT(BS243,1)&lt;&gt;"0",IF(LEFT(BS243,1)="1",3.0,BT243),$D$5+$E$5*(CJ243*CC243/($K$5*1000))+$F$5*(CJ243*CC243/($K$5*1000))*MAX(MIN(BQ243,$J$5),$I$5)*MAX(MIN(BQ243,$J$5),$I$5)+$G$5*MAX(MIN(BQ243,$J$5),$I$5)*(CJ243*CC243/($K$5*1000))+$H$5*(CJ243*CC243/($K$5*1000))*(CJ243*CC243/($K$5*1000)))</f>
        <v>0</v>
      </c>
      <c r="R243">
        <f>I243*(1000-(1000*0.61365*exp(17.502*V243/(240.97+V243))/(CC243+CD243)+BX243)/2)/(1000*0.61365*exp(17.502*V243/(240.97+V243))/(CC243+CD243)-BX243)</f>
        <v>0</v>
      </c>
      <c r="S243">
        <f>1/((BR243+1)/(P243/1.6)+1/(Q243/1.37)) + BR243/((BR243+1)/(P243/1.6) + BR243/(Q243/1.37))</f>
        <v>0</v>
      </c>
      <c r="T243">
        <f>(BM243*BP243)</f>
        <v>0</v>
      </c>
      <c r="U243">
        <f>(CE243+(T243+2*0.95*5.67E-8*(((CE243+$B$7)+273)^4-(CE243+273)^4)-44100*I243)/(1.84*29.3*Q243+8*0.95*5.67E-8*(CE243+273)^3))</f>
        <v>0</v>
      </c>
      <c r="V243">
        <f>($C$7*CF243+$D$7*CG243+$E$7*U243)</f>
        <v>0</v>
      </c>
      <c r="W243">
        <f>0.61365*exp(17.502*V243/(240.97+V243))</f>
        <v>0</v>
      </c>
      <c r="X243">
        <f>(Y243/Z243*100)</f>
        <v>0</v>
      </c>
      <c r="Y243">
        <f>BX243*(CC243+CD243)/1000</f>
        <v>0</v>
      </c>
      <c r="Z243">
        <f>0.61365*exp(17.502*CE243/(240.97+CE243))</f>
        <v>0</v>
      </c>
      <c r="AA243">
        <f>(W243-BX243*(CC243+CD243)/1000)</f>
        <v>0</v>
      </c>
      <c r="AB243">
        <f>(-I243*44100)</f>
        <v>0</v>
      </c>
      <c r="AC243">
        <f>2*29.3*Q243*0.92*(CE243-V243)</f>
        <v>0</v>
      </c>
      <c r="AD243">
        <f>2*0.95*5.67E-8*(((CE243+$B$7)+273)^4-(V243+273)^4)</f>
        <v>0</v>
      </c>
      <c r="AE243">
        <f>T243+AD243+AB243+AC243</f>
        <v>0</v>
      </c>
      <c r="AF243">
        <v>0</v>
      </c>
      <c r="AG243">
        <v>0</v>
      </c>
      <c r="AH243">
        <f>IF(AF243*$H$13&gt;=AJ243,1.0,(AJ243/(AJ243-AF243*$H$13)))</f>
        <v>0</v>
      </c>
      <c r="AI243">
        <f>(AH243-1)*100</f>
        <v>0</v>
      </c>
      <c r="AJ243">
        <f>MAX(0,($B$13+$C$13*CJ243)/(1+$D$13*CJ243)*CC243/(CE243+273)*$E$13)</f>
        <v>0</v>
      </c>
      <c r="AK243" t="s">
        <v>292</v>
      </c>
      <c r="AL243" t="s">
        <v>292</v>
      </c>
      <c r="AM243">
        <v>0</v>
      </c>
      <c r="AN243">
        <v>0</v>
      </c>
      <c r="AO243">
        <f>1-AM243/AN243</f>
        <v>0</v>
      </c>
      <c r="AP243">
        <v>0</v>
      </c>
      <c r="AQ243" t="s">
        <v>292</v>
      </c>
      <c r="AR243" t="s">
        <v>292</v>
      </c>
      <c r="AS243">
        <v>0</v>
      </c>
      <c r="AT243">
        <v>0</v>
      </c>
      <c r="AU243">
        <f>1-AS243/AT243</f>
        <v>0</v>
      </c>
      <c r="AV243">
        <v>0.5</v>
      </c>
      <c r="AW243">
        <f>BN243</f>
        <v>0</v>
      </c>
      <c r="AX243">
        <f>K243</f>
        <v>0</v>
      </c>
      <c r="AY243">
        <f>AU243*AV243*AW243</f>
        <v>0</v>
      </c>
      <c r="AZ243">
        <f>(AX243-AP243)/AW243</f>
        <v>0</v>
      </c>
      <c r="BA243">
        <f>(AN243-AT243)/AT243</f>
        <v>0</v>
      </c>
      <c r="BB243">
        <f>AM243/(AO243+AM243/AT243)</f>
        <v>0</v>
      </c>
      <c r="BC243" t="s">
        <v>292</v>
      </c>
      <c r="BD243">
        <v>0</v>
      </c>
      <c r="BE243">
        <f>IF(BD243&lt;&gt;0, BD243, BB243)</f>
        <v>0</v>
      </c>
      <c r="BF243">
        <f>1-BE243/AT243</f>
        <v>0</v>
      </c>
      <c r="BG243">
        <f>(AT243-AS243)/(AT243-BE243)</f>
        <v>0</v>
      </c>
      <c r="BH243">
        <f>(AN243-AT243)/(AN243-BE243)</f>
        <v>0</v>
      </c>
      <c r="BI243">
        <f>(AT243-AS243)/(AT243-AM243)</f>
        <v>0</v>
      </c>
      <c r="BJ243">
        <f>(AN243-AT243)/(AN243-AM243)</f>
        <v>0</v>
      </c>
      <c r="BK243">
        <f>(BG243*BE243/AS243)</f>
        <v>0</v>
      </c>
      <c r="BL243">
        <f>(1-BK243)</f>
        <v>0</v>
      </c>
      <c r="BM243">
        <f>$B$11*CK243+$C$11*CL243+$F$11*CM243*(1-CP243)</f>
        <v>0</v>
      </c>
      <c r="BN243">
        <f>BM243*BO243</f>
        <v>0</v>
      </c>
      <c r="BO243">
        <f>($B$11*$D$9+$C$11*$D$9+$F$11*((CZ243+CR243)/MAX(CZ243+CR243+DA243, 0.1)*$I$9+DA243/MAX(CZ243+CR243+DA243, 0.1)*$J$9))/($B$11+$C$11+$F$11)</f>
        <v>0</v>
      </c>
      <c r="BP243">
        <f>($B$11*$K$9+$C$11*$K$9+$F$11*((CZ243+CR243)/MAX(CZ243+CR243+DA243, 0.1)*$P$9+DA243/MAX(CZ243+CR243+DA243, 0.1)*$Q$9))/($B$11+$C$11+$F$11)</f>
        <v>0</v>
      </c>
      <c r="BQ243">
        <v>6</v>
      </c>
      <c r="BR243">
        <v>0.5</v>
      </c>
      <c r="BS243" t="s">
        <v>293</v>
      </c>
      <c r="BT243">
        <v>2</v>
      </c>
      <c r="BU243">
        <v>1627940965.6</v>
      </c>
      <c r="BV243">
        <v>749.598</v>
      </c>
      <c r="BW243">
        <v>755.052</v>
      </c>
      <c r="BX243">
        <v>19.7032</v>
      </c>
      <c r="BY243">
        <v>19.6096</v>
      </c>
      <c r="BZ243">
        <v>747.789</v>
      </c>
      <c r="CA243">
        <v>19.8344</v>
      </c>
      <c r="CB243">
        <v>899.988</v>
      </c>
      <c r="CC243">
        <v>101.139</v>
      </c>
      <c r="CD243">
        <v>0.100168</v>
      </c>
      <c r="CE243">
        <v>35.2928</v>
      </c>
      <c r="CF243">
        <v>35.5305</v>
      </c>
      <c r="CG243">
        <v>999.9</v>
      </c>
      <c r="CH243">
        <v>0</v>
      </c>
      <c r="CI243">
        <v>0</v>
      </c>
      <c r="CJ243">
        <v>10012.5</v>
      </c>
      <c r="CK243">
        <v>0</v>
      </c>
      <c r="CL243">
        <v>66.3215</v>
      </c>
      <c r="CM243">
        <v>1460.04</v>
      </c>
      <c r="CN243">
        <v>0.972999</v>
      </c>
      <c r="CO243">
        <v>0.0270013</v>
      </c>
      <c r="CP243">
        <v>0</v>
      </c>
      <c r="CQ243">
        <v>3.4534</v>
      </c>
      <c r="CR243">
        <v>4.99951</v>
      </c>
      <c r="CS243">
        <v>206.324</v>
      </c>
      <c r="CT243">
        <v>11912.2</v>
      </c>
      <c r="CU243">
        <v>49.562</v>
      </c>
      <c r="CV243">
        <v>51.875</v>
      </c>
      <c r="CW243">
        <v>51.125</v>
      </c>
      <c r="CX243">
        <v>51.062</v>
      </c>
      <c r="CY243">
        <v>51.5</v>
      </c>
      <c r="CZ243">
        <v>1415.75</v>
      </c>
      <c r="DA243">
        <v>39.29</v>
      </c>
      <c r="DB243">
        <v>0</v>
      </c>
      <c r="DC243">
        <v>1627940966.5</v>
      </c>
      <c r="DD243">
        <v>0</v>
      </c>
      <c r="DE243">
        <v>3.21294615384615</v>
      </c>
      <c r="DF243">
        <v>0.235206834382269</v>
      </c>
      <c r="DG243">
        <v>-1.40266666753928</v>
      </c>
      <c r="DH243">
        <v>206.603923076923</v>
      </c>
      <c r="DI243">
        <v>15</v>
      </c>
      <c r="DJ243">
        <v>1627940486.6</v>
      </c>
      <c r="DK243" t="s">
        <v>294</v>
      </c>
      <c r="DL243">
        <v>1627940484.1</v>
      </c>
      <c r="DM243">
        <v>1627940486.6</v>
      </c>
      <c r="DN243">
        <v>1</v>
      </c>
      <c r="DO243">
        <v>-0.66</v>
      </c>
      <c r="DP243">
        <v>-0.126</v>
      </c>
      <c r="DQ243">
        <v>0.617</v>
      </c>
      <c r="DR243">
        <v>-0.144</v>
      </c>
      <c r="DS243">
        <v>420</v>
      </c>
      <c r="DT243">
        <v>19</v>
      </c>
      <c r="DU243">
        <v>0.69</v>
      </c>
      <c r="DV243">
        <v>0.21</v>
      </c>
      <c r="DW243">
        <v>-5.45375195121951</v>
      </c>
      <c r="DX243">
        <v>-0.751086480836237</v>
      </c>
      <c r="DY243">
        <v>0.130059621491584</v>
      </c>
      <c r="DZ243">
        <v>0</v>
      </c>
      <c r="EA243">
        <v>3.21372121212121</v>
      </c>
      <c r="EB243">
        <v>-0.0089353420681938</v>
      </c>
      <c r="EC243">
        <v>0.16305776399341</v>
      </c>
      <c r="ED243">
        <v>1</v>
      </c>
      <c r="EE243">
        <v>0.0768448731707317</v>
      </c>
      <c r="EF243">
        <v>0.20320673728223</v>
      </c>
      <c r="EG243">
        <v>0.0264586699589676</v>
      </c>
      <c r="EH243">
        <v>0</v>
      </c>
      <c r="EI243">
        <v>1</v>
      </c>
      <c r="EJ243">
        <v>3</v>
      </c>
      <c r="EK243" t="s">
        <v>349</v>
      </c>
      <c r="EL243">
        <v>100</v>
      </c>
      <c r="EM243">
        <v>100</v>
      </c>
      <c r="EN243">
        <v>1.809</v>
      </c>
      <c r="EO243">
        <v>-0.1312</v>
      </c>
      <c r="EP243">
        <v>-1.5265217558934</v>
      </c>
      <c r="EQ243">
        <v>0.00616335315543056</v>
      </c>
      <c r="ER243">
        <v>-2.81551833566181e-06</v>
      </c>
      <c r="ES243">
        <v>7.20361701182458e-10</v>
      </c>
      <c r="ET243">
        <v>-0.335119031910718</v>
      </c>
      <c r="EU243">
        <v>0.000949733804135094</v>
      </c>
      <c r="EV243">
        <v>0.000626151634330831</v>
      </c>
      <c r="EW243">
        <v>-7.8445624330649e-06</v>
      </c>
      <c r="EX243">
        <v>-4</v>
      </c>
      <c r="EY243">
        <v>2067</v>
      </c>
      <c r="EZ243">
        <v>1</v>
      </c>
      <c r="FA243">
        <v>22</v>
      </c>
      <c r="FB243">
        <v>8</v>
      </c>
      <c r="FC243">
        <v>8</v>
      </c>
      <c r="FD243">
        <v>18</v>
      </c>
      <c r="FE243">
        <v>992.705</v>
      </c>
      <c r="FF243">
        <v>447.524</v>
      </c>
      <c r="FG243">
        <v>33.0004</v>
      </c>
      <c r="FH243">
        <v>35.2722</v>
      </c>
      <c r="FI243">
        <v>30.0012</v>
      </c>
      <c r="FJ243">
        <v>34.9128</v>
      </c>
      <c r="FK243">
        <v>34.9396</v>
      </c>
      <c r="FL243">
        <v>43.677</v>
      </c>
      <c r="FM243">
        <v>44.8836</v>
      </c>
      <c r="FN243">
        <v>0</v>
      </c>
      <c r="FO243">
        <v>33</v>
      </c>
      <c r="FP243">
        <v>766.8</v>
      </c>
      <c r="FQ243">
        <v>19.7768</v>
      </c>
      <c r="FR243">
        <v>98.7673</v>
      </c>
      <c r="FS243">
        <v>97.5847</v>
      </c>
    </row>
    <row r="244" spans="1:175">
      <c r="A244">
        <v>228</v>
      </c>
      <c r="B244">
        <v>1627940967.6</v>
      </c>
      <c r="C244">
        <v>454</v>
      </c>
      <c r="D244" t="s">
        <v>750</v>
      </c>
      <c r="E244" t="s">
        <v>751</v>
      </c>
      <c r="F244">
        <v>0</v>
      </c>
      <c r="H244">
        <v>1627940967.6</v>
      </c>
      <c r="I244">
        <f>(J244)/1000</f>
        <v>0</v>
      </c>
      <c r="J244">
        <f>1000*CB244*AH244*(BX244-BY244)/(100*BQ244*(1000-AH244*BX244))</f>
        <v>0</v>
      </c>
      <c r="K244">
        <f>CB244*AH244*(BW244-BV244*(1000-AH244*BY244)/(1000-AH244*BX244))/(100*BQ244)</f>
        <v>0</v>
      </c>
      <c r="L244">
        <f>BV244 - IF(AH244&gt;1, K244*BQ244*100.0/(AJ244*CJ244), 0)</f>
        <v>0</v>
      </c>
      <c r="M244">
        <f>((S244-I244/2)*L244-K244)/(S244+I244/2)</f>
        <v>0</v>
      </c>
      <c r="N244">
        <f>M244*(CC244+CD244)/1000.0</f>
        <v>0</v>
      </c>
      <c r="O244">
        <f>(BV244 - IF(AH244&gt;1, K244*BQ244*100.0/(AJ244*CJ244), 0))*(CC244+CD244)/1000.0</f>
        <v>0</v>
      </c>
      <c r="P244">
        <f>2.0/((1/R244-1/Q244)+SIGN(R244)*SQRT((1/R244-1/Q244)*(1/R244-1/Q244) + 4*BR244/((BR244+1)*(BR244+1))*(2*1/R244*1/Q244-1/Q244*1/Q244)))</f>
        <v>0</v>
      </c>
      <c r="Q244">
        <f>IF(LEFT(BS244,1)&lt;&gt;"0",IF(LEFT(BS244,1)="1",3.0,BT244),$D$5+$E$5*(CJ244*CC244/($K$5*1000))+$F$5*(CJ244*CC244/($K$5*1000))*MAX(MIN(BQ244,$J$5),$I$5)*MAX(MIN(BQ244,$J$5),$I$5)+$G$5*MAX(MIN(BQ244,$J$5),$I$5)*(CJ244*CC244/($K$5*1000))+$H$5*(CJ244*CC244/($K$5*1000))*(CJ244*CC244/($K$5*1000)))</f>
        <v>0</v>
      </c>
      <c r="R244">
        <f>I244*(1000-(1000*0.61365*exp(17.502*V244/(240.97+V244))/(CC244+CD244)+BX244)/2)/(1000*0.61365*exp(17.502*V244/(240.97+V244))/(CC244+CD244)-BX244)</f>
        <v>0</v>
      </c>
      <c r="S244">
        <f>1/((BR244+1)/(P244/1.6)+1/(Q244/1.37)) + BR244/((BR244+1)/(P244/1.6) + BR244/(Q244/1.37))</f>
        <v>0</v>
      </c>
      <c r="T244">
        <f>(BM244*BP244)</f>
        <v>0</v>
      </c>
      <c r="U244">
        <f>(CE244+(T244+2*0.95*5.67E-8*(((CE244+$B$7)+273)^4-(CE244+273)^4)-44100*I244)/(1.84*29.3*Q244+8*0.95*5.67E-8*(CE244+273)^3))</f>
        <v>0</v>
      </c>
      <c r="V244">
        <f>($C$7*CF244+$D$7*CG244+$E$7*U244)</f>
        <v>0</v>
      </c>
      <c r="W244">
        <f>0.61365*exp(17.502*V244/(240.97+V244))</f>
        <v>0</v>
      </c>
      <c r="X244">
        <f>(Y244/Z244*100)</f>
        <v>0</v>
      </c>
      <c r="Y244">
        <f>BX244*(CC244+CD244)/1000</f>
        <v>0</v>
      </c>
      <c r="Z244">
        <f>0.61365*exp(17.502*CE244/(240.97+CE244))</f>
        <v>0</v>
      </c>
      <c r="AA244">
        <f>(W244-BX244*(CC244+CD244)/1000)</f>
        <v>0</v>
      </c>
      <c r="AB244">
        <f>(-I244*44100)</f>
        <v>0</v>
      </c>
      <c r="AC244">
        <f>2*29.3*Q244*0.92*(CE244-V244)</f>
        <v>0</v>
      </c>
      <c r="AD244">
        <f>2*0.95*5.67E-8*(((CE244+$B$7)+273)^4-(V244+273)^4)</f>
        <v>0</v>
      </c>
      <c r="AE244">
        <f>T244+AD244+AB244+AC244</f>
        <v>0</v>
      </c>
      <c r="AF244">
        <v>0</v>
      </c>
      <c r="AG244">
        <v>0</v>
      </c>
      <c r="AH244">
        <f>IF(AF244*$H$13&gt;=AJ244,1.0,(AJ244/(AJ244-AF244*$H$13)))</f>
        <v>0</v>
      </c>
      <c r="AI244">
        <f>(AH244-1)*100</f>
        <v>0</v>
      </c>
      <c r="AJ244">
        <f>MAX(0,($B$13+$C$13*CJ244)/(1+$D$13*CJ244)*CC244/(CE244+273)*$E$13)</f>
        <v>0</v>
      </c>
      <c r="AK244" t="s">
        <v>292</v>
      </c>
      <c r="AL244" t="s">
        <v>292</v>
      </c>
      <c r="AM244">
        <v>0</v>
      </c>
      <c r="AN244">
        <v>0</v>
      </c>
      <c r="AO244">
        <f>1-AM244/AN244</f>
        <v>0</v>
      </c>
      <c r="AP244">
        <v>0</v>
      </c>
      <c r="AQ244" t="s">
        <v>292</v>
      </c>
      <c r="AR244" t="s">
        <v>292</v>
      </c>
      <c r="AS244">
        <v>0</v>
      </c>
      <c r="AT244">
        <v>0</v>
      </c>
      <c r="AU244">
        <f>1-AS244/AT244</f>
        <v>0</v>
      </c>
      <c r="AV244">
        <v>0.5</v>
      </c>
      <c r="AW244">
        <f>BN244</f>
        <v>0</v>
      </c>
      <c r="AX244">
        <f>K244</f>
        <v>0</v>
      </c>
      <c r="AY244">
        <f>AU244*AV244*AW244</f>
        <v>0</v>
      </c>
      <c r="AZ244">
        <f>(AX244-AP244)/AW244</f>
        <v>0</v>
      </c>
      <c r="BA244">
        <f>(AN244-AT244)/AT244</f>
        <v>0</v>
      </c>
      <c r="BB244">
        <f>AM244/(AO244+AM244/AT244)</f>
        <v>0</v>
      </c>
      <c r="BC244" t="s">
        <v>292</v>
      </c>
      <c r="BD244">
        <v>0</v>
      </c>
      <c r="BE244">
        <f>IF(BD244&lt;&gt;0, BD244, BB244)</f>
        <v>0</v>
      </c>
      <c r="BF244">
        <f>1-BE244/AT244</f>
        <v>0</v>
      </c>
      <c r="BG244">
        <f>(AT244-AS244)/(AT244-BE244)</f>
        <v>0</v>
      </c>
      <c r="BH244">
        <f>(AN244-AT244)/(AN244-BE244)</f>
        <v>0</v>
      </c>
      <c r="BI244">
        <f>(AT244-AS244)/(AT244-AM244)</f>
        <v>0</v>
      </c>
      <c r="BJ244">
        <f>(AN244-AT244)/(AN244-AM244)</f>
        <v>0</v>
      </c>
      <c r="BK244">
        <f>(BG244*BE244/AS244)</f>
        <v>0</v>
      </c>
      <c r="BL244">
        <f>(1-BK244)</f>
        <v>0</v>
      </c>
      <c r="BM244">
        <f>$B$11*CK244+$C$11*CL244+$F$11*CM244*(1-CP244)</f>
        <v>0</v>
      </c>
      <c r="BN244">
        <f>BM244*BO244</f>
        <v>0</v>
      </c>
      <c r="BO244">
        <f>($B$11*$D$9+$C$11*$D$9+$F$11*((CZ244+CR244)/MAX(CZ244+CR244+DA244, 0.1)*$I$9+DA244/MAX(CZ244+CR244+DA244, 0.1)*$J$9))/($B$11+$C$11+$F$11)</f>
        <v>0</v>
      </c>
      <c r="BP244">
        <f>($B$11*$K$9+$C$11*$K$9+$F$11*((CZ244+CR244)/MAX(CZ244+CR244+DA244, 0.1)*$P$9+DA244/MAX(CZ244+CR244+DA244, 0.1)*$Q$9))/($B$11+$C$11+$F$11)</f>
        <v>0</v>
      </c>
      <c r="BQ244">
        <v>6</v>
      </c>
      <c r="BR244">
        <v>0.5</v>
      </c>
      <c r="BS244" t="s">
        <v>293</v>
      </c>
      <c r="BT244">
        <v>2</v>
      </c>
      <c r="BU244">
        <v>1627940967.6</v>
      </c>
      <c r="BV244">
        <v>752.995</v>
      </c>
      <c r="BW244">
        <v>758.583</v>
      </c>
      <c r="BX244">
        <v>19.6971</v>
      </c>
      <c r="BY244">
        <v>19.6317</v>
      </c>
      <c r="BZ244">
        <v>751.175</v>
      </c>
      <c r="CA244">
        <v>19.8284</v>
      </c>
      <c r="CB244">
        <v>899.948</v>
      </c>
      <c r="CC244">
        <v>101.138</v>
      </c>
      <c r="CD244">
        <v>0.0998776</v>
      </c>
      <c r="CE244">
        <v>35.2946</v>
      </c>
      <c r="CF244">
        <v>35.5317</v>
      </c>
      <c r="CG244">
        <v>999.9</v>
      </c>
      <c r="CH244">
        <v>0</v>
      </c>
      <c r="CI244">
        <v>0</v>
      </c>
      <c r="CJ244">
        <v>10007.5</v>
      </c>
      <c r="CK244">
        <v>0</v>
      </c>
      <c r="CL244">
        <v>66.3215</v>
      </c>
      <c r="CM244">
        <v>1460.06</v>
      </c>
      <c r="CN244">
        <v>0.972999</v>
      </c>
      <c r="CO244">
        <v>0.0270013</v>
      </c>
      <c r="CP244">
        <v>0</v>
      </c>
      <c r="CQ244">
        <v>3.1321</v>
      </c>
      <c r="CR244">
        <v>4.99951</v>
      </c>
      <c r="CS244">
        <v>206.269</v>
      </c>
      <c r="CT244">
        <v>11912.4</v>
      </c>
      <c r="CU244">
        <v>49.562</v>
      </c>
      <c r="CV244">
        <v>51.875</v>
      </c>
      <c r="CW244">
        <v>51.062</v>
      </c>
      <c r="CX244">
        <v>51</v>
      </c>
      <c r="CY244">
        <v>51.5</v>
      </c>
      <c r="CZ244">
        <v>1415.77</v>
      </c>
      <c r="DA244">
        <v>39.29</v>
      </c>
      <c r="DB244">
        <v>0</v>
      </c>
      <c r="DC244">
        <v>1627940968.3</v>
      </c>
      <c r="DD244">
        <v>0</v>
      </c>
      <c r="DE244">
        <v>3.194252</v>
      </c>
      <c r="DF244">
        <v>-0.329446149002733</v>
      </c>
      <c r="DG244">
        <v>-1.36738462060385</v>
      </c>
      <c r="DH244">
        <v>206.54224</v>
      </c>
      <c r="DI244">
        <v>15</v>
      </c>
      <c r="DJ244">
        <v>1627940486.6</v>
      </c>
      <c r="DK244" t="s">
        <v>294</v>
      </c>
      <c r="DL244">
        <v>1627940484.1</v>
      </c>
      <c r="DM244">
        <v>1627940486.6</v>
      </c>
      <c r="DN244">
        <v>1</v>
      </c>
      <c r="DO244">
        <v>-0.66</v>
      </c>
      <c r="DP244">
        <v>-0.126</v>
      </c>
      <c r="DQ244">
        <v>0.617</v>
      </c>
      <c r="DR244">
        <v>-0.144</v>
      </c>
      <c r="DS244">
        <v>420</v>
      </c>
      <c r="DT244">
        <v>19</v>
      </c>
      <c r="DU244">
        <v>0.69</v>
      </c>
      <c r="DV244">
        <v>0.21</v>
      </c>
      <c r="DW244">
        <v>-5.45662951219512</v>
      </c>
      <c r="DX244">
        <v>-0.787821742160288</v>
      </c>
      <c r="DY244">
        <v>0.131149201850806</v>
      </c>
      <c r="DZ244">
        <v>0</v>
      </c>
      <c r="EA244">
        <v>3.20279411764706</v>
      </c>
      <c r="EB244">
        <v>-0.224366604683411</v>
      </c>
      <c r="EC244">
        <v>0.184373857629444</v>
      </c>
      <c r="ED244">
        <v>1</v>
      </c>
      <c r="EE244">
        <v>0.0795712658536585</v>
      </c>
      <c r="EF244">
        <v>0.196005217421603</v>
      </c>
      <c r="EG244">
        <v>0.0263331752446448</v>
      </c>
      <c r="EH244">
        <v>0</v>
      </c>
      <c r="EI244">
        <v>1</v>
      </c>
      <c r="EJ244">
        <v>3</v>
      </c>
      <c r="EK244" t="s">
        <v>349</v>
      </c>
      <c r="EL244">
        <v>100</v>
      </c>
      <c r="EM244">
        <v>100</v>
      </c>
      <c r="EN244">
        <v>1.82</v>
      </c>
      <c r="EO244">
        <v>-0.1313</v>
      </c>
      <c r="EP244">
        <v>-1.5265217558934</v>
      </c>
      <c r="EQ244">
        <v>0.00616335315543056</v>
      </c>
      <c r="ER244">
        <v>-2.81551833566181e-06</v>
      </c>
      <c r="ES244">
        <v>7.20361701182458e-10</v>
      </c>
      <c r="ET244">
        <v>-0.335119031910718</v>
      </c>
      <c r="EU244">
        <v>0.000949733804135094</v>
      </c>
      <c r="EV244">
        <v>0.000626151634330831</v>
      </c>
      <c r="EW244">
        <v>-7.8445624330649e-06</v>
      </c>
      <c r="EX244">
        <v>-4</v>
      </c>
      <c r="EY244">
        <v>2067</v>
      </c>
      <c r="EZ244">
        <v>1</v>
      </c>
      <c r="FA244">
        <v>22</v>
      </c>
      <c r="FB244">
        <v>8.1</v>
      </c>
      <c r="FC244">
        <v>8</v>
      </c>
      <c r="FD244">
        <v>18</v>
      </c>
      <c r="FE244">
        <v>992.968</v>
      </c>
      <c r="FF244">
        <v>447.794</v>
      </c>
      <c r="FG244">
        <v>33.0003</v>
      </c>
      <c r="FH244">
        <v>35.2787</v>
      </c>
      <c r="FI244">
        <v>30.0013</v>
      </c>
      <c r="FJ244">
        <v>34.9192</v>
      </c>
      <c r="FK244">
        <v>34.9475</v>
      </c>
      <c r="FL244">
        <v>43.8426</v>
      </c>
      <c r="FM244">
        <v>44.8836</v>
      </c>
      <c r="FN244">
        <v>0</v>
      </c>
      <c r="FO244">
        <v>33</v>
      </c>
      <c r="FP244">
        <v>771.85</v>
      </c>
      <c r="FQ244">
        <v>19.7996</v>
      </c>
      <c r="FR244">
        <v>98.7666</v>
      </c>
      <c r="FS244">
        <v>97.5847</v>
      </c>
    </row>
    <row r="245" spans="1:175">
      <c r="A245">
        <v>229</v>
      </c>
      <c r="B245">
        <v>1627940969.6</v>
      </c>
      <c r="C245">
        <v>456</v>
      </c>
      <c r="D245" t="s">
        <v>752</v>
      </c>
      <c r="E245" t="s">
        <v>753</v>
      </c>
      <c r="F245">
        <v>0</v>
      </c>
      <c r="H245">
        <v>1627940969.6</v>
      </c>
      <c r="I245">
        <f>(J245)/1000</f>
        <v>0</v>
      </c>
      <c r="J245">
        <f>1000*CB245*AH245*(BX245-BY245)/(100*BQ245*(1000-AH245*BX245))</f>
        <v>0</v>
      </c>
      <c r="K245">
        <f>CB245*AH245*(BW245-BV245*(1000-AH245*BY245)/(1000-AH245*BX245))/(100*BQ245)</f>
        <v>0</v>
      </c>
      <c r="L245">
        <f>BV245 - IF(AH245&gt;1, K245*BQ245*100.0/(AJ245*CJ245), 0)</f>
        <v>0</v>
      </c>
      <c r="M245">
        <f>((S245-I245/2)*L245-K245)/(S245+I245/2)</f>
        <v>0</v>
      </c>
      <c r="N245">
        <f>M245*(CC245+CD245)/1000.0</f>
        <v>0</v>
      </c>
      <c r="O245">
        <f>(BV245 - IF(AH245&gt;1, K245*BQ245*100.0/(AJ245*CJ245), 0))*(CC245+CD245)/1000.0</f>
        <v>0</v>
      </c>
      <c r="P245">
        <f>2.0/((1/R245-1/Q245)+SIGN(R245)*SQRT((1/R245-1/Q245)*(1/R245-1/Q245) + 4*BR245/((BR245+1)*(BR245+1))*(2*1/R245*1/Q245-1/Q245*1/Q245)))</f>
        <v>0</v>
      </c>
      <c r="Q245">
        <f>IF(LEFT(BS245,1)&lt;&gt;"0",IF(LEFT(BS245,1)="1",3.0,BT245),$D$5+$E$5*(CJ245*CC245/($K$5*1000))+$F$5*(CJ245*CC245/($K$5*1000))*MAX(MIN(BQ245,$J$5),$I$5)*MAX(MIN(BQ245,$J$5),$I$5)+$G$5*MAX(MIN(BQ245,$J$5),$I$5)*(CJ245*CC245/($K$5*1000))+$H$5*(CJ245*CC245/($K$5*1000))*(CJ245*CC245/($K$5*1000)))</f>
        <v>0</v>
      </c>
      <c r="R245">
        <f>I245*(1000-(1000*0.61365*exp(17.502*V245/(240.97+V245))/(CC245+CD245)+BX245)/2)/(1000*0.61365*exp(17.502*V245/(240.97+V245))/(CC245+CD245)-BX245)</f>
        <v>0</v>
      </c>
      <c r="S245">
        <f>1/((BR245+1)/(P245/1.6)+1/(Q245/1.37)) + BR245/((BR245+1)/(P245/1.6) + BR245/(Q245/1.37))</f>
        <v>0</v>
      </c>
      <c r="T245">
        <f>(BM245*BP245)</f>
        <v>0</v>
      </c>
      <c r="U245">
        <f>(CE245+(T245+2*0.95*5.67E-8*(((CE245+$B$7)+273)^4-(CE245+273)^4)-44100*I245)/(1.84*29.3*Q245+8*0.95*5.67E-8*(CE245+273)^3))</f>
        <v>0</v>
      </c>
      <c r="V245">
        <f>($C$7*CF245+$D$7*CG245+$E$7*U245)</f>
        <v>0</v>
      </c>
      <c r="W245">
        <f>0.61365*exp(17.502*V245/(240.97+V245))</f>
        <v>0</v>
      </c>
      <c r="X245">
        <f>(Y245/Z245*100)</f>
        <v>0</v>
      </c>
      <c r="Y245">
        <f>BX245*(CC245+CD245)/1000</f>
        <v>0</v>
      </c>
      <c r="Z245">
        <f>0.61365*exp(17.502*CE245/(240.97+CE245))</f>
        <v>0</v>
      </c>
      <c r="AA245">
        <f>(W245-BX245*(CC245+CD245)/1000)</f>
        <v>0</v>
      </c>
      <c r="AB245">
        <f>(-I245*44100)</f>
        <v>0</v>
      </c>
      <c r="AC245">
        <f>2*29.3*Q245*0.92*(CE245-V245)</f>
        <v>0</v>
      </c>
      <c r="AD245">
        <f>2*0.95*5.67E-8*(((CE245+$B$7)+273)^4-(V245+273)^4)</f>
        <v>0</v>
      </c>
      <c r="AE245">
        <f>T245+AD245+AB245+AC245</f>
        <v>0</v>
      </c>
      <c r="AF245">
        <v>0</v>
      </c>
      <c r="AG245">
        <v>0</v>
      </c>
      <c r="AH245">
        <f>IF(AF245*$H$13&gt;=AJ245,1.0,(AJ245/(AJ245-AF245*$H$13)))</f>
        <v>0</v>
      </c>
      <c r="AI245">
        <f>(AH245-1)*100</f>
        <v>0</v>
      </c>
      <c r="AJ245">
        <f>MAX(0,($B$13+$C$13*CJ245)/(1+$D$13*CJ245)*CC245/(CE245+273)*$E$13)</f>
        <v>0</v>
      </c>
      <c r="AK245" t="s">
        <v>292</v>
      </c>
      <c r="AL245" t="s">
        <v>292</v>
      </c>
      <c r="AM245">
        <v>0</v>
      </c>
      <c r="AN245">
        <v>0</v>
      </c>
      <c r="AO245">
        <f>1-AM245/AN245</f>
        <v>0</v>
      </c>
      <c r="AP245">
        <v>0</v>
      </c>
      <c r="AQ245" t="s">
        <v>292</v>
      </c>
      <c r="AR245" t="s">
        <v>292</v>
      </c>
      <c r="AS245">
        <v>0</v>
      </c>
      <c r="AT245">
        <v>0</v>
      </c>
      <c r="AU245">
        <f>1-AS245/AT245</f>
        <v>0</v>
      </c>
      <c r="AV245">
        <v>0.5</v>
      </c>
      <c r="AW245">
        <f>BN245</f>
        <v>0</v>
      </c>
      <c r="AX245">
        <f>K245</f>
        <v>0</v>
      </c>
      <c r="AY245">
        <f>AU245*AV245*AW245</f>
        <v>0</v>
      </c>
      <c r="AZ245">
        <f>(AX245-AP245)/AW245</f>
        <v>0</v>
      </c>
      <c r="BA245">
        <f>(AN245-AT245)/AT245</f>
        <v>0</v>
      </c>
      <c r="BB245">
        <f>AM245/(AO245+AM245/AT245)</f>
        <v>0</v>
      </c>
      <c r="BC245" t="s">
        <v>292</v>
      </c>
      <c r="BD245">
        <v>0</v>
      </c>
      <c r="BE245">
        <f>IF(BD245&lt;&gt;0, BD245, BB245)</f>
        <v>0</v>
      </c>
      <c r="BF245">
        <f>1-BE245/AT245</f>
        <v>0</v>
      </c>
      <c r="BG245">
        <f>(AT245-AS245)/(AT245-BE245)</f>
        <v>0</v>
      </c>
      <c r="BH245">
        <f>(AN245-AT245)/(AN245-BE245)</f>
        <v>0</v>
      </c>
      <c r="BI245">
        <f>(AT245-AS245)/(AT245-AM245)</f>
        <v>0</v>
      </c>
      <c r="BJ245">
        <f>(AN245-AT245)/(AN245-AM245)</f>
        <v>0</v>
      </c>
      <c r="BK245">
        <f>(BG245*BE245/AS245)</f>
        <v>0</v>
      </c>
      <c r="BL245">
        <f>(1-BK245)</f>
        <v>0</v>
      </c>
      <c r="BM245">
        <f>$B$11*CK245+$C$11*CL245+$F$11*CM245*(1-CP245)</f>
        <v>0</v>
      </c>
      <c r="BN245">
        <f>BM245*BO245</f>
        <v>0</v>
      </c>
      <c r="BO245">
        <f>($B$11*$D$9+$C$11*$D$9+$F$11*((CZ245+CR245)/MAX(CZ245+CR245+DA245, 0.1)*$I$9+DA245/MAX(CZ245+CR245+DA245, 0.1)*$J$9))/($B$11+$C$11+$F$11)</f>
        <v>0</v>
      </c>
      <c r="BP245">
        <f>($B$11*$K$9+$C$11*$K$9+$F$11*((CZ245+CR245)/MAX(CZ245+CR245+DA245, 0.1)*$P$9+DA245/MAX(CZ245+CR245+DA245, 0.1)*$Q$9))/($B$11+$C$11+$F$11)</f>
        <v>0</v>
      </c>
      <c r="BQ245">
        <v>6</v>
      </c>
      <c r="BR245">
        <v>0.5</v>
      </c>
      <c r="BS245" t="s">
        <v>293</v>
      </c>
      <c r="BT245">
        <v>2</v>
      </c>
      <c r="BU245">
        <v>1627940969.6</v>
      </c>
      <c r="BV245">
        <v>756.374</v>
      </c>
      <c r="BW245">
        <v>761.888</v>
      </c>
      <c r="BX245">
        <v>19.7063</v>
      </c>
      <c r="BY245">
        <v>19.6641</v>
      </c>
      <c r="BZ245">
        <v>754.544</v>
      </c>
      <c r="CA245">
        <v>19.8374</v>
      </c>
      <c r="CB245">
        <v>900.01</v>
      </c>
      <c r="CC245">
        <v>101.138</v>
      </c>
      <c r="CD245">
        <v>0.100307</v>
      </c>
      <c r="CE245">
        <v>35.2967</v>
      </c>
      <c r="CF245">
        <v>35.5386</v>
      </c>
      <c r="CG245">
        <v>999.9</v>
      </c>
      <c r="CH245">
        <v>0</v>
      </c>
      <c r="CI245">
        <v>0</v>
      </c>
      <c r="CJ245">
        <v>9990.62</v>
      </c>
      <c r="CK245">
        <v>0</v>
      </c>
      <c r="CL245">
        <v>66.3215</v>
      </c>
      <c r="CM245">
        <v>1460.06</v>
      </c>
      <c r="CN245">
        <v>0.972999</v>
      </c>
      <c r="CO245">
        <v>0.0270013</v>
      </c>
      <c r="CP245">
        <v>0</v>
      </c>
      <c r="CQ245">
        <v>3.2265</v>
      </c>
      <c r="CR245">
        <v>4.99951</v>
      </c>
      <c r="CS245">
        <v>206.465</v>
      </c>
      <c r="CT245">
        <v>11912.4</v>
      </c>
      <c r="CU245">
        <v>49.5</v>
      </c>
      <c r="CV245">
        <v>51.875</v>
      </c>
      <c r="CW245">
        <v>51.062</v>
      </c>
      <c r="CX245">
        <v>51</v>
      </c>
      <c r="CY245">
        <v>51.437</v>
      </c>
      <c r="CZ245">
        <v>1415.77</v>
      </c>
      <c r="DA245">
        <v>39.29</v>
      </c>
      <c r="DB245">
        <v>0</v>
      </c>
      <c r="DC245">
        <v>1627940970.7</v>
      </c>
      <c r="DD245">
        <v>0</v>
      </c>
      <c r="DE245">
        <v>3.222176</v>
      </c>
      <c r="DF245">
        <v>0.101376933327083</v>
      </c>
      <c r="DG245">
        <v>-1.1510000029279</v>
      </c>
      <c r="DH245">
        <v>206.45928</v>
      </c>
      <c r="DI245">
        <v>15</v>
      </c>
      <c r="DJ245">
        <v>1627940486.6</v>
      </c>
      <c r="DK245" t="s">
        <v>294</v>
      </c>
      <c r="DL245">
        <v>1627940484.1</v>
      </c>
      <c r="DM245">
        <v>1627940486.6</v>
      </c>
      <c r="DN245">
        <v>1</v>
      </c>
      <c r="DO245">
        <v>-0.66</v>
      </c>
      <c r="DP245">
        <v>-0.126</v>
      </c>
      <c r="DQ245">
        <v>0.617</v>
      </c>
      <c r="DR245">
        <v>-0.144</v>
      </c>
      <c r="DS245">
        <v>420</v>
      </c>
      <c r="DT245">
        <v>19</v>
      </c>
      <c r="DU245">
        <v>0.69</v>
      </c>
      <c r="DV245">
        <v>0.21</v>
      </c>
      <c r="DW245">
        <v>-5.4851956097561</v>
      </c>
      <c r="DX245">
        <v>-0.609515540069706</v>
      </c>
      <c r="DY245">
        <v>0.118603324348769</v>
      </c>
      <c r="DZ245">
        <v>0</v>
      </c>
      <c r="EA245">
        <v>3.20565294117647</v>
      </c>
      <c r="EB245">
        <v>0.178170840135626</v>
      </c>
      <c r="EC245">
        <v>0.187664723306493</v>
      </c>
      <c r="ED245">
        <v>1</v>
      </c>
      <c r="EE245">
        <v>0.079644443902439</v>
      </c>
      <c r="EF245">
        <v>0.136543461324042</v>
      </c>
      <c r="EG245">
        <v>0.0263812003211641</v>
      </c>
      <c r="EH245">
        <v>0</v>
      </c>
      <c r="EI245">
        <v>1</v>
      </c>
      <c r="EJ245">
        <v>3</v>
      </c>
      <c r="EK245" t="s">
        <v>349</v>
      </c>
      <c r="EL245">
        <v>100</v>
      </c>
      <c r="EM245">
        <v>100</v>
      </c>
      <c r="EN245">
        <v>1.83</v>
      </c>
      <c r="EO245">
        <v>-0.1311</v>
      </c>
      <c r="EP245">
        <v>-1.5265217558934</v>
      </c>
      <c r="EQ245">
        <v>0.00616335315543056</v>
      </c>
      <c r="ER245">
        <v>-2.81551833566181e-06</v>
      </c>
      <c r="ES245">
        <v>7.20361701182458e-10</v>
      </c>
      <c r="ET245">
        <v>-0.335119031910718</v>
      </c>
      <c r="EU245">
        <v>0.000949733804135094</v>
      </c>
      <c r="EV245">
        <v>0.000626151634330831</v>
      </c>
      <c r="EW245">
        <v>-7.8445624330649e-06</v>
      </c>
      <c r="EX245">
        <v>-4</v>
      </c>
      <c r="EY245">
        <v>2067</v>
      </c>
      <c r="EZ245">
        <v>1</v>
      </c>
      <c r="FA245">
        <v>22</v>
      </c>
      <c r="FB245">
        <v>8.1</v>
      </c>
      <c r="FC245">
        <v>8.1</v>
      </c>
      <c r="FD245">
        <v>18</v>
      </c>
      <c r="FE245">
        <v>993.371</v>
      </c>
      <c r="FF245">
        <v>447.849</v>
      </c>
      <c r="FG245">
        <v>33.0004</v>
      </c>
      <c r="FH245">
        <v>35.2852</v>
      </c>
      <c r="FI245">
        <v>30.0013</v>
      </c>
      <c r="FJ245">
        <v>34.9257</v>
      </c>
      <c r="FK245">
        <v>34.9554</v>
      </c>
      <c r="FL245">
        <v>43.9573</v>
      </c>
      <c r="FM245">
        <v>44.8836</v>
      </c>
      <c r="FN245">
        <v>0</v>
      </c>
      <c r="FO245">
        <v>33</v>
      </c>
      <c r="FP245">
        <v>776.88</v>
      </c>
      <c r="FQ245">
        <v>19.818</v>
      </c>
      <c r="FR245">
        <v>98.7658</v>
      </c>
      <c r="FS245">
        <v>97.5847</v>
      </c>
    </row>
    <row r="246" spans="1:175">
      <c r="A246">
        <v>230</v>
      </c>
      <c r="B246">
        <v>1627940971.6</v>
      </c>
      <c r="C246">
        <v>458</v>
      </c>
      <c r="D246" t="s">
        <v>754</v>
      </c>
      <c r="E246" t="s">
        <v>755</v>
      </c>
      <c r="F246">
        <v>0</v>
      </c>
      <c r="H246">
        <v>1627940971.6</v>
      </c>
      <c r="I246">
        <f>(J246)/1000</f>
        <v>0</v>
      </c>
      <c r="J246">
        <f>1000*CB246*AH246*(BX246-BY246)/(100*BQ246*(1000-AH246*BX246))</f>
        <v>0</v>
      </c>
      <c r="K246">
        <f>CB246*AH246*(BW246-BV246*(1000-AH246*BY246)/(1000-AH246*BX246))/(100*BQ246)</f>
        <v>0</v>
      </c>
      <c r="L246">
        <f>BV246 - IF(AH246&gt;1, K246*BQ246*100.0/(AJ246*CJ246), 0)</f>
        <v>0</v>
      </c>
      <c r="M246">
        <f>((S246-I246/2)*L246-K246)/(S246+I246/2)</f>
        <v>0</v>
      </c>
      <c r="N246">
        <f>M246*(CC246+CD246)/1000.0</f>
        <v>0</v>
      </c>
      <c r="O246">
        <f>(BV246 - IF(AH246&gt;1, K246*BQ246*100.0/(AJ246*CJ246), 0))*(CC246+CD246)/1000.0</f>
        <v>0</v>
      </c>
      <c r="P246">
        <f>2.0/((1/R246-1/Q246)+SIGN(R246)*SQRT((1/R246-1/Q246)*(1/R246-1/Q246) + 4*BR246/((BR246+1)*(BR246+1))*(2*1/R246*1/Q246-1/Q246*1/Q246)))</f>
        <v>0</v>
      </c>
      <c r="Q246">
        <f>IF(LEFT(BS246,1)&lt;&gt;"0",IF(LEFT(BS246,1)="1",3.0,BT246),$D$5+$E$5*(CJ246*CC246/($K$5*1000))+$F$5*(CJ246*CC246/($K$5*1000))*MAX(MIN(BQ246,$J$5),$I$5)*MAX(MIN(BQ246,$J$5),$I$5)+$G$5*MAX(MIN(BQ246,$J$5),$I$5)*(CJ246*CC246/($K$5*1000))+$H$5*(CJ246*CC246/($K$5*1000))*(CJ246*CC246/($K$5*1000)))</f>
        <v>0</v>
      </c>
      <c r="R246">
        <f>I246*(1000-(1000*0.61365*exp(17.502*V246/(240.97+V246))/(CC246+CD246)+BX246)/2)/(1000*0.61365*exp(17.502*V246/(240.97+V246))/(CC246+CD246)-BX246)</f>
        <v>0</v>
      </c>
      <c r="S246">
        <f>1/((BR246+1)/(P246/1.6)+1/(Q246/1.37)) + BR246/((BR246+1)/(P246/1.6) + BR246/(Q246/1.37))</f>
        <v>0</v>
      </c>
      <c r="T246">
        <f>(BM246*BP246)</f>
        <v>0</v>
      </c>
      <c r="U246">
        <f>(CE246+(T246+2*0.95*5.67E-8*(((CE246+$B$7)+273)^4-(CE246+273)^4)-44100*I246)/(1.84*29.3*Q246+8*0.95*5.67E-8*(CE246+273)^3))</f>
        <v>0</v>
      </c>
      <c r="V246">
        <f>($C$7*CF246+$D$7*CG246+$E$7*U246)</f>
        <v>0</v>
      </c>
      <c r="W246">
        <f>0.61365*exp(17.502*V246/(240.97+V246))</f>
        <v>0</v>
      </c>
      <c r="X246">
        <f>(Y246/Z246*100)</f>
        <v>0</v>
      </c>
      <c r="Y246">
        <f>BX246*(CC246+CD246)/1000</f>
        <v>0</v>
      </c>
      <c r="Z246">
        <f>0.61365*exp(17.502*CE246/(240.97+CE246))</f>
        <v>0</v>
      </c>
      <c r="AA246">
        <f>(W246-BX246*(CC246+CD246)/1000)</f>
        <v>0</v>
      </c>
      <c r="AB246">
        <f>(-I246*44100)</f>
        <v>0</v>
      </c>
      <c r="AC246">
        <f>2*29.3*Q246*0.92*(CE246-V246)</f>
        <v>0</v>
      </c>
      <c r="AD246">
        <f>2*0.95*5.67E-8*(((CE246+$B$7)+273)^4-(V246+273)^4)</f>
        <v>0</v>
      </c>
      <c r="AE246">
        <f>T246+AD246+AB246+AC246</f>
        <v>0</v>
      </c>
      <c r="AF246">
        <v>0</v>
      </c>
      <c r="AG246">
        <v>0</v>
      </c>
      <c r="AH246">
        <f>IF(AF246*$H$13&gt;=AJ246,1.0,(AJ246/(AJ246-AF246*$H$13)))</f>
        <v>0</v>
      </c>
      <c r="AI246">
        <f>(AH246-1)*100</f>
        <v>0</v>
      </c>
      <c r="AJ246">
        <f>MAX(0,($B$13+$C$13*CJ246)/(1+$D$13*CJ246)*CC246/(CE246+273)*$E$13)</f>
        <v>0</v>
      </c>
      <c r="AK246" t="s">
        <v>292</v>
      </c>
      <c r="AL246" t="s">
        <v>292</v>
      </c>
      <c r="AM246">
        <v>0</v>
      </c>
      <c r="AN246">
        <v>0</v>
      </c>
      <c r="AO246">
        <f>1-AM246/AN246</f>
        <v>0</v>
      </c>
      <c r="AP246">
        <v>0</v>
      </c>
      <c r="AQ246" t="s">
        <v>292</v>
      </c>
      <c r="AR246" t="s">
        <v>292</v>
      </c>
      <c r="AS246">
        <v>0</v>
      </c>
      <c r="AT246">
        <v>0</v>
      </c>
      <c r="AU246">
        <f>1-AS246/AT246</f>
        <v>0</v>
      </c>
      <c r="AV246">
        <v>0.5</v>
      </c>
      <c r="AW246">
        <f>BN246</f>
        <v>0</v>
      </c>
      <c r="AX246">
        <f>K246</f>
        <v>0</v>
      </c>
      <c r="AY246">
        <f>AU246*AV246*AW246</f>
        <v>0</v>
      </c>
      <c r="AZ246">
        <f>(AX246-AP246)/AW246</f>
        <v>0</v>
      </c>
      <c r="BA246">
        <f>(AN246-AT246)/AT246</f>
        <v>0</v>
      </c>
      <c r="BB246">
        <f>AM246/(AO246+AM246/AT246)</f>
        <v>0</v>
      </c>
      <c r="BC246" t="s">
        <v>292</v>
      </c>
      <c r="BD246">
        <v>0</v>
      </c>
      <c r="BE246">
        <f>IF(BD246&lt;&gt;0, BD246, BB246)</f>
        <v>0</v>
      </c>
      <c r="BF246">
        <f>1-BE246/AT246</f>
        <v>0</v>
      </c>
      <c r="BG246">
        <f>(AT246-AS246)/(AT246-BE246)</f>
        <v>0</v>
      </c>
      <c r="BH246">
        <f>(AN246-AT246)/(AN246-BE246)</f>
        <v>0</v>
      </c>
      <c r="BI246">
        <f>(AT246-AS246)/(AT246-AM246)</f>
        <v>0</v>
      </c>
      <c r="BJ246">
        <f>(AN246-AT246)/(AN246-AM246)</f>
        <v>0</v>
      </c>
      <c r="BK246">
        <f>(BG246*BE246/AS246)</f>
        <v>0</v>
      </c>
      <c r="BL246">
        <f>(1-BK246)</f>
        <v>0</v>
      </c>
      <c r="BM246">
        <f>$B$11*CK246+$C$11*CL246+$F$11*CM246*(1-CP246)</f>
        <v>0</v>
      </c>
      <c r="BN246">
        <f>BM246*BO246</f>
        <v>0</v>
      </c>
      <c r="BO246">
        <f>($B$11*$D$9+$C$11*$D$9+$F$11*((CZ246+CR246)/MAX(CZ246+CR246+DA246, 0.1)*$I$9+DA246/MAX(CZ246+CR246+DA246, 0.1)*$J$9))/($B$11+$C$11+$F$11)</f>
        <v>0</v>
      </c>
      <c r="BP246">
        <f>($B$11*$K$9+$C$11*$K$9+$F$11*((CZ246+CR246)/MAX(CZ246+CR246+DA246, 0.1)*$P$9+DA246/MAX(CZ246+CR246+DA246, 0.1)*$Q$9))/($B$11+$C$11+$F$11)</f>
        <v>0</v>
      </c>
      <c r="BQ246">
        <v>6</v>
      </c>
      <c r="BR246">
        <v>0.5</v>
      </c>
      <c r="BS246" t="s">
        <v>293</v>
      </c>
      <c r="BT246">
        <v>2</v>
      </c>
      <c r="BU246">
        <v>1627940971.6</v>
      </c>
      <c r="BV246">
        <v>759.731</v>
      </c>
      <c r="BW246">
        <v>765.192</v>
      </c>
      <c r="BX246">
        <v>19.7217</v>
      </c>
      <c r="BY246">
        <v>19.6843</v>
      </c>
      <c r="BZ246">
        <v>757.891</v>
      </c>
      <c r="CA246">
        <v>19.8525</v>
      </c>
      <c r="CB246">
        <v>900.039</v>
      </c>
      <c r="CC246">
        <v>101.138</v>
      </c>
      <c r="CD246">
        <v>0.100197</v>
      </c>
      <c r="CE246">
        <v>35.2975</v>
      </c>
      <c r="CF246">
        <v>35.5448</v>
      </c>
      <c r="CG246">
        <v>999.9</v>
      </c>
      <c r="CH246">
        <v>0</v>
      </c>
      <c r="CI246">
        <v>0</v>
      </c>
      <c r="CJ246">
        <v>10021.9</v>
      </c>
      <c r="CK246">
        <v>0</v>
      </c>
      <c r="CL246">
        <v>66.3215</v>
      </c>
      <c r="CM246">
        <v>1459.76</v>
      </c>
      <c r="CN246">
        <v>0.972993</v>
      </c>
      <c r="CO246">
        <v>0.027007</v>
      </c>
      <c r="CP246">
        <v>0</v>
      </c>
      <c r="CQ246">
        <v>3.3917</v>
      </c>
      <c r="CR246">
        <v>4.99951</v>
      </c>
      <c r="CS246">
        <v>206.115</v>
      </c>
      <c r="CT246">
        <v>11909.9</v>
      </c>
      <c r="CU246">
        <v>49.5</v>
      </c>
      <c r="CV246">
        <v>51.875</v>
      </c>
      <c r="CW246">
        <v>51.062</v>
      </c>
      <c r="CX246">
        <v>51</v>
      </c>
      <c r="CY246">
        <v>51.437</v>
      </c>
      <c r="CZ246">
        <v>1415.47</v>
      </c>
      <c r="DA246">
        <v>39.29</v>
      </c>
      <c r="DB246">
        <v>0</v>
      </c>
      <c r="DC246">
        <v>1627940972.5</v>
      </c>
      <c r="DD246">
        <v>0</v>
      </c>
      <c r="DE246">
        <v>3.24233461538461</v>
      </c>
      <c r="DF246">
        <v>0.576864958524391</v>
      </c>
      <c r="DG246">
        <v>-1.96875213199511</v>
      </c>
      <c r="DH246">
        <v>206.424076923077</v>
      </c>
      <c r="DI246">
        <v>15</v>
      </c>
      <c r="DJ246">
        <v>1627940486.6</v>
      </c>
      <c r="DK246" t="s">
        <v>294</v>
      </c>
      <c r="DL246">
        <v>1627940484.1</v>
      </c>
      <c r="DM246">
        <v>1627940486.6</v>
      </c>
      <c r="DN246">
        <v>1</v>
      </c>
      <c r="DO246">
        <v>-0.66</v>
      </c>
      <c r="DP246">
        <v>-0.126</v>
      </c>
      <c r="DQ246">
        <v>0.617</v>
      </c>
      <c r="DR246">
        <v>-0.144</v>
      </c>
      <c r="DS246">
        <v>420</v>
      </c>
      <c r="DT246">
        <v>19</v>
      </c>
      <c r="DU246">
        <v>0.69</v>
      </c>
      <c r="DV246">
        <v>0.21</v>
      </c>
      <c r="DW246">
        <v>-5.50857170731707</v>
      </c>
      <c r="DX246">
        <v>-0.290661951219522</v>
      </c>
      <c r="DY246">
        <v>0.0987636435009</v>
      </c>
      <c r="DZ246">
        <v>1</v>
      </c>
      <c r="EA246">
        <v>3.22029393939394</v>
      </c>
      <c r="EB246">
        <v>0.382279581357501</v>
      </c>
      <c r="EC246">
        <v>0.195976210583796</v>
      </c>
      <c r="ED246">
        <v>1</v>
      </c>
      <c r="EE246">
        <v>0.0777894780487805</v>
      </c>
      <c r="EF246">
        <v>0.0420898473867596</v>
      </c>
      <c r="EG246">
        <v>0.02827084548388</v>
      </c>
      <c r="EH246">
        <v>1</v>
      </c>
      <c r="EI246">
        <v>3</v>
      </c>
      <c r="EJ246">
        <v>3</v>
      </c>
      <c r="EK246" t="s">
        <v>295</v>
      </c>
      <c r="EL246">
        <v>100</v>
      </c>
      <c r="EM246">
        <v>100</v>
      </c>
      <c r="EN246">
        <v>1.84</v>
      </c>
      <c r="EO246">
        <v>-0.1308</v>
      </c>
      <c r="EP246">
        <v>-1.5265217558934</v>
      </c>
      <c r="EQ246">
        <v>0.00616335315543056</v>
      </c>
      <c r="ER246">
        <v>-2.81551833566181e-06</v>
      </c>
      <c r="ES246">
        <v>7.20361701182458e-10</v>
      </c>
      <c r="ET246">
        <v>-0.335119031910718</v>
      </c>
      <c r="EU246">
        <v>0.000949733804135094</v>
      </c>
      <c r="EV246">
        <v>0.000626151634330831</v>
      </c>
      <c r="EW246">
        <v>-7.8445624330649e-06</v>
      </c>
      <c r="EX246">
        <v>-4</v>
      </c>
      <c r="EY246">
        <v>2067</v>
      </c>
      <c r="EZ246">
        <v>1</v>
      </c>
      <c r="FA246">
        <v>22</v>
      </c>
      <c r="FB246">
        <v>8.1</v>
      </c>
      <c r="FC246">
        <v>8.1</v>
      </c>
      <c r="FD246">
        <v>18</v>
      </c>
      <c r="FE246">
        <v>993.303</v>
      </c>
      <c r="FF246">
        <v>447.713</v>
      </c>
      <c r="FG246">
        <v>33.0005</v>
      </c>
      <c r="FH246">
        <v>35.2916</v>
      </c>
      <c r="FI246">
        <v>30.0012</v>
      </c>
      <c r="FJ246">
        <v>34.9336</v>
      </c>
      <c r="FK246">
        <v>34.9617</v>
      </c>
      <c r="FL246">
        <v>44.1409</v>
      </c>
      <c r="FM246">
        <v>44.5961</v>
      </c>
      <c r="FN246">
        <v>0</v>
      </c>
      <c r="FO246">
        <v>33</v>
      </c>
      <c r="FP246">
        <v>776.88</v>
      </c>
      <c r="FQ246">
        <v>19.8282</v>
      </c>
      <c r="FR246">
        <v>98.7643</v>
      </c>
      <c r="FS246">
        <v>97.5831</v>
      </c>
    </row>
    <row r="247" spans="1:175">
      <c r="A247">
        <v>231</v>
      </c>
      <c r="B247">
        <v>1627940973.6</v>
      </c>
      <c r="C247">
        <v>460</v>
      </c>
      <c r="D247" t="s">
        <v>756</v>
      </c>
      <c r="E247" t="s">
        <v>757</v>
      </c>
      <c r="F247">
        <v>0</v>
      </c>
      <c r="H247">
        <v>1627940973.6</v>
      </c>
      <c r="I247">
        <f>(J247)/1000</f>
        <v>0</v>
      </c>
      <c r="J247">
        <f>1000*CB247*AH247*(BX247-BY247)/(100*BQ247*(1000-AH247*BX247))</f>
        <v>0</v>
      </c>
      <c r="K247">
        <f>CB247*AH247*(BW247-BV247*(1000-AH247*BY247)/(1000-AH247*BX247))/(100*BQ247)</f>
        <v>0</v>
      </c>
      <c r="L247">
        <f>BV247 - IF(AH247&gt;1, K247*BQ247*100.0/(AJ247*CJ247), 0)</f>
        <v>0</v>
      </c>
      <c r="M247">
        <f>((S247-I247/2)*L247-K247)/(S247+I247/2)</f>
        <v>0</v>
      </c>
      <c r="N247">
        <f>M247*(CC247+CD247)/1000.0</f>
        <v>0</v>
      </c>
      <c r="O247">
        <f>(BV247 - IF(AH247&gt;1, K247*BQ247*100.0/(AJ247*CJ247), 0))*(CC247+CD247)/1000.0</f>
        <v>0</v>
      </c>
      <c r="P247">
        <f>2.0/((1/R247-1/Q247)+SIGN(R247)*SQRT((1/R247-1/Q247)*(1/R247-1/Q247) + 4*BR247/((BR247+1)*(BR247+1))*(2*1/R247*1/Q247-1/Q247*1/Q247)))</f>
        <v>0</v>
      </c>
      <c r="Q247">
        <f>IF(LEFT(BS247,1)&lt;&gt;"0",IF(LEFT(BS247,1)="1",3.0,BT247),$D$5+$E$5*(CJ247*CC247/($K$5*1000))+$F$5*(CJ247*CC247/($K$5*1000))*MAX(MIN(BQ247,$J$5),$I$5)*MAX(MIN(BQ247,$J$5),$I$5)+$G$5*MAX(MIN(BQ247,$J$5),$I$5)*(CJ247*CC247/($K$5*1000))+$H$5*(CJ247*CC247/($K$5*1000))*(CJ247*CC247/($K$5*1000)))</f>
        <v>0</v>
      </c>
      <c r="R247">
        <f>I247*(1000-(1000*0.61365*exp(17.502*V247/(240.97+V247))/(CC247+CD247)+BX247)/2)/(1000*0.61365*exp(17.502*V247/(240.97+V247))/(CC247+CD247)-BX247)</f>
        <v>0</v>
      </c>
      <c r="S247">
        <f>1/((BR247+1)/(P247/1.6)+1/(Q247/1.37)) + BR247/((BR247+1)/(P247/1.6) + BR247/(Q247/1.37))</f>
        <v>0</v>
      </c>
      <c r="T247">
        <f>(BM247*BP247)</f>
        <v>0</v>
      </c>
      <c r="U247">
        <f>(CE247+(T247+2*0.95*5.67E-8*(((CE247+$B$7)+273)^4-(CE247+273)^4)-44100*I247)/(1.84*29.3*Q247+8*0.95*5.67E-8*(CE247+273)^3))</f>
        <v>0</v>
      </c>
      <c r="V247">
        <f>($C$7*CF247+$D$7*CG247+$E$7*U247)</f>
        <v>0</v>
      </c>
      <c r="W247">
        <f>0.61365*exp(17.502*V247/(240.97+V247))</f>
        <v>0</v>
      </c>
      <c r="X247">
        <f>(Y247/Z247*100)</f>
        <v>0</v>
      </c>
      <c r="Y247">
        <f>BX247*(CC247+CD247)/1000</f>
        <v>0</v>
      </c>
      <c r="Z247">
        <f>0.61365*exp(17.502*CE247/(240.97+CE247))</f>
        <v>0</v>
      </c>
      <c r="AA247">
        <f>(W247-BX247*(CC247+CD247)/1000)</f>
        <v>0</v>
      </c>
      <c r="AB247">
        <f>(-I247*44100)</f>
        <v>0</v>
      </c>
      <c r="AC247">
        <f>2*29.3*Q247*0.92*(CE247-V247)</f>
        <v>0</v>
      </c>
      <c r="AD247">
        <f>2*0.95*5.67E-8*(((CE247+$B$7)+273)^4-(V247+273)^4)</f>
        <v>0</v>
      </c>
      <c r="AE247">
        <f>T247+AD247+AB247+AC247</f>
        <v>0</v>
      </c>
      <c r="AF247">
        <v>0</v>
      </c>
      <c r="AG247">
        <v>0</v>
      </c>
      <c r="AH247">
        <f>IF(AF247*$H$13&gt;=AJ247,1.0,(AJ247/(AJ247-AF247*$H$13)))</f>
        <v>0</v>
      </c>
      <c r="AI247">
        <f>(AH247-1)*100</f>
        <v>0</v>
      </c>
      <c r="AJ247">
        <f>MAX(0,($B$13+$C$13*CJ247)/(1+$D$13*CJ247)*CC247/(CE247+273)*$E$13)</f>
        <v>0</v>
      </c>
      <c r="AK247" t="s">
        <v>292</v>
      </c>
      <c r="AL247" t="s">
        <v>292</v>
      </c>
      <c r="AM247">
        <v>0</v>
      </c>
      <c r="AN247">
        <v>0</v>
      </c>
      <c r="AO247">
        <f>1-AM247/AN247</f>
        <v>0</v>
      </c>
      <c r="AP247">
        <v>0</v>
      </c>
      <c r="AQ247" t="s">
        <v>292</v>
      </c>
      <c r="AR247" t="s">
        <v>292</v>
      </c>
      <c r="AS247">
        <v>0</v>
      </c>
      <c r="AT247">
        <v>0</v>
      </c>
      <c r="AU247">
        <f>1-AS247/AT247</f>
        <v>0</v>
      </c>
      <c r="AV247">
        <v>0.5</v>
      </c>
      <c r="AW247">
        <f>BN247</f>
        <v>0</v>
      </c>
      <c r="AX247">
        <f>K247</f>
        <v>0</v>
      </c>
      <c r="AY247">
        <f>AU247*AV247*AW247</f>
        <v>0</v>
      </c>
      <c r="AZ247">
        <f>(AX247-AP247)/AW247</f>
        <v>0</v>
      </c>
      <c r="BA247">
        <f>(AN247-AT247)/AT247</f>
        <v>0</v>
      </c>
      <c r="BB247">
        <f>AM247/(AO247+AM247/AT247)</f>
        <v>0</v>
      </c>
      <c r="BC247" t="s">
        <v>292</v>
      </c>
      <c r="BD247">
        <v>0</v>
      </c>
      <c r="BE247">
        <f>IF(BD247&lt;&gt;0, BD247, BB247)</f>
        <v>0</v>
      </c>
      <c r="BF247">
        <f>1-BE247/AT247</f>
        <v>0</v>
      </c>
      <c r="BG247">
        <f>(AT247-AS247)/(AT247-BE247)</f>
        <v>0</v>
      </c>
      <c r="BH247">
        <f>(AN247-AT247)/(AN247-BE247)</f>
        <v>0</v>
      </c>
      <c r="BI247">
        <f>(AT247-AS247)/(AT247-AM247)</f>
        <v>0</v>
      </c>
      <c r="BJ247">
        <f>(AN247-AT247)/(AN247-AM247)</f>
        <v>0</v>
      </c>
      <c r="BK247">
        <f>(BG247*BE247/AS247)</f>
        <v>0</v>
      </c>
      <c r="BL247">
        <f>(1-BK247)</f>
        <v>0</v>
      </c>
      <c r="BM247">
        <f>$B$11*CK247+$C$11*CL247+$F$11*CM247*(1-CP247)</f>
        <v>0</v>
      </c>
      <c r="BN247">
        <f>BM247*BO247</f>
        <v>0</v>
      </c>
      <c r="BO247">
        <f>($B$11*$D$9+$C$11*$D$9+$F$11*((CZ247+CR247)/MAX(CZ247+CR247+DA247, 0.1)*$I$9+DA247/MAX(CZ247+CR247+DA247, 0.1)*$J$9))/($B$11+$C$11+$F$11)</f>
        <v>0</v>
      </c>
      <c r="BP247">
        <f>($B$11*$K$9+$C$11*$K$9+$F$11*((CZ247+CR247)/MAX(CZ247+CR247+DA247, 0.1)*$P$9+DA247/MAX(CZ247+CR247+DA247, 0.1)*$Q$9))/($B$11+$C$11+$F$11)</f>
        <v>0</v>
      </c>
      <c r="BQ247">
        <v>6</v>
      </c>
      <c r="BR247">
        <v>0.5</v>
      </c>
      <c r="BS247" t="s">
        <v>293</v>
      </c>
      <c r="BT247">
        <v>2</v>
      </c>
      <c r="BU247">
        <v>1627940973.6</v>
      </c>
      <c r="BV247">
        <v>763.073</v>
      </c>
      <c r="BW247">
        <v>768.552</v>
      </c>
      <c r="BX247">
        <v>19.7411</v>
      </c>
      <c r="BY247">
        <v>19.737</v>
      </c>
      <c r="BZ247">
        <v>761.221</v>
      </c>
      <c r="CA247">
        <v>19.8717</v>
      </c>
      <c r="CB247">
        <v>899.967</v>
      </c>
      <c r="CC247">
        <v>101.139</v>
      </c>
      <c r="CD247">
        <v>0.0994254</v>
      </c>
      <c r="CE247">
        <v>35.2994</v>
      </c>
      <c r="CF247">
        <v>35.5387</v>
      </c>
      <c r="CG247">
        <v>999.9</v>
      </c>
      <c r="CH247">
        <v>0</v>
      </c>
      <c r="CI247">
        <v>0</v>
      </c>
      <c r="CJ247">
        <v>10023.8</v>
      </c>
      <c r="CK247">
        <v>0</v>
      </c>
      <c r="CL247">
        <v>66.3215</v>
      </c>
      <c r="CM247">
        <v>1460.07</v>
      </c>
      <c r="CN247">
        <v>0.972999</v>
      </c>
      <c r="CO247">
        <v>0.0270013</v>
      </c>
      <c r="CP247">
        <v>0</v>
      </c>
      <c r="CQ247">
        <v>3.2449</v>
      </c>
      <c r="CR247">
        <v>4.99951</v>
      </c>
      <c r="CS247">
        <v>206.162</v>
      </c>
      <c r="CT247">
        <v>11912.5</v>
      </c>
      <c r="CU247">
        <v>49.5</v>
      </c>
      <c r="CV247">
        <v>51.812</v>
      </c>
      <c r="CW247">
        <v>51</v>
      </c>
      <c r="CX247">
        <v>50.937</v>
      </c>
      <c r="CY247">
        <v>51.437</v>
      </c>
      <c r="CZ247">
        <v>1415.78</v>
      </c>
      <c r="DA247">
        <v>39.29</v>
      </c>
      <c r="DB247">
        <v>0</v>
      </c>
      <c r="DC247">
        <v>1627940974.3</v>
      </c>
      <c r="DD247">
        <v>0</v>
      </c>
      <c r="DE247">
        <v>3.243016</v>
      </c>
      <c r="DF247">
        <v>0.331800008187537</v>
      </c>
      <c r="DG247">
        <v>-1.95300000118923</v>
      </c>
      <c r="DH247">
        <v>206.35232</v>
      </c>
      <c r="DI247">
        <v>15</v>
      </c>
      <c r="DJ247">
        <v>1627940486.6</v>
      </c>
      <c r="DK247" t="s">
        <v>294</v>
      </c>
      <c r="DL247">
        <v>1627940484.1</v>
      </c>
      <c r="DM247">
        <v>1627940486.6</v>
      </c>
      <c r="DN247">
        <v>1</v>
      </c>
      <c r="DO247">
        <v>-0.66</v>
      </c>
      <c r="DP247">
        <v>-0.126</v>
      </c>
      <c r="DQ247">
        <v>0.617</v>
      </c>
      <c r="DR247">
        <v>-0.144</v>
      </c>
      <c r="DS247">
        <v>420</v>
      </c>
      <c r="DT247">
        <v>19</v>
      </c>
      <c r="DU247">
        <v>0.69</v>
      </c>
      <c r="DV247">
        <v>0.21</v>
      </c>
      <c r="DW247">
        <v>-5.5185456097561</v>
      </c>
      <c r="DX247">
        <v>0.0650335191637643</v>
      </c>
      <c r="DY247">
        <v>0.0858000300485699</v>
      </c>
      <c r="DZ247">
        <v>1</v>
      </c>
      <c r="EA247">
        <v>3.22799411764706</v>
      </c>
      <c r="EB247">
        <v>0.163393664705146</v>
      </c>
      <c r="EC247">
        <v>0.196021407806237</v>
      </c>
      <c r="ED247">
        <v>1</v>
      </c>
      <c r="EE247">
        <v>0.0751780853658537</v>
      </c>
      <c r="EF247">
        <v>-0.0640503491289195</v>
      </c>
      <c r="EG247">
        <v>0.0310558438854642</v>
      </c>
      <c r="EH247">
        <v>1</v>
      </c>
      <c r="EI247">
        <v>3</v>
      </c>
      <c r="EJ247">
        <v>3</v>
      </c>
      <c r="EK247" t="s">
        <v>295</v>
      </c>
      <c r="EL247">
        <v>100</v>
      </c>
      <c r="EM247">
        <v>100</v>
      </c>
      <c r="EN247">
        <v>1.852</v>
      </c>
      <c r="EO247">
        <v>-0.1306</v>
      </c>
      <c r="EP247">
        <v>-1.5265217558934</v>
      </c>
      <c r="EQ247">
        <v>0.00616335315543056</v>
      </c>
      <c r="ER247">
        <v>-2.81551833566181e-06</v>
      </c>
      <c r="ES247">
        <v>7.20361701182458e-10</v>
      </c>
      <c r="ET247">
        <v>-0.335119031910718</v>
      </c>
      <c r="EU247">
        <v>0.000949733804135094</v>
      </c>
      <c r="EV247">
        <v>0.000626151634330831</v>
      </c>
      <c r="EW247">
        <v>-7.8445624330649e-06</v>
      </c>
      <c r="EX247">
        <v>-4</v>
      </c>
      <c r="EY247">
        <v>2067</v>
      </c>
      <c r="EZ247">
        <v>1</v>
      </c>
      <c r="FA247">
        <v>22</v>
      </c>
      <c r="FB247">
        <v>8.2</v>
      </c>
      <c r="FC247">
        <v>8.1</v>
      </c>
      <c r="FD247">
        <v>18</v>
      </c>
      <c r="FE247">
        <v>993.124</v>
      </c>
      <c r="FF247">
        <v>447.906</v>
      </c>
      <c r="FG247">
        <v>33.0007</v>
      </c>
      <c r="FH247">
        <v>35.2981</v>
      </c>
      <c r="FI247">
        <v>30.0012</v>
      </c>
      <c r="FJ247">
        <v>34.9413</v>
      </c>
      <c r="FK247">
        <v>34.968</v>
      </c>
      <c r="FL247">
        <v>44.3078</v>
      </c>
      <c r="FM247">
        <v>44.5961</v>
      </c>
      <c r="FN247">
        <v>0</v>
      </c>
      <c r="FO247">
        <v>33</v>
      </c>
      <c r="FP247">
        <v>781.93</v>
      </c>
      <c r="FQ247">
        <v>19.8187</v>
      </c>
      <c r="FR247">
        <v>98.7635</v>
      </c>
      <c r="FS247">
        <v>97.5824</v>
      </c>
    </row>
    <row r="248" spans="1:175">
      <c r="A248">
        <v>232</v>
      </c>
      <c r="B248">
        <v>1627940975.6</v>
      </c>
      <c r="C248">
        <v>462</v>
      </c>
      <c r="D248" t="s">
        <v>758</v>
      </c>
      <c r="E248" t="s">
        <v>759</v>
      </c>
      <c r="F248">
        <v>0</v>
      </c>
      <c r="H248">
        <v>1627940975.6</v>
      </c>
      <c r="I248">
        <f>(J248)/1000</f>
        <v>0</v>
      </c>
      <c r="J248">
        <f>1000*CB248*AH248*(BX248-BY248)/(100*BQ248*(1000-AH248*BX248))</f>
        <v>0</v>
      </c>
      <c r="K248">
        <f>CB248*AH248*(BW248-BV248*(1000-AH248*BY248)/(1000-AH248*BX248))/(100*BQ248)</f>
        <v>0</v>
      </c>
      <c r="L248">
        <f>BV248 - IF(AH248&gt;1, K248*BQ248*100.0/(AJ248*CJ248), 0)</f>
        <v>0</v>
      </c>
      <c r="M248">
        <f>((S248-I248/2)*L248-K248)/(S248+I248/2)</f>
        <v>0</v>
      </c>
      <c r="N248">
        <f>M248*(CC248+CD248)/1000.0</f>
        <v>0</v>
      </c>
      <c r="O248">
        <f>(BV248 - IF(AH248&gt;1, K248*BQ248*100.0/(AJ248*CJ248), 0))*(CC248+CD248)/1000.0</f>
        <v>0</v>
      </c>
      <c r="P248">
        <f>2.0/((1/R248-1/Q248)+SIGN(R248)*SQRT((1/R248-1/Q248)*(1/R248-1/Q248) + 4*BR248/((BR248+1)*(BR248+1))*(2*1/R248*1/Q248-1/Q248*1/Q248)))</f>
        <v>0</v>
      </c>
      <c r="Q248">
        <f>IF(LEFT(BS248,1)&lt;&gt;"0",IF(LEFT(BS248,1)="1",3.0,BT248),$D$5+$E$5*(CJ248*CC248/($K$5*1000))+$F$5*(CJ248*CC248/($K$5*1000))*MAX(MIN(BQ248,$J$5),$I$5)*MAX(MIN(BQ248,$J$5),$I$5)+$G$5*MAX(MIN(BQ248,$J$5),$I$5)*(CJ248*CC248/($K$5*1000))+$H$5*(CJ248*CC248/($K$5*1000))*(CJ248*CC248/($K$5*1000)))</f>
        <v>0</v>
      </c>
      <c r="R248">
        <f>I248*(1000-(1000*0.61365*exp(17.502*V248/(240.97+V248))/(CC248+CD248)+BX248)/2)/(1000*0.61365*exp(17.502*V248/(240.97+V248))/(CC248+CD248)-BX248)</f>
        <v>0</v>
      </c>
      <c r="S248">
        <f>1/((BR248+1)/(P248/1.6)+1/(Q248/1.37)) + BR248/((BR248+1)/(P248/1.6) + BR248/(Q248/1.37))</f>
        <v>0</v>
      </c>
      <c r="T248">
        <f>(BM248*BP248)</f>
        <v>0</v>
      </c>
      <c r="U248">
        <f>(CE248+(T248+2*0.95*5.67E-8*(((CE248+$B$7)+273)^4-(CE248+273)^4)-44100*I248)/(1.84*29.3*Q248+8*0.95*5.67E-8*(CE248+273)^3))</f>
        <v>0</v>
      </c>
      <c r="V248">
        <f>($C$7*CF248+$D$7*CG248+$E$7*U248)</f>
        <v>0</v>
      </c>
      <c r="W248">
        <f>0.61365*exp(17.502*V248/(240.97+V248))</f>
        <v>0</v>
      </c>
      <c r="X248">
        <f>(Y248/Z248*100)</f>
        <v>0</v>
      </c>
      <c r="Y248">
        <f>BX248*(CC248+CD248)/1000</f>
        <v>0</v>
      </c>
      <c r="Z248">
        <f>0.61365*exp(17.502*CE248/(240.97+CE248))</f>
        <v>0</v>
      </c>
      <c r="AA248">
        <f>(W248-BX248*(CC248+CD248)/1000)</f>
        <v>0</v>
      </c>
      <c r="AB248">
        <f>(-I248*44100)</f>
        <v>0</v>
      </c>
      <c r="AC248">
        <f>2*29.3*Q248*0.92*(CE248-V248)</f>
        <v>0</v>
      </c>
      <c r="AD248">
        <f>2*0.95*5.67E-8*(((CE248+$B$7)+273)^4-(V248+273)^4)</f>
        <v>0</v>
      </c>
      <c r="AE248">
        <f>T248+AD248+AB248+AC248</f>
        <v>0</v>
      </c>
      <c r="AF248">
        <v>0</v>
      </c>
      <c r="AG248">
        <v>0</v>
      </c>
      <c r="AH248">
        <f>IF(AF248*$H$13&gt;=AJ248,1.0,(AJ248/(AJ248-AF248*$H$13)))</f>
        <v>0</v>
      </c>
      <c r="AI248">
        <f>(AH248-1)*100</f>
        <v>0</v>
      </c>
      <c r="AJ248">
        <f>MAX(0,($B$13+$C$13*CJ248)/(1+$D$13*CJ248)*CC248/(CE248+273)*$E$13)</f>
        <v>0</v>
      </c>
      <c r="AK248" t="s">
        <v>292</v>
      </c>
      <c r="AL248" t="s">
        <v>292</v>
      </c>
      <c r="AM248">
        <v>0</v>
      </c>
      <c r="AN248">
        <v>0</v>
      </c>
      <c r="AO248">
        <f>1-AM248/AN248</f>
        <v>0</v>
      </c>
      <c r="AP248">
        <v>0</v>
      </c>
      <c r="AQ248" t="s">
        <v>292</v>
      </c>
      <c r="AR248" t="s">
        <v>292</v>
      </c>
      <c r="AS248">
        <v>0</v>
      </c>
      <c r="AT248">
        <v>0</v>
      </c>
      <c r="AU248">
        <f>1-AS248/AT248</f>
        <v>0</v>
      </c>
      <c r="AV248">
        <v>0.5</v>
      </c>
      <c r="AW248">
        <f>BN248</f>
        <v>0</v>
      </c>
      <c r="AX248">
        <f>K248</f>
        <v>0</v>
      </c>
      <c r="AY248">
        <f>AU248*AV248*AW248</f>
        <v>0</v>
      </c>
      <c r="AZ248">
        <f>(AX248-AP248)/AW248</f>
        <v>0</v>
      </c>
      <c r="BA248">
        <f>(AN248-AT248)/AT248</f>
        <v>0</v>
      </c>
      <c r="BB248">
        <f>AM248/(AO248+AM248/AT248)</f>
        <v>0</v>
      </c>
      <c r="BC248" t="s">
        <v>292</v>
      </c>
      <c r="BD248">
        <v>0</v>
      </c>
      <c r="BE248">
        <f>IF(BD248&lt;&gt;0, BD248, BB248)</f>
        <v>0</v>
      </c>
      <c r="BF248">
        <f>1-BE248/AT248</f>
        <v>0</v>
      </c>
      <c r="BG248">
        <f>(AT248-AS248)/(AT248-BE248)</f>
        <v>0</v>
      </c>
      <c r="BH248">
        <f>(AN248-AT248)/(AN248-BE248)</f>
        <v>0</v>
      </c>
      <c r="BI248">
        <f>(AT248-AS248)/(AT248-AM248)</f>
        <v>0</v>
      </c>
      <c r="BJ248">
        <f>(AN248-AT248)/(AN248-AM248)</f>
        <v>0</v>
      </c>
      <c r="BK248">
        <f>(BG248*BE248/AS248)</f>
        <v>0</v>
      </c>
      <c r="BL248">
        <f>(1-BK248)</f>
        <v>0</v>
      </c>
      <c r="BM248">
        <f>$B$11*CK248+$C$11*CL248+$F$11*CM248*(1-CP248)</f>
        <v>0</v>
      </c>
      <c r="BN248">
        <f>BM248*BO248</f>
        <v>0</v>
      </c>
      <c r="BO248">
        <f>($B$11*$D$9+$C$11*$D$9+$F$11*((CZ248+CR248)/MAX(CZ248+CR248+DA248, 0.1)*$I$9+DA248/MAX(CZ248+CR248+DA248, 0.1)*$J$9))/($B$11+$C$11+$F$11)</f>
        <v>0</v>
      </c>
      <c r="BP248">
        <f>($B$11*$K$9+$C$11*$K$9+$F$11*((CZ248+CR248)/MAX(CZ248+CR248+DA248, 0.1)*$P$9+DA248/MAX(CZ248+CR248+DA248, 0.1)*$Q$9))/($B$11+$C$11+$F$11)</f>
        <v>0</v>
      </c>
      <c r="BQ248">
        <v>6</v>
      </c>
      <c r="BR248">
        <v>0.5</v>
      </c>
      <c r="BS248" t="s">
        <v>293</v>
      </c>
      <c r="BT248">
        <v>2</v>
      </c>
      <c r="BU248">
        <v>1627940975.6</v>
      </c>
      <c r="BV248">
        <v>766.378</v>
      </c>
      <c r="BW248">
        <v>771.829</v>
      </c>
      <c r="BX248">
        <v>19.7788</v>
      </c>
      <c r="BY248">
        <v>19.8016</v>
      </c>
      <c r="BZ248">
        <v>764.517</v>
      </c>
      <c r="CA248">
        <v>19.9088</v>
      </c>
      <c r="CB248">
        <v>900.044</v>
      </c>
      <c r="CC248">
        <v>101.138</v>
      </c>
      <c r="CD248">
        <v>0.0998171</v>
      </c>
      <c r="CE248">
        <v>35.3019</v>
      </c>
      <c r="CF248">
        <v>35.5349</v>
      </c>
      <c r="CG248">
        <v>999.9</v>
      </c>
      <c r="CH248">
        <v>0</v>
      </c>
      <c r="CI248">
        <v>0</v>
      </c>
      <c r="CJ248">
        <v>10008.8</v>
      </c>
      <c r="CK248">
        <v>0</v>
      </c>
      <c r="CL248">
        <v>66.3215</v>
      </c>
      <c r="CM248">
        <v>1460.06</v>
      </c>
      <c r="CN248">
        <v>0.972999</v>
      </c>
      <c r="CO248">
        <v>0.0270013</v>
      </c>
      <c r="CP248">
        <v>0</v>
      </c>
      <c r="CQ248">
        <v>3.5199</v>
      </c>
      <c r="CR248">
        <v>4.99951</v>
      </c>
      <c r="CS248">
        <v>206.213</v>
      </c>
      <c r="CT248">
        <v>11912.4</v>
      </c>
      <c r="CU248">
        <v>49.5</v>
      </c>
      <c r="CV248">
        <v>51.812</v>
      </c>
      <c r="CW248">
        <v>51.062</v>
      </c>
      <c r="CX248">
        <v>50.937</v>
      </c>
      <c r="CY248">
        <v>51.437</v>
      </c>
      <c r="CZ248">
        <v>1415.77</v>
      </c>
      <c r="DA248">
        <v>39.29</v>
      </c>
      <c r="DB248">
        <v>0</v>
      </c>
      <c r="DC248">
        <v>1627940976.1</v>
      </c>
      <c r="DD248">
        <v>0</v>
      </c>
      <c r="DE248">
        <v>3.26051538461539</v>
      </c>
      <c r="DF248">
        <v>0.846639321695259</v>
      </c>
      <c r="DG248">
        <v>-2.18899146053506</v>
      </c>
      <c r="DH248">
        <v>206.288923076923</v>
      </c>
      <c r="DI248">
        <v>15</v>
      </c>
      <c r="DJ248">
        <v>1627940486.6</v>
      </c>
      <c r="DK248" t="s">
        <v>294</v>
      </c>
      <c r="DL248">
        <v>1627940484.1</v>
      </c>
      <c r="DM248">
        <v>1627940486.6</v>
      </c>
      <c r="DN248">
        <v>1</v>
      </c>
      <c r="DO248">
        <v>-0.66</v>
      </c>
      <c r="DP248">
        <v>-0.126</v>
      </c>
      <c r="DQ248">
        <v>0.617</v>
      </c>
      <c r="DR248">
        <v>-0.144</v>
      </c>
      <c r="DS248">
        <v>420</v>
      </c>
      <c r="DT248">
        <v>19</v>
      </c>
      <c r="DU248">
        <v>0.69</v>
      </c>
      <c r="DV248">
        <v>0.21</v>
      </c>
      <c r="DW248">
        <v>-5.52139829268293</v>
      </c>
      <c r="DX248">
        <v>0.377402717770027</v>
      </c>
      <c r="DY248">
        <v>0.0832221925404</v>
      </c>
      <c r="DZ248">
        <v>1</v>
      </c>
      <c r="EA248">
        <v>3.24392941176471</v>
      </c>
      <c r="EB248">
        <v>0.402723377940491</v>
      </c>
      <c r="EC248">
        <v>0.194867337270637</v>
      </c>
      <c r="ED248">
        <v>1</v>
      </c>
      <c r="EE248">
        <v>0.069581782195122</v>
      </c>
      <c r="EF248">
        <v>-0.215003188432056</v>
      </c>
      <c r="EG248">
        <v>0.0382491684033665</v>
      </c>
      <c r="EH248">
        <v>0</v>
      </c>
      <c r="EI248">
        <v>2</v>
      </c>
      <c r="EJ248">
        <v>3</v>
      </c>
      <c r="EK248" t="s">
        <v>298</v>
      </c>
      <c r="EL248">
        <v>100</v>
      </c>
      <c r="EM248">
        <v>100</v>
      </c>
      <c r="EN248">
        <v>1.861</v>
      </c>
      <c r="EO248">
        <v>-0.13</v>
      </c>
      <c r="EP248">
        <v>-1.5265217558934</v>
      </c>
      <c r="EQ248">
        <v>0.00616335315543056</v>
      </c>
      <c r="ER248">
        <v>-2.81551833566181e-06</v>
      </c>
      <c r="ES248">
        <v>7.20361701182458e-10</v>
      </c>
      <c r="ET248">
        <v>-0.335119031910718</v>
      </c>
      <c r="EU248">
        <v>0.000949733804135094</v>
      </c>
      <c r="EV248">
        <v>0.000626151634330831</v>
      </c>
      <c r="EW248">
        <v>-7.8445624330649e-06</v>
      </c>
      <c r="EX248">
        <v>-4</v>
      </c>
      <c r="EY248">
        <v>2067</v>
      </c>
      <c r="EZ248">
        <v>1</v>
      </c>
      <c r="FA248">
        <v>22</v>
      </c>
      <c r="FB248">
        <v>8.2</v>
      </c>
      <c r="FC248">
        <v>8.2</v>
      </c>
      <c r="FD248">
        <v>18</v>
      </c>
      <c r="FE248">
        <v>992.895</v>
      </c>
      <c r="FF248">
        <v>447.769</v>
      </c>
      <c r="FG248">
        <v>33.0008</v>
      </c>
      <c r="FH248">
        <v>35.3046</v>
      </c>
      <c r="FI248">
        <v>30.0013</v>
      </c>
      <c r="FJ248">
        <v>34.9477</v>
      </c>
      <c r="FK248">
        <v>34.9743</v>
      </c>
      <c r="FL248">
        <v>44.4248</v>
      </c>
      <c r="FM248">
        <v>44.5961</v>
      </c>
      <c r="FN248">
        <v>0</v>
      </c>
      <c r="FO248">
        <v>33</v>
      </c>
      <c r="FP248">
        <v>781.93</v>
      </c>
      <c r="FQ248">
        <v>19.7909</v>
      </c>
      <c r="FR248">
        <v>98.7628</v>
      </c>
      <c r="FS248">
        <v>97.5815</v>
      </c>
    </row>
    <row r="249" spans="1:175">
      <c r="A249">
        <v>233</v>
      </c>
      <c r="B249">
        <v>1627940977.6</v>
      </c>
      <c r="C249">
        <v>464</v>
      </c>
      <c r="D249" t="s">
        <v>760</v>
      </c>
      <c r="E249" t="s">
        <v>761</v>
      </c>
      <c r="F249">
        <v>0</v>
      </c>
      <c r="H249">
        <v>1627940977.6</v>
      </c>
      <c r="I249">
        <f>(J249)/1000</f>
        <v>0</v>
      </c>
      <c r="J249">
        <f>1000*CB249*AH249*(BX249-BY249)/(100*BQ249*(1000-AH249*BX249))</f>
        <v>0</v>
      </c>
      <c r="K249">
        <f>CB249*AH249*(BW249-BV249*(1000-AH249*BY249)/(1000-AH249*BX249))/(100*BQ249)</f>
        <v>0</v>
      </c>
      <c r="L249">
        <f>BV249 - IF(AH249&gt;1, K249*BQ249*100.0/(AJ249*CJ249), 0)</f>
        <v>0</v>
      </c>
      <c r="M249">
        <f>((S249-I249/2)*L249-K249)/(S249+I249/2)</f>
        <v>0</v>
      </c>
      <c r="N249">
        <f>M249*(CC249+CD249)/1000.0</f>
        <v>0</v>
      </c>
      <c r="O249">
        <f>(BV249 - IF(AH249&gt;1, K249*BQ249*100.0/(AJ249*CJ249), 0))*(CC249+CD249)/1000.0</f>
        <v>0</v>
      </c>
      <c r="P249">
        <f>2.0/((1/R249-1/Q249)+SIGN(R249)*SQRT((1/R249-1/Q249)*(1/R249-1/Q249) + 4*BR249/((BR249+1)*(BR249+1))*(2*1/R249*1/Q249-1/Q249*1/Q249)))</f>
        <v>0</v>
      </c>
      <c r="Q249">
        <f>IF(LEFT(BS249,1)&lt;&gt;"0",IF(LEFT(BS249,1)="1",3.0,BT249),$D$5+$E$5*(CJ249*CC249/($K$5*1000))+$F$5*(CJ249*CC249/($K$5*1000))*MAX(MIN(BQ249,$J$5),$I$5)*MAX(MIN(BQ249,$J$5),$I$5)+$G$5*MAX(MIN(BQ249,$J$5),$I$5)*(CJ249*CC249/($K$5*1000))+$H$5*(CJ249*CC249/($K$5*1000))*(CJ249*CC249/($K$5*1000)))</f>
        <v>0</v>
      </c>
      <c r="R249">
        <f>I249*(1000-(1000*0.61365*exp(17.502*V249/(240.97+V249))/(CC249+CD249)+BX249)/2)/(1000*0.61365*exp(17.502*V249/(240.97+V249))/(CC249+CD249)-BX249)</f>
        <v>0</v>
      </c>
      <c r="S249">
        <f>1/((BR249+1)/(P249/1.6)+1/(Q249/1.37)) + BR249/((BR249+1)/(P249/1.6) + BR249/(Q249/1.37))</f>
        <v>0</v>
      </c>
      <c r="T249">
        <f>(BM249*BP249)</f>
        <v>0</v>
      </c>
      <c r="U249">
        <f>(CE249+(T249+2*0.95*5.67E-8*(((CE249+$B$7)+273)^4-(CE249+273)^4)-44100*I249)/(1.84*29.3*Q249+8*0.95*5.67E-8*(CE249+273)^3))</f>
        <v>0</v>
      </c>
      <c r="V249">
        <f>($C$7*CF249+$D$7*CG249+$E$7*U249)</f>
        <v>0</v>
      </c>
      <c r="W249">
        <f>0.61365*exp(17.502*V249/(240.97+V249))</f>
        <v>0</v>
      </c>
      <c r="X249">
        <f>(Y249/Z249*100)</f>
        <v>0</v>
      </c>
      <c r="Y249">
        <f>BX249*(CC249+CD249)/1000</f>
        <v>0</v>
      </c>
      <c r="Z249">
        <f>0.61365*exp(17.502*CE249/(240.97+CE249))</f>
        <v>0</v>
      </c>
      <c r="AA249">
        <f>(W249-BX249*(CC249+CD249)/1000)</f>
        <v>0</v>
      </c>
      <c r="AB249">
        <f>(-I249*44100)</f>
        <v>0</v>
      </c>
      <c r="AC249">
        <f>2*29.3*Q249*0.92*(CE249-V249)</f>
        <v>0</v>
      </c>
      <c r="AD249">
        <f>2*0.95*5.67E-8*(((CE249+$B$7)+273)^4-(V249+273)^4)</f>
        <v>0</v>
      </c>
      <c r="AE249">
        <f>T249+AD249+AB249+AC249</f>
        <v>0</v>
      </c>
      <c r="AF249">
        <v>0</v>
      </c>
      <c r="AG249">
        <v>0</v>
      </c>
      <c r="AH249">
        <f>IF(AF249*$H$13&gt;=AJ249,1.0,(AJ249/(AJ249-AF249*$H$13)))</f>
        <v>0</v>
      </c>
      <c r="AI249">
        <f>(AH249-1)*100</f>
        <v>0</v>
      </c>
      <c r="AJ249">
        <f>MAX(0,($B$13+$C$13*CJ249)/(1+$D$13*CJ249)*CC249/(CE249+273)*$E$13)</f>
        <v>0</v>
      </c>
      <c r="AK249" t="s">
        <v>292</v>
      </c>
      <c r="AL249" t="s">
        <v>292</v>
      </c>
      <c r="AM249">
        <v>0</v>
      </c>
      <c r="AN249">
        <v>0</v>
      </c>
      <c r="AO249">
        <f>1-AM249/AN249</f>
        <v>0</v>
      </c>
      <c r="AP249">
        <v>0</v>
      </c>
      <c r="AQ249" t="s">
        <v>292</v>
      </c>
      <c r="AR249" t="s">
        <v>292</v>
      </c>
      <c r="AS249">
        <v>0</v>
      </c>
      <c r="AT249">
        <v>0</v>
      </c>
      <c r="AU249">
        <f>1-AS249/AT249</f>
        <v>0</v>
      </c>
      <c r="AV249">
        <v>0.5</v>
      </c>
      <c r="AW249">
        <f>BN249</f>
        <v>0</v>
      </c>
      <c r="AX249">
        <f>K249</f>
        <v>0</v>
      </c>
      <c r="AY249">
        <f>AU249*AV249*AW249</f>
        <v>0</v>
      </c>
      <c r="AZ249">
        <f>(AX249-AP249)/AW249</f>
        <v>0</v>
      </c>
      <c r="BA249">
        <f>(AN249-AT249)/AT249</f>
        <v>0</v>
      </c>
      <c r="BB249">
        <f>AM249/(AO249+AM249/AT249)</f>
        <v>0</v>
      </c>
      <c r="BC249" t="s">
        <v>292</v>
      </c>
      <c r="BD249">
        <v>0</v>
      </c>
      <c r="BE249">
        <f>IF(BD249&lt;&gt;0, BD249, BB249)</f>
        <v>0</v>
      </c>
      <c r="BF249">
        <f>1-BE249/AT249</f>
        <v>0</v>
      </c>
      <c r="BG249">
        <f>(AT249-AS249)/(AT249-BE249)</f>
        <v>0</v>
      </c>
      <c r="BH249">
        <f>(AN249-AT249)/(AN249-BE249)</f>
        <v>0</v>
      </c>
      <c r="BI249">
        <f>(AT249-AS249)/(AT249-AM249)</f>
        <v>0</v>
      </c>
      <c r="BJ249">
        <f>(AN249-AT249)/(AN249-AM249)</f>
        <v>0</v>
      </c>
      <c r="BK249">
        <f>(BG249*BE249/AS249)</f>
        <v>0</v>
      </c>
      <c r="BL249">
        <f>(1-BK249)</f>
        <v>0</v>
      </c>
      <c r="BM249">
        <f>$B$11*CK249+$C$11*CL249+$F$11*CM249*(1-CP249)</f>
        <v>0</v>
      </c>
      <c r="BN249">
        <f>BM249*BO249</f>
        <v>0</v>
      </c>
      <c r="BO249">
        <f>($B$11*$D$9+$C$11*$D$9+$F$11*((CZ249+CR249)/MAX(CZ249+CR249+DA249, 0.1)*$I$9+DA249/MAX(CZ249+CR249+DA249, 0.1)*$J$9))/($B$11+$C$11+$F$11)</f>
        <v>0</v>
      </c>
      <c r="BP249">
        <f>($B$11*$K$9+$C$11*$K$9+$F$11*((CZ249+CR249)/MAX(CZ249+CR249+DA249, 0.1)*$P$9+DA249/MAX(CZ249+CR249+DA249, 0.1)*$Q$9))/($B$11+$C$11+$F$11)</f>
        <v>0</v>
      </c>
      <c r="BQ249">
        <v>6</v>
      </c>
      <c r="BR249">
        <v>0.5</v>
      </c>
      <c r="BS249" t="s">
        <v>293</v>
      </c>
      <c r="BT249">
        <v>2</v>
      </c>
      <c r="BU249">
        <v>1627940977.6</v>
      </c>
      <c r="BV249">
        <v>769.734</v>
      </c>
      <c r="BW249">
        <v>775.177</v>
      </c>
      <c r="BX249">
        <v>19.8204</v>
      </c>
      <c r="BY249">
        <v>19.8248</v>
      </c>
      <c r="BZ249">
        <v>767.862</v>
      </c>
      <c r="CA249">
        <v>19.9496</v>
      </c>
      <c r="CB249">
        <v>900.039</v>
      </c>
      <c r="CC249">
        <v>101.137</v>
      </c>
      <c r="CD249">
        <v>0.0997785</v>
      </c>
      <c r="CE249">
        <v>35.3041</v>
      </c>
      <c r="CF249">
        <v>35.5388</v>
      </c>
      <c r="CG249">
        <v>999.9</v>
      </c>
      <c r="CH249">
        <v>0</v>
      </c>
      <c r="CI249">
        <v>0</v>
      </c>
      <c r="CJ249">
        <v>10010</v>
      </c>
      <c r="CK249">
        <v>0</v>
      </c>
      <c r="CL249">
        <v>66.3215</v>
      </c>
      <c r="CM249">
        <v>1460.08</v>
      </c>
      <c r="CN249">
        <v>0.972999</v>
      </c>
      <c r="CO249">
        <v>0.0270013</v>
      </c>
      <c r="CP249">
        <v>0</v>
      </c>
      <c r="CQ249">
        <v>3.1912</v>
      </c>
      <c r="CR249">
        <v>4.99951</v>
      </c>
      <c r="CS249">
        <v>205.994</v>
      </c>
      <c r="CT249">
        <v>11912.5</v>
      </c>
      <c r="CU249">
        <v>49.5</v>
      </c>
      <c r="CV249">
        <v>51.812</v>
      </c>
      <c r="CW249">
        <v>51</v>
      </c>
      <c r="CX249">
        <v>50.937</v>
      </c>
      <c r="CY249">
        <v>51.437</v>
      </c>
      <c r="CZ249">
        <v>1415.79</v>
      </c>
      <c r="DA249">
        <v>39.29</v>
      </c>
      <c r="DB249">
        <v>0</v>
      </c>
      <c r="DC249">
        <v>1627940978.5</v>
      </c>
      <c r="DD249">
        <v>0</v>
      </c>
      <c r="DE249">
        <v>3.25138461538462</v>
      </c>
      <c r="DF249">
        <v>0.522714526253315</v>
      </c>
      <c r="DG249">
        <v>-2.77822222076977</v>
      </c>
      <c r="DH249">
        <v>206.216038461538</v>
      </c>
      <c r="DI249">
        <v>15</v>
      </c>
      <c r="DJ249">
        <v>1627940486.6</v>
      </c>
      <c r="DK249" t="s">
        <v>294</v>
      </c>
      <c r="DL249">
        <v>1627940484.1</v>
      </c>
      <c r="DM249">
        <v>1627940486.6</v>
      </c>
      <c r="DN249">
        <v>1</v>
      </c>
      <c r="DO249">
        <v>-0.66</v>
      </c>
      <c r="DP249">
        <v>-0.126</v>
      </c>
      <c r="DQ249">
        <v>0.617</v>
      </c>
      <c r="DR249">
        <v>-0.144</v>
      </c>
      <c r="DS249">
        <v>420</v>
      </c>
      <c r="DT249">
        <v>19</v>
      </c>
      <c r="DU249">
        <v>0.69</v>
      </c>
      <c r="DV249">
        <v>0.21</v>
      </c>
      <c r="DW249">
        <v>-5.51835219512195</v>
      </c>
      <c r="DX249">
        <v>0.47250898954703</v>
      </c>
      <c r="DY249">
        <v>0.0855913919341788</v>
      </c>
      <c r="DZ249">
        <v>1</v>
      </c>
      <c r="EA249">
        <v>3.25895588235294</v>
      </c>
      <c r="EB249">
        <v>0.541293406991829</v>
      </c>
      <c r="EC249">
        <v>0.187665469247144</v>
      </c>
      <c r="ED249">
        <v>1</v>
      </c>
      <c r="EE249">
        <v>0.0622497480487805</v>
      </c>
      <c r="EF249">
        <v>-0.380740897421603</v>
      </c>
      <c r="EG249">
        <v>0.0466164656188512</v>
      </c>
      <c r="EH249">
        <v>0</v>
      </c>
      <c r="EI249">
        <v>2</v>
      </c>
      <c r="EJ249">
        <v>3</v>
      </c>
      <c r="EK249" t="s">
        <v>298</v>
      </c>
      <c r="EL249">
        <v>100</v>
      </c>
      <c r="EM249">
        <v>100</v>
      </c>
      <c r="EN249">
        <v>1.872</v>
      </c>
      <c r="EO249">
        <v>-0.1292</v>
      </c>
      <c r="EP249">
        <v>-1.5265217558934</v>
      </c>
      <c r="EQ249">
        <v>0.00616335315543056</v>
      </c>
      <c r="ER249">
        <v>-2.81551833566181e-06</v>
      </c>
      <c r="ES249">
        <v>7.20361701182458e-10</v>
      </c>
      <c r="ET249">
        <v>-0.335119031910718</v>
      </c>
      <c r="EU249">
        <v>0.000949733804135094</v>
      </c>
      <c r="EV249">
        <v>0.000626151634330831</v>
      </c>
      <c r="EW249">
        <v>-7.8445624330649e-06</v>
      </c>
      <c r="EX249">
        <v>-4</v>
      </c>
      <c r="EY249">
        <v>2067</v>
      </c>
      <c r="EZ249">
        <v>1</v>
      </c>
      <c r="FA249">
        <v>22</v>
      </c>
      <c r="FB249">
        <v>8.2</v>
      </c>
      <c r="FC249">
        <v>8.2</v>
      </c>
      <c r="FD249">
        <v>18</v>
      </c>
      <c r="FE249">
        <v>993.104</v>
      </c>
      <c r="FF249">
        <v>447.617</v>
      </c>
      <c r="FG249">
        <v>33.0009</v>
      </c>
      <c r="FH249">
        <v>35.3111</v>
      </c>
      <c r="FI249">
        <v>30.0012</v>
      </c>
      <c r="FJ249">
        <v>34.954</v>
      </c>
      <c r="FK249">
        <v>34.9807</v>
      </c>
      <c r="FL249">
        <v>44.6087</v>
      </c>
      <c r="FM249">
        <v>44.5961</v>
      </c>
      <c r="FN249">
        <v>0</v>
      </c>
      <c r="FO249">
        <v>33</v>
      </c>
      <c r="FP249">
        <v>786.97</v>
      </c>
      <c r="FQ249">
        <v>19.7876</v>
      </c>
      <c r="FR249">
        <v>98.7631</v>
      </c>
      <c r="FS249">
        <v>97.5793</v>
      </c>
    </row>
    <row r="250" spans="1:175">
      <c r="A250">
        <v>234</v>
      </c>
      <c r="B250">
        <v>1627940979.6</v>
      </c>
      <c r="C250">
        <v>466</v>
      </c>
      <c r="D250" t="s">
        <v>762</v>
      </c>
      <c r="E250" t="s">
        <v>763</v>
      </c>
      <c r="F250">
        <v>0</v>
      </c>
      <c r="H250">
        <v>1627940979.6</v>
      </c>
      <c r="I250">
        <f>(J250)/1000</f>
        <v>0</v>
      </c>
      <c r="J250">
        <f>1000*CB250*AH250*(BX250-BY250)/(100*BQ250*(1000-AH250*BX250))</f>
        <v>0</v>
      </c>
      <c r="K250">
        <f>CB250*AH250*(BW250-BV250*(1000-AH250*BY250)/(1000-AH250*BX250))/(100*BQ250)</f>
        <v>0</v>
      </c>
      <c r="L250">
        <f>BV250 - IF(AH250&gt;1, K250*BQ250*100.0/(AJ250*CJ250), 0)</f>
        <v>0</v>
      </c>
      <c r="M250">
        <f>((S250-I250/2)*L250-K250)/(S250+I250/2)</f>
        <v>0</v>
      </c>
      <c r="N250">
        <f>M250*(CC250+CD250)/1000.0</f>
        <v>0</v>
      </c>
      <c r="O250">
        <f>(BV250 - IF(AH250&gt;1, K250*BQ250*100.0/(AJ250*CJ250), 0))*(CC250+CD250)/1000.0</f>
        <v>0</v>
      </c>
      <c r="P250">
        <f>2.0/((1/R250-1/Q250)+SIGN(R250)*SQRT((1/R250-1/Q250)*(1/R250-1/Q250) + 4*BR250/((BR250+1)*(BR250+1))*(2*1/R250*1/Q250-1/Q250*1/Q250)))</f>
        <v>0</v>
      </c>
      <c r="Q250">
        <f>IF(LEFT(BS250,1)&lt;&gt;"0",IF(LEFT(BS250,1)="1",3.0,BT250),$D$5+$E$5*(CJ250*CC250/($K$5*1000))+$F$5*(CJ250*CC250/($K$5*1000))*MAX(MIN(BQ250,$J$5),$I$5)*MAX(MIN(BQ250,$J$5),$I$5)+$G$5*MAX(MIN(BQ250,$J$5),$I$5)*(CJ250*CC250/($K$5*1000))+$H$5*(CJ250*CC250/($K$5*1000))*(CJ250*CC250/($K$5*1000)))</f>
        <v>0</v>
      </c>
      <c r="R250">
        <f>I250*(1000-(1000*0.61365*exp(17.502*V250/(240.97+V250))/(CC250+CD250)+BX250)/2)/(1000*0.61365*exp(17.502*V250/(240.97+V250))/(CC250+CD250)-BX250)</f>
        <v>0</v>
      </c>
      <c r="S250">
        <f>1/((BR250+1)/(P250/1.6)+1/(Q250/1.37)) + BR250/((BR250+1)/(P250/1.6) + BR250/(Q250/1.37))</f>
        <v>0</v>
      </c>
      <c r="T250">
        <f>(BM250*BP250)</f>
        <v>0</v>
      </c>
      <c r="U250">
        <f>(CE250+(T250+2*0.95*5.67E-8*(((CE250+$B$7)+273)^4-(CE250+273)^4)-44100*I250)/(1.84*29.3*Q250+8*0.95*5.67E-8*(CE250+273)^3))</f>
        <v>0</v>
      </c>
      <c r="V250">
        <f>($C$7*CF250+$D$7*CG250+$E$7*U250)</f>
        <v>0</v>
      </c>
      <c r="W250">
        <f>0.61365*exp(17.502*V250/(240.97+V250))</f>
        <v>0</v>
      </c>
      <c r="X250">
        <f>(Y250/Z250*100)</f>
        <v>0</v>
      </c>
      <c r="Y250">
        <f>BX250*(CC250+CD250)/1000</f>
        <v>0</v>
      </c>
      <c r="Z250">
        <f>0.61365*exp(17.502*CE250/(240.97+CE250))</f>
        <v>0</v>
      </c>
      <c r="AA250">
        <f>(W250-BX250*(CC250+CD250)/1000)</f>
        <v>0</v>
      </c>
      <c r="AB250">
        <f>(-I250*44100)</f>
        <v>0</v>
      </c>
      <c r="AC250">
        <f>2*29.3*Q250*0.92*(CE250-V250)</f>
        <v>0</v>
      </c>
      <c r="AD250">
        <f>2*0.95*5.67E-8*(((CE250+$B$7)+273)^4-(V250+273)^4)</f>
        <v>0</v>
      </c>
      <c r="AE250">
        <f>T250+AD250+AB250+AC250</f>
        <v>0</v>
      </c>
      <c r="AF250">
        <v>0</v>
      </c>
      <c r="AG250">
        <v>0</v>
      </c>
      <c r="AH250">
        <f>IF(AF250*$H$13&gt;=AJ250,1.0,(AJ250/(AJ250-AF250*$H$13)))</f>
        <v>0</v>
      </c>
      <c r="AI250">
        <f>(AH250-1)*100</f>
        <v>0</v>
      </c>
      <c r="AJ250">
        <f>MAX(0,($B$13+$C$13*CJ250)/(1+$D$13*CJ250)*CC250/(CE250+273)*$E$13)</f>
        <v>0</v>
      </c>
      <c r="AK250" t="s">
        <v>292</v>
      </c>
      <c r="AL250" t="s">
        <v>292</v>
      </c>
      <c r="AM250">
        <v>0</v>
      </c>
      <c r="AN250">
        <v>0</v>
      </c>
      <c r="AO250">
        <f>1-AM250/AN250</f>
        <v>0</v>
      </c>
      <c r="AP250">
        <v>0</v>
      </c>
      <c r="AQ250" t="s">
        <v>292</v>
      </c>
      <c r="AR250" t="s">
        <v>292</v>
      </c>
      <c r="AS250">
        <v>0</v>
      </c>
      <c r="AT250">
        <v>0</v>
      </c>
      <c r="AU250">
        <f>1-AS250/AT250</f>
        <v>0</v>
      </c>
      <c r="AV250">
        <v>0.5</v>
      </c>
      <c r="AW250">
        <f>BN250</f>
        <v>0</v>
      </c>
      <c r="AX250">
        <f>K250</f>
        <v>0</v>
      </c>
      <c r="AY250">
        <f>AU250*AV250*AW250</f>
        <v>0</v>
      </c>
      <c r="AZ250">
        <f>(AX250-AP250)/AW250</f>
        <v>0</v>
      </c>
      <c r="BA250">
        <f>(AN250-AT250)/AT250</f>
        <v>0</v>
      </c>
      <c r="BB250">
        <f>AM250/(AO250+AM250/AT250)</f>
        <v>0</v>
      </c>
      <c r="BC250" t="s">
        <v>292</v>
      </c>
      <c r="BD250">
        <v>0</v>
      </c>
      <c r="BE250">
        <f>IF(BD250&lt;&gt;0, BD250, BB250)</f>
        <v>0</v>
      </c>
      <c r="BF250">
        <f>1-BE250/AT250</f>
        <v>0</v>
      </c>
      <c r="BG250">
        <f>(AT250-AS250)/(AT250-BE250)</f>
        <v>0</v>
      </c>
      <c r="BH250">
        <f>(AN250-AT250)/(AN250-BE250)</f>
        <v>0</v>
      </c>
      <c r="BI250">
        <f>(AT250-AS250)/(AT250-AM250)</f>
        <v>0</v>
      </c>
      <c r="BJ250">
        <f>(AN250-AT250)/(AN250-AM250)</f>
        <v>0</v>
      </c>
      <c r="BK250">
        <f>(BG250*BE250/AS250)</f>
        <v>0</v>
      </c>
      <c r="BL250">
        <f>(1-BK250)</f>
        <v>0</v>
      </c>
      <c r="BM250">
        <f>$B$11*CK250+$C$11*CL250+$F$11*CM250*(1-CP250)</f>
        <v>0</v>
      </c>
      <c r="BN250">
        <f>BM250*BO250</f>
        <v>0</v>
      </c>
      <c r="BO250">
        <f>($B$11*$D$9+$C$11*$D$9+$F$11*((CZ250+CR250)/MAX(CZ250+CR250+DA250, 0.1)*$I$9+DA250/MAX(CZ250+CR250+DA250, 0.1)*$J$9))/($B$11+$C$11+$F$11)</f>
        <v>0</v>
      </c>
      <c r="BP250">
        <f>($B$11*$K$9+$C$11*$K$9+$F$11*((CZ250+CR250)/MAX(CZ250+CR250+DA250, 0.1)*$P$9+DA250/MAX(CZ250+CR250+DA250, 0.1)*$Q$9))/($B$11+$C$11+$F$11)</f>
        <v>0</v>
      </c>
      <c r="BQ250">
        <v>6</v>
      </c>
      <c r="BR250">
        <v>0.5</v>
      </c>
      <c r="BS250" t="s">
        <v>293</v>
      </c>
      <c r="BT250">
        <v>2</v>
      </c>
      <c r="BU250">
        <v>1627940979.6</v>
      </c>
      <c r="BV250">
        <v>773.145</v>
      </c>
      <c r="BW250">
        <v>778.71</v>
      </c>
      <c r="BX250">
        <v>19.8497</v>
      </c>
      <c r="BY250">
        <v>19.8349</v>
      </c>
      <c r="BZ250">
        <v>771.262</v>
      </c>
      <c r="CA250">
        <v>19.9785</v>
      </c>
      <c r="CB250">
        <v>899.986</v>
      </c>
      <c r="CC250">
        <v>101.137</v>
      </c>
      <c r="CD250">
        <v>0.0996536</v>
      </c>
      <c r="CE250">
        <v>35.3056</v>
      </c>
      <c r="CF250">
        <v>35.5416</v>
      </c>
      <c r="CG250">
        <v>999.9</v>
      </c>
      <c r="CH250">
        <v>0</v>
      </c>
      <c r="CI250">
        <v>0</v>
      </c>
      <c r="CJ250">
        <v>9992.5</v>
      </c>
      <c r="CK250">
        <v>0</v>
      </c>
      <c r="CL250">
        <v>66.3215</v>
      </c>
      <c r="CM250">
        <v>1460.08</v>
      </c>
      <c r="CN250">
        <v>0.972999</v>
      </c>
      <c r="CO250">
        <v>0.0270013</v>
      </c>
      <c r="CP250">
        <v>0</v>
      </c>
      <c r="CQ250">
        <v>3.5063</v>
      </c>
      <c r="CR250">
        <v>4.99951</v>
      </c>
      <c r="CS250">
        <v>205.665</v>
      </c>
      <c r="CT250">
        <v>11912.6</v>
      </c>
      <c r="CU250">
        <v>49.437</v>
      </c>
      <c r="CV250">
        <v>51.812</v>
      </c>
      <c r="CW250">
        <v>51</v>
      </c>
      <c r="CX250">
        <v>50.875</v>
      </c>
      <c r="CY250">
        <v>51.437</v>
      </c>
      <c r="CZ250">
        <v>1415.79</v>
      </c>
      <c r="DA250">
        <v>39.29</v>
      </c>
      <c r="DB250">
        <v>0</v>
      </c>
      <c r="DC250">
        <v>1627940980.3</v>
      </c>
      <c r="DD250">
        <v>0</v>
      </c>
      <c r="DE250">
        <v>3.269936</v>
      </c>
      <c r="DF250">
        <v>0.383676925460745</v>
      </c>
      <c r="DG250">
        <v>-2.71100000610427</v>
      </c>
      <c r="DH250">
        <v>206.11948</v>
      </c>
      <c r="DI250">
        <v>15</v>
      </c>
      <c r="DJ250">
        <v>1627940486.6</v>
      </c>
      <c r="DK250" t="s">
        <v>294</v>
      </c>
      <c r="DL250">
        <v>1627940484.1</v>
      </c>
      <c r="DM250">
        <v>1627940486.6</v>
      </c>
      <c r="DN250">
        <v>1</v>
      </c>
      <c r="DO250">
        <v>-0.66</v>
      </c>
      <c r="DP250">
        <v>-0.126</v>
      </c>
      <c r="DQ250">
        <v>0.617</v>
      </c>
      <c r="DR250">
        <v>-0.144</v>
      </c>
      <c r="DS250">
        <v>420</v>
      </c>
      <c r="DT250">
        <v>19</v>
      </c>
      <c r="DU250">
        <v>0.69</v>
      </c>
      <c r="DV250">
        <v>0.21</v>
      </c>
      <c r="DW250">
        <v>-5.50677780487805</v>
      </c>
      <c r="DX250">
        <v>0.369619860627183</v>
      </c>
      <c r="DY250">
        <v>0.0787829388027696</v>
      </c>
      <c r="DZ250">
        <v>1</v>
      </c>
      <c r="EA250">
        <v>3.24574411764706</v>
      </c>
      <c r="EB250">
        <v>0.215811575164205</v>
      </c>
      <c r="EC250">
        <v>0.193952547548858</v>
      </c>
      <c r="ED250">
        <v>1</v>
      </c>
      <c r="EE250">
        <v>0.0561038512195122</v>
      </c>
      <c r="EF250">
        <v>-0.481251285993031</v>
      </c>
      <c r="EG250">
        <v>0.050311385880874</v>
      </c>
      <c r="EH250">
        <v>0</v>
      </c>
      <c r="EI250">
        <v>2</v>
      </c>
      <c r="EJ250">
        <v>3</v>
      </c>
      <c r="EK250" t="s">
        <v>298</v>
      </c>
      <c r="EL250">
        <v>100</v>
      </c>
      <c r="EM250">
        <v>100</v>
      </c>
      <c r="EN250">
        <v>1.883</v>
      </c>
      <c r="EO250">
        <v>-0.1288</v>
      </c>
      <c r="EP250">
        <v>-1.5265217558934</v>
      </c>
      <c r="EQ250">
        <v>0.00616335315543056</v>
      </c>
      <c r="ER250">
        <v>-2.81551833566181e-06</v>
      </c>
      <c r="ES250">
        <v>7.20361701182458e-10</v>
      </c>
      <c r="ET250">
        <v>-0.335119031910718</v>
      </c>
      <c r="EU250">
        <v>0.000949733804135094</v>
      </c>
      <c r="EV250">
        <v>0.000626151634330831</v>
      </c>
      <c r="EW250">
        <v>-7.8445624330649e-06</v>
      </c>
      <c r="EX250">
        <v>-4</v>
      </c>
      <c r="EY250">
        <v>2067</v>
      </c>
      <c r="EZ250">
        <v>1</v>
      </c>
      <c r="FA250">
        <v>22</v>
      </c>
      <c r="FB250">
        <v>8.3</v>
      </c>
      <c r="FC250">
        <v>8.2</v>
      </c>
      <c r="FD250">
        <v>18</v>
      </c>
      <c r="FE250">
        <v>993.313</v>
      </c>
      <c r="FF250">
        <v>447.601</v>
      </c>
      <c r="FG250">
        <v>33.0011</v>
      </c>
      <c r="FH250">
        <v>35.3174</v>
      </c>
      <c r="FI250">
        <v>30.0012</v>
      </c>
      <c r="FJ250">
        <v>34.9604</v>
      </c>
      <c r="FK250">
        <v>34.9878</v>
      </c>
      <c r="FL250">
        <v>44.7706</v>
      </c>
      <c r="FM250">
        <v>44.5961</v>
      </c>
      <c r="FN250">
        <v>0</v>
      </c>
      <c r="FO250">
        <v>33</v>
      </c>
      <c r="FP250">
        <v>792.04</v>
      </c>
      <c r="FQ250">
        <v>19.7876</v>
      </c>
      <c r="FR250">
        <v>98.7627</v>
      </c>
      <c r="FS250">
        <v>97.5793</v>
      </c>
    </row>
    <row r="251" spans="1:175">
      <c r="A251">
        <v>235</v>
      </c>
      <c r="B251">
        <v>1627940981.6</v>
      </c>
      <c r="C251">
        <v>468</v>
      </c>
      <c r="D251" t="s">
        <v>764</v>
      </c>
      <c r="E251" t="s">
        <v>765</v>
      </c>
      <c r="F251">
        <v>0</v>
      </c>
      <c r="H251">
        <v>1627940981.6</v>
      </c>
      <c r="I251">
        <f>(J251)/1000</f>
        <v>0</v>
      </c>
      <c r="J251">
        <f>1000*CB251*AH251*(BX251-BY251)/(100*BQ251*(1000-AH251*BX251))</f>
        <v>0</v>
      </c>
      <c r="K251">
        <f>CB251*AH251*(BW251-BV251*(1000-AH251*BY251)/(1000-AH251*BX251))/(100*BQ251)</f>
        <v>0</v>
      </c>
      <c r="L251">
        <f>BV251 - IF(AH251&gt;1, K251*BQ251*100.0/(AJ251*CJ251), 0)</f>
        <v>0</v>
      </c>
      <c r="M251">
        <f>((S251-I251/2)*L251-K251)/(S251+I251/2)</f>
        <v>0</v>
      </c>
      <c r="N251">
        <f>M251*(CC251+CD251)/1000.0</f>
        <v>0</v>
      </c>
      <c r="O251">
        <f>(BV251 - IF(AH251&gt;1, K251*BQ251*100.0/(AJ251*CJ251), 0))*(CC251+CD251)/1000.0</f>
        <v>0</v>
      </c>
      <c r="P251">
        <f>2.0/((1/R251-1/Q251)+SIGN(R251)*SQRT((1/R251-1/Q251)*(1/R251-1/Q251) + 4*BR251/((BR251+1)*(BR251+1))*(2*1/R251*1/Q251-1/Q251*1/Q251)))</f>
        <v>0</v>
      </c>
      <c r="Q251">
        <f>IF(LEFT(BS251,1)&lt;&gt;"0",IF(LEFT(BS251,1)="1",3.0,BT251),$D$5+$E$5*(CJ251*CC251/($K$5*1000))+$F$5*(CJ251*CC251/($K$5*1000))*MAX(MIN(BQ251,$J$5),$I$5)*MAX(MIN(BQ251,$J$5),$I$5)+$G$5*MAX(MIN(BQ251,$J$5),$I$5)*(CJ251*CC251/($K$5*1000))+$H$5*(CJ251*CC251/($K$5*1000))*(CJ251*CC251/($K$5*1000)))</f>
        <v>0</v>
      </c>
      <c r="R251">
        <f>I251*(1000-(1000*0.61365*exp(17.502*V251/(240.97+V251))/(CC251+CD251)+BX251)/2)/(1000*0.61365*exp(17.502*V251/(240.97+V251))/(CC251+CD251)-BX251)</f>
        <v>0</v>
      </c>
      <c r="S251">
        <f>1/((BR251+1)/(P251/1.6)+1/(Q251/1.37)) + BR251/((BR251+1)/(P251/1.6) + BR251/(Q251/1.37))</f>
        <v>0</v>
      </c>
      <c r="T251">
        <f>(BM251*BP251)</f>
        <v>0</v>
      </c>
      <c r="U251">
        <f>(CE251+(T251+2*0.95*5.67E-8*(((CE251+$B$7)+273)^4-(CE251+273)^4)-44100*I251)/(1.84*29.3*Q251+8*0.95*5.67E-8*(CE251+273)^3))</f>
        <v>0</v>
      </c>
      <c r="V251">
        <f>($C$7*CF251+$D$7*CG251+$E$7*U251)</f>
        <v>0</v>
      </c>
      <c r="W251">
        <f>0.61365*exp(17.502*V251/(240.97+V251))</f>
        <v>0</v>
      </c>
      <c r="X251">
        <f>(Y251/Z251*100)</f>
        <v>0</v>
      </c>
      <c r="Y251">
        <f>BX251*(CC251+CD251)/1000</f>
        <v>0</v>
      </c>
      <c r="Z251">
        <f>0.61365*exp(17.502*CE251/(240.97+CE251))</f>
        <v>0</v>
      </c>
      <c r="AA251">
        <f>(W251-BX251*(CC251+CD251)/1000)</f>
        <v>0</v>
      </c>
      <c r="AB251">
        <f>(-I251*44100)</f>
        <v>0</v>
      </c>
      <c r="AC251">
        <f>2*29.3*Q251*0.92*(CE251-V251)</f>
        <v>0</v>
      </c>
      <c r="AD251">
        <f>2*0.95*5.67E-8*(((CE251+$B$7)+273)^4-(V251+273)^4)</f>
        <v>0</v>
      </c>
      <c r="AE251">
        <f>T251+AD251+AB251+AC251</f>
        <v>0</v>
      </c>
      <c r="AF251">
        <v>0</v>
      </c>
      <c r="AG251">
        <v>0</v>
      </c>
      <c r="AH251">
        <f>IF(AF251*$H$13&gt;=AJ251,1.0,(AJ251/(AJ251-AF251*$H$13)))</f>
        <v>0</v>
      </c>
      <c r="AI251">
        <f>(AH251-1)*100</f>
        <v>0</v>
      </c>
      <c r="AJ251">
        <f>MAX(0,($B$13+$C$13*CJ251)/(1+$D$13*CJ251)*CC251/(CE251+273)*$E$13)</f>
        <v>0</v>
      </c>
      <c r="AK251" t="s">
        <v>292</v>
      </c>
      <c r="AL251" t="s">
        <v>292</v>
      </c>
      <c r="AM251">
        <v>0</v>
      </c>
      <c r="AN251">
        <v>0</v>
      </c>
      <c r="AO251">
        <f>1-AM251/AN251</f>
        <v>0</v>
      </c>
      <c r="AP251">
        <v>0</v>
      </c>
      <c r="AQ251" t="s">
        <v>292</v>
      </c>
      <c r="AR251" t="s">
        <v>292</v>
      </c>
      <c r="AS251">
        <v>0</v>
      </c>
      <c r="AT251">
        <v>0</v>
      </c>
      <c r="AU251">
        <f>1-AS251/AT251</f>
        <v>0</v>
      </c>
      <c r="AV251">
        <v>0.5</v>
      </c>
      <c r="AW251">
        <f>BN251</f>
        <v>0</v>
      </c>
      <c r="AX251">
        <f>K251</f>
        <v>0</v>
      </c>
      <c r="AY251">
        <f>AU251*AV251*AW251</f>
        <v>0</v>
      </c>
      <c r="AZ251">
        <f>(AX251-AP251)/AW251</f>
        <v>0</v>
      </c>
      <c r="BA251">
        <f>(AN251-AT251)/AT251</f>
        <v>0</v>
      </c>
      <c r="BB251">
        <f>AM251/(AO251+AM251/AT251)</f>
        <v>0</v>
      </c>
      <c r="BC251" t="s">
        <v>292</v>
      </c>
      <c r="BD251">
        <v>0</v>
      </c>
      <c r="BE251">
        <f>IF(BD251&lt;&gt;0, BD251, BB251)</f>
        <v>0</v>
      </c>
      <c r="BF251">
        <f>1-BE251/AT251</f>
        <v>0</v>
      </c>
      <c r="BG251">
        <f>(AT251-AS251)/(AT251-BE251)</f>
        <v>0</v>
      </c>
      <c r="BH251">
        <f>(AN251-AT251)/(AN251-BE251)</f>
        <v>0</v>
      </c>
      <c r="BI251">
        <f>(AT251-AS251)/(AT251-AM251)</f>
        <v>0</v>
      </c>
      <c r="BJ251">
        <f>(AN251-AT251)/(AN251-AM251)</f>
        <v>0</v>
      </c>
      <c r="BK251">
        <f>(BG251*BE251/AS251)</f>
        <v>0</v>
      </c>
      <c r="BL251">
        <f>(1-BK251)</f>
        <v>0</v>
      </c>
      <c r="BM251">
        <f>$B$11*CK251+$C$11*CL251+$F$11*CM251*(1-CP251)</f>
        <v>0</v>
      </c>
      <c r="BN251">
        <f>BM251*BO251</f>
        <v>0</v>
      </c>
      <c r="BO251">
        <f>($B$11*$D$9+$C$11*$D$9+$F$11*((CZ251+CR251)/MAX(CZ251+CR251+DA251, 0.1)*$I$9+DA251/MAX(CZ251+CR251+DA251, 0.1)*$J$9))/($B$11+$C$11+$F$11)</f>
        <v>0</v>
      </c>
      <c r="BP251">
        <f>($B$11*$K$9+$C$11*$K$9+$F$11*((CZ251+CR251)/MAX(CZ251+CR251+DA251, 0.1)*$P$9+DA251/MAX(CZ251+CR251+DA251, 0.1)*$Q$9))/($B$11+$C$11+$F$11)</f>
        <v>0</v>
      </c>
      <c r="BQ251">
        <v>6</v>
      </c>
      <c r="BR251">
        <v>0.5</v>
      </c>
      <c r="BS251" t="s">
        <v>293</v>
      </c>
      <c r="BT251">
        <v>2</v>
      </c>
      <c r="BU251">
        <v>1627940981.6</v>
      </c>
      <c r="BV251">
        <v>776.527</v>
      </c>
      <c r="BW251">
        <v>782.107</v>
      </c>
      <c r="BX251">
        <v>19.8704</v>
      </c>
      <c r="BY251">
        <v>19.8425</v>
      </c>
      <c r="BZ251">
        <v>774.633</v>
      </c>
      <c r="CA251">
        <v>19.9989</v>
      </c>
      <c r="CB251">
        <v>900.093</v>
      </c>
      <c r="CC251">
        <v>101.136</v>
      </c>
      <c r="CD251">
        <v>0.100348</v>
      </c>
      <c r="CE251">
        <v>35.3066</v>
      </c>
      <c r="CF251">
        <v>35.5494</v>
      </c>
      <c r="CG251">
        <v>999.9</v>
      </c>
      <c r="CH251">
        <v>0</v>
      </c>
      <c r="CI251">
        <v>0</v>
      </c>
      <c r="CJ251">
        <v>9990</v>
      </c>
      <c r="CK251">
        <v>0</v>
      </c>
      <c r="CL251">
        <v>66.2932</v>
      </c>
      <c r="CM251">
        <v>1459.77</v>
      </c>
      <c r="CN251">
        <v>0.972993</v>
      </c>
      <c r="CO251">
        <v>0.027007</v>
      </c>
      <c r="CP251">
        <v>0</v>
      </c>
      <c r="CQ251">
        <v>3.3666</v>
      </c>
      <c r="CR251">
        <v>4.99951</v>
      </c>
      <c r="CS251">
        <v>205.525</v>
      </c>
      <c r="CT251">
        <v>11910</v>
      </c>
      <c r="CU251">
        <v>49.437</v>
      </c>
      <c r="CV251">
        <v>51.75</v>
      </c>
      <c r="CW251">
        <v>51</v>
      </c>
      <c r="CX251">
        <v>50.875</v>
      </c>
      <c r="CY251">
        <v>51.375</v>
      </c>
      <c r="CZ251">
        <v>1415.48</v>
      </c>
      <c r="DA251">
        <v>39.29</v>
      </c>
      <c r="DB251">
        <v>0</v>
      </c>
      <c r="DC251">
        <v>1627940982.1</v>
      </c>
      <c r="DD251">
        <v>0</v>
      </c>
      <c r="DE251">
        <v>3.26098846153846</v>
      </c>
      <c r="DF251">
        <v>0.132420514359848</v>
      </c>
      <c r="DG251">
        <v>-2.44499145710373</v>
      </c>
      <c r="DH251">
        <v>206.048153846154</v>
      </c>
      <c r="DI251">
        <v>15</v>
      </c>
      <c r="DJ251">
        <v>1627940486.6</v>
      </c>
      <c r="DK251" t="s">
        <v>294</v>
      </c>
      <c r="DL251">
        <v>1627940484.1</v>
      </c>
      <c r="DM251">
        <v>1627940486.6</v>
      </c>
      <c r="DN251">
        <v>1</v>
      </c>
      <c r="DO251">
        <v>-0.66</v>
      </c>
      <c r="DP251">
        <v>-0.126</v>
      </c>
      <c r="DQ251">
        <v>0.617</v>
      </c>
      <c r="DR251">
        <v>-0.144</v>
      </c>
      <c r="DS251">
        <v>420</v>
      </c>
      <c r="DT251">
        <v>19</v>
      </c>
      <c r="DU251">
        <v>0.69</v>
      </c>
      <c r="DV251">
        <v>0.21</v>
      </c>
      <c r="DW251">
        <v>-5.49597341463415</v>
      </c>
      <c r="DX251">
        <v>0.051983414634159</v>
      </c>
      <c r="DY251">
        <v>0.065638105069546</v>
      </c>
      <c r="DZ251">
        <v>1</v>
      </c>
      <c r="EA251">
        <v>3.24921470588235</v>
      </c>
      <c r="EB251">
        <v>0.115157278784459</v>
      </c>
      <c r="EC251">
        <v>0.199396858392198</v>
      </c>
      <c r="ED251">
        <v>1</v>
      </c>
      <c r="EE251">
        <v>0.0479248024390244</v>
      </c>
      <c r="EF251">
        <v>-0.458739411428571</v>
      </c>
      <c r="EG251">
        <v>0.0490739530321107</v>
      </c>
      <c r="EH251">
        <v>0</v>
      </c>
      <c r="EI251">
        <v>2</v>
      </c>
      <c r="EJ251">
        <v>3</v>
      </c>
      <c r="EK251" t="s">
        <v>298</v>
      </c>
      <c r="EL251">
        <v>100</v>
      </c>
      <c r="EM251">
        <v>100</v>
      </c>
      <c r="EN251">
        <v>1.894</v>
      </c>
      <c r="EO251">
        <v>-0.1285</v>
      </c>
      <c r="EP251">
        <v>-1.5265217558934</v>
      </c>
      <c r="EQ251">
        <v>0.00616335315543056</v>
      </c>
      <c r="ER251">
        <v>-2.81551833566181e-06</v>
      </c>
      <c r="ES251">
        <v>7.20361701182458e-10</v>
      </c>
      <c r="ET251">
        <v>-0.335119031910718</v>
      </c>
      <c r="EU251">
        <v>0.000949733804135094</v>
      </c>
      <c r="EV251">
        <v>0.000626151634330831</v>
      </c>
      <c r="EW251">
        <v>-7.8445624330649e-06</v>
      </c>
      <c r="EX251">
        <v>-4</v>
      </c>
      <c r="EY251">
        <v>2067</v>
      </c>
      <c r="EZ251">
        <v>1</v>
      </c>
      <c r="FA251">
        <v>22</v>
      </c>
      <c r="FB251">
        <v>8.3</v>
      </c>
      <c r="FC251">
        <v>8.2</v>
      </c>
      <c r="FD251">
        <v>18</v>
      </c>
      <c r="FE251">
        <v>993.097</v>
      </c>
      <c r="FF251">
        <v>447.639</v>
      </c>
      <c r="FG251">
        <v>33.0015</v>
      </c>
      <c r="FH251">
        <v>35.3223</v>
      </c>
      <c r="FI251">
        <v>30.0011</v>
      </c>
      <c r="FJ251">
        <v>34.9677</v>
      </c>
      <c r="FK251">
        <v>34.9957</v>
      </c>
      <c r="FL251">
        <v>44.8858</v>
      </c>
      <c r="FM251">
        <v>44.5961</v>
      </c>
      <c r="FN251">
        <v>0</v>
      </c>
      <c r="FO251">
        <v>33</v>
      </c>
      <c r="FP251">
        <v>792.04</v>
      </c>
      <c r="FQ251">
        <v>19.7838</v>
      </c>
      <c r="FR251">
        <v>98.762</v>
      </c>
      <c r="FS251">
        <v>97.5789</v>
      </c>
    </row>
    <row r="252" spans="1:175">
      <c r="A252">
        <v>236</v>
      </c>
      <c r="B252">
        <v>1627940983.6</v>
      </c>
      <c r="C252">
        <v>470</v>
      </c>
      <c r="D252" t="s">
        <v>766</v>
      </c>
      <c r="E252" t="s">
        <v>767</v>
      </c>
      <c r="F252">
        <v>0</v>
      </c>
      <c r="H252">
        <v>1627940983.6</v>
      </c>
      <c r="I252">
        <f>(J252)/1000</f>
        <v>0</v>
      </c>
      <c r="J252">
        <f>1000*CB252*AH252*(BX252-BY252)/(100*BQ252*(1000-AH252*BX252))</f>
        <v>0</v>
      </c>
      <c r="K252">
        <f>CB252*AH252*(BW252-BV252*(1000-AH252*BY252)/(1000-AH252*BX252))/(100*BQ252)</f>
        <v>0</v>
      </c>
      <c r="L252">
        <f>BV252 - IF(AH252&gt;1, K252*BQ252*100.0/(AJ252*CJ252), 0)</f>
        <v>0</v>
      </c>
      <c r="M252">
        <f>((S252-I252/2)*L252-K252)/(S252+I252/2)</f>
        <v>0</v>
      </c>
      <c r="N252">
        <f>M252*(CC252+CD252)/1000.0</f>
        <v>0</v>
      </c>
      <c r="O252">
        <f>(BV252 - IF(AH252&gt;1, K252*BQ252*100.0/(AJ252*CJ252), 0))*(CC252+CD252)/1000.0</f>
        <v>0</v>
      </c>
      <c r="P252">
        <f>2.0/((1/R252-1/Q252)+SIGN(R252)*SQRT((1/R252-1/Q252)*(1/R252-1/Q252) + 4*BR252/((BR252+1)*(BR252+1))*(2*1/R252*1/Q252-1/Q252*1/Q252)))</f>
        <v>0</v>
      </c>
      <c r="Q252">
        <f>IF(LEFT(BS252,1)&lt;&gt;"0",IF(LEFT(BS252,1)="1",3.0,BT252),$D$5+$E$5*(CJ252*CC252/($K$5*1000))+$F$5*(CJ252*CC252/($K$5*1000))*MAX(MIN(BQ252,$J$5),$I$5)*MAX(MIN(BQ252,$J$5),$I$5)+$G$5*MAX(MIN(BQ252,$J$5),$I$5)*(CJ252*CC252/($K$5*1000))+$H$5*(CJ252*CC252/($K$5*1000))*(CJ252*CC252/($K$5*1000)))</f>
        <v>0</v>
      </c>
      <c r="R252">
        <f>I252*(1000-(1000*0.61365*exp(17.502*V252/(240.97+V252))/(CC252+CD252)+BX252)/2)/(1000*0.61365*exp(17.502*V252/(240.97+V252))/(CC252+CD252)-BX252)</f>
        <v>0</v>
      </c>
      <c r="S252">
        <f>1/((BR252+1)/(P252/1.6)+1/(Q252/1.37)) + BR252/((BR252+1)/(P252/1.6) + BR252/(Q252/1.37))</f>
        <v>0</v>
      </c>
      <c r="T252">
        <f>(BM252*BP252)</f>
        <v>0</v>
      </c>
      <c r="U252">
        <f>(CE252+(T252+2*0.95*5.67E-8*(((CE252+$B$7)+273)^4-(CE252+273)^4)-44100*I252)/(1.84*29.3*Q252+8*0.95*5.67E-8*(CE252+273)^3))</f>
        <v>0</v>
      </c>
      <c r="V252">
        <f>($C$7*CF252+$D$7*CG252+$E$7*U252)</f>
        <v>0</v>
      </c>
      <c r="W252">
        <f>0.61365*exp(17.502*V252/(240.97+V252))</f>
        <v>0</v>
      </c>
      <c r="X252">
        <f>(Y252/Z252*100)</f>
        <v>0</v>
      </c>
      <c r="Y252">
        <f>BX252*(CC252+CD252)/1000</f>
        <v>0</v>
      </c>
      <c r="Z252">
        <f>0.61365*exp(17.502*CE252/(240.97+CE252))</f>
        <v>0</v>
      </c>
      <c r="AA252">
        <f>(W252-BX252*(CC252+CD252)/1000)</f>
        <v>0</v>
      </c>
      <c r="AB252">
        <f>(-I252*44100)</f>
        <v>0</v>
      </c>
      <c r="AC252">
        <f>2*29.3*Q252*0.92*(CE252-V252)</f>
        <v>0</v>
      </c>
      <c r="AD252">
        <f>2*0.95*5.67E-8*(((CE252+$B$7)+273)^4-(V252+273)^4)</f>
        <v>0</v>
      </c>
      <c r="AE252">
        <f>T252+AD252+AB252+AC252</f>
        <v>0</v>
      </c>
      <c r="AF252">
        <v>0</v>
      </c>
      <c r="AG252">
        <v>0</v>
      </c>
      <c r="AH252">
        <f>IF(AF252*$H$13&gt;=AJ252,1.0,(AJ252/(AJ252-AF252*$H$13)))</f>
        <v>0</v>
      </c>
      <c r="AI252">
        <f>(AH252-1)*100</f>
        <v>0</v>
      </c>
      <c r="AJ252">
        <f>MAX(0,($B$13+$C$13*CJ252)/(1+$D$13*CJ252)*CC252/(CE252+273)*$E$13)</f>
        <v>0</v>
      </c>
      <c r="AK252" t="s">
        <v>292</v>
      </c>
      <c r="AL252" t="s">
        <v>292</v>
      </c>
      <c r="AM252">
        <v>0</v>
      </c>
      <c r="AN252">
        <v>0</v>
      </c>
      <c r="AO252">
        <f>1-AM252/AN252</f>
        <v>0</v>
      </c>
      <c r="AP252">
        <v>0</v>
      </c>
      <c r="AQ252" t="s">
        <v>292</v>
      </c>
      <c r="AR252" t="s">
        <v>292</v>
      </c>
      <c r="AS252">
        <v>0</v>
      </c>
      <c r="AT252">
        <v>0</v>
      </c>
      <c r="AU252">
        <f>1-AS252/AT252</f>
        <v>0</v>
      </c>
      <c r="AV252">
        <v>0.5</v>
      </c>
      <c r="AW252">
        <f>BN252</f>
        <v>0</v>
      </c>
      <c r="AX252">
        <f>K252</f>
        <v>0</v>
      </c>
      <c r="AY252">
        <f>AU252*AV252*AW252</f>
        <v>0</v>
      </c>
      <c r="AZ252">
        <f>(AX252-AP252)/AW252</f>
        <v>0</v>
      </c>
      <c r="BA252">
        <f>(AN252-AT252)/AT252</f>
        <v>0</v>
      </c>
      <c r="BB252">
        <f>AM252/(AO252+AM252/AT252)</f>
        <v>0</v>
      </c>
      <c r="BC252" t="s">
        <v>292</v>
      </c>
      <c r="BD252">
        <v>0</v>
      </c>
      <c r="BE252">
        <f>IF(BD252&lt;&gt;0, BD252, BB252)</f>
        <v>0</v>
      </c>
      <c r="BF252">
        <f>1-BE252/AT252</f>
        <v>0</v>
      </c>
      <c r="BG252">
        <f>(AT252-AS252)/(AT252-BE252)</f>
        <v>0</v>
      </c>
      <c r="BH252">
        <f>(AN252-AT252)/(AN252-BE252)</f>
        <v>0</v>
      </c>
      <c r="BI252">
        <f>(AT252-AS252)/(AT252-AM252)</f>
        <v>0</v>
      </c>
      <c r="BJ252">
        <f>(AN252-AT252)/(AN252-AM252)</f>
        <v>0</v>
      </c>
      <c r="BK252">
        <f>(BG252*BE252/AS252)</f>
        <v>0</v>
      </c>
      <c r="BL252">
        <f>(1-BK252)</f>
        <v>0</v>
      </c>
      <c r="BM252">
        <f>$B$11*CK252+$C$11*CL252+$F$11*CM252*(1-CP252)</f>
        <v>0</v>
      </c>
      <c r="BN252">
        <f>BM252*BO252</f>
        <v>0</v>
      </c>
      <c r="BO252">
        <f>($B$11*$D$9+$C$11*$D$9+$F$11*((CZ252+CR252)/MAX(CZ252+CR252+DA252, 0.1)*$I$9+DA252/MAX(CZ252+CR252+DA252, 0.1)*$J$9))/($B$11+$C$11+$F$11)</f>
        <v>0</v>
      </c>
      <c r="BP252">
        <f>($B$11*$K$9+$C$11*$K$9+$F$11*((CZ252+CR252)/MAX(CZ252+CR252+DA252, 0.1)*$P$9+DA252/MAX(CZ252+CR252+DA252, 0.1)*$Q$9))/($B$11+$C$11+$F$11)</f>
        <v>0</v>
      </c>
      <c r="BQ252">
        <v>6</v>
      </c>
      <c r="BR252">
        <v>0.5</v>
      </c>
      <c r="BS252" t="s">
        <v>293</v>
      </c>
      <c r="BT252">
        <v>2</v>
      </c>
      <c r="BU252">
        <v>1627940983.6</v>
      </c>
      <c r="BV252">
        <v>779.906</v>
      </c>
      <c r="BW252">
        <v>785.337</v>
      </c>
      <c r="BX252">
        <v>19.8841</v>
      </c>
      <c r="BY252">
        <v>19.8501</v>
      </c>
      <c r="BZ252">
        <v>778.002</v>
      </c>
      <c r="CA252">
        <v>20.0123</v>
      </c>
      <c r="CB252">
        <v>899.981</v>
      </c>
      <c r="CC252">
        <v>101.138</v>
      </c>
      <c r="CD252">
        <v>0.100184</v>
      </c>
      <c r="CE252">
        <v>35.31</v>
      </c>
      <c r="CF252">
        <v>35.5565</v>
      </c>
      <c r="CG252">
        <v>999.9</v>
      </c>
      <c r="CH252">
        <v>0</v>
      </c>
      <c r="CI252">
        <v>0</v>
      </c>
      <c r="CJ252">
        <v>10003.8</v>
      </c>
      <c r="CK252">
        <v>0</v>
      </c>
      <c r="CL252">
        <v>66.265</v>
      </c>
      <c r="CM252">
        <v>1460.08</v>
      </c>
      <c r="CN252">
        <v>0.972999</v>
      </c>
      <c r="CO252">
        <v>0.0270013</v>
      </c>
      <c r="CP252">
        <v>0</v>
      </c>
      <c r="CQ252">
        <v>3.0636</v>
      </c>
      <c r="CR252">
        <v>4.99951</v>
      </c>
      <c r="CS252">
        <v>205.522</v>
      </c>
      <c r="CT252">
        <v>11912.6</v>
      </c>
      <c r="CU252">
        <v>49.437</v>
      </c>
      <c r="CV252">
        <v>51.75</v>
      </c>
      <c r="CW252">
        <v>50.937</v>
      </c>
      <c r="CX252">
        <v>50.875</v>
      </c>
      <c r="CY252">
        <v>51.375</v>
      </c>
      <c r="CZ252">
        <v>1415.79</v>
      </c>
      <c r="DA252">
        <v>39.29</v>
      </c>
      <c r="DB252">
        <v>0</v>
      </c>
      <c r="DC252">
        <v>1627940984.5</v>
      </c>
      <c r="DD252">
        <v>0</v>
      </c>
      <c r="DE252">
        <v>3.27590769230769</v>
      </c>
      <c r="DF252">
        <v>-0.701976067469728</v>
      </c>
      <c r="DG252">
        <v>-2.75343589928481</v>
      </c>
      <c r="DH252">
        <v>205.928461538462</v>
      </c>
      <c r="DI252">
        <v>15</v>
      </c>
      <c r="DJ252">
        <v>1627940486.6</v>
      </c>
      <c r="DK252" t="s">
        <v>294</v>
      </c>
      <c r="DL252">
        <v>1627940484.1</v>
      </c>
      <c r="DM252">
        <v>1627940486.6</v>
      </c>
      <c r="DN252">
        <v>1</v>
      </c>
      <c r="DO252">
        <v>-0.66</v>
      </c>
      <c r="DP252">
        <v>-0.126</v>
      </c>
      <c r="DQ252">
        <v>0.617</v>
      </c>
      <c r="DR252">
        <v>-0.144</v>
      </c>
      <c r="DS252">
        <v>420</v>
      </c>
      <c r="DT252">
        <v>19</v>
      </c>
      <c r="DU252">
        <v>0.69</v>
      </c>
      <c r="DV252">
        <v>0.21</v>
      </c>
      <c r="DW252">
        <v>-5.4933356097561</v>
      </c>
      <c r="DX252">
        <v>-0.226233031358885</v>
      </c>
      <c r="DY252">
        <v>0.0598662836029854</v>
      </c>
      <c r="DZ252">
        <v>1</v>
      </c>
      <c r="EA252">
        <v>3.24215294117647</v>
      </c>
      <c r="EB252">
        <v>0.100714995181973</v>
      </c>
      <c r="EC252">
        <v>0.204573165733945</v>
      </c>
      <c r="ED252">
        <v>1</v>
      </c>
      <c r="EE252">
        <v>0.0381895780487805</v>
      </c>
      <c r="EF252">
        <v>-0.337508708989547</v>
      </c>
      <c r="EG252">
        <v>0.0414871684124994</v>
      </c>
      <c r="EH252">
        <v>0</v>
      </c>
      <c r="EI252">
        <v>2</v>
      </c>
      <c r="EJ252">
        <v>3</v>
      </c>
      <c r="EK252" t="s">
        <v>298</v>
      </c>
      <c r="EL252">
        <v>100</v>
      </c>
      <c r="EM252">
        <v>100</v>
      </c>
      <c r="EN252">
        <v>1.904</v>
      </c>
      <c r="EO252">
        <v>-0.1282</v>
      </c>
      <c r="EP252">
        <v>-1.5265217558934</v>
      </c>
      <c r="EQ252">
        <v>0.00616335315543056</v>
      </c>
      <c r="ER252">
        <v>-2.81551833566181e-06</v>
      </c>
      <c r="ES252">
        <v>7.20361701182458e-10</v>
      </c>
      <c r="ET252">
        <v>-0.335119031910718</v>
      </c>
      <c r="EU252">
        <v>0.000949733804135094</v>
      </c>
      <c r="EV252">
        <v>0.000626151634330831</v>
      </c>
      <c r="EW252">
        <v>-7.8445624330649e-06</v>
      </c>
      <c r="EX252">
        <v>-4</v>
      </c>
      <c r="EY252">
        <v>2067</v>
      </c>
      <c r="EZ252">
        <v>1</v>
      </c>
      <c r="FA252">
        <v>22</v>
      </c>
      <c r="FB252">
        <v>8.3</v>
      </c>
      <c r="FC252">
        <v>8.3</v>
      </c>
      <c r="FD252">
        <v>18</v>
      </c>
      <c r="FE252">
        <v>993.14</v>
      </c>
      <c r="FF252">
        <v>447.723</v>
      </c>
      <c r="FG252">
        <v>33.0018</v>
      </c>
      <c r="FH252">
        <v>35.3273</v>
      </c>
      <c r="FI252">
        <v>30.0011</v>
      </c>
      <c r="FJ252">
        <v>34.9756</v>
      </c>
      <c r="FK252">
        <v>35.0029</v>
      </c>
      <c r="FL252">
        <v>45.0513</v>
      </c>
      <c r="FM252">
        <v>44.5961</v>
      </c>
      <c r="FN252">
        <v>0</v>
      </c>
      <c r="FO252">
        <v>33</v>
      </c>
      <c r="FP252">
        <v>797.06</v>
      </c>
      <c r="FQ252">
        <v>19.7732</v>
      </c>
      <c r="FR252">
        <v>98.7611</v>
      </c>
      <c r="FS252">
        <v>97.5773</v>
      </c>
    </row>
    <row r="253" spans="1:175">
      <c r="A253">
        <v>237</v>
      </c>
      <c r="B253">
        <v>1627940985.6</v>
      </c>
      <c r="C253">
        <v>472</v>
      </c>
      <c r="D253" t="s">
        <v>768</v>
      </c>
      <c r="E253" t="s">
        <v>769</v>
      </c>
      <c r="F253">
        <v>0</v>
      </c>
      <c r="H253">
        <v>1627940985.6</v>
      </c>
      <c r="I253">
        <f>(J253)/1000</f>
        <v>0</v>
      </c>
      <c r="J253">
        <f>1000*CB253*AH253*(BX253-BY253)/(100*BQ253*(1000-AH253*BX253))</f>
        <v>0</v>
      </c>
      <c r="K253">
        <f>CB253*AH253*(BW253-BV253*(1000-AH253*BY253)/(1000-AH253*BX253))/(100*BQ253)</f>
        <v>0</v>
      </c>
      <c r="L253">
        <f>BV253 - IF(AH253&gt;1, K253*BQ253*100.0/(AJ253*CJ253), 0)</f>
        <v>0</v>
      </c>
      <c r="M253">
        <f>((S253-I253/2)*L253-K253)/(S253+I253/2)</f>
        <v>0</v>
      </c>
      <c r="N253">
        <f>M253*(CC253+CD253)/1000.0</f>
        <v>0</v>
      </c>
      <c r="O253">
        <f>(BV253 - IF(AH253&gt;1, K253*BQ253*100.0/(AJ253*CJ253), 0))*(CC253+CD253)/1000.0</f>
        <v>0</v>
      </c>
      <c r="P253">
        <f>2.0/((1/R253-1/Q253)+SIGN(R253)*SQRT((1/R253-1/Q253)*(1/R253-1/Q253) + 4*BR253/((BR253+1)*(BR253+1))*(2*1/R253*1/Q253-1/Q253*1/Q253)))</f>
        <v>0</v>
      </c>
      <c r="Q253">
        <f>IF(LEFT(BS253,1)&lt;&gt;"0",IF(LEFT(BS253,1)="1",3.0,BT253),$D$5+$E$5*(CJ253*CC253/($K$5*1000))+$F$5*(CJ253*CC253/($K$5*1000))*MAX(MIN(BQ253,$J$5),$I$5)*MAX(MIN(BQ253,$J$5),$I$5)+$G$5*MAX(MIN(BQ253,$J$5),$I$5)*(CJ253*CC253/($K$5*1000))+$H$5*(CJ253*CC253/($K$5*1000))*(CJ253*CC253/($K$5*1000)))</f>
        <v>0</v>
      </c>
      <c r="R253">
        <f>I253*(1000-(1000*0.61365*exp(17.502*V253/(240.97+V253))/(CC253+CD253)+BX253)/2)/(1000*0.61365*exp(17.502*V253/(240.97+V253))/(CC253+CD253)-BX253)</f>
        <v>0</v>
      </c>
      <c r="S253">
        <f>1/((BR253+1)/(P253/1.6)+1/(Q253/1.37)) + BR253/((BR253+1)/(P253/1.6) + BR253/(Q253/1.37))</f>
        <v>0</v>
      </c>
      <c r="T253">
        <f>(BM253*BP253)</f>
        <v>0</v>
      </c>
      <c r="U253">
        <f>(CE253+(T253+2*0.95*5.67E-8*(((CE253+$B$7)+273)^4-(CE253+273)^4)-44100*I253)/(1.84*29.3*Q253+8*0.95*5.67E-8*(CE253+273)^3))</f>
        <v>0</v>
      </c>
      <c r="V253">
        <f>($C$7*CF253+$D$7*CG253+$E$7*U253)</f>
        <v>0</v>
      </c>
      <c r="W253">
        <f>0.61365*exp(17.502*V253/(240.97+V253))</f>
        <v>0</v>
      </c>
      <c r="X253">
        <f>(Y253/Z253*100)</f>
        <v>0</v>
      </c>
      <c r="Y253">
        <f>BX253*(CC253+CD253)/1000</f>
        <v>0</v>
      </c>
      <c r="Z253">
        <f>0.61365*exp(17.502*CE253/(240.97+CE253))</f>
        <v>0</v>
      </c>
      <c r="AA253">
        <f>(W253-BX253*(CC253+CD253)/1000)</f>
        <v>0</v>
      </c>
      <c r="AB253">
        <f>(-I253*44100)</f>
        <v>0</v>
      </c>
      <c r="AC253">
        <f>2*29.3*Q253*0.92*(CE253-V253)</f>
        <v>0</v>
      </c>
      <c r="AD253">
        <f>2*0.95*5.67E-8*(((CE253+$B$7)+273)^4-(V253+273)^4)</f>
        <v>0</v>
      </c>
      <c r="AE253">
        <f>T253+AD253+AB253+AC253</f>
        <v>0</v>
      </c>
      <c r="AF253">
        <v>0</v>
      </c>
      <c r="AG253">
        <v>0</v>
      </c>
      <c r="AH253">
        <f>IF(AF253*$H$13&gt;=AJ253,1.0,(AJ253/(AJ253-AF253*$H$13)))</f>
        <v>0</v>
      </c>
      <c r="AI253">
        <f>(AH253-1)*100</f>
        <v>0</v>
      </c>
      <c r="AJ253">
        <f>MAX(0,($B$13+$C$13*CJ253)/(1+$D$13*CJ253)*CC253/(CE253+273)*$E$13)</f>
        <v>0</v>
      </c>
      <c r="AK253" t="s">
        <v>292</v>
      </c>
      <c r="AL253" t="s">
        <v>292</v>
      </c>
      <c r="AM253">
        <v>0</v>
      </c>
      <c r="AN253">
        <v>0</v>
      </c>
      <c r="AO253">
        <f>1-AM253/AN253</f>
        <v>0</v>
      </c>
      <c r="AP253">
        <v>0</v>
      </c>
      <c r="AQ253" t="s">
        <v>292</v>
      </c>
      <c r="AR253" t="s">
        <v>292</v>
      </c>
      <c r="AS253">
        <v>0</v>
      </c>
      <c r="AT253">
        <v>0</v>
      </c>
      <c r="AU253">
        <f>1-AS253/AT253</f>
        <v>0</v>
      </c>
      <c r="AV253">
        <v>0.5</v>
      </c>
      <c r="AW253">
        <f>BN253</f>
        <v>0</v>
      </c>
      <c r="AX253">
        <f>K253</f>
        <v>0</v>
      </c>
      <c r="AY253">
        <f>AU253*AV253*AW253</f>
        <v>0</v>
      </c>
      <c r="AZ253">
        <f>(AX253-AP253)/AW253</f>
        <v>0</v>
      </c>
      <c r="BA253">
        <f>(AN253-AT253)/AT253</f>
        <v>0</v>
      </c>
      <c r="BB253">
        <f>AM253/(AO253+AM253/AT253)</f>
        <v>0</v>
      </c>
      <c r="BC253" t="s">
        <v>292</v>
      </c>
      <c r="BD253">
        <v>0</v>
      </c>
      <c r="BE253">
        <f>IF(BD253&lt;&gt;0, BD253, BB253)</f>
        <v>0</v>
      </c>
      <c r="BF253">
        <f>1-BE253/AT253</f>
        <v>0</v>
      </c>
      <c r="BG253">
        <f>(AT253-AS253)/(AT253-BE253)</f>
        <v>0</v>
      </c>
      <c r="BH253">
        <f>(AN253-AT253)/(AN253-BE253)</f>
        <v>0</v>
      </c>
      <c r="BI253">
        <f>(AT253-AS253)/(AT253-AM253)</f>
        <v>0</v>
      </c>
      <c r="BJ253">
        <f>(AN253-AT253)/(AN253-AM253)</f>
        <v>0</v>
      </c>
      <c r="BK253">
        <f>(BG253*BE253/AS253)</f>
        <v>0</v>
      </c>
      <c r="BL253">
        <f>(1-BK253)</f>
        <v>0</v>
      </c>
      <c r="BM253">
        <f>$B$11*CK253+$C$11*CL253+$F$11*CM253*(1-CP253)</f>
        <v>0</v>
      </c>
      <c r="BN253">
        <f>BM253*BO253</f>
        <v>0</v>
      </c>
      <c r="BO253">
        <f>($B$11*$D$9+$C$11*$D$9+$F$11*((CZ253+CR253)/MAX(CZ253+CR253+DA253, 0.1)*$I$9+DA253/MAX(CZ253+CR253+DA253, 0.1)*$J$9))/($B$11+$C$11+$F$11)</f>
        <v>0</v>
      </c>
      <c r="BP253">
        <f>($B$11*$K$9+$C$11*$K$9+$F$11*((CZ253+CR253)/MAX(CZ253+CR253+DA253, 0.1)*$P$9+DA253/MAX(CZ253+CR253+DA253, 0.1)*$Q$9))/($B$11+$C$11+$F$11)</f>
        <v>0</v>
      </c>
      <c r="BQ253">
        <v>6</v>
      </c>
      <c r="BR253">
        <v>0.5</v>
      </c>
      <c r="BS253" t="s">
        <v>293</v>
      </c>
      <c r="BT253">
        <v>2</v>
      </c>
      <c r="BU253">
        <v>1627940985.6</v>
      </c>
      <c r="BV253">
        <v>783.222</v>
      </c>
      <c r="BW253">
        <v>788.525</v>
      </c>
      <c r="BX253">
        <v>19.8958</v>
      </c>
      <c r="BY253">
        <v>19.8568</v>
      </c>
      <c r="BZ253">
        <v>781.308</v>
      </c>
      <c r="CA253">
        <v>20.0238</v>
      </c>
      <c r="CB253">
        <v>899.88</v>
      </c>
      <c r="CC253">
        <v>101.138</v>
      </c>
      <c r="CD253">
        <v>0.0997108</v>
      </c>
      <c r="CE253">
        <v>35.3122</v>
      </c>
      <c r="CF253">
        <v>35.5566</v>
      </c>
      <c r="CG253">
        <v>999.9</v>
      </c>
      <c r="CH253">
        <v>0</v>
      </c>
      <c r="CI253">
        <v>0</v>
      </c>
      <c r="CJ253">
        <v>10007.5</v>
      </c>
      <c r="CK253">
        <v>0</v>
      </c>
      <c r="CL253">
        <v>66.265</v>
      </c>
      <c r="CM253">
        <v>1460.1</v>
      </c>
      <c r="CN253">
        <v>0.972999</v>
      </c>
      <c r="CO253">
        <v>0.0270013</v>
      </c>
      <c r="CP253">
        <v>0</v>
      </c>
      <c r="CQ253">
        <v>3.1255</v>
      </c>
      <c r="CR253">
        <v>4.99951</v>
      </c>
      <c r="CS253">
        <v>205.92</v>
      </c>
      <c r="CT253">
        <v>11912.7</v>
      </c>
      <c r="CU253">
        <v>49.437</v>
      </c>
      <c r="CV253">
        <v>51.75</v>
      </c>
      <c r="CW253">
        <v>50.937</v>
      </c>
      <c r="CX253">
        <v>50.875</v>
      </c>
      <c r="CY253">
        <v>51.375</v>
      </c>
      <c r="CZ253">
        <v>1415.81</v>
      </c>
      <c r="DA253">
        <v>39.29</v>
      </c>
      <c r="DB253">
        <v>0</v>
      </c>
      <c r="DC253">
        <v>1627940986.3</v>
      </c>
      <c r="DD253">
        <v>0</v>
      </c>
      <c r="DE253">
        <v>3.244144</v>
      </c>
      <c r="DF253">
        <v>-0.593200000822843</v>
      </c>
      <c r="DG253">
        <v>-2.52900000957053</v>
      </c>
      <c r="DH253">
        <v>205.839</v>
      </c>
      <c r="DI253">
        <v>15</v>
      </c>
      <c r="DJ253">
        <v>1627940486.6</v>
      </c>
      <c r="DK253" t="s">
        <v>294</v>
      </c>
      <c r="DL253">
        <v>1627940484.1</v>
      </c>
      <c r="DM253">
        <v>1627940486.6</v>
      </c>
      <c r="DN253">
        <v>1</v>
      </c>
      <c r="DO253">
        <v>-0.66</v>
      </c>
      <c r="DP253">
        <v>-0.126</v>
      </c>
      <c r="DQ253">
        <v>0.617</v>
      </c>
      <c r="DR253">
        <v>-0.144</v>
      </c>
      <c r="DS253">
        <v>420</v>
      </c>
      <c r="DT253">
        <v>19</v>
      </c>
      <c r="DU253">
        <v>0.69</v>
      </c>
      <c r="DV253">
        <v>0.21</v>
      </c>
      <c r="DW253">
        <v>-5.49392951219512</v>
      </c>
      <c r="DX253">
        <v>0.0347331010453034</v>
      </c>
      <c r="DY253">
        <v>0.0603890958478683</v>
      </c>
      <c r="DZ253">
        <v>1</v>
      </c>
      <c r="EA253">
        <v>3.25091470588235</v>
      </c>
      <c r="EB253">
        <v>0.059989818644614</v>
      </c>
      <c r="EC253">
        <v>0.201926425349248</v>
      </c>
      <c r="ED253">
        <v>1</v>
      </c>
      <c r="EE253">
        <v>0.0303512780487805</v>
      </c>
      <c r="EF253">
        <v>-0.197393157073171</v>
      </c>
      <c r="EG253">
        <v>0.032873473008458</v>
      </c>
      <c r="EH253">
        <v>0</v>
      </c>
      <c r="EI253">
        <v>2</v>
      </c>
      <c r="EJ253">
        <v>3</v>
      </c>
      <c r="EK253" t="s">
        <v>298</v>
      </c>
      <c r="EL253">
        <v>100</v>
      </c>
      <c r="EM253">
        <v>100</v>
      </c>
      <c r="EN253">
        <v>1.914</v>
      </c>
      <c r="EO253">
        <v>-0.128</v>
      </c>
      <c r="EP253">
        <v>-1.5265217558934</v>
      </c>
      <c r="EQ253">
        <v>0.00616335315543056</v>
      </c>
      <c r="ER253">
        <v>-2.81551833566181e-06</v>
      </c>
      <c r="ES253">
        <v>7.20361701182458e-10</v>
      </c>
      <c r="ET253">
        <v>-0.335119031910718</v>
      </c>
      <c r="EU253">
        <v>0.000949733804135094</v>
      </c>
      <c r="EV253">
        <v>0.000626151634330831</v>
      </c>
      <c r="EW253">
        <v>-7.8445624330649e-06</v>
      </c>
      <c r="EX253">
        <v>-4</v>
      </c>
      <c r="EY253">
        <v>2067</v>
      </c>
      <c r="EZ253">
        <v>1</v>
      </c>
      <c r="FA253">
        <v>22</v>
      </c>
      <c r="FB253">
        <v>8.4</v>
      </c>
      <c r="FC253">
        <v>8.3</v>
      </c>
      <c r="FD253">
        <v>18</v>
      </c>
      <c r="FE253">
        <v>992.976</v>
      </c>
      <c r="FF253">
        <v>447.801</v>
      </c>
      <c r="FG253">
        <v>33.0017</v>
      </c>
      <c r="FH253">
        <v>35.3338</v>
      </c>
      <c r="FI253">
        <v>30.0012</v>
      </c>
      <c r="FJ253">
        <v>34.9826</v>
      </c>
      <c r="FK253">
        <v>35.0092</v>
      </c>
      <c r="FL253">
        <v>45.2045</v>
      </c>
      <c r="FM253">
        <v>44.5961</v>
      </c>
      <c r="FN253">
        <v>0</v>
      </c>
      <c r="FO253">
        <v>33</v>
      </c>
      <c r="FP253">
        <v>802.13</v>
      </c>
      <c r="FQ253">
        <v>19.758</v>
      </c>
      <c r="FR253">
        <v>98.7593</v>
      </c>
      <c r="FS253">
        <v>97.5758</v>
      </c>
    </row>
    <row r="254" spans="1:175">
      <c r="A254">
        <v>238</v>
      </c>
      <c r="B254">
        <v>1627940987.6</v>
      </c>
      <c r="C254">
        <v>474</v>
      </c>
      <c r="D254" t="s">
        <v>770</v>
      </c>
      <c r="E254" t="s">
        <v>771</v>
      </c>
      <c r="F254">
        <v>0</v>
      </c>
      <c r="H254">
        <v>1627940987.6</v>
      </c>
      <c r="I254">
        <f>(J254)/1000</f>
        <v>0</v>
      </c>
      <c r="J254">
        <f>1000*CB254*AH254*(BX254-BY254)/(100*BQ254*(1000-AH254*BX254))</f>
        <v>0</v>
      </c>
      <c r="K254">
        <f>CB254*AH254*(BW254-BV254*(1000-AH254*BY254)/(1000-AH254*BX254))/(100*BQ254)</f>
        <v>0</v>
      </c>
      <c r="L254">
        <f>BV254 - IF(AH254&gt;1, K254*BQ254*100.0/(AJ254*CJ254), 0)</f>
        <v>0</v>
      </c>
      <c r="M254">
        <f>((S254-I254/2)*L254-K254)/(S254+I254/2)</f>
        <v>0</v>
      </c>
      <c r="N254">
        <f>M254*(CC254+CD254)/1000.0</f>
        <v>0</v>
      </c>
      <c r="O254">
        <f>(BV254 - IF(AH254&gt;1, K254*BQ254*100.0/(AJ254*CJ254), 0))*(CC254+CD254)/1000.0</f>
        <v>0</v>
      </c>
      <c r="P254">
        <f>2.0/((1/R254-1/Q254)+SIGN(R254)*SQRT((1/R254-1/Q254)*(1/R254-1/Q254) + 4*BR254/((BR254+1)*(BR254+1))*(2*1/R254*1/Q254-1/Q254*1/Q254)))</f>
        <v>0</v>
      </c>
      <c r="Q254">
        <f>IF(LEFT(BS254,1)&lt;&gt;"0",IF(LEFT(BS254,1)="1",3.0,BT254),$D$5+$E$5*(CJ254*CC254/($K$5*1000))+$F$5*(CJ254*CC254/($K$5*1000))*MAX(MIN(BQ254,$J$5),$I$5)*MAX(MIN(BQ254,$J$5),$I$5)+$G$5*MAX(MIN(BQ254,$J$5),$I$5)*(CJ254*CC254/($K$5*1000))+$H$5*(CJ254*CC254/($K$5*1000))*(CJ254*CC254/($K$5*1000)))</f>
        <v>0</v>
      </c>
      <c r="R254">
        <f>I254*(1000-(1000*0.61365*exp(17.502*V254/(240.97+V254))/(CC254+CD254)+BX254)/2)/(1000*0.61365*exp(17.502*V254/(240.97+V254))/(CC254+CD254)-BX254)</f>
        <v>0</v>
      </c>
      <c r="S254">
        <f>1/((BR254+1)/(P254/1.6)+1/(Q254/1.37)) + BR254/((BR254+1)/(P254/1.6) + BR254/(Q254/1.37))</f>
        <v>0</v>
      </c>
      <c r="T254">
        <f>(BM254*BP254)</f>
        <v>0</v>
      </c>
      <c r="U254">
        <f>(CE254+(T254+2*0.95*5.67E-8*(((CE254+$B$7)+273)^4-(CE254+273)^4)-44100*I254)/(1.84*29.3*Q254+8*0.95*5.67E-8*(CE254+273)^3))</f>
        <v>0</v>
      </c>
      <c r="V254">
        <f>($C$7*CF254+$D$7*CG254+$E$7*U254)</f>
        <v>0</v>
      </c>
      <c r="W254">
        <f>0.61365*exp(17.502*V254/(240.97+V254))</f>
        <v>0</v>
      </c>
      <c r="X254">
        <f>(Y254/Z254*100)</f>
        <v>0</v>
      </c>
      <c r="Y254">
        <f>BX254*(CC254+CD254)/1000</f>
        <v>0</v>
      </c>
      <c r="Z254">
        <f>0.61365*exp(17.502*CE254/(240.97+CE254))</f>
        <v>0</v>
      </c>
      <c r="AA254">
        <f>(W254-BX254*(CC254+CD254)/1000)</f>
        <v>0</v>
      </c>
      <c r="AB254">
        <f>(-I254*44100)</f>
        <v>0</v>
      </c>
      <c r="AC254">
        <f>2*29.3*Q254*0.92*(CE254-V254)</f>
        <v>0</v>
      </c>
      <c r="AD254">
        <f>2*0.95*5.67E-8*(((CE254+$B$7)+273)^4-(V254+273)^4)</f>
        <v>0</v>
      </c>
      <c r="AE254">
        <f>T254+AD254+AB254+AC254</f>
        <v>0</v>
      </c>
      <c r="AF254">
        <v>0</v>
      </c>
      <c r="AG254">
        <v>0</v>
      </c>
      <c r="AH254">
        <f>IF(AF254*$H$13&gt;=AJ254,1.0,(AJ254/(AJ254-AF254*$H$13)))</f>
        <v>0</v>
      </c>
      <c r="AI254">
        <f>(AH254-1)*100</f>
        <v>0</v>
      </c>
      <c r="AJ254">
        <f>MAX(0,($B$13+$C$13*CJ254)/(1+$D$13*CJ254)*CC254/(CE254+273)*$E$13)</f>
        <v>0</v>
      </c>
      <c r="AK254" t="s">
        <v>292</v>
      </c>
      <c r="AL254" t="s">
        <v>292</v>
      </c>
      <c r="AM254">
        <v>0</v>
      </c>
      <c r="AN254">
        <v>0</v>
      </c>
      <c r="AO254">
        <f>1-AM254/AN254</f>
        <v>0</v>
      </c>
      <c r="AP254">
        <v>0</v>
      </c>
      <c r="AQ254" t="s">
        <v>292</v>
      </c>
      <c r="AR254" t="s">
        <v>292</v>
      </c>
      <c r="AS254">
        <v>0</v>
      </c>
      <c r="AT254">
        <v>0</v>
      </c>
      <c r="AU254">
        <f>1-AS254/AT254</f>
        <v>0</v>
      </c>
      <c r="AV254">
        <v>0.5</v>
      </c>
      <c r="AW254">
        <f>BN254</f>
        <v>0</v>
      </c>
      <c r="AX254">
        <f>K254</f>
        <v>0</v>
      </c>
      <c r="AY254">
        <f>AU254*AV254*AW254</f>
        <v>0</v>
      </c>
      <c r="AZ254">
        <f>(AX254-AP254)/AW254</f>
        <v>0</v>
      </c>
      <c r="BA254">
        <f>(AN254-AT254)/AT254</f>
        <v>0</v>
      </c>
      <c r="BB254">
        <f>AM254/(AO254+AM254/AT254)</f>
        <v>0</v>
      </c>
      <c r="BC254" t="s">
        <v>292</v>
      </c>
      <c r="BD254">
        <v>0</v>
      </c>
      <c r="BE254">
        <f>IF(BD254&lt;&gt;0, BD254, BB254)</f>
        <v>0</v>
      </c>
      <c r="BF254">
        <f>1-BE254/AT254</f>
        <v>0</v>
      </c>
      <c r="BG254">
        <f>(AT254-AS254)/(AT254-BE254)</f>
        <v>0</v>
      </c>
      <c r="BH254">
        <f>(AN254-AT254)/(AN254-BE254)</f>
        <v>0</v>
      </c>
      <c r="BI254">
        <f>(AT254-AS254)/(AT254-AM254)</f>
        <v>0</v>
      </c>
      <c r="BJ254">
        <f>(AN254-AT254)/(AN254-AM254)</f>
        <v>0</v>
      </c>
      <c r="BK254">
        <f>(BG254*BE254/AS254)</f>
        <v>0</v>
      </c>
      <c r="BL254">
        <f>(1-BK254)</f>
        <v>0</v>
      </c>
      <c r="BM254">
        <f>$B$11*CK254+$C$11*CL254+$F$11*CM254*(1-CP254)</f>
        <v>0</v>
      </c>
      <c r="BN254">
        <f>BM254*BO254</f>
        <v>0</v>
      </c>
      <c r="BO254">
        <f>($B$11*$D$9+$C$11*$D$9+$F$11*((CZ254+CR254)/MAX(CZ254+CR254+DA254, 0.1)*$I$9+DA254/MAX(CZ254+CR254+DA254, 0.1)*$J$9))/($B$11+$C$11+$F$11)</f>
        <v>0</v>
      </c>
      <c r="BP254">
        <f>($B$11*$K$9+$C$11*$K$9+$F$11*((CZ254+CR254)/MAX(CZ254+CR254+DA254, 0.1)*$P$9+DA254/MAX(CZ254+CR254+DA254, 0.1)*$Q$9))/($B$11+$C$11+$F$11)</f>
        <v>0</v>
      </c>
      <c r="BQ254">
        <v>6</v>
      </c>
      <c r="BR254">
        <v>0.5</v>
      </c>
      <c r="BS254" t="s">
        <v>293</v>
      </c>
      <c r="BT254">
        <v>2</v>
      </c>
      <c r="BU254">
        <v>1627940987.6</v>
      </c>
      <c r="BV254">
        <v>786.469</v>
      </c>
      <c r="BW254">
        <v>791.621</v>
      </c>
      <c r="BX254">
        <v>19.9062</v>
      </c>
      <c r="BY254">
        <v>19.8625</v>
      </c>
      <c r="BZ254">
        <v>784.545</v>
      </c>
      <c r="CA254">
        <v>20.034</v>
      </c>
      <c r="CB254">
        <v>900.042</v>
      </c>
      <c r="CC254">
        <v>101.138</v>
      </c>
      <c r="CD254">
        <v>0.100228</v>
      </c>
      <c r="CE254">
        <v>35.3122</v>
      </c>
      <c r="CF254">
        <v>35.559</v>
      </c>
      <c r="CG254">
        <v>999.9</v>
      </c>
      <c r="CH254">
        <v>0</v>
      </c>
      <c r="CI254">
        <v>0</v>
      </c>
      <c r="CJ254">
        <v>9977.5</v>
      </c>
      <c r="CK254">
        <v>0</v>
      </c>
      <c r="CL254">
        <v>66.265</v>
      </c>
      <c r="CM254">
        <v>1460.11</v>
      </c>
      <c r="CN254">
        <v>0.972999</v>
      </c>
      <c r="CO254">
        <v>0.0270013</v>
      </c>
      <c r="CP254">
        <v>0</v>
      </c>
      <c r="CQ254">
        <v>3.4082</v>
      </c>
      <c r="CR254">
        <v>4.99951</v>
      </c>
      <c r="CS254">
        <v>205.148</v>
      </c>
      <c r="CT254">
        <v>11912.8</v>
      </c>
      <c r="CU254">
        <v>49.437</v>
      </c>
      <c r="CV254">
        <v>51.75</v>
      </c>
      <c r="CW254">
        <v>50.937</v>
      </c>
      <c r="CX254">
        <v>50.875</v>
      </c>
      <c r="CY254">
        <v>51.375</v>
      </c>
      <c r="CZ254">
        <v>1415.82</v>
      </c>
      <c r="DA254">
        <v>39.29</v>
      </c>
      <c r="DB254">
        <v>0</v>
      </c>
      <c r="DC254">
        <v>1627940988.1</v>
      </c>
      <c r="DD254">
        <v>0</v>
      </c>
      <c r="DE254">
        <v>3.24109615384615</v>
      </c>
      <c r="DF254">
        <v>-0.152516242213701</v>
      </c>
      <c r="DG254">
        <v>-2.68290597968361</v>
      </c>
      <c r="DH254">
        <v>205.782038461538</v>
      </c>
      <c r="DI254">
        <v>15</v>
      </c>
      <c r="DJ254">
        <v>1627940486.6</v>
      </c>
      <c r="DK254" t="s">
        <v>294</v>
      </c>
      <c r="DL254">
        <v>1627940484.1</v>
      </c>
      <c r="DM254">
        <v>1627940486.6</v>
      </c>
      <c r="DN254">
        <v>1</v>
      </c>
      <c r="DO254">
        <v>-0.66</v>
      </c>
      <c r="DP254">
        <v>-0.126</v>
      </c>
      <c r="DQ254">
        <v>0.617</v>
      </c>
      <c r="DR254">
        <v>-0.144</v>
      </c>
      <c r="DS254">
        <v>420</v>
      </c>
      <c r="DT254">
        <v>19</v>
      </c>
      <c r="DU254">
        <v>0.69</v>
      </c>
      <c r="DV254">
        <v>0.21</v>
      </c>
      <c r="DW254">
        <v>-5.47664585365854</v>
      </c>
      <c r="DX254">
        <v>0.48984146341462</v>
      </c>
      <c r="DY254">
        <v>0.0932683487989678</v>
      </c>
      <c r="DZ254">
        <v>1</v>
      </c>
      <c r="EA254">
        <v>3.25971764705882</v>
      </c>
      <c r="EB254">
        <v>-0.403962276084003</v>
      </c>
      <c r="EC254">
        <v>0.180552429196013</v>
      </c>
      <c r="ED254">
        <v>1</v>
      </c>
      <c r="EE254">
        <v>0.024872287804878</v>
      </c>
      <c r="EF254">
        <v>-0.0598174657839721</v>
      </c>
      <c r="EG254">
        <v>0.0253062696841693</v>
      </c>
      <c r="EH254">
        <v>1</v>
      </c>
      <c r="EI254">
        <v>3</v>
      </c>
      <c r="EJ254">
        <v>3</v>
      </c>
      <c r="EK254" t="s">
        <v>295</v>
      </c>
      <c r="EL254">
        <v>100</v>
      </c>
      <c r="EM254">
        <v>100</v>
      </c>
      <c r="EN254">
        <v>1.924</v>
      </c>
      <c r="EO254">
        <v>-0.1278</v>
      </c>
      <c r="EP254">
        <v>-1.5265217558934</v>
      </c>
      <c r="EQ254">
        <v>0.00616335315543056</v>
      </c>
      <c r="ER254">
        <v>-2.81551833566181e-06</v>
      </c>
      <c r="ES254">
        <v>7.20361701182458e-10</v>
      </c>
      <c r="ET254">
        <v>-0.335119031910718</v>
      </c>
      <c r="EU254">
        <v>0.000949733804135094</v>
      </c>
      <c r="EV254">
        <v>0.000626151634330831</v>
      </c>
      <c r="EW254">
        <v>-7.8445624330649e-06</v>
      </c>
      <c r="EX254">
        <v>-4</v>
      </c>
      <c r="EY254">
        <v>2067</v>
      </c>
      <c r="EZ254">
        <v>1</v>
      </c>
      <c r="FA254">
        <v>22</v>
      </c>
      <c r="FB254">
        <v>8.4</v>
      </c>
      <c r="FC254">
        <v>8.3</v>
      </c>
      <c r="FD254">
        <v>18</v>
      </c>
      <c r="FE254">
        <v>992.939</v>
      </c>
      <c r="FF254">
        <v>447.714</v>
      </c>
      <c r="FG254">
        <v>33.0018</v>
      </c>
      <c r="FH254">
        <v>35.3403</v>
      </c>
      <c r="FI254">
        <v>30.0012</v>
      </c>
      <c r="FJ254">
        <v>34.989</v>
      </c>
      <c r="FK254">
        <v>35.0155</v>
      </c>
      <c r="FL254">
        <v>45.3324</v>
      </c>
      <c r="FM254">
        <v>44.5961</v>
      </c>
      <c r="FN254">
        <v>0</v>
      </c>
      <c r="FO254">
        <v>33</v>
      </c>
      <c r="FP254">
        <v>802.13</v>
      </c>
      <c r="FQ254">
        <v>19.7436</v>
      </c>
      <c r="FR254">
        <v>98.7582</v>
      </c>
      <c r="FS254">
        <v>97.5741</v>
      </c>
    </row>
    <row r="255" spans="1:175">
      <c r="A255">
        <v>239</v>
      </c>
      <c r="B255">
        <v>1627940989.6</v>
      </c>
      <c r="C255">
        <v>476</v>
      </c>
      <c r="D255" t="s">
        <v>772</v>
      </c>
      <c r="E255" t="s">
        <v>773</v>
      </c>
      <c r="F255">
        <v>0</v>
      </c>
      <c r="H255">
        <v>1627940989.6</v>
      </c>
      <c r="I255">
        <f>(J255)/1000</f>
        <v>0</v>
      </c>
      <c r="J255">
        <f>1000*CB255*AH255*(BX255-BY255)/(100*BQ255*(1000-AH255*BX255))</f>
        <v>0</v>
      </c>
      <c r="K255">
        <f>CB255*AH255*(BW255-BV255*(1000-AH255*BY255)/(1000-AH255*BX255))/(100*BQ255)</f>
        <v>0</v>
      </c>
      <c r="L255">
        <f>BV255 - IF(AH255&gt;1, K255*BQ255*100.0/(AJ255*CJ255), 0)</f>
        <v>0</v>
      </c>
      <c r="M255">
        <f>((S255-I255/2)*L255-K255)/(S255+I255/2)</f>
        <v>0</v>
      </c>
      <c r="N255">
        <f>M255*(CC255+CD255)/1000.0</f>
        <v>0</v>
      </c>
      <c r="O255">
        <f>(BV255 - IF(AH255&gt;1, K255*BQ255*100.0/(AJ255*CJ255), 0))*(CC255+CD255)/1000.0</f>
        <v>0</v>
      </c>
      <c r="P255">
        <f>2.0/((1/R255-1/Q255)+SIGN(R255)*SQRT((1/R255-1/Q255)*(1/R255-1/Q255) + 4*BR255/((BR255+1)*(BR255+1))*(2*1/R255*1/Q255-1/Q255*1/Q255)))</f>
        <v>0</v>
      </c>
      <c r="Q255">
        <f>IF(LEFT(BS255,1)&lt;&gt;"0",IF(LEFT(BS255,1)="1",3.0,BT255),$D$5+$E$5*(CJ255*CC255/($K$5*1000))+$F$5*(CJ255*CC255/($K$5*1000))*MAX(MIN(BQ255,$J$5),$I$5)*MAX(MIN(BQ255,$J$5),$I$5)+$G$5*MAX(MIN(BQ255,$J$5),$I$5)*(CJ255*CC255/($K$5*1000))+$H$5*(CJ255*CC255/($K$5*1000))*(CJ255*CC255/($K$5*1000)))</f>
        <v>0</v>
      </c>
      <c r="R255">
        <f>I255*(1000-(1000*0.61365*exp(17.502*V255/(240.97+V255))/(CC255+CD255)+BX255)/2)/(1000*0.61365*exp(17.502*V255/(240.97+V255))/(CC255+CD255)-BX255)</f>
        <v>0</v>
      </c>
      <c r="S255">
        <f>1/((BR255+1)/(P255/1.6)+1/(Q255/1.37)) + BR255/((BR255+1)/(P255/1.6) + BR255/(Q255/1.37))</f>
        <v>0</v>
      </c>
      <c r="T255">
        <f>(BM255*BP255)</f>
        <v>0</v>
      </c>
      <c r="U255">
        <f>(CE255+(T255+2*0.95*5.67E-8*(((CE255+$B$7)+273)^4-(CE255+273)^4)-44100*I255)/(1.84*29.3*Q255+8*0.95*5.67E-8*(CE255+273)^3))</f>
        <v>0</v>
      </c>
      <c r="V255">
        <f>($C$7*CF255+$D$7*CG255+$E$7*U255)</f>
        <v>0</v>
      </c>
      <c r="W255">
        <f>0.61365*exp(17.502*V255/(240.97+V255))</f>
        <v>0</v>
      </c>
      <c r="X255">
        <f>(Y255/Z255*100)</f>
        <v>0</v>
      </c>
      <c r="Y255">
        <f>BX255*(CC255+CD255)/1000</f>
        <v>0</v>
      </c>
      <c r="Z255">
        <f>0.61365*exp(17.502*CE255/(240.97+CE255))</f>
        <v>0</v>
      </c>
      <c r="AA255">
        <f>(W255-BX255*(CC255+CD255)/1000)</f>
        <v>0</v>
      </c>
      <c r="AB255">
        <f>(-I255*44100)</f>
        <v>0</v>
      </c>
      <c r="AC255">
        <f>2*29.3*Q255*0.92*(CE255-V255)</f>
        <v>0</v>
      </c>
      <c r="AD255">
        <f>2*0.95*5.67E-8*(((CE255+$B$7)+273)^4-(V255+273)^4)</f>
        <v>0</v>
      </c>
      <c r="AE255">
        <f>T255+AD255+AB255+AC255</f>
        <v>0</v>
      </c>
      <c r="AF255">
        <v>0</v>
      </c>
      <c r="AG255">
        <v>0</v>
      </c>
      <c r="AH255">
        <f>IF(AF255*$H$13&gt;=AJ255,1.0,(AJ255/(AJ255-AF255*$H$13)))</f>
        <v>0</v>
      </c>
      <c r="AI255">
        <f>(AH255-1)*100</f>
        <v>0</v>
      </c>
      <c r="AJ255">
        <f>MAX(0,($B$13+$C$13*CJ255)/(1+$D$13*CJ255)*CC255/(CE255+273)*$E$13)</f>
        <v>0</v>
      </c>
      <c r="AK255" t="s">
        <v>292</v>
      </c>
      <c r="AL255" t="s">
        <v>292</v>
      </c>
      <c r="AM255">
        <v>0</v>
      </c>
      <c r="AN255">
        <v>0</v>
      </c>
      <c r="AO255">
        <f>1-AM255/AN255</f>
        <v>0</v>
      </c>
      <c r="AP255">
        <v>0</v>
      </c>
      <c r="AQ255" t="s">
        <v>292</v>
      </c>
      <c r="AR255" t="s">
        <v>292</v>
      </c>
      <c r="AS255">
        <v>0</v>
      </c>
      <c r="AT255">
        <v>0</v>
      </c>
      <c r="AU255">
        <f>1-AS255/AT255</f>
        <v>0</v>
      </c>
      <c r="AV255">
        <v>0.5</v>
      </c>
      <c r="AW255">
        <f>BN255</f>
        <v>0</v>
      </c>
      <c r="AX255">
        <f>K255</f>
        <v>0</v>
      </c>
      <c r="AY255">
        <f>AU255*AV255*AW255</f>
        <v>0</v>
      </c>
      <c r="AZ255">
        <f>(AX255-AP255)/AW255</f>
        <v>0</v>
      </c>
      <c r="BA255">
        <f>(AN255-AT255)/AT255</f>
        <v>0</v>
      </c>
      <c r="BB255">
        <f>AM255/(AO255+AM255/AT255)</f>
        <v>0</v>
      </c>
      <c r="BC255" t="s">
        <v>292</v>
      </c>
      <c r="BD255">
        <v>0</v>
      </c>
      <c r="BE255">
        <f>IF(BD255&lt;&gt;0, BD255, BB255)</f>
        <v>0</v>
      </c>
      <c r="BF255">
        <f>1-BE255/AT255</f>
        <v>0</v>
      </c>
      <c r="BG255">
        <f>(AT255-AS255)/(AT255-BE255)</f>
        <v>0</v>
      </c>
      <c r="BH255">
        <f>(AN255-AT255)/(AN255-BE255)</f>
        <v>0</v>
      </c>
      <c r="BI255">
        <f>(AT255-AS255)/(AT255-AM255)</f>
        <v>0</v>
      </c>
      <c r="BJ255">
        <f>(AN255-AT255)/(AN255-AM255)</f>
        <v>0</v>
      </c>
      <c r="BK255">
        <f>(BG255*BE255/AS255)</f>
        <v>0</v>
      </c>
      <c r="BL255">
        <f>(1-BK255)</f>
        <v>0</v>
      </c>
      <c r="BM255">
        <f>$B$11*CK255+$C$11*CL255+$F$11*CM255*(1-CP255)</f>
        <v>0</v>
      </c>
      <c r="BN255">
        <f>BM255*BO255</f>
        <v>0</v>
      </c>
      <c r="BO255">
        <f>($B$11*$D$9+$C$11*$D$9+$F$11*((CZ255+CR255)/MAX(CZ255+CR255+DA255, 0.1)*$I$9+DA255/MAX(CZ255+CR255+DA255, 0.1)*$J$9))/($B$11+$C$11+$F$11)</f>
        <v>0</v>
      </c>
      <c r="BP255">
        <f>($B$11*$K$9+$C$11*$K$9+$F$11*((CZ255+CR255)/MAX(CZ255+CR255+DA255, 0.1)*$P$9+DA255/MAX(CZ255+CR255+DA255, 0.1)*$Q$9))/($B$11+$C$11+$F$11)</f>
        <v>0</v>
      </c>
      <c r="BQ255">
        <v>6</v>
      </c>
      <c r="BR255">
        <v>0.5</v>
      </c>
      <c r="BS255" t="s">
        <v>293</v>
      </c>
      <c r="BT255">
        <v>2</v>
      </c>
      <c r="BU255">
        <v>1627940989.6</v>
      </c>
      <c r="BV255">
        <v>789.729</v>
      </c>
      <c r="BW255">
        <v>794.91</v>
      </c>
      <c r="BX255">
        <v>19.9151</v>
      </c>
      <c r="BY255">
        <v>19.8673</v>
      </c>
      <c r="BZ255">
        <v>787.796</v>
      </c>
      <c r="CA255">
        <v>20.0429</v>
      </c>
      <c r="CB255">
        <v>900.013</v>
      </c>
      <c r="CC255">
        <v>101.137</v>
      </c>
      <c r="CD255">
        <v>0.100142</v>
      </c>
      <c r="CE255">
        <v>35.314</v>
      </c>
      <c r="CF255">
        <v>35.5583</v>
      </c>
      <c r="CG255">
        <v>999.9</v>
      </c>
      <c r="CH255">
        <v>0</v>
      </c>
      <c r="CI255">
        <v>0</v>
      </c>
      <c r="CJ255">
        <v>9976.25</v>
      </c>
      <c r="CK255">
        <v>0</v>
      </c>
      <c r="CL255">
        <v>66.265</v>
      </c>
      <c r="CM255">
        <v>1460.11</v>
      </c>
      <c r="CN255">
        <v>0.972999</v>
      </c>
      <c r="CO255">
        <v>0.0270013</v>
      </c>
      <c r="CP255">
        <v>0</v>
      </c>
      <c r="CQ255">
        <v>3.3943</v>
      </c>
      <c r="CR255">
        <v>4.99951</v>
      </c>
      <c r="CS255">
        <v>205.398</v>
      </c>
      <c r="CT255">
        <v>11912.8</v>
      </c>
      <c r="CU255">
        <v>49.437</v>
      </c>
      <c r="CV255">
        <v>51.75</v>
      </c>
      <c r="CW255">
        <v>50.937</v>
      </c>
      <c r="CX255">
        <v>50.812</v>
      </c>
      <c r="CY255">
        <v>51.375</v>
      </c>
      <c r="CZ255">
        <v>1415.82</v>
      </c>
      <c r="DA255">
        <v>39.29</v>
      </c>
      <c r="DB255">
        <v>0</v>
      </c>
      <c r="DC255">
        <v>1627940990.5</v>
      </c>
      <c r="DD255">
        <v>0</v>
      </c>
      <c r="DE255">
        <v>3.24761153846154</v>
      </c>
      <c r="DF255">
        <v>-0.155497443233125</v>
      </c>
      <c r="DG255">
        <v>-2.39760682310336</v>
      </c>
      <c r="DH255">
        <v>205.702461538462</v>
      </c>
      <c r="DI255">
        <v>15</v>
      </c>
      <c r="DJ255">
        <v>1627940486.6</v>
      </c>
      <c r="DK255" t="s">
        <v>294</v>
      </c>
      <c r="DL255">
        <v>1627940484.1</v>
      </c>
      <c r="DM255">
        <v>1627940486.6</v>
      </c>
      <c r="DN255">
        <v>1</v>
      </c>
      <c r="DO255">
        <v>-0.66</v>
      </c>
      <c r="DP255">
        <v>-0.126</v>
      </c>
      <c r="DQ255">
        <v>0.617</v>
      </c>
      <c r="DR255">
        <v>-0.144</v>
      </c>
      <c r="DS255">
        <v>420</v>
      </c>
      <c r="DT255">
        <v>19</v>
      </c>
      <c r="DU255">
        <v>0.69</v>
      </c>
      <c r="DV255">
        <v>0.21</v>
      </c>
      <c r="DW255">
        <v>-5.43780780487805</v>
      </c>
      <c r="DX255">
        <v>0.751204599303133</v>
      </c>
      <c r="DY255">
        <v>0.121920313450084</v>
      </c>
      <c r="DZ255">
        <v>0</v>
      </c>
      <c r="EA255">
        <v>3.26512647058824</v>
      </c>
      <c r="EB255">
        <v>-0.428249164417824</v>
      </c>
      <c r="EC255">
        <v>0.180619437929951</v>
      </c>
      <c r="ED255">
        <v>1</v>
      </c>
      <c r="EE255">
        <v>0.0223880853658537</v>
      </c>
      <c r="EF255">
        <v>0.0550814889198606</v>
      </c>
      <c r="EG255">
        <v>0.0216549564217094</v>
      </c>
      <c r="EH255">
        <v>1</v>
      </c>
      <c r="EI255">
        <v>2</v>
      </c>
      <c r="EJ255">
        <v>3</v>
      </c>
      <c r="EK255" t="s">
        <v>298</v>
      </c>
      <c r="EL255">
        <v>100</v>
      </c>
      <c r="EM255">
        <v>100</v>
      </c>
      <c r="EN255">
        <v>1.933</v>
      </c>
      <c r="EO255">
        <v>-0.1278</v>
      </c>
      <c r="EP255">
        <v>-1.5265217558934</v>
      </c>
      <c r="EQ255">
        <v>0.00616335315543056</v>
      </c>
      <c r="ER255">
        <v>-2.81551833566181e-06</v>
      </c>
      <c r="ES255">
        <v>7.20361701182458e-10</v>
      </c>
      <c r="ET255">
        <v>-0.335119031910718</v>
      </c>
      <c r="EU255">
        <v>0.000949733804135094</v>
      </c>
      <c r="EV255">
        <v>0.000626151634330831</v>
      </c>
      <c r="EW255">
        <v>-7.8445624330649e-06</v>
      </c>
      <c r="EX255">
        <v>-4</v>
      </c>
      <c r="EY255">
        <v>2067</v>
      </c>
      <c r="EZ255">
        <v>1</v>
      </c>
      <c r="FA255">
        <v>22</v>
      </c>
      <c r="FB255">
        <v>8.4</v>
      </c>
      <c r="FC255">
        <v>8.4</v>
      </c>
      <c r="FD255">
        <v>18</v>
      </c>
      <c r="FE255">
        <v>993.286</v>
      </c>
      <c r="FF255">
        <v>447.611</v>
      </c>
      <c r="FG255">
        <v>33.0018</v>
      </c>
      <c r="FH255">
        <v>35.3467</v>
      </c>
      <c r="FI255">
        <v>30.0012</v>
      </c>
      <c r="FJ255">
        <v>34.9953</v>
      </c>
      <c r="FK255">
        <v>35.0218</v>
      </c>
      <c r="FL255">
        <v>45.5026</v>
      </c>
      <c r="FM255">
        <v>44.8712</v>
      </c>
      <c r="FN255">
        <v>0</v>
      </c>
      <c r="FO255">
        <v>33</v>
      </c>
      <c r="FP255">
        <v>807.22</v>
      </c>
      <c r="FQ255">
        <v>19.7302</v>
      </c>
      <c r="FR255">
        <v>98.7566</v>
      </c>
      <c r="FS255">
        <v>97.5727</v>
      </c>
    </row>
    <row r="256" spans="1:175">
      <c r="A256">
        <v>240</v>
      </c>
      <c r="B256">
        <v>1627940991.6</v>
      </c>
      <c r="C256">
        <v>478</v>
      </c>
      <c r="D256" t="s">
        <v>774</v>
      </c>
      <c r="E256" t="s">
        <v>775</v>
      </c>
      <c r="F256">
        <v>0</v>
      </c>
      <c r="H256">
        <v>1627940991.6</v>
      </c>
      <c r="I256">
        <f>(J256)/1000</f>
        <v>0</v>
      </c>
      <c r="J256">
        <f>1000*CB256*AH256*(BX256-BY256)/(100*BQ256*(1000-AH256*BX256))</f>
        <v>0</v>
      </c>
      <c r="K256">
        <f>CB256*AH256*(BW256-BV256*(1000-AH256*BY256)/(1000-AH256*BX256))/(100*BQ256)</f>
        <v>0</v>
      </c>
      <c r="L256">
        <f>BV256 - IF(AH256&gt;1, K256*BQ256*100.0/(AJ256*CJ256), 0)</f>
        <v>0</v>
      </c>
      <c r="M256">
        <f>((S256-I256/2)*L256-K256)/(S256+I256/2)</f>
        <v>0</v>
      </c>
      <c r="N256">
        <f>M256*(CC256+CD256)/1000.0</f>
        <v>0</v>
      </c>
      <c r="O256">
        <f>(BV256 - IF(AH256&gt;1, K256*BQ256*100.0/(AJ256*CJ256), 0))*(CC256+CD256)/1000.0</f>
        <v>0</v>
      </c>
      <c r="P256">
        <f>2.0/((1/R256-1/Q256)+SIGN(R256)*SQRT((1/R256-1/Q256)*(1/R256-1/Q256) + 4*BR256/((BR256+1)*(BR256+1))*(2*1/R256*1/Q256-1/Q256*1/Q256)))</f>
        <v>0</v>
      </c>
      <c r="Q256">
        <f>IF(LEFT(BS256,1)&lt;&gt;"0",IF(LEFT(BS256,1)="1",3.0,BT256),$D$5+$E$5*(CJ256*CC256/($K$5*1000))+$F$5*(CJ256*CC256/($K$5*1000))*MAX(MIN(BQ256,$J$5),$I$5)*MAX(MIN(BQ256,$J$5),$I$5)+$G$5*MAX(MIN(BQ256,$J$5),$I$5)*(CJ256*CC256/($K$5*1000))+$H$5*(CJ256*CC256/($K$5*1000))*(CJ256*CC256/($K$5*1000)))</f>
        <v>0</v>
      </c>
      <c r="R256">
        <f>I256*(1000-(1000*0.61365*exp(17.502*V256/(240.97+V256))/(CC256+CD256)+BX256)/2)/(1000*0.61365*exp(17.502*V256/(240.97+V256))/(CC256+CD256)-BX256)</f>
        <v>0</v>
      </c>
      <c r="S256">
        <f>1/((BR256+1)/(P256/1.6)+1/(Q256/1.37)) + BR256/((BR256+1)/(P256/1.6) + BR256/(Q256/1.37))</f>
        <v>0</v>
      </c>
      <c r="T256">
        <f>(BM256*BP256)</f>
        <v>0</v>
      </c>
      <c r="U256">
        <f>(CE256+(T256+2*0.95*5.67E-8*(((CE256+$B$7)+273)^4-(CE256+273)^4)-44100*I256)/(1.84*29.3*Q256+8*0.95*5.67E-8*(CE256+273)^3))</f>
        <v>0</v>
      </c>
      <c r="V256">
        <f>($C$7*CF256+$D$7*CG256+$E$7*U256)</f>
        <v>0</v>
      </c>
      <c r="W256">
        <f>0.61365*exp(17.502*V256/(240.97+V256))</f>
        <v>0</v>
      </c>
      <c r="X256">
        <f>(Y256/Z256*100)</f>
        <v>0</v>
      </c>
      <c r="Y256">
        <f>BX256*(CC256+CD256)/1000</f>
        <v>0</v>
      </c>
      <c r="Z256">
        <f>0.61365*exp(17.502*CE256/(240.97+CE256))</f>
        <v>0</v>
      </c>
      <c r="AA256">
        <f>(W256-BX256*(CC256+CD256)/1000)</f>
        <v>0</v>
      </c>
      <c r="AB256">
        <f>(-I256*44100)</f>
        <v>0</v>
      </c>
      <c r="AC256">
        <f>2*29.3*Q256*0.92*(CE256-V256)</f>
        <v>0</v>
      </c>
      <c r="AD256">
        <f>2*0.95*5.67E-8*(((CE256+$B$7)+273)^4-(V256+273)^4)</f>
        <v>0</v>
      </c>
      <c r="AE256">
        <f>T256+AD256+AB256+AC256</f>
        <v>0</v>
      </c>
      <c r="AF256">
        <v>0</v>
      </c>
      <c r="AG256">
        <v>0</v>
      </c>
      <c r="AH256">
        <f>IF(AF256*$H$13&gt;=AJ256,1.0,(AJ256/(AJ256-AF256*$H$13)))</f>
        <v>0</v>
      </c>
      <c r="AI256">
        <f>(AH256-1)*100</f>
        <v>0</v>
      </c>
      <c r="AJ256">
        <f>MAX(0,($B$13+$C$13*CJ256)/(1+$D$13*CJ256)*CC256/(CE256+273)*$E$13)</f>
        <v>0</v>
      </c>
      <c r="AK256" t="s">
        <v>292</v>
      </c>
      <c r="AL256" t="s">
        <v>292</v>
      </c>
      <c r="AM256">
        <v>0</v>
      </c>
      <c r="AN256">
        <v>0</v>
      </c>
      <c r="AO256">
        <f>1-AM256/AN256</f>
        <v>0</v>
      </c>
      <c r="AP256">
        <v>0</v>
      </c>
      <c r="AQ256" t="s">
        <v>292</v>
      </c>
      <c r="AR256" t="s">
        <v>292</v>
      </c>
      <c r="AS256">
        <v>0</v>
      </c>
      <c r="AT256">
        <v>0</v>
      </c>
      <c r="AU256">
        <f>1-AS256/AT256</f>
        <v>0</v>
      </c>
      <c r="AV256">
        <v>0.5</v>
      </c>
      <c r="AW256">
        <f>BN256</f>
        <v>0</v>
      </c>
      <c r="AX256">
        <f>K256</f>
        <v>0</v>
      </c>
      <c r="AY256">
        <f>AU256*AV256*AW256</f>
        <v>0</v>
      </c>
      <c r="AZ256">
        <f>(AX256-AP256)/AW256</f>
        <v>0</v>
      </c>
      <c r="BA256">
        <f>(AN256-AT256)/AT256</f>
        <v>0</v>
      </c>
      <c r="BB256">
        <f>AM256/(AO256+AM256/AT256)</f>
        <v>0</v>
      </c>
      <c r="BC256" t="s">
        <v>292</v>
      </c>
      <c r="BD256">
        <v>0</v>
      </c>
      <c r="BE256">
        <f>IF(BD256&lt;&gt;0, BD256, BB256)</f>
        <v>0</v>
      </c>
      <c r="BF256">
        <f>1-BE256/AT256</f>
        <v>0</v>
      </c>
      <c r="BG256">
        <f>(AT256-AS256)/(AT256-BE256)</f>
        <v>0</v>
      </c>
      <c r="BH256">
        <f>(AN256-AT256)/(AN256-BE256)</f>
        <v>0</v>
      </c>
      <c r="BI256">
        <f>(AT256-AS256)/(AT256-AM256)</f>
        <v>0</v>
      </c>
      <c r="BJ256">
        <f>(AN256-AT256)/(AN256-AM256)</f>
        <v>0</v>
      </c>
      <c r="BK256">
        <f>(BG256*BE256/AS256)</f>
        <v>0</v>
      </c>
      <c r="BL256">
        <f>(1-BK256)</f>
        <v>0</v>
      </c>
      <c r="BM256">
        <f>$B$11*CK256+$C$11*CL256+$F$11*CM256*(1-CP256)</f>
        <v>0</v>
      </c>
      <c r="BN256">
        <f>BM256*BO256</f>
        <v>0</v>
      </c>
      <c r="BO256">
        <f>($B$11*$D$9+$C$11*$D$9+$F$11*((CZ256+CR256)/MAX(CZ256+CR256+DA256, 0.1)*$I$9+DA256/MAX(CZ256+CR256+DA256, 0.1)*$J$9))/($B$11+$C$11+$F$11)</f>
        <v>0</v>
      </c>
      <c r="BP256">
        <f>($B$11*$K$9+$C$11*$K$9+$F$11*((CZ256+CR256)/MAX(CZ256+CR256+DA256, 0.1)*$P$9+DA256/MAX(CZ256+CR256+DA256, 0.1)*$Q$9))/($B$11+$C$11+$F$11)</f>
        <v>0</v>
      </c>
      <c r="BQ256">
        <v>6</v>
      </c>
      <c r="BR256">
        <v>0.5</v>
      </c>
      <c r="BS256" t="s">
        <v>293</v>
      </c>
      <c r="BT256">
        <v>2</v>
      </c>
      <c r="BU256">
        <v>1627940991.6</v>
      </c>
      <c r="BV256">
        <v>792.965</v>
      </c>
      <c r="BW256">
        <v>798.291</v>
      </c>
      <c r="BX256">
        <v>19.9183</v>
      </c>
      <c r="BY256">
        <v>19.8498</v>
      </c>
      <c r="BZ256">
        <v>791.022</v>
      </c>
      <c r="CA256">
        <v>20.0459</v>
      </c>
      <c r="CB256">
        <v>899.961</v>
      </c>
      <c r="CC256">
        <v>101.137</v>
      </c>
      <c r="CD256">
        <v>0.0996965</v>
      </c>
      <c r="CE256">
        <v>35.3173</v>
      </c>
      <c r="CF256">
        <v>35.5656</v>
      </c>
      <c r="CG256">
        <v>999.9</v>
      </c>
      <c r="CH256">
        <v>0</v>
      </c>
      <c r="CI256">
        <v>0</v>
      </c>
      <c r="CJ256">
        <v>9997.5</v>
      </c>
      <c r="CK256">
        <v>0</v>
      </c>
      <c r="CL256">
        <v>66.265</v>
      </c>
      <c r="CM256">
        <v>1459.8</v>
      </c>
      <c r="CN256">
        <v>0.972993</v>
      </c>
      <c r="CO256">
        <v>0.027007</v>
      </c>
      <c r="CP256">
        <v>0</v>
      </c>
      <c r="CQ256">
        <v>3.4924</v>
      </c>
      <c r="CR256">
        <v>4.99951</v>
      </c>
      <c r="CS256">
        <v>205.128</v>
      </c>
      <c r="CT256">
        <v>11910.3</v>
      </c>
      <c r="CU256">
        <v>49.375</v>
      </c>
      <c r="CV256">
        <v>51.687</v>
      </c>
      <c r="CW256">
        <v>50.937</v>
      </c>
      <c r="CX256">
        <v>50.812</v>
      </c>
      <c r="CY256">
        <v>51.375</v>
      </c>
      <c r="CZ256">
        <v>1415.51</v>
      </c>
      <c r="DA256">
        <v>39.29</v>
      </c>
      <c r="DB256">
        <v>0</v>
      </c>
      <c r="DC256">
        <v>1627940992.3</v>
      </c>
      <c r="DD256">
        <v>0</v>
      </c>
      <c r="DE256">
        <v>3.241856</v>
      </c>
      <c r="DF256">
        <v>0.907407690399147</v>
      </c>
      <c r="DG256">
        <v>-2.64653845207124</v>
      </c>
      <c r="DH256">
        <v>205.60536</v>
      </c>
      <c r="DI256">
        <v>15</v>
      </c>
      <c r="DJ256">
        <v>1627940486.6</v>
      </c>
      <c r="DK256" t="s">
        <v>294</v>
      </c>
      <c r="DL256">
        <v>1627940484.1</v>
      </c>
      <c r="DM256">
        <v>1627940486.6</v>
      </c>
      <c r="DN256">
        <v>1</v>
      </c>
      <c r="DO256">
        <v>-0.66</v>
      </c>
      <c r="DP256">
        <v>-0.126</v>
      </c>
      <c r="DQ256">
        <v>0.617</v>
      </c>
      <c r="DR256">
        <v>-0.144</v>
      </c>
      <c r="DS256">
        <v>420</v>
      </c>
      <c r="DT256">
        <v>19</v>
      </c>
      <c r="DU256">
        <v>0.69</v>
      </c>
      <c r="DV256">
        <v>0.21</v>
      </c>
      <c r="DW256">
        <v>-5.40542365853659</v>
      </c>
      <c r="DX256">
        <v>0.975007108013921</v>
      </c>
      <c r="DY256">
        <v>0.137946675801427</v>
      </c>
      <c r="DZ256">
        <v>0</v>
      </c>
      <c r="EA256">
        <v>3.26279117647059</v>
      </c>
      <c r="EB256">
        <v>-0.215878324230423</v>
      </c>
      <c r="EC256">
        <v>0.177833824228667</v>
      </c>
      <c r="ED256">
        <v>1</v>
      </c>
      <c r="EE256">
        <v>0.0229044170731707</v>
      </c>
      <c r="EF256">
        <v>0.14360950076655</v>
      </c>
      <c r="EG256">
        <v>0.022223101353112</v>
      </c>
      <c r="EH256">
        <v>0</v>
      </c>
      <c r="EI256">
        <v>1</v>
      </c>
      <c r="EJ256">
        <v>3</v>
      </c>
      <c r="EK256" t="s">
        <v>349</v>
      </c>
      <c r="EL256">
        <v>100</v>
      </c>
      <c r="EM256">
        <v>100</v>
      </c>
      <c r="EN256">
        <v>1.943</v>
      </c>
      <c r="EO256">
        <v>-0.1276</v>
      </c>
      <c r="EP256">
        <v>-1.5265217558934</v>
      </c>
      <c r="EQ256">
        <v>0.00616335315543056</v>
      </c>
      <c r="ER256">
        <v>-2.81551833566181e-06</v>
      </c>
      <c r="ES256">
        <v>7.20361701182458e-10</v>
      </c>
      <c r="ET256">
        <v>-0.335119031910718</v>
      </c>
      <c r="EU256">
        <v>0.000949733804135094</v>
      </c>
      <c r="EV256">
        <v>0.000626151634330831</v>
      </c>
      <c r="EW256">
        <v>-7.8445624330649e-06</v>
      </c>
      <c r="EX256">
        <v>-4</v>
      </c>
      <c r="EY256">
        <v>2067</v>
      </c>
      <c r="EZ256">
        <v>1</v>
      </c>
      <c r="FA256">
        <v>22</v>
      </c>
      <c r="FB256">
        <v>8.5</v>
      </c>
      <c r="FC256">
        <v>8.4</v>
      </c>
      <c r="FD256">
        <v>18</v>
      </c>
      <c r="FE256">
        <v>993.413</v>
      </c>
      <c r="FF256">
        <v>447.639</v>
      </c>
      <c r="FG256">
        <v>33.0018</v>
      </c>
      <c r="FH256">
        <v>35.3532</v>
      </c>
      <c r="FI256">
        <v>30.0012</v>
      </c>
      <c r="FJ256">
        <v>35.0017</v>
      </c>
      <c r="FK256">
        <v>35.0282</v>
      </c>
      <c r="FL256">
        <v>45.6583</v>
      </c>
      <c r="FM256">
        <v>44.8712</v>
      </c>
      <c r="FN256">
        <v>0</v>
      </c>
      <c r="FO256">
        <v>33</v>
      </c>
      <c r="FP256">
        <v>812.29</v>
      </c>
      <c r="FQ256">
        <v>19.7229</v>
      </c>
      <c r="FR256">
        <v>98.7549</v>
      </c>
      <c r="FS256">
        <v>97.5726</v>
      </c>
    </row>
    <row r="257" spans="1:175">
      <c r="A257">
        <v>241</v>
      </c>
      <c r="B257">
        <v>1627940993.6</v>
      </c>
      <c r="C257">
        <v>480</v>
      </c>
      <c r="D257" t="s">
        <v>776</v>
      </c>
      <c r="E257" t="s">
        <v>777</v>
      </c>
      <c r="F257">
        <v>0</v>
      </c>
      <c r="H257">
        <v>1627940993.6</v>
      </c>
      <c r="I257">
        <f>(J257)/1000</f>
        <v>0</v>
      </c>
      <c r="J257">
        <f>1000*CB257*AH257*(BX257-BY257)/(100*BQ257*(1000-AH257*BX257))</f>
        <v>0</v>
      </c>
      <c r="K257">
        <f>CB257*AH257*(BW257-BV257*(1000-AH257*BY257)/(1000-AH257*BX257))/(100*BQ257)</f>
        <v>0</v>
      </c>
      <c r="L257">
        <f>BV257 - IF(AH257&gt;1, K257*BQ257*100.0/(AJ257*CJ257), 0)</f>
        <v>0</v>
      </c>
      <c r="M257">
        <f>((S257-I257/2)*L257-K257)/(S257+I257/2)</f>
        <v>0</v>
      </c>
      <c r="N257">
        <f>M257*(CC257+CD257)/1000.0</f>
        <v>0</v>
      </c>
      <c r="O257">
        <f>(BV257 - IF(AH257&gt;1, K257*BQ257*100.0/(AJ257*CJ257), 0))*(CC257+CD257)/1000.0</f>
        <v>0</v>
      </c>
      <c r="P257">
        <f>2.0/((1/R257-1/Q257)+SIGN(R257)*SQRT((1/R257-1/Q257)*(1/R257-1/Q257) + 4*BR257/((BR257+1)*(BR257+1))*(2*1/R257*1/Q257-1/Q257*1/Q257)))</f>
        <v>0</v>
      </c>
      <c r="Q257">
        <f>IF(LEFT(BS257,1)&lt;&gt;"0",IF(LEFT(BS257,1)="1",3.0,BT257),$D$5+$E$5*(CJ257*CC257/($K$5*1000))+$F$5*(CJ257*CC257/($K$5*1000))*MAX(MIN(BQ257,$J$5),$I$5)*MAX(MIN(BQ257,$J$5),$I$5)+$G$5*MAX(MIN(BQ257,$J$5),$I$5)*(CJ257*CC257/($K$5*1000))+$H$5*(CJ257*CC257/($K$5*1000))*(CJ257*CC257/($K$5*1000)))</f>
        <v>0</v>
      </c>
      <c r="R257">
        <f>I257*(1000-(1000*0.61365*exp(17.502*V257/(240.97+V257))/(CC257+CD257)+BX257)/2)/(1000*0.61365*exp(17.502*V257/(240.97+V257))/(CC257+CD257)-BX257)</f>
        <v>0</v>
      </c>
      <c r="S257">
        <f>1/((BR257+1)/(P257/1.6)+1/(Q257/1.37)) + BR257/((BR257+1)/(P257/1.6) + BR257/(Q257/1.37))</f>
        <v>0</v>
      </c>
      <c r="T257">
        <f>(BM257*BP257)</f>
        <v>0</v>
      </c>
      <c r="U257">
        <f>(CE257+(T257+2*0.95*5.67E-8*(((CE257+$B$7)+273)^4-(CE257+273)^4)-44100*I257)/(1.84*29.3*Q257+8*0.95*5.67E-8*(CE257+273)^3))</f>
        <v>0</v>
      </c>
      <c r="V257">
        <f>($C$7*CF257+$D$7*CG257+$E$7*U257)</f>
        <v>0</v>
      </c>
      <c r="W257">
        <f>0.61365*exp(17.502*V257/(240.97+V257))</f>
        <v>0</v>
      </c>
      <c r="X257">
        <f>(Y257/Z257*100)</f>
        <v>0</v>
      </c>
      <c r="Y257">
        <f>BX257*(CC257+CD257)/1000</f>
        <v>0</v>
      </c>
      <c r="Z257">
        <f>0.61365*exp(17.502*CE257/(240.97+CE257))</f>
        <v>0</v>
      </c>
      <c r="AA257">
        <f>(W257-BX257*(CC257+CD257)/1000)</f>
        <v>0</v>
      </c>
      <c r="AB257">
        <f>(-I257*44100)</f>
        <v>0</v>
      </c>
      <c r="AC257">
        <f>2*29.3*Q257*0.92*(CE257-V257)</f>
        <v>0</v>
      </c>
      <c r="AD257">
        <f>2*0.95*5.67E-8*(((CE257+$B$7)+273)^4-(V257+273)^4)</f>
        <v>0</v>
      </c>
      <c r="AE257">
        <f>T257+AD257+AB257+AC257</f>
        <v>0</v>
      </c>
      <c r="AF257">
        <v>0</v>
      </c>
      <c r="AG257">
        <v>0</v>
      </c>
      <c r="AH257">
        <f>IF(AF257*$H$13&gt;=AJ257,1.0,(AJ257/(AJ257-AF257*$H$13)))</f>
        <v>0</v>
      </c>
      <c r="AI257">
        <f>(AH257-1)*100</f>
        <v>0</v>
      </c>
      <c r="AJ257">
        <f>MAX(0,($B$13+$C$13*CJ257)/(1+$D$13*CJ257)*CC257/(CE257+273)*$E$13)</f>
        <v>0</v>
      </c>
      <c r="AK257" t="s">
        <v>292</v>
      </c>
      <c r="AL257" t="s">
        <v>292</v>
      </c>
      <c r="AM257">
        <v>0</v>
      </c>
      <c r="AN257">
        <v>0</v>
      </c>
      <c r="AO257">
        <f>1-AM257/AN257</f>
        <v>0</v>
      </c>
      <c r="AP257">
        <v>0</v>
      </c>
      <c r="AQ257" t="s">
        <v>292</v>
      </c>
      <c r="AR257" t="s">
        <v>292</v>
      </c>
      <c r="AS257">
        <v>0</v>
      </c>
      <c r="AT257">
        <v>0</v>
      </c>
      <c r="AU257">
        <f>1-AS257/AT257</f>
        <v>0</v>
      </c>
      <c r="AV257">
        <v>0.5</v>
      </c>
      <c r="AW257">
        <f>BN257</f>
        <v>0</v>
      </c>
      <c r="AX257">
        <f>K257</f>
        <v>0</v>
      </c>
      <c r="AY257">
        <f>AU257*AV257*AW257</f>
        <v>0</v>
      </c>
      <c r="AZ257">
        <f>(AX257-AP257)/AW257</f>
        <v>0</v>
      </c>
      <c r="BA257">
        <f>(AN257-AT257)/AT257</f>
        <v>0</v>
      </c>
      <c r="BB257">
        <f>AM257/(AO257+AM257/AT257)</f>
        <v>0</v>
      </c>
      <c r="BC257" t="s">
        <v>292</v>
      </c>
      <c r="BD257">
        <v>0</v>
      </c>
      <c r="BE257">
        <f>IF(BD257&lt;&gt;0, BD257, BB257)</f>
        <v>0</v>
      </c>
      <c r="BF257">
        <f>1-BE257/AT257</f>
        <v>0</v>
      </c>
      <c r="BG257">
        <f>(AT257-AS257)/(AT257-BE257)</f>
        <v>0</v>
      </c>
      <c r="BH257">
        <f>(AN257-AT257)/(AN257-BE257)</f>
        <v>0</v>
      </c>
      <c r="BI257">
        <f>(AT257-AS257)/(AT257-AM257)</f>
        <v>0</v>
      </c>
      <c r="BJ257">
        <f>(AN257-AT257)/(AN257-AM257)</f>
        <v>0</v>
      </c>
      <c r="BK257">
        <f>(BG257*BE257/AS257)</f>
        <v>0</v>
      </c>
      <c r="BL257">
        <f>(1-BK257)</f>
        <v>0</v>
      </c>
      <c r="BM257">
        <f>$B$11*CK257+$C$11*CL257+$F$11*CM257*(1-CP257)</f>
        <v>0</v>
      </c>
      <c r="BN257">
        <f>BM257*BO257</f>
        <v>0</v>
      </c>
      <c r="BO257">
        <f>($B$11*$D$9+$C$11*$D$9+$F$11*((CZ257+CR257)/MAX(CZ257+CR257+DA257, 0.1)*$I$9+DA257/MAX(CZ257+CR257+DA257, 0.1)*$J$9))/($B$11+$C$11+$F$11)</f>
        <v>0</v>
      </c>
      <c r="BP257">
        <f>($B$11*$K$9+$C$11*$K$9+$F$11*((CZ257+CR257)/MAX(CZ257+CR257+DA257, 0.1)*$P$9+DA257/MAX(CZ257+CR257+DA257, 0.1)*$Q$9))/($B$11+$C$11+$F$11)</f>
        <v>0</v>
      </c>
      <c r="BQ257">
        <v>6</v>
      </c>
      <c r="BR257">
        <v>0.5</v>
      </c>
      <c r="BS257" t="s">
        <v>293</v>
      </c>
      <c r="BT257">
        <v>2</v>
      </c>
      <c r="BU257">
        <v>1627940993.6</v>
      </c>
      <c r="BV257">
        <v>796.239</v>
      </c>
      <c r="BW257">
        <v>801.597</v>
      </c>
      <c r="BX257">
        <v>19.9128</v>
      </c>
      <c r="BY257">
        <v>19.8264</v>
      </c>
      <c r="BZ257">
        <v>794.286</v>
      </c>
      <c r="CA257">
        <v>20.0405</v>
      </c>
      <c r="CB257">
        <v>900.083</v>
      </c>
      <c r="CC257">
        <v>101.137</v>
      </c>
      <c r="CD257">
        <v>0.100194</v>
      </c>
      <c r="CE257">
        <v>35.3205</v>
      </c>
      <c r="CF257">
        <v>35.5714</v>
      </c>
      <c r="CG257">
        <v>999.9</v>
      </c>
      <c r="CH257">
        <v>0</v>
      </c>
      <c r="CI257">
        <v>0</v>
      </c>
      <c r="CJ257">
        <v>9993.75</v>
      </c>
      <c r="CK257">
        <v>0</v>
      </c>
      <c r="CL257">
        <v>66.265</v>
      </c>
      <c r="CM257">
        <v>1460.13</v>
      </c>
      <c r="CN257">
        <v>0.972999</v>
      </c>
      <c r="CO257">
        <v>0.0270013</v>
      </c>
      <c r="CP257">
        <v>0</v>
      </c>
      <c r="CQ257">
        <v>3.0832</v>
      </c>
      <c r="CR257">
        <v>4.99951</v>
      </c>
      <c r="CS257">
        <v>205.384</v>
      </c>
      <c r="CT257">
        <v>11912.9</v>
      </c>
      <c r="CU257">
        <v>49.375</v>
      </c>
      <c r="CV257">
        <v>51.687</v>
      </c>
      <c r="CW257">
        <v>50.937</v>
      </c>
      <c r="CX257">
        <v>50.812</v>
      </c>
      <c r="CY257">
        <v>51.312</v>
      </c>
      <c r="CZ257">
        <v>1415.84</v>
      </c>
      <c r="DA257">
        <v>39.29</v>
      </c>
      <c r="DB257">
        <v>0</v>
      </c>
      <c r="DC257">
        <v>1627940994.1</v>
      </c>
      <c r="DD257">
        <v>0</v>
      </c>
      <c r="DE257">
        <v>3.24050769230769</v>
      </c>
      <c r="DF257">
        <v>0.108143589058443</v>
      </c>
      <c r="DG257">
        <v>-2.38256409361927</v>
      </c>
      <c r="DH257">
        <v>205.539076923077</v>
      </c>
      <c r="DI257">
        <v>15</v>
      </c>
      <c r="DJ257">
        <v>1627940486.6</v>
      </c>
      <c r="DK257" t="s">
        <v>294</v>
      </c>
      <c r="DL257">
        <v>1627940484.1</v>
      </c>
      <c r="DM257">
        <v>1627940486.6</v>
      </c>
      <c r="DN257">
        <v>1</v>
      </c>
      <c r="DO257">
        <v>-0.66</v>
      </c>
      <c r="DP257">
        <v>-0.126</v>
      </c>
      <c r="DQ257">
        <v>0.617</v>
      </c>
      <c r="DR257">
        <v>-0.144</v>
      </c>
      <c r="DS257">
        <v>420</v>
      </c>
      <c r="DT257">
        <v>19</v>
      </c>
      <c r="DU257">
        <v>0.69</v>
      </c>
      <c r="DV257">
        <v>0.21</v>
      </c>
      <c r="DW257">
        <v>-5.38763756097561</v>
      </c>
      <c r="DX257">
        <v>1.01822738675957</v>
      </c>
      <c r="DY257">
        <v>0.139646359654604</v>
      </c>
      <c r="DZ257">
        <v>0</v>
      </c>
      <c r="EA257">
        <v>3.26120294117647</v>
      </c>
      <c r="EB257">
        <v>-0.128183152796295</v>
      </c>
      <c r="EC257">
        <v>0.168418350762921</v>
      </c>
      <c r="ED257">
        <v>1</v>
      </c>
      <c r="EE257">
        <v>0.0262553951219512</v>
      </c>
      <c r="EF257">
        <v>0.24392849728223</v>
      </c>
      <c r="EG257">
        <v>0.0262848287168219</v>
      </c>
      <c r="EH257">
        <v>0</v>
      </c>
      <c r="EI257">
        <v>1</v>
      </c>
      <c r="EJ257">
        <v>3</v>
      </c>
      <c r="EK257" t="s">
        <v>349</v>
      </c>
      <c r="EL257">
        <v>100</v>
      </c>
      <c r="EM257">
        <v>100</v>
      </c>
      <c r="EN257">
        <v>1.953</v>
      </c>
      <c r="EO257">
        <v>-0.1277</v>
      </c>
      <c r="EP257">
        <v>-1.5265217558934</v>
      </c>
      <c r="EQ257">
        <v>0.00616335315543056</v>
      </c>
      <c r="ER257">
        <v>-2.81551833566181e-06</v>
      </c>
      <c r="ES257">
        <v>7.20361701182458e-10</v>
      </c>
      <c r="ET257">
        <v>-0.335119031910718</v>
      </c>
      <c r="EU257">
        <v>0.000949733804135094</v>
      </c>
      <c r="EV257">
        <v>0.000626151634330831</v>
      </c>
      <c r="EW257">
        <v>-7.8445624330649e-06</v>
      </c>
      <c r="EX257">
        <v>-4</v>
      </c>
      <c r="EY257">
        <v>2067</v>
      </c>
      <c r="EZ257">
        <v>1</v>
      </c>
      <c r="FA257">
        <v>22</v>
      </c>
      <c r="FB257">
        <v>8.5</v>
      </c>
      <c r="FC257">
        <v>8.4</v>
      </c>
      <c r="FD257">
        <v>18</v>
      </c>
      <c r="FE257">
        <v>993.457</v>
      </c>
      <c r="FF257">
        <v>447.387</v>
      </c>
      <c r="FG257">
        <v>33.0016</v>
      </c>
      <c r="FH257">
        <v>35.3598</v>
      </c>
      <c r="FI257">
        <v>30.0013</v>
      </c>
      <c r="FJ257">
        <v>35.008</v>
      </c>
      <c r="FK257">
        <v>35.0345</v>
      </c>
      <c r="FL257">
        <v>45.7856</v>
      </c>
      <c r="FM257">
        <v>44.8712</v>
      </c>
      <c r="FN257">
        <v>0</v>
      </c>
      <c r="FO257">
        <v>33</v>
      </c>
      <c r="FP257">
        <v>812.29</v>
      </c>
      <c r="FQ257">
        <v>19.72</v>
      </c>
      <c r="FR257">
        <v>98.7534</v>
      </c>
      <c r="FS257">
        <v>97.5724</v>
      </c>
    </row>
    <row r="258" spans="1:175">
      <c r="A258">
        <v>242</v>
      </c>
      <c r="B258">
        <v>1627940995.6</v>
      </c>
      <c r="C258">
        <v>482</v>
      </c>
      <c r="D258" t="s">
        <v>778</v>
      </c>
      <c r="E258" t="s">
        <v>779</v>
      </c>
      <c r="F258">
        <v>0</v>
      </c>
      <c r="H258">
        <v>1627940995.6</v>
      </c>
      <c r="I258">
        <f>(J258)/1000</f>
        <v>0</v>
      </c>
      <c r="J258">
        <f>1000*CB258*AH258*(BX258-BY258)/(100*BQ258*(1000-AH258*BX258))</f>
        <v>0</v>
      </c>
      <c r="K258">
        <f>CB258*AH258*(BW258-BV258*(1000-AH258*BY258)/(1000-AH258*BX258))/(100*BQ258)</f>
        <v>0</v>
      </c>
      <c r="L258">
        <f>BV258 - IF(AH258&gt;1, K258*BQ258*100.0/(AJ258*CJ258), 0)</f>
        <v>0</v>
      </c>
      <c r="M258">
        <f>((S258-I258/2)*L258-K258)/(S258+I258/2)</f>
        <v>0</v>
      </c>
      <c r="N258">
        <f>M258*(CC258+CD258)/1000.0</f>
        <v>0</v>
      </c>
      <c r="O258">
        <f>(BV258 - IF(AH258&gt;1, K258*BQ258*100.0/(AJ258*CJ258), 0))*(CC258+CD258)/1000.0</f>
        <v>0</v>
      </c>
      <c r="P258">
        <f>2.0/((1/R258-1/Q258)+SIGN(R258)*SQRT((1/R258-1/Q258)*(1/R258-1/Q258) + 4*BR258/((BR258+1)*(BR258+1))*(2*1/R258*1/Q258-1/Q258*1/Q258)))</f>
        <v>0</v>
      </c>
      <c r="Q258">
        <f>IF(LEFT(BS258,1)&lt;&gt;"0",IF(LEFT(BS258,1)="1",3.0,BT258),$D$5+$E$5*(CJ258*CC258/($K$5*1000))+$F$5*(CJ258*CC258/($K$5*1000))*MAX(MIN(BQ258,$J$5),$I$5)*MAX(MIN(BQ258,$J$5),$I$5)+$G$5*MAX(MIN(BQ258,$J$5),$I$5)*(CJ258*CC258/($K$5*1000))+$H$5*(CJ258*CC258/($K$5*1000))*(CJ258*CC258/($K$5*1000)))</f>
        <v>0</v>
      </c>
      <c r="R258">
        <f>I258*(1000-(1000*0.61365*exp(17.502*V258/(240.97+V258))/(CC258+CD258)+BX258)/2)/(1000*0.61365*exp(17.502*V258/(240.97+V258))/(CC258+CD258)-BX258)</f>
        <v>0</v>
      </c>
      <c r="S258">
        <f>1/((BR258+1)/(P258/1.6)+1/(Q258/1.37)) + BR258/((BR258+1)/(P258/1.6) + BR258/(Q258/1.37))</f>
        <v>0</v>
      </c>
      <c r="T258">
        <f>(BM258*BP258)</f>
        <v>0</v>
      </c>
      <c r="U258">
        <f>(CE258+(T258+2*0.95*5.67E-8*(((CE258+$B$7)+273)^4-(CE258+273)^4)-44100*I258)/(1.84*29.3*Q258+8*0.95*5.67E-8*(CE258+273)^3))</f>
        <v>0</v>
      </c>
      <c r="V258">
        <f>($C$7*CF258+$D$7*CG258+$E$7*U258)</f>
        <v>0</v>
      </c>
      <c r="W258">
        <f>0.61365*exp(17.502*V258/(240.97+V258))</f>
        <v>0</v>
      </c>
      <c r="X258">
        <f>(Y258/Z258*100)</f>
        <v>0</v>
      </c>
      <c r="Y258">
        <f>BX258*(CC258+CD258)/1000</f>
        <v>0</v>
      </c>
      <c r="Z258">
        <f>0.61365*exp(17.502*CE258/(240.97+CE258))</f>
        <v>0</v>
      </c>
      <c r="AA258">
        <f>(W258-BX258*(CC258+CD258)/1000)</f>
        <v>0</v>
      </c>
      <c r="AB258">
        <f>(-I258*44100)</f>
        <v>0</v>
      </c>
      <c r="AC258">
        <f>2*29.3*Q258*0.92*(CE258-V258)</f>
        <v>0</v>
      </c>
      <c r="AD258">
        <f>2*0.95*5.67E-8*(((CE258+$B$7)+273)^4-(V258+273)^4)</f>
        <v>0</v>
      </c>
      <c r="AE258">
        <f>T258+AD258+AB258+AC258</f>
        <v>0</v>
      </c>
      <c r="AF258">
        <v>0</v>
      </c>
      <c r="AG258">
        <v>0</v>
      </c>
      <c r="AH258">
        <f>IF(AF258*$H$13&gt;=AJ258,1.0,(AJ258/(AJ258-AF258*$H$13)))</f>
        <v>0</v>
      </c>
      <c r="AI258">
        <f>(AH258-1)*100</f>
        <v>0</v>
      </c>
      <c r="AJ258">
        <f>MAX(0,($B$13+$C$13*CJ258)/(1+$D$13*CJ258)*CC258/(CE258+273)*$E$13)</f>
        <v>0</v>
      </c>
      <c r="AK258" t="s">
        <v>292</v>
      </c>
      <c r="AL258" t="s">
        <v>292</v>
      </c>
      <c r="AM258">
        <v>0</v>
      </c>
      <c r="AN258">
        <v>0</v>
      </c>
      <c r="AO258">
        <f>1-AM258/AN258</f>
        <v>0</v>
      </c>
      <c r="AP258">
        <v>0</v>
      </c>
      <c r="AQ258" t="s">
        <v>292</v>
      </c>
      <c r="AR258" t="s">
        <v>292</v>
      </c>
      <c r="AS258">
        <v>0</v>
      </c>
      <c r="AT258">
        <v>0</v>
      </c>
      <c r="AU258">
        <f>1-AS258/AT258</f>
        <v>0</v>
      </c>
      <c r="AV258">
        <v>0.5</v>
      </c>
      <c r="AW258">
        <f>BN258</f>
        <v>0</v>
      </c>
      <c r="AX258">
        <f>K258</f>
        <v>0</v>
      </c>
      <c r="AY258">
        <f>AU258*AV258*AW258</f>
        <v>0</v>
      </c>
      <c r="AZ258">
        <f>(AX258-AP258)/AW258</f>
        <v>0</v>
      </c>
      <c r="BA258">
        <f>(AN258-AT258)/AT258</f>
        <v>0</v>
      </c>
      <c r="BB258">
        <f>AM258/(AO258+AM258/AT258)</f>
        <v>0</v>
      </c>
      <c r="BC258" t="s">
        <v>292</v>
      </c>
      <c r="BD258">
        <v>0</v>
      </c>
      <c r="BE258">
        <f>IF(BD258&lt;&gt;0, BD258, BB258)</f>
        <v>0</v>
      </c>
      <c r="BF258">
        <f>1-BE258/AT258</f>
        <v>0</v>
      </c>
      <c r="BG258">
        <f>(AT258-AS258)/(AT258-BE258)</f>
        <v>0</v>
      </c>
      <c r="BH258">
        <f>(AN258-AT258)/(AN258-BE258)</f>
        <v>0</v>
      </c>
      <c r="BI258">
        <f>(AT258-AS258)/(AT258-AM258)</f>
        <v>0</v>
      </c>
      <c r="BJ258">
        <f>(AN258-AT258)/(AN258-AM258)</f>
        <v>0</v>
      </c>
      <c r="BK258">
        <f>(BG258*BE258/AS258)</f>
        <v>0</v>
      </c>
      <c r="BL258">
        <f>(1-BK258)</f>
        <v>0</v>
      </c>
      <c r="BM258">
        <f>$B$11*CK258+$C$11*CL258+$F$11*CM258*(1-CP258)</f>
        <v>0</v>
      </c>
      <c r="BN258">
        <f>BM258*BO258</f>
        <v>0</v>
      </c>
      <c r="BO258">
        <f>($B$11*$D$9+$C$11*$D$9+$F$11*((CZ258+CR258)/MAX(CZ258+CR258+DA258, 0.1)*$I$9+DA258/MAX(CZ258+CR258+DA258, 0.1)*$J$9))/($B$11+$C$11+$F$11)</f>
        <v>0</v>
      </c>
      <c r="BP258">
        <f>($B$11*$K$9+$C$11*$K$9+$F$11*((CZ258+CR258)/MAX(CZ258+CR258+DA258, 0.1)*$P$9+DA258/MAX(CZ258+CR258+DA258, 0.1)*$Q$9))/($B$11+$C$11+$F$11)</f>
        <v>0</v>
      </c>
      <c r="BQ258">
        <v>6</v>
      </c>
      <c r="BR258">
        <v>0.5</v>
      </c>
      <c r="BS258" t="s">
        <v>293</v>
      </c>
      <c r="BT258">
        <v>2</v>
      </c>
      <c r="BU258">
        <v>1627940995.6</v>
      </c>
      <c r="BV258">
        <v>799.597</v>
      </c>
      <c r="BW258">
        <v>804.946</v>
      </c>
      <c r="BX258">
        <v>19.9049</v>
      </c>
      <c r="BY258">
        <v>19.8238</v>
      </c>
      <c r="BZ258">
        <v>797.633</v>
      </c>
      <c r="CA258">
        <v>20.0328</v>
      </c>
      <c r="CB258">
        <v>900.093</v>
      </c>
      <c r="CC258">
        <v>101.137</v>
      </c>
      <c r="CD258">
        <v>0.100051</v>
      </c>
      <c r="CE258">
        <v>35.3226</v>
      </c>
      <c r="CF258">
        <v>35.5632</v>
      </c>
      <c r="CG258">
        <v>999.9</v>
      </c>
      <c r="CH258">
        <v>0</v>
      </c>
      <c r="CI258">
        <v>0</v>
      </c>
      <c r="CJ258">
        <v>10007.5</v>
      </c>
      <c r="CK258">
        <v>0</v>
      </c>
      <c r="CL258">
        <v>66.265</v>
      </c>
      <c r="CM258">
        <v>1459.82</v>
      </c>
      <c r="CN258">
        <v>0.972993</v>
      </c>
      <c r="CO258">
        <v>0.027007</v>
      </c>
      <c r="CP258">
        <v>0</v>
      </c>
      <c r="CQ258">
        <v>3.331</v>
      </c>
      <c r="CR258">
        <v>4.99951</v>
      </c>
      <c r="CS258">
        <v>205.203</v>
      </c>
      <c r="CT258">
        <v>11910.4</v>
      </c>
      <c r="CU258">
        <v>49.375</v>
      </c>
      <c r="CV258">
        <v>51.687</v>
      </c>
      <c r="CW258">
        <v>50.937</v>
      </c>
      <c r="CX258">
        <v>50.812</v>
      </c>
      <c r="CY258">
        <v>51.312</v>
      </c>
      <c r="CZ258">
        <v>1415.53</v>
      </c>
      <c r="DA258">
        <v>39.29</v>
      </c>
      <c r="DB258">
        <v>0</v>
      </c>
      <c r="DC258">
        <v>1627940996.5</v>
      </c>
      <c r="DD258">
        <v>0</v>
      </c>
      <c r="DE258">
        <v>3.23890384615385</v>
      </c>
      <c r="DF258">
        <v>0.329049572757048</v>
      </c>
      <c r="DG258">
        <v>-2.53890597186141</v>
      </c>
      <c r="DH258">
        <v>205.433423076923</v>
      </c>
      <c r="DI258">
        <v>15</v>
      </c>
      <c r="DJ258">
        <v>1627940486.6</v>
      </c>
      <c r="DK258" t="s">
        <v>294</v>
      </c>
      <c r="DL258">
        <v>1627940484.1</v>
      </c>
      <c r="DM258">
        <v>1627940486.6</v>
      </c>
      <c r="DN258">
        <v>1</v>
      </c>
      <c r="DO258">
        <v>-0.66</v>
      </c>
      <c r="DP258">
        <v>-0.126</v>
      </c>
      <c r="DQ258">
        <v>0.617</v>
      </c>
      <c r="DR258">
        <v>-0.144</v>
      </c>
      <c r="DS258">
        <v>420</v>
      </c>
      <c r="DT258">
        <v>19</v>
      </c>
      <c r="DU258">
        <v>0.69</v>
      </c>
      <c r="DV258">
        <v>0.21</v>
      </c>
      <c r="DW258">
        <v>-5.38010951219512</v>
      </c>
      <c r="DX258">
        <v>0.869073240418111</v>
      </c>
      <c r="DY258">
        <v>0.138709470880532</v>
      </c>
      <c r="DZ258">
        <v>0</v>
      </c>
      <c r="EA258">
        <v>3.2451</v>
      </c>
      <c r="EB258">
        <v>-0.145083170695097</v>
      </c>
      <c r="EC258">
        <v>0.168544651092121</v>
      </c>
      <c r="ED258">
        <v>1</v>
      </c>
      <c r="EE258">
        <v>0.0337826763414634</v>
      </c>
      <c r="EF258">
        <v>0.303498478745645</v>
      </c>
      <c r="EG258">
        <v>0.0306435886161254</v>
      </c>
      <c r="EH258">
        <v>0</v>
      </c>
      <c r="EI258">
        <v>1</v>
      </c>
      <c r="EJ258">
        <v>3</v>
      </c>
      <c r="EK258" t="s">
        <v>349</v>
      </c>
      <c r="EL258">
        <v>100</v>
      </c>
      <c r="EM258">
        <v>100</v>
      </c>
      <c r="EN258">
        <v>1.964</v>
      </c>
      <c r="EO258">
        <v>-0.1279</v>
      </c>
      <c r="EP258">
        <v>-1.5265217558934</v>
      </c>
      <c r="EQ258">
        <v>0.00616335315543056</v>
      </c>
      <c r="ER258">
        <v>-2.81551833566181e-06</v>
      </c>
      <c r="ES258">
        <v>7.20361701182458e-10</v>
      </c>
      <c r="ET258">
        <v>-0.335119031910718</v>
      </c>
      <c r="EU258">
        <v>0.000949733804135094</v>
      </c>
      <c r="EV258">
        <v>0.000626151634330831</v>
      </c>
      <c r="EW258">
        <v>-7.8445624330649e-06</v>
      </c>
      <c r="EX258">
        <v>-4</v>
      </c>
      <c r="EY258">
        <v>2067</v>
      </c>
      <c r="EZ258">
        <v>1</v>
      </c>
      <c r="FA258">
        <v>22</v>
      </c>
      <c r="FB258">
        <v>8.5</v>
      </c>
      <c r="FC258">
        <v>8.5</v>
      </c>
      <c r="FD258">
        <v>18</v>
      </c>
      <c r="FE258">
        <v>993.227</v>
      </c>
      <c r="FF258">
        <v>447.37</v>
      </c>
      <c r="FG258">
        <v>33.0016</v>
      </c>
      <c r="FH258">
        <v>35.3662</v>
      </c>
      <c r="FI258">
        <v>30.0013</v>
      </c>
      <c r="FJ258">
        <v>35.0144</v>
      </c>
      <c r="FK258">
        <v>35.0417</v>
      </c>
      <c r="FL258">
        <v>45.9597</v>
      </c>
      <c r="FM258">
        <v>44.8712</v>
      </c>
      <c r="FN258">
        <v>0</v>
      </c>
      <c r="FO258">
        <v>33</v>
      </c>
      <c r="FP258">
        <v>817.32</v>
      </c>
      <c r="FQ258">
        <v>19.7165</v>
      </c>
      <c r="FR258">
        <v>98.7535</v>
      </c>
      <c r="FS258">
        <v>97.571</v>
      </c>
    </row>
    <row r="259" spans="1:175">
      <c r="A259">
        <v>243</v>
      </c>
      <c r="B259">
        <v>1627940997.6</v>
      </c>
      <c r="C259">
        <v>484</v>
      </c>
      <c r="D259" t="s">
        <v>780</v>
      </c>
      <c r="E259" t="s">
        <v>781</v>
      </c>
      <c r="F259">
        <v>0</v>
      </c>
      <c r="H259">
        <v>1627940997.6</v>
      </c>
      <c r="I259">
        <f>(J259)/1000</f>
        <v>0</v>
      </c>
      <c r="J259">
        <f>1000*CB259*AH259*(BX259-BY259)/(100*BQ259*(1000-AH259*BX259))</f>
        <v>0</v>
      </c>
      <c r="K259">
        <f>CB259*AH259*(BW259-BV259*(1000-AH259*BY259)/(1000-AH259*BX259))/(100*BQ259)</f>
        <v>0</v>
      </c>
      <c r="L259">
        <f>BV259 - IF(AH259&gt;1, K259*BQ259*100.0/(AJ259*CJ259), 0)</f>
        <v>0</v>
      </c>
      <c r="M259">
        <f>((S259-I259/2)*L259-K259)/(S259+I259/2)</f>
        <v>0</v>
      </c>
      <c r="N259">
        <f>M259*(CC259+CD259)/1000.0</f>
        <v>0</v>
      </c>
      <c r="O259">
        <f>(BV259 - IF(AH259&gt;1, K259*BQ259*100.0/(AJ259*CJ259), 0))*(CC259+CD259)/1000.0</f>
        <v>0</v>
      </c>
      <c r="P259">
        <f>2.0/((1/R259-1/Q259)+SIGN(R259)*SQRT((1/R259-1/Q259)*(1/R259-1/Q259) + 4*BR259/((BR259+1)*(BR259+1))*(2*1/R259*1/Q259-1/Q259*1/Q259)))</f>
        <v>0</v>
      </c>
      <c r="Q259">
        <f>IF(LEFT(BS259,1)&lt;&gt;"0",IF(LEFT(BS259,1)="1",3.0,BT259),$D$5+$E$5*(CJ259*CC259/($K$5*1000))+$F$5*(CJ259*CC259/($K$5*1000))*MAX(MIN(BQ259,$J$5),$I$5)*MAX(MIN(BQ259,$J$5),$I$5)+$G$5*MAX(MIN(BQ259,$J$5),$I$5)*(CJ259*CC259/($K$5*1000))+$H$5*(CJ259*CC259/($K$5*1000))*(CJ259*CC259/($K$5*1000)))</f>
        <v>0</v>
      </c>
      <c r="R259">
        <f>I259*(1000-(1000*0.61365*exp(17.502*V259/(240.97+V259))/(CC259+CD259)+BX259)/2)/(1000*0.61365*exp(17.502*V259/(240.97+V259))/(CC259+CD259)-BX259)</f>
        <v>0</v>
      </c>
      <c r="S259">
        <f>1/((BR259+1)/(P259/1.6)+1/(Q259/1.37)) + BR259/((BR259+1)/(P259/1.6) + BR259/(Q259/1.37))</f>
        <v>0</v>
      </c>
      <c r="T259">
        <f>(BM259*BP259)</f>
        <v>0</v>
      </c>
      <c r="U259">
        <f>(CE259+(T259+2*0.95*5.67E-8*(((CE259+$B$7)+273)^4-(CE259+273)^4)-44100*I259)/(1.84*29.3*Q259+8*0.95*5.67E-8*(CE259+273)^3))</f>
        <v>0</v>
      </c>
      <c r="V259">
        <f>($C$7*CF259+$D$7*CG259+$E$7*U259)</f>
        <v>0</v>
      </c>
      <c r="W259">
        <f>0.61365*exp(17.502*V259/(240.97+V259))</f>
        <v>0</v>
      </c>
      <c r="X259">
        <f>(Y259/Z259*100)</f>
        <v>0</v>
      </c>
      <c r="Y259">
        <f>BX259*(CC259+CD259)/1000</f>
        <v>0</v>
      </c>
      <c r="Z259">
        <f>0.61365*exp(17.502*CE259/(240.97+CE259))</f>
        <v>0</v>
      </c>
      <c r="AA259">
        <f>(W259-BX259*(CC259+CD259)/1000)</f>
        <v>0</v>
      </c>
      <c r="AB259">
        <f>(-I259*44100)</f>
        <v>0</v>
      </c>
      <c r="AC259">
        <f>2*29.3*Q259*0.92*(CE259-V259)</f>
        <v>0</v>
      </c>
      <c r="AD259">
        <f>2*0.95*5.67E-8*(((CE259+$B$7)+273)^4-(V259+273)^4)</f>
        <v>0</v>
      </c>
      <c r="AE259">
        <f>T259+AD259+AB259+AC259</f>
        <v>0</v>
      </c>
      <c r="AF259">
        <v>0</v>
      </c>
      <c r="AG259">
        <v>0</v>
      </c>
      <c r="AH259">
        <f>IF(AF259*$H$13&gt;=AJ259,1.0,(AJ259/(AJ259-AF259*$H$13)))</f>
        <v>0</v>
      </c>
      <c r="AI259">
        <f>(AH259-1)*100</f>
        <v>0</v>
      </c>
      <c r="AJ259">
        <f>MAX(0,($B$13+$C$13*CJ259)/(1+$D$13*CJ259)*CC259/(CE259+273)*$E$13)</f>
        <v>0</v>
      </c>
      <c r="AK259" t="s">
        <v>292</v>
      </c>
      <c r="AL259" t="s">
        <v>292</v>
      </c>
      <c r="AM259">
        <v>0</v>
      </c>
      <c r="AN259">
        <v>0</v>
      </c>
      <c r="AO259">
        <f>1-AM259/AN259</f>
        <v>0</v>
      </c>
      <c r="AP259">
        <v>0</v>
      </c>
      <c r="AQ259" t="s">
        <v>292</v>
      </c>
      <c r="AR259" t="s">
        <v>292</v>
      </c>
      <c r="AS259">
        <v>0</v>
      </c>
      <c r="AT259">
        <v>0</v>
      </c>
      <c r="AU259">
        <f>1-AS259/AT259</f>
        <v>0</v>
      </c>
      <c r="AV259">
        <v>0.5</v>
      </c>
      <c r="AW259">
        <f>BN259</f>
        <v>0</v>
      </c>
      <c r="AX259">
        <f>K259</f>
        <v>0</v>
      </c>
      <c r="AY259">
        <f>AU259*AV259*AW259</f>
        <v>0</v>
      </c>
      <c r="AZ259">
        <f>(AX259-AP259)/AW259</f>
        <v>0</v>
      </c>
      <c r="BA259">
        <f>(AN259-AT259)/AT259</f>
        <v>0</v>
      </c>
      <c r="BB259">
        <f>AM259/(AO259+AM259/AT259)</f>
        <v>0</v>
      </c>
      <c r="BC259" t="s">
        <v>292</v>
      </c>
      <c r="BD259">
        <v>0</v>
      </c>
      <c r="BE259">
        <f>IF(BD259&lt;&gt;0, BD259, BB259)</f>
        <v>0</v>
      </c>
      <c r="BF259">
        <f>1-BE259/AT259</f>
        <v>0</v>
      </c>
      <c r="BG259">
        <f>(AT259-AS259)/(AT259-BE259)</f>
        <v>0</v>
      </c>
      <c r="BH259">
        <f>(AN259-AT259)/(AN259-BE259)</f>
        <v>0</v>
      </c>
      <c r="BI259">
        <f>(AT259-AS259)/(AT259-AM259)</f>
        <v>0</v>
      </c>
      <c r="BJ259">
        <f>(AN259-AT259)/(AN259-AM259)</f>
        <v>0</v>
      </c>
      <c r="BK259">
        <f>(BG259*BE259/AS259)</f>
        <v>0</v>
      </c>
      <c r="BL259">
        <f>(1-BK259)</f>
        <v>0</v>
      </c>
      <c r="BM259">
        <f>$B$11*CK259+$C$11*CL259+$F$11*CM259*(1-CP259)</f>
        <v>0</v>
      </c>
      <c r="BN259">
        <f>BM259*BO259</f>
        <v>0</v>
      </c>
      <c r="BO259">
        <f>($B$11*$D$9+$C$11*$D$9+$F$11*((CZ259+CR259)/MAX(CZ259+CR259+DA259, 0.1)*$I$9+DA259/MAX(CZ259+CR259+DA259, 0.1)*$J$9))/($B$11+$C$11+$F$11)</f>
        <v>0</v>
      </c>
      <c r="BP259">
        <f>($B$11*$K$9+$C$11*$K$9+$F$11*((CZ259+CR259)/MAX(CZ259+CR259+DA259, 0.1)*$P$9+DA259/MAX(CZ259+CR259+DA259, 0.1)*$Q$9))/($B$11+$C$11+$F$11)</f>
        <v>0</v>
      </c>
      <c r="BQ259">
        <v>6</v>
      </c>
      <c r="BR259">
        <v>0.5</v>
      </c>
      <c r="BS259" t="s">
        <v>293</v>
      </c>
      <c r="BT259">
        <v>2</v>
      </c>
      <c r="BU259">
        <v>1627940997.6</v>
      </c>
      <c r="BV259">
        <v>802.964</v>
      </c>
      <c r="BW259">
        <v>808.345</v>
      </c>
      <c r="BX259">
        <v>19.8987</v>
      </c>
      <c r="BY259">
        <v>19.8276</v>
      </c>
      <c r="BZ259">
        <v>800.99</v>
      </c>
      <c r="CA259">
        <v>20.0267</v>
      </c>
      <c r="CB259">
        <v>899.959</v>
      </c>
      <c r="CC259">
        <v>101.138</v>
      </c>
      <c r="CD259">
        <v>0.0998583</v>
      </c>
      <c r="CE259">
        <v>35.3224</v>
      </c>
      <c r="CF259">
        <v>35.5669</v>
      </c>
      <c r="CG259">
        <v>999.9</v>
      </c>
      <c r="CH259">
        <v>0</v>
      </c>
      <c r="CI259">
        <v>0</v>
      </c>
      <c r="CJ259">
        <v>9996.25</v>
      </c>
      <c r="CK259">
        <v>0</v>
      </c>
      <c r="CL259">
        <v>66.265</v>
      </c>
      <c r="CM259">
        <v>1460.14</v>
      </c>
      <c r="CN259">
        <v>0.972993</v>
      </c>
      <c r="CO259">
        <v>0.027007</v>
      </c>
      <c r="CP259">
        <v>0</v>
      </c>
      <c r="CQ259">
        <v>3.2893</v>
      </c>
      <c r="CR259">
        <v>4.99951</v>
      </c>
      <c r="CS259">
        <v>204.783</v>
      </c>
      <c r="CT259">
        <v>11913</v>
      </c>
      <c r="CU259">
        <v>49.375</v>
      </c>
      <c r="CV259">
        <v>51.687</v>
      </c>
      <c r="CW259">
        <v>50.875</v>
      </c>
      <c r="CX259">
        <v>50.75</v>
      </c>
      <c r="CY259">
        <v>51.312</v>
      </c>
      <c r="CZ259">
        <v>1415.84</v>
      </c>
      <c r="DA259">
        <v>39.3</v>
      </c>
      <c r="DB259">
        <v>0</v>
      </c>
      <c r="DC259">
        <v>1627940998.3</v>
      </c>
      <c r="DD259">
        <v>0</v>
      </c>
      <c r="DE259">
        <v>3.245604</v>
      </c>
      <c r="DF259">
        <v>-0.166199995113029</v>
      </c>
      <c r="DG259">
        <v>-2.12653845889957</v>
      </c>
      <c r="DH259">
        <v>205.3506</v>
      </c>
      <c r="DI259">
        <v>15</v>
      </c>
      <c r="DJ259">
        <v>1627940486.6</v>
      </c>
      <c r="DK259" t="s">
        <v>294</v>
      </c>
      <c r="DL259">
        <v>1627940484.1</v>
      </c>
      <c r="DM259">
        <v>1627940486.6</v>
      </c>
      <c r="DN259">
        <v>1</v>
      </c>
      <c r="DO259">
        <v>-0.66</v>
      </c>
      <c r="DP259">
        <v>-0.126</v>
      </c>
      <c r="DQ259">
        <v>0.617</v>
      </c>
      <c r="DR259">
        <v>-0.144</v>
      </c>
      <c r="DS259">
        <v>420</v>
      </c>
      <c r="DT259">
        <v>19</v>
      </c>
      <c r="DU259">
        <v>0.69</v>
      </c>
      <c r="DV259">
        <v>0.21</v>
      </c>
      <c r="DW259">
        <v>-5.37196487804878</v>
      </c>
      <c r="DX259">
        <v>0.794406271777004</v>
      </c>
      <c r="DY259">
        <v>0.136795620991851</v>
      </c>
      <c r="DZ259">
        <v>0</v>
      </c>
      <c r="EA259">
        <v>3.22719428571429</v>
      </c>
      <c r="EB259">
        <v>0.0262674058445915</v>
      </c>
      <c r="EC259">
        <v>0.16806691174794</v>
      </c>
      <c r="ED259">
        <v>1</v>
      </c>
      <c r="EE259">
        <v>0.0434103202439024</v>
      </c>
      <c r="EF259">
        <v>0.275089634425087</v>
      </c>
      <c r="EG259">
        <v>0.0279025716934609</v>
      </c>
      <c r="EH259">
        <v>0</v>
      </c>
      <c r="EI259">
        <v>1</v>
      </c>
      <c r="EJ259">
        <v>3</v>
      </c>
      <c r="EK259" t="s">
        <v>349</v>
      </c>
      <c r="EL259">
        <v>100</v>
      </c>
      <c r="EM259">
        <v>100</v>
      </c>
      <c r="EN259">
        <v>1.974</v>
      </c>
      <c r="EO259">
        <v>-0.128</v>
      </c>
      <c r="EP259">
        <v>-1.5265217558934</v>
      </c>
      <c r="EQ259">
        <v>0.00616335315543056</v>
      </c>
      <c r="ER259">
        <v>-2.81551833566181e-06</v>
      </c>
      <c r="ES259">
        <v>7.20361701182458e-10</v>
      </c>
      <c r="ET259">
        <v>-0.335119031910718</v>
      </c>
      <c r="EU259">
        <v>0.000949733804135094</v>
      </c>
      <c r="EV259">
        <v>0.000626151634330831</v>
      </c>
      <c r="EW259">
        <v>-7.8445624330649e-06</v>
      </c>
      <c r="EX259">
        <v>-4</v>
      </c>
      <c r="EY259">
        <v>2067</v>
      </c>
      <c r="EZ259">
        <v>1</v>
      </c>
      <c r="FA259">
        <v>22</v>
      </c>
      <c r="FB259">
        <v>8.6</v>
      </c>
      <c r="FC259">
        <v>8.5</v>
      </c>
      <c r="FD259">
        <v>18</v>
      </c>
      <c r="FE259">
        <v>992.957</v>
      </c>
      <c r="FF259">
        <v>447.559</v>
      </c>
      <c r="FG259">
        <v>33.0015</v>
      </c>
      <c r="FH259">
        <v>35.3727</v>
      </c>
      <c r="FI259">
        <v>30.0012</v>
      </c>
      <c r="FJ259">
        <v>35.0217</v>
      </c>
      <c r="FK259">
        <v>35.0496</v>
      </c>
      <c r="FL259">
        <v>46.1157</v>
      </c>
      <c r="FM259">
        <v>45.1577</v>
      </c>
      <c r="FN259">
        <v>0</v>
      </c>
      <c r="FO259">
        <v>33</v>
      </c>
      <c r="FP259">
        <v>822.35</v>
      </c>
      <c r="FQ259">
        <v>19.7173</v>
      </c>
      <c r="FR259">
        <v>98.7528</v>
      </c>
      <c r="FS259">
        <v>97.57</v>
      </c>
    </row>
    <row r="260" spans="1:175">
      <c r="A260">
        <v>244</v>
      </c>
      <c r="B260">
        <v>1627940999.6</v>
      </c>
      <c r="C260">
        <v>486</v>
      </c>
      <c r="D260" t="s">
        <v>782</v>
      </c>
      <c r="E260" t="s">
        <v>783</v>
      </c>
      <c r="F260">
        <v>0</v>
      </c>
      <c r="H260">
        <v>1627940999.6</v>
      </c>
      <c r="I260">
        <f>(J260)/1000</f>
        <v>0</v>
      </c>
      <c r="J260">
        <f>1000*CB260*AH260*(BX260-BY260)/(100*BQ260*(1000-AH260*BX260))</f>
        <v>0</v>
      </c>
      <c r="K260">
        <f>CB260*AH260*(BW260-BV260*(1000-AH260*BY260)/(1000-AH260*BX260))/(100*BQ260)</f>
        <v>0</v>
      </c>
      <c r="L260">
        <f>BV260 - IF(AH260&gt;1, K260*BQ260*100.0/(AJ260*CJ260), 0)</f>
        <v>0</v>
      </c>
      <c r="M260">
        <f>((S260-I260/2)*L260-K260)/(S260+I260/2)</f>
        <v>0</v>
      </c>
      <c r="N260">
        <f>M260*(CC260+CD260)/1000.0</f>
        <v>0</v>
      </c>
      <c r="O260">
        <f>(BV260 - IF(AH260&gt;1, K260*BQ260*100.0/(AJ260*CJ260), 0))*(CC260+CD260)/1000.0</f>
        <v>0</v>
      </c>
      <c r="P260">
        <f>2.0/((1/R260-1/Q260)+SIGN(R260)*SQRT((1/R260-1/Q260)*(1/R260-1/Q260) + 4*BR260/((BR260+1)*(BR260+1))*(2*1/R260*1/Q260-1/Q260*1/Q260)))</f>
        <v>0</v>
      </c>
      <c r="Q260">
        <f>IF(LEFT(BS260,1)&lt;&gt;"0",IF(LEFT(BS260,1)="1",3.0,BT260),$D$5+$E$5*(CJ260*CC260/($K$5*1000))+$F$5*(CJ260*CC260/($K$5*1000))*MAX(MIN(BQ260,$J$5),$I$5)*MAX(MIN(BQ260,$J$5),$I$5)+$G$5*MAX(MIN(BQ260,$J$5),$I$5)*(CJ260*CC260/($K$5*1000))+$H$5*(CJ260*CC260/($K$5*1000))*(CJ260*CC260/($K$5*1000)))</f>
        <v>0</v>
      </c>
      <c r="R260">
        <f>I260*(1000-(1000*0.61365*exp(17.502*V260/(240.97+V260))/(CC260+CD260)+BX260)/2)/(1000*0.61365*exp(17.502*V260/(240.97+V260))/(CC260+CD260)-BX260)</f>
        <v>0</v>
      </c>
      <c r="S260">
        <f>1/((BR260+1)/(P260/1.6)+1/(Q260/1.37)) + BR260/((BR260+1)/(P260/1.6) + BR260/(Q260/1.37))</f>
        <v>0</v>
      </c>
      <c r="T260">
        <f>(BM260*BP260)</f>
        <v>0</v>
      </c>
      <c r="U260">
        <f>(CE260+(T260+2*0.95*5.67E-8*(((CE260+$B$7)+273)^4-(CE260+273)^4)-44100*I260)/(1.84*29.3*Q260+8*0.95*5.67E-8*(CE260+273)^3))</f>
        <v>0</v>
      </c>
      <c r="V260">
        <f>($C$7*CF260+$D$7*CG260+$E$7*U260)</f>
        <v>0</v>
      </c>
      <c r="W260">
        <f>0.61365*exp(17.502*V260/(240.97+V260))</f>
        <v>0</v>
      </c>
      <c r="X260">
        <f>(Y260/Z260*100)</f>
        <v>0</v>
      </c>
      <c r="Y260">
        <f>BX260*(CC260+CD260)/1000</f>
        <v>0</v>
      </c>
      <c r="Z260">
        <f>0.61365*exp(17.502*CE260/(240.97+CE260))</f>
        <v>0</v>
      </c>
      <c r="AA260">
        <f>(W260-BX260*(CC260+CD260)/1000)</f>
        <v>0</v>
      </c>
      <c r="AB260">
        <f>(-I260*44100)</f>
        <v>0</v>
      </c>
      <c r="AC260">
        <f>2*29.3*Q260*0.92*(CE260-V260)</f>
        <v>0</v>
      </c>
      <c r="AD260">
        <f>2*0.95*5.67E-8*(((CE260+$B$7)+273)^4-(V260+273)^4)</f>
        <v>0</v>
      </c>
      <c r="AE260">
        <f>T260+AD260+AB260+AC260</f>
        <v>0</v>
      </c>
      <c r="AF260">
        <v>0</v>
      </c>
      <c r="AG260">
        <v>0</v>
      </c>
      <c r="AH260">
        <f>IF(AF260*$H$13&gt;=AJ260,1.0,(AJ260/(AJ260-AF260*$H$13)))</f>
        <v>0</v>
      </c>
      <c r="AI260">
        <f>(AH260-1)*100</f>
        <v>0</v>
      </c>
      <c r="AJ260">
        <f>MAX(0,($B$13+$C$13*CJ260)/(1+$D$13*CJ260)*CC260/(CE260+273)*$E$13)</f>
        <v>0</v>
      </c>
      <c r="AK260" t="s">
        <v>292</v>
      </c>
      <c r="AL260" t="s">
        <v>292</v>
      </c>
      <c r="AM260">
        <v>0</v>
      </c>
      <c r="AN260">
        <v>0</v>
      </c>
      <c r="AO260">
        <f>1-AM260/AN260</f>
        <v>0</v>
      </c>
      <c r="AP260">
        <v>0</v>
      </c>
      <c r="AQ260" t="s">
        <v>292</v>
      </c>
      <c r="AR260" t="s">
        <v>292</v>
      </c>
      <c r="AS260">
        <v>0</v>
      </c>
      <c r="AT260">
        <v>0</v>
      </c>
      <c r="AU260">
        <f>1-AS260/AT260</f>
        <v>0</v>
      </c>
      <c r="AV260">
        <v>0.5</v>
      </c>
      <c r="AW260">
        <f>BN260</f>
        <v>0</v>
      </c>
      <c r="AX260">
        <f>K260</f>
        <v>0</v>
      </c>
      <c r="AY260">
        <f>AU260*AV260*AW260</f>
        <v>0</v>
      </c>
      <c r="AZ260">
        <f>(AX260-AP260)/AW260</f>
        <v>0</v>
      </c>
      <c r="BA260">
        <f>(AN260-AT260)/AT260</f>
        <v>0</v>
      </c>
      <c r="BB260">
        <f>AM260/(AO260+AM260/AT260)</f>
        <v>0</v>
      </c>
      <c r="BC260" t="s">
        <v>292</v>
      </c>
      <c r="BD260">
        <v>0</v>
      </c>
      <c r="BE260">
        <f>IF(BD260&lt;&gt;0, BD260, BB260)</f>
        <v>0</v>
      </c>
      <c r="BF260">
        <f>1-BE260/AT260</f>
        <v>0</v>
      </c>
      <c r="BG260">
        <f>(AT260-AS260)/(AT260-BE260)</f>
        <v>0</v>
      </c>
      <c r="BH260">
        <f>(AN260-AT260)/(AN260-BE260)</f>
        <v>0</v>
      </c>
      <c r="BI260">
        <f>(AT260-AS260)/(AT260-AM260)</f>
        <v>0</v>
      </c>
      <c r="BJ260">
        <f>(AN260-AT260)/(AN260-AM260)</f>
        <v>0</v>
      </c>
      <c r="BK260">
        <f>(BG260*BE260/AS260)</f>
        <v>0</v>
      </c>
      <c r="BL260">
        <f>(1-BK260)</f>
        <v>0</v>
      </c>
      <c r="BM260">
        <f>$B$11*CK260+$C$11*CL260+$F$11*CM260*(1-CP260)</f>
        <v>0</v>
      </c>
      <c r="BN260">
        <f>BM260*BO260</f>
        <v>0</v>
      </c>
      <c r="BO260">
        <f>($B$11*$D$9+$C$11*$D$9+$F$11*((CZ260+CR260)/MAX(CZ260+CR260+DA260, 0.1)*$I$9+DA260/MAX(CZ260+CR260+DA260, 0.1)*$J$9))/($B$11+$C$11+$F$11)</f>
        <v>0</v>
      </c>
      <c r="BP260">
        <f>($B$11*$K$9+$C$11*$K$9+$F$11*((CZ260+CR260)/MAX(CZ260+CR260+DA260, 0.1)*$P$9+DA260/MAX(CZ260+CR260+DA260, 0.1)*$Q$9))/($B$11+$C$11+$F$11)</f>
        <v>0</v>
      </c>
      <c r="BQ260">
        <v>6</v>
      </c>
      <c r="BR260">
        <v>0.5</v>
      </c>
      <c r="BS260" t="s">
        <v>293</v>
      </c>
      <c r="BT260">
        <v>2</v>
      </c>
      <c r="BU260">
        <v>1627940999.6</v>
      </c>
      <c r="BV260">
        <v>806.395</v>
      </c>
      <c r="BW260">
        <v>811.773</v>
      </c>
      <c r="BX260">
        <v>19.8931</v>
      </c>
      <c r="BY260">
        <v>19.7962</v>
      </c>
      <c r="BZ260">
        <v>804.411</v>
      </c>
      <c r="CA260">
        <v>20.0212</v>
      </c>
      <c r="CB260">
        <v>899.961</v>
      </c>
      <c r="CC260">
        <v>101.137</v>
      </c>
      <c r="CD260">
        <v>0.100271</v>
      </c>
      <c r="CE260">
        <v>35.3227</v>
      </c>
      <c r="CF260">
        <v>35.5695</v>
      </c>
      <c r="CG260">
        <v>999.9</v>
      </c>
      <c r="CH260">
        <v>0</v>
      </c>
      <c r="CI260">
        <v>0</v>
      </c>
      <c r="CJ260">
        <v>9982.5</v>
      </c>
      <c r="CK260">
        <v>0</v>
      </c>
      <c r="CL260">
        <v>66.265</v>
      </c>
      <c r="CM260">
        <v>1459.84</v>
      </c>
      <c r="CN260">
        <v>0.972993</v>
      </c>
      <c r="CO260">
        <v>0.027007</v>
      </c>
      <c r="CP260">
        <v>0</v>
      </c>
      <c r="CQ260">
        <v>3.3298</v>
      </c>
      <c r="CR260">
        <v>4.99951</v>
      </c>
      <c r="CS260">
        <v>204.827</v>
      </c>
      <c r="CT260">
        <v>11910.6</v>
      </c>
      <c r="CU260">
        <v>49.375</v>
      </c>
      <c r="CV260">
        <v>51.687</v>
      </c>
      <c r="CW260">
        <v>50.875</v>
      </c>
      <c r="CX260">
        <v>50.75</v>
      </c>
      <c r="CY260">
        <v>51.312</v>
      </c>
      <c r="CZ260">
        <v>1415.55</v>
      </c>
      <c r="DA260">
        <v>39.29</v>
      </c>
      <c r="DB260">
        <v>0</v>
      </c>
      <c r="DC260">
        <v>1627941000.1</v>
      </c>
      <c r="DD260">
        <v>0</v>
      </c>
      <c r="DE260">
        <v>3.25609230769231</v>
      </c>
      <c r="DF260">
        <v>0.252129915910615</v>
      </c>
      <c r="DG260">
        <v>-3.22516238776067</v>
      </c>
      <c r="DH260">
        <v>205.269538461539</v>
      </c>
      <c r="DI260">
        <v>15</v>
      </c>
      <c r="DJ260">
        <v>1627940486.6</v>
      </c>
      <c r="DK260" t="s">
        <v>294</v>
      </c>
      <c r="DL260">
        <v>1627940484.1</v>
      </c>
      <c r="DM260">
        <v>1627940486.6</v>
      </c>
      <c r="DN260">
        <v>1</v>
      </c>
      <c r="DO260">
        <v>-0.66</v>
      </c>
      <c r="DP260">
        <v>-0.126</v>
      </c>
      <c r="DQ260">
        <v>0.617</v>
      </c>
      <c r="DR260">
        <v>-0.144</v>
      </c>
      <c r="DS260">
        <v>420</v>
      </c>
      <c r="DT260">
        <v>19</v>
      </c>
      <c r="DU260">
        <v>0.69</v>
      </c>
      <c r="DV260">
        <v>0.21</v>
      </c>
      <c r="DW260">
        <v>-5.36184365853659</v>
      </c>
      <c r="DX260">
        <v>0.58175853658537</v>
      </c>
      <c r="DY260">
        <v>0.13188304533787</v>
      </c>
      <c r="DZ260">
        <v>0</v>
      </c>
      <c r="EA260">
        <v>3.25003529411765</v>
      </c>
      <c r="EB260">
        <v>0.107182985111968</v>
      </c>
      <c r="EC260">
        <v>0.157692211158978</v>
      </c>
      <c r="ED260">
        <v>1</v>
      </c>
      <c r="EE260">
        <v>0.0512736221951219</v>
      </c>
      <c r="EF260">
        <v>0.224906989547038</v>
      </c>
      <c r="EG260">
        <v>0.0233877991099747</v>
      </c>
      <c r="EH260">
        <v>0</v>
      </c>
      <c r="EI260">
        <v>1</v>
      </c>
      <c r="EJ260">
        <v>3</v>
      </c>
      <c r="EK260" t="s">
        <v>349</v>
      </c>
      <c r="EL260">
        <v>100</v>
      </c>
      <c r="EM260">
        <v>100</v>
      </c>
      <c r="EN260">
        <v>1.984</v>
      </c>
      <c r="EO260">
        <v>-0.1281</v>
      </c>
      <c r="EP260">
        <v>-1.5265217558934</v>
      </c>
      <c r="EQ260">
        <v>0.00616335315543056</v>
      </c>
      <c r="ER260">
        <v>-2.81551833566181e-06</v>
      </c>
      <c r="ES260">
        <v>7.20361701182458e-10</v>
      </c>
      <c r="ET260">
        <v>-0.335119031910718</v>
      </c>
      <c r="EU260">
        <v>0.000949733804135094</v>
      </c>
      <c r="EV260">
        <v>0.000626151634330831</v>
      </c>
      <c r="EW260">
        <v>-7.8445624330649e-06</v>
      </c>
      <c r="EX260">
        <v>-4</v>
      </c>
      <c r="EY260">
        <v>2067</v>
      </c>
      <c r="EZ260">
        <v>1</v>
      </c>
      <c r="FA260">
        <v>22</v>
      </c>
      <c r="FB260">
        <v>8.6</v>
      </c>
      <c r="FC260">
        <v>8.6</v>
      </c>
      <c r="FD260">
        <v>18</v>
      </c>
      <c r="FE260">
        <v>993.109</v>
      </c>
      <c r="FF260">
        <v>447.494</v>
      </c>
      <c r="FG260">
        <v>33.0014</v>
      </c>
      <c r="FH260">
        <v>35.3783</v>
      </c>
      <c r="FI260">
        <v>30.0012</v>
      </c>
      <c r="FJ260">
        <v>35.0297</v>
      </c>
      <c r="FK260">
        <v>35.0567</v>
      </c>
      <c r="FL260">
        <v>46.2402</v>
      </c>
      <c r="FM260">
        <v>45.1577</v>
      </c>
      <c r="FN260">
        <v>0</v>
      </c>
      <c r="FO260">
        <v>33</v>
      </c>
      <c r="FP260">
        <v>822.35</v>
      </c>
      <c r="FQ260">
        <v>19.721</v>
      </c>
      <c r="FR260">
        <v>98.7514</v>
      </c>
      <c r="FS260">
        <v>97.5688</v>
      </c>
    </row>
    <row r="261" spans="1:175">
      <c r="A261">
        <v>245</v>
      </c>
      <c r="B261">
        <v>1627941001.6</v>
      </c>
      <c r="C261">
        <v>488</v>
      </c>
      <c r="D261" t="s">
        <v>784</v>
      </c>
      <c r="E261" t="s">
        <v>785</v>
      </c>
      <c r="F261">
        <v>0</v>
      </c>
      <c r="H261">
        <v>1627941001.6</v>
      </c>
      <c r="I261">
        <f>(J261)/1000</f>
        <v>0</v>
      </c>
      <c r="J261">
        <f>1000*CB261*AH261*(BX261-BY261)/(100*BQ261*(1000-AH261*BX261))</f>
        <v>0</v>
      </c>
      <c r="K261">
        <f>CB261*AH261*(BW261-BV261*(1000-AH261*BY261)/(1000-AH261*BX261))/(100*BQ261)</f>
        <v>0</v>
      </c>
      <c r="L261">
        <f>BV261 - IF(AH261&gt;1, K261*BQ261*100.0/(AJ261*CJ261), 0)</f>
        <v>0</v>
      </c>
      <c r="M261">
        <f>((S261-I261/2)*L261-K261)/(S261+I261/2)</f>
        <v>0</v>
      </c>
      <c r="N261">
        <f>M261*(CC261+CD261)/1000.0</f>
        <v>0</v>
      </c>
      <c r="O261">
        <f>(BV261 - IF(AH261&gt;1, K261*BQ261*100.0/(AJ261*CJ261), 0))*(CC261+CD261)/1000.0</f>
        <v>0</v>
      </c>
      <c r="P261">
        <f>2.0/((1/R261-1/Q261)+SIGN(R261)*SQRT((1/R261-1/Q261)*(1/R261-1/Q261) + 4*BR261/((BR261+1)*(BR261+1))*(2*1/R261*1/Q261-1/Q261*1/Q261)))</f>
        <v>0</v>
      </c>
      <c r="Q261">
        <f>IF(LEFT(BS261,1)&lt;&gt;"0",IF(LEFT(BS261,1)="1",3.0,BT261),$D$5+$E$5*(CJ261*CC261/($K$5*1000))+$F$5*(CJ261*CC261/($K$5*1000))*MAX(MIN(BQ261,$J$5),$I$5)*MAX(MIN(BQ261,$J$5),$I$5)+$G$5*MAX(MIN(BQ261,$J$5),$I$5)*(CJ261*CC261/($K$5*1000))+$H$5*(CJ261*CC261/($K$5*1000))*(CJ261*CC261/($K$5*1000)))</f>
        <v>0</v>
      </c>
      <c r="R261">
        <f>I261*(1000-(1000*0.61365*exp(17.502*V261/(240.97+V261))/(CC261+CD261)+BX261)/2)/(1000*0.61365*exp(17.502*V261/(240.97+V261))/(CC261+CD261)-BX261)</f>
        <v>0</v>
      </c>
      <c r="S261">
        <f>1/((BR261+1)/(P261/1.6)+1/(Q261/1.37)) + BR261/((BR261+1)/(P261/1.6) + BR261/(Q261/1.37))</f>
        <v>0</v>
      </c>
      <c r="T261">
        <f>(BM261*BP261)</f>
        <v>0</v>
      </c>
      <c r="U261">
        <f>(CE261+(T261+2*0.95*5.67E-8*(((CE261+$B$7)+273)^4-(CE261+273)^4)-44100*I261)/(1.84*29.3*Q261+8*0.95*5.67E-8*(CE261+273)^3))</f>
        <v>0</v>
      </c>
      <c r="V261">
        <f>($C$7*CF261+$D$7*CG261+$E$7*U261)</f>
        <v>0</v>
      </c>
      <c r="W261">
        <f>0.61365*exp(17.502*V261/(240.97+V261))</f>
        <v>0</v>
      </c>
      <c r="X261">
        <f>(Y261/Z261*100)</f>
        <v>0</v>
      </c>
      <c r="Y261">
        <f>BX261*(CC261+CD261)/1000</f>
        <v>0</v>
      </c>
      <c r="Z261">
        <f>0.61365*exp(17.502*CE261/(240.97+CE261))</f>
        <v>0</v>
      </c>
      <c r="AA261">
        <f>(W261-BX261*(CC261+CD261)/1000)</f>
        <v>0</v>
      </c>
      <c r="AB261">
        <f>(-I261*44100)</f>
        <v>0</v>
      </c>
      <c r="AC261">
        <f>2*29.3*Q261*0.92*(CE261-V261)</f>
        <v>0</v>
      </c>
      <c r="AD261">
        <f>2*0.95*5.67E-8*(((CE261+$B$7)+273)^4-(V261+273)^4)</f>
        <v>0</v>
      </c>
      <c r="AE261">
        <f>T261+AD261+AB261+AC261</f>
        <v>0</v>
      </c>
      <c r="AF261">
        <v>0</v>
      </c>
      <c r="AG261">
        <v>0</v>
      </c>
      <c r="AH261">
        <f>IF(AF261*$H$13&gt;=AJ261,1.0,(AJ261/(AJ261-AF261*$H$13)))</f>
        <v>0</v>
      </c>
      <c r="AI261">
        <f>(AH261-1)*100</f>
        <v>0</v>
      </c>
      <c r="AJ261">
        <f>MAX(0,($B$13+$C$13*CJ261)/(1+$D$13*CJ261)*CC261/(CE261+273)*$E$13)</f>
        <v>0</v>
      </c>
      <c r="AK261" t="s">
        <v>292</v>
      </c>
      <c r="AL261" t="s">
        <v>292</v>
      </c>
      <c r="AM261">
        <v>0</v>
      </c>
      <c r="AN261">
        <v>0</v>
      </c>
      <c r="AO261">
        <f>1-AM261/AN261</f>
        <v>0</v>
      </c>
      <c r="AP261">
        <v>0</v>
      </c>
      <c r="AQ261" t="s">
        <v>292</v>
      </c>
      <c r="AR261" t="s">
        <v>292</v>
      </c>
      <c r="AS261">
        <v>0</v>
      </c>
      <c r="AT261">
        <v>0</v>
      </c>
      <c r="AU261">
        <f>1-AS261/AT261</f>
        <v>0</v>
      </c>
      <c r="AV261">
        <v>0.5</v>
      </c>
      <c r="AW261">
        <f>BN261</f>
        <v>0</v>
      </c>
      <c r="AX261">
        <f>K261</f>
        <v>0</v>
      </c>
      <c r="AY261">
        <f>AU261*AV261*AW261</f>
        <v>0</v>
      </c>
      <c r="AZ261">
        <f>(AX261-AP261)/AW261</f>
        <v>0</v>
      </c>
      <c r="BA261">
        <f>(AN261-AT261)/AT261</f>
        <v>0</v>
      </c>
      <c r="BB261">
        <f>AM261/(AO261+AM261/AT261)</f>
        <v>0</v>
      </c>
      <c r="BC261" t="s">
        <v>292</v>
      </c>
      <c r="BD261">
        <v>0</v>
      </c>
      <c r="BE261">
        <f>IF(BD261&lt;&gt;0, BD261, BB261)</f>
        <v>0</v>
      </c>
      <c r="BF261">
        <f>1-BE261/AT261</f>
        <v>0</v>
      </c>
      <c r="BG261">
        <f>(AT261-AS261)/(AT261-BE261)</f>
        <v>0</v>
      </c>
      <c r="BH261">
        <f>(AN261-AT261)/(AN261-BE261)</f>
        <v>0</v>
      </c>
      <c r="BI261">
        <f>(AT261-AS261)/(AT261-AM261)</f>
        <v>0</v>
      </c>
      <c r="BJ261">
        <f>(AN261-AT261)/(AN261-AM261)</f>
        <v>0</v>
      </c>
      <c r="BK261">
        <f>(BG261*BE261/AS261)</f>
        <v>0</v>
      </c>
      <c r="BL261">
        <f>(1-BK261)</f>
        <v>0</v>
      </c>
      <c r="BM261">
        <f>$B$11*CK261+$C$11*CL261+$F$11*CM261*(1-CP261)</f>
        <v>0</v>
      </c>
      <c r="BN261">
        <f>BM261*BO261</f>
        <v>0</v>
      </c>
      <c r="BO261">
        <f>($B$11*$D$9+$C$11*$D$9+$F$11*((CZ261+CR261)/MAX(CZ261+CR261+DA261, 0.1)*$I$9+DA261/MAX(CZ261+CR261+DA261, 0.1)*$J$9))/($B$11+$C$11+$F$11)</f>
        <v>0</v>
      </c>
      <c r="BP261">
        <f>($B$11*$K$9+$C$11*$K$9+$F$11*((CZ261+CR261)/MAX(CZ261+CR261+DA261, 0.1)*$P$9+DA261/MAX(CZ261+CR261+DA261, 0.1)*$Q$9))/($B$11+$C$11+$F$11)</f>
        <v>0</v>
      </c>
      <c r="BQ261">
        <v>6</v>
      </c>
      <c r="BR261">
        <v>0.5</v>
      </c>
      <c r="BS261" t="s">
        <v>293</v>
      </c>
      <c r="BT261">
        <v>2</v>
      </c>
      <c r="BU261">
        <v>1627941001.6</v>
      </c>
      <c r="BV261">
        <v>809.826</v>
      </c>
      <c r="BW261">
        <v>815.175</v>
      </c>
      <c r="BX261">
        <v>19.8708</v>
      </c>
      <c r="BY261">
        <v>19.7397</v>
      </c>
      <c r="BZ261">
        <v>807.831</v>
      </c>
      <c r="CA261">
        <v>19.9992</v>
      </c>
      <c r="CB261">
        <v>900.049</v>
      </c>
      <c r="CC261">
        <v>101.135</v>
      </c>
      <c r="CD261">
        <v>0.09974</v>
      </c>
      <c r="CE261">
        <v>35.3242</v>
      </c>
      <c r="CF261">
        <v>35.5723</v>
      </c>
      <c r="CG261">
        <v>999.9</v>
      </c>
      <c r="CH261">
        <v>0</v>
      </c>
      <c r="CI261">
        <v>0</v>
      </c>
      <c r="CJ261">
        <v>10018.8</v>
      </c>
      <c r="CK261">
        <v>0</v>
      </c>
      <c r="CL261">
        <v>66.265</v>
      </c>
      <c r="CM261">
        <v>1460.16</v>
      </c>
      <c r="CN261">
        <v>0.972999</v>
      </c>
      <c r="CO261">
        <v>0.0270013</v>
      </c>
      <c r="CP261">
        <v>0</v>
      </c>
      <c r="CQ261">
        <v>3.1824</v>
      </c>
      <c r="CR261">
        <v>4.99951</v>
      </c>
      <c r="CS261">
        <v>204.789</v>
      </c>
      <c r="CT261">
        <v>11913.2</v>
      </c>
      <c r="CU261">
        <v>49.375</v>
      </c>
      <c r="CV261">
        <v>51.687</v>
      </c>
      <c r="CW261">
        <v>50.875</v>
      </c>
      <c r="CX261">
        <v>50.75</v>
      </c>
      <c r="CY261">
        <v>51.312</v>
      </c>
      <c r="CZ261">
        <v>1415.87</v>
      </c>
      <c r="DA261">
        <v>39.29</v>
      </c>
      <c r="DB261">
        <v>0</v>
      </c>
      <c r="DC261">
        <v>1627941002.5</v>
      </c>
      <c r="DD261">
        <v>0</v>
      </c>
      <c r="DE261">
        <v>3.25812307692308</v>
      </c>
      <c r="DF261">
        <v>-0.357025635651295</v>
      </c>
      <c r="DG261">
        <v>-3.7194871803569</v>
      </c>
      <c r="DH261">
        <v>205.108423076923</v>
      </c>
      <c r="DI261">
        <v>15</v>
      </c>
      <c r="DJ261">
        <v>1627940486.6</v>
      </c>
      <c r="DK261" t="s">
        <v>294</v>
      </c>
      <c r="DL261">
        <v>1627940484.1</v>
      </c>
      <c r="DM261">
        <v>1627940486.6</v>
      </c>
      <c r="DN261">
        <v>1</v>
      </c>
      <c r="DO261">
        <v>-0.66</v>
      </c>
      <c r="DP261">
        <v>-0.126</v>
      </c>
      <c r="DQ261">
        <v>0.617</v>
      </c>
      <c r="DR261">
        <v>-0.144</v>
      </c>
      <c r="DS261">
        <v>420</v>
      </c>
      <c r="DT261">
        <v>19</v>
      </c>
      <c r="DU261">
        <v>0.69</v>
      </c>
      <c r="DV261">
        <v>0.21</v>
      </c>
      <c r="DW261">
        <v>-5.34639853658537</v>
      </c>
      <c r="DX261">
        <v>0.168604390243889</v>
      </c>
      <c r="DY261">
        <v>0.117637804495999</v>
      </c>
      <c r="DZ261">
        <v>1</v>
      </c>
      <c r="EA261">
        <v>3.23347058823529</v>
      </c>
      <c r="EB261">
        <v>0.0845960103643271</v>
      </c>
      <c r="EC261">
        <v>0.158631110236763</v>
      </c>
      <c r="ED261">
        <v>1</v>
      </c>
      <c r="EE261">
        <v>0.0598882243902439</v>
      </c>
      <c r="EF261">
        <v>0.230934018815331</v>
      </c>
      <c r="EG261">
        <v>0.024158308854303</v>
      </c>
      <c r="EH261">
        <v>0</v>
      </c>
      <c r="EI261">
        <v>2</v>
      </c>
      <c r="EJ261">
        <v>3</v>
      </c>
      <c r="EK261" t="s">
        <v>298</v>
      </c>
      <c r="EL261">
        <v>100</v>
      </c>
      <c r="EM261">
        <v>100</v>
      </c>
      <c r="EN261">
        <v>1.995</v>
      </c>
      <c r="EO261">
        <v>-0.1284</v>
      </c>
      <c r="EP261">
        <v>-1.5265217558934</v>
      </c>
      <c r="EQ261">
        <v>0.00616335315543056</v>
      </c>
      <c r="ER261">
        <v>-2.81551833566181e-06</v>
      </c>
      <c r="ES261">
        <v>7.20361701182458e-10</v>
      </c>
      <c r="ET261">
        <v>-0.335119031910718</v>
      </c>
      <c r="EU261">
        <v>0.000949733804135094</v>
      </c>
      <c r="EV261">
        <v>0.000626151634330831</v>
      </c>
      <c r="EW261">
        <v>-7.8445624330649e-06</v>
      </c>
      <c r="EX261">
        <v>-4</v>
      </c>
      <c r="EY261">
        <v>2067</v>
      </c>
      <c r="EZ261">
        <v>1</v>
      </c>
      <c r="FA261">
        <v>22</v>
      </c>
      <c r="FB261">
        <v>8.6</v>
      </c>
      <c r="FC261">
        <v>8.6</v>
      </c>
      <c r="FD261">
        <v>18</v>
      </c>
      <c r="FE261">
        <v>993.193</v>
      </c>
      <c r="FF261">
        <v>447.308</v>
      </c>
      <c r="FG261">
        <v>33.0012</v>
      </c>
      <c r="FH261">
        <v>35.3832</v>
      </c>
      <c r="FI261">
        <v>30.0013</v>
      </c>
      <c r="FJ261">
        <v>35.0367</v>
      </c>
      <c r="FK261">
        <v>35.0631</v>
      </c>
      <c r="FL261">
        <v>46.4076</v>
      </c>
      <c r="FM261">
        <v>45.1577</v>
      </c>
      <c r="FN261">
        <v>0</v>
      </c>
      <c r="FO261">
        <v>33</v>
      </c>
      <c r="FP261">
        <v>827.42</v>
      </c>
      <c r="FQ261">
        <v>19.7266</v>
      </c>
      <c r="FR261">
        <v>98.751</v>
      </c>
      <c r="FS261">
        <v>97.5668</v>
      </c>
    </row>
    <row r="262" spans="1:175">
      <c r="A262">
        <v>246</v>
      </c>
      <c r="B262">
        <v>1627941003.6</v>
      </c>
      <c r="C262">
        <v>490</v>
      </c>
      <c r="D262" t="s">
        <v>786</v>
      </c>
      <c r="E262" t="s">
        <v>787</v>
      </c>
      <c r="F262">
        <v>0</v>
      </c>
      <c r="H262">
        <v>1627941003.6</v>
      </c>
      <c r="I262">
        <f>(J262)/1000</f>
        <v>0</v>
      </c>
      <c r="J262">
        <f>1000*CB262*AH262*(BX262-BY262)/(100*BQ262*(1000-AH262*BX262))</f>
        <v>0</v>
      </c>
      <c r="K262">
        <f>CB262*AH262*(BW262-BV262*(1000-AH262*BY262)/(1000-AH262*BX262))/(100*BQ262)</f>
        <v>0</v>
      </c>
      <c r="L262">
        <f>BV262 - IF(AH262&gt;1, K262*BQ262*100.0/(AJ262*CJ262), 0)</f>
        <v>0</v>
      </c>
      <c r="M262">
        <f>((S262-I262/2)*L262-K262)/(S262+I262/2)</f>
        <v>0</v>
      </c>
      <c r="N262">
        <f>M262*(CC262+CD262)/1000.0</f>
        <v>0</v>
      </c>
      <c r="O262">
        <f>(BV262 - IF(AH262&gt;1, K262*BQ262*100.0/(AJ262*CJ262), 0))*(CC262+CD262)/1000.0</f>
        <v>0</v>
      </c>
      <c r="P262">
        <f>2.0/((1/R262-1/Q262)+SIGN(R262)*SQRT((1/R262-1/Q262)*(1/R262-1/Q262) + 4*BR262/((BR262+1)*(BR262+1))*(2*1/R262*1/Q262-1/Q262*1/Q262)))</f>
        <v>0</v>
      </c>
      <c r="Q262">
        <f>IF(LEFT(BS262,1)&lt;&gt;"0",IF(LEFT(BS262,1)="1",3.0,BT262),$D$5+$E$5*(CJ262*CC262/($K$5*1000))+$F$5*(CJ262*CC262/($K$5*1000))*MAX(MIN(BQ262,$J$5),$I$5)*MAX(MIN(BQ262,$J$5),$I$5)+$G$5*MAX(MIN(BQ262,$J$5),$I$5)*(CJ262*CC262/($K$5*1000))+$H$5*(CJ262*CC262/($K$5*1000))*(CJ262*CC262/($K$5*1000)))</f>
        <v>0</v>
      </c>
      <c r="R262">
        <f>I262*(1000-(1000*0.61365*exp(17.502*V262/(240.97+V262))/(CC262+CD262)+BX262)/2)/(1000*0.61365*exp(17.502*V262/(240.97+V262))/(CC262+CD262)-BX262)</f>
        <v>0</v>
      </c>
      <c r="S262">
        <f>1/((BR262+1)/(P262/1.6)+1/(Q262/1.37)) + BR262/((BR262+1)/(P262/1.6) + BR262/(Q262/1.37))</f>
        <v>0</v>
      </c>
      <c r="T262">
        <f>(BM262*BP262)</f>
        <v>0</v>
      </c>
      <c r="U262">
        <f>(CE262+(T262+2*0.95*5.67E-8*(((CE262+$B$7)+273)^4-(CE262+273)^4)-44100*I262)/(1.84*29.3*Q262+8*0.95*5.67E-8*(CE262+273)^3))</f>
        <v>0</v>
      </c>
      <c r="V262">
        <f>($C$7*CF262+$D$7*CG262+$E$7*U262)</f>
        <v>0</v>
      </c>
      <c r="W262">
        <f>0.61365*exp(17.502*V262/(240.97+V262))</f>
        <v>0</v>
      </c>
      <c r="X262">
        <f>(Y262/Z262*100)</f>
        <v>0</v>
      </c>
      <c r="Y262">
        <f>BX262*(CC262+CD262)/1000</f>
        <v>0</v>
      </c>
      <c r="Z262">
        <f>0.61365*exp(17.502*CE262/(240.97+CE262))</f>
        <v>0</v>
      </c>
      <c r="AA262">
        <f>(W262-BX262*(CC262+CD262)/1000)</f>
        <v>0</v>
      </c>
      <c r="AB262">
        <f>(-I262*44100)</f>
        <v>0</v>
      </c>
      <c r="AC262">
        <f>2*29.3*Q262*0.92*(CE262-V262)</f>
        <v>0</v>
      </c>
      <c r="AD262">
        <f>2*0.95*5.67E-8*(((CE262+$B$7)+273)^4-(V262+273)^4)</f>
        <v>0</v>
      </c>
      <c r="AE262">
        <f>T262+AD262+AB262+AC262</f>
        <v>0</v>
      </c>
      <c r="AF262">
        <v>0</v>
      </c>
      <c r="AG262">
        <v>0</v>
      </c>
      <c r="AH262">
        <f>IF(AF262*$H$13&gt;=AJ262,1.0,(AJ262/(AJ262-AF262*$H$13)))</f>
        <v>0</v>
      </c>
      <c r="AI262">
        <f>(AH262-1)*100</f>
        <v>0</v>
      </c>
      <c r="AJ262">
        <f>MAX(0,($B$13+$C$13*CJ262)/(1+$D$13*CJ262)*CC262/(CE262+273)*$E$13)</f>
        <v>0</v>
      </c>
      <c r="AK262" t="s">
        <v>292</v>
      </c>
      <c r="AL262" t="s">
        <v>292</v>
      </c>
      <c r="AM262">
        <v>0</v>
      </c>
      <c r="AN262">
        <v>0</v>
      </c>
      <c r="AO262">
        <f>1-AM262/AN262</f>
        <v>0</v>
      </c>
      <c r="AP262">
        <v>0</v>
      </c>
      <c r="AQ262" t="s">
        <v>292</v>
      </c>
      <c r="AR262" t="s">
        <v>292</v>
      </c>
      <c r="AS262">
        <v>0</v>
      </c>
      <c r="AT262">
        <v>0</v>
      </c>
      <c r="AU262">
        <f>1-AS262/AT262</f>
        <v>0</v>
      </c>
      <c r="AV262">
        <v>0.5</v>
      </c>
      <c r="AW262">
        <f>BN262</f>
        <v>0</v>
      </c>
      <c r="AX262">
        <f>K262</f>
        <v>0</v>
      </c>
      <c r="AY262">
        <f>AU262*AV262*AW262</f>
        <v>0</v>
      </c>
      <c r="AZ262">
        <f>(AX262-AP262)/AW262</f>
        <v>0</v>
      </c>
      <c r="BA262">
        <f>(AN262-AT262)/AT262</f>
        <v>0</v>
      </c>
      <c r="BB262">
        <f>AM262/(AO262+AM262/AT262)</f>
        <v>0</v>
      </c>
      <c r="BC262" t="s">
        <v>292</v>
      </c>
      <c r="BD262">
        <v>0</v>
      </c>
      <c r="BE262">
        <f>IF(BD262&lt;&gt;0, BD262, BB262)</f>
        <v>0</v>
      </c>
      <c r="BF262">
        <f>1-BE262/AT262</f>
        <v>0</v>
      </c>
      <c r="BG262">
        <f>(AT262-AS262)/(AT262-BE262)</f>
        <v>0</v>
      </c>
      <c r="BH262">
        <f>(AN262-AT262)/(AN262-BE262)</f>
        <v>0</v>
      </c>
      <c r="BI262">
        <f>(AT262-AS262)/(AT262-AM262)</f>
        <v>0</v>
      </c>
      <c r="BJ262">
        <f>(AN262-AT262)/(AN262-AM262)</f>
        <v>0</v>
      </c>
      <c r="BK262">
        <f>(BG262*BE262/AS262)</f>
        <v>0</v>
      </c>
      <c r="BL262">
        <f>(1-BK262)</f>
        <v>0</v>
      </c>
      <c r="BM262">
        <f>$B$11*CK262+$C$11*CL262+$F$11*CM262*(1-CP262)</f>
        <v>0</v>
      </c>
      <c r="BN262">
        <f>BM262*BO262</f>
        <v>0</v>
      </c>
      <c r="BO262">
        <f>($B$11*$D$9+$C$11*$D$9+$F$11*((CZ262+CR262)/MAX(CZ262+CR262+DA262, 0.1)*$I$9+DA262/MAX(CZ262+CR262+DA262, 0.1)*$J$9))/($B$11+$C$11+$F$11)</f>
        <v>0</v>
      </c>
      <c r="BP262">
        <f>($B$11*$K$9+$C$11*$K$9+$F$11*((CZ262+CR262)/MAX(CZ262+CR262+DA262, 0.1)*$P$9+DA262/MAX(CZ262+CR262+DA262, 0.1)*$Q$9))/($B$11+$C$11+$F$11)</f>
        <v>0</v>
      </c>
      <c r="BQ262">
        <v>6</v>
      </c>
      <c r="BR262">
        <v>0.5</v>
      </c>
      <c r="BS262" t="s">
        <v>293</v>
      </c>
      <c r="BT262">
        <v>2</v>
      </c>
      <c r="BU262">
        <v>1627941003.6</v>
      </c>
      <c r="BV262">
        <v>813.114</v>
      </c>
      <c r="BW262">
        <v>818.489</v>
      </c>
      <c r="BX262">
        <v>19.8369</v>
      </c>
      <c r="BY262">
        <v>19.7155</v>
      </c>
      <c r="BZ262">
        <v>811.109</v>
      </c>
      <c r="CA262">
        <v>19.9659</v>
      </c>
      <c r="CB262">
        <v>900.046</v>
      </c>
      <c r="CC262">
        <v>101.137</v>
      </c>
      <c r="CD262">
        <v>0.0994488</v>
      </c>
      <c r="CE262">
        <v>35.3241</v>
      </c>
      <c r="CF262">
        <v>35.5733</v>
      </c>
      <c r="CG262">
        <v>999.9</v>
      </c>
      <c r="CH262">
        <v>0</v>
      </c>
      <c r="CI262">
        <v>0</v>
      </c>
      <c r="CJ262">
        <v>10015</v>
      </c>
      <c r="CK262">
        <v>0</v>
      </c>
      <c r="CL262">
        <v>66.265</v>
      </c>
      <c r="CM262">
        <v>1460.18</v>
      </c>
      <c r="CN262">
        <v>0.972999</v>
      </c>
      <c r="CO262">
        <v>0.0270013</v>
      </c>
      <c r="CP262">
        <v>0</v>
      </c>
      <c r="CQ262">
        <v>3.2383</v>
      </c>
      <c r="CR262">
        <v>4.99951</v>
      </c>
      <c r="CS262">
        <v>204.527</v>
      </c>
      <c r="CT262">
        <v>11913.4</v>
      </c>
      <c r="CU262">
        <v>49.375</v>
      </c>
      <c r="CV262">
        <v>51.687</v>
      </c>
      <c r="CW262">
        <v>50.875</v>
      </c>
      <c r="CX262">
        <v>50.75</v>
      </c>
      <c r="CY262">
        <v>51.25</v>
      </c>
      <c r="CZ262">
        <v>1415.89</v>
      </c>
      <c r="DA262">
        <v>39.29</v>
      </c>
      <c r="DB262">
        <v>0</v>
      </c>
      <c r="DC262">
        <v>1627941004.3</v>
      </c>
      <c r="DD262">
        <v>0</v>
      </c>
      <c r="DE262">
        <v>3.252088</v>
      </c>
      <c r="DF262">
        <v>-0.172399994361708</v>
      </c>
      <c r="DG262">
        <v>-4.27692309475807</v>
      </c>
      <c r="DH262">
        <v>204.98808</v>
      </c>
      <c r="DI262">
        <v>15</v>
      </c>
      <c r="DJ262">
        <v>1627940486.6</v>
      </c>
      <c r="DK262" t="s">
        <v>294</v>
      </c>
      <c r="DL262">
        <v>1627940484.1</v>
      </c>
      <c r="DM262">
        <v>1627940486.6</v>
      </c>
      <c r="DN262">
        <v>1</v>
      </c>
      <c r="DO262">
        <v>-0.66</v>
      </c>
      <c r="DP262">
        <v>-0.126</v>
      </c>
      <c r="DQ262">
        <v>0.617</v>
      </c>
      <c r="DR262">
        <v>-0.144</v>
      </c>
      <c r="DS262">
        <v>420</v>
      </c>
      <c r="DT262">
        <v>19</v>
      </c>
      <c r="DU262">
        <v>0.69</v>
      </c>
      <c r="DV262">
        <v>0.21</v>
      </c>
      <c r="DW262">
        <v>-5.32572390243902</v>
      </c>
      <c r="DX262">
        <v>-0.176549895470388</v>
      </c>
      <c r="DY262">
        <v>0.0976447053221725</v>
      </c>
      <c r="DZ262">
        <v>1</v>
      </c>
      <c r="EA262">
        <v>3.24075714285714</v>
      </c>
      <c r="EB262">
        <v>0.0624743756154259</v>
      </c>
      <c r="EC262">
        <v>0.151488238649011</v>
      </c>
      <c r="ED262">
        <v>1</v>
      </c>
      <c r="EE262">
        <v>0.0701221</v>
      </c>
      <c r="EF262">
        <v>0.27759217630662</v>
      </c>
      <c r="EG262">
        <v>0.0293750306721168</v>
      </c>
      <c r="EH262">
        <v>0</v>
      </c>
      <c r="EI262">
        <v>2</v>
      </c>
      <c r="EJ262">
        <v>3</v>
      </c>
      <c r="EK262" t="s">
        <v>298</v>
      </c>
      <c r="EL262">
        <v>100</v>
      </c>
      <c r="EM262">
        <v>100</v>
      </c>
      <c r="EN262">
        <v>2.005</v>
      </c>
      <c r="EO262">
        <v>-0.129</v>
      </c>
      <c r="EP262">
        <v>-1.5265217558934</v>
      </c>
      <c r="EQ262">
        <v>0.00616335315543056</v>
      </c>
      <c r="ER262">
        <v>-2.81551833566181e-06</v>
      </c>
      <c r="ES262">
        <v>7.20361701182458e-10</v>
      </c>
      <c r="ET262">
        <v>-0.335119031910718</v>
      </c>
      <c r="EU262">
        <v>0.000949733804135094</v>
      </c>
      <c r="EV262">
        <v>0.000626151634330831</v>
      </c>
      <c r="EW262">
        <v>-7.8445624330649e-06</v>
      </c>
      <c r="EX262">
        <v>-4</v>
      </c>
      <c r="EY262">
        <v>2067</v>
      </c>
      <c r="EZ262">
        <v>1</v>
      </c>
      <c r="FA262">
        <v>22</v>
      </c>
      <c r="FB262">
        <v>8.7</v>
      </c>
      <c r="FC262">
        <v>8.6</v>
      </c>
      <c r="FD262">
        <v>18</v>
      </c>
      <c r="FE262">
        <v>993.128</v>
      </c>
      <c r="FF262">
        <v>447.171</v>
      </c>
      <c r="FG262">
        <v>33.001</v>
      </c>
      <c r="FH262">
        <v>35.389</v>
      </c>
      <c r="FI262">
        <v>30.0013</v>
      </c>
      <c r="FJ262">
        <v>35.043</v>
      </c>
      <c r="FK262">
        <v>35.0695</v>
      </c>
      <c r="FL262">
        <v>46.5677</v>
      </c>
      <c r="FM262">
        <v>45.1577</v>
      </c>
      <c r="FN262">
        <v>0</v>
      </c>
      <c r="FO262">
        <v>33</v>
      </c>
      <c r="FP262">
        <v>832.49</v>
      </c>
      <c r="FQ262">
        <v>19.727</v>
      </c>
      <c r="FR262">
        <v>98.7502</v>
      </c>
      <c r="FS262">
        <v>97.5652</v>
      </c>
    </row>
    <row r="263" spans="1:175">
      <c r="A263">
        <v>247</v>
      </c>
      <c r="B263">
        <v>1627941005.6</v>
      </c>
      <c r="C263">
        <v>492</v>
      </c>
      <c r="D263" t="s">
        <v>788</v>
      </c>
      <c r="E263" t="s">
        <v>789</v>
      </c>
      <c r="F263">
        <v>0</v>
      </c>
      <c r="H263">
        <v>1627941005.6</v>
      </c>
      <c r="I263">
        <f>(J263)/1000</f>
        <v>0</v>
      </c>
      <c r="J263">
        <f>1000*CB263*AH263*(BX263-BY263)/(100*BQ263*(1000-AH263*BX263))</f>
        <v>0</v>
      </c>
      <c r="K263">
        <f>CB263*AH263*(BW263-BV263*(1000-AH263*BY263)/(1000-AH263*BX263))/(100*BQ263)</f>
        <v>0</v>
      </c>
      <c r="L263">
        <f>BV263 - IF(AH263&gt;1, K263*BQ263*100.0/(AJ263*CJ263), 0)</f>
        <v>0</v>
      </c>
      <c r="M263">
        <f>((S263-I263/2)*L263-K263)/(S263+I263/2)</f>
        <v>0</v>
      </c>
      <c r="N263">
        <f>M263*(CC263+CD263)/1000.0</f>
        <v>0</v>
      </c>
      <c r="O263">
        <f>(BV263 - IF(AH263&gt;1, K263*BQ263*100.0/(AJ263*CJ263), 0))*(CC263+CD263)/1000.0</f>
        <v>0</v>
      </c>
      <c r="P263">
        <f>2.0/((1/R263-1/Q263)+SIGN(R263)*SQRT((1/R263-1/Q263)*(1/R263-1/Q263) + 4*BR263/((BR263+1)*(BR263+1))*(2*1/R263*1/Q263-1/Q263*1/Q263)))</f>
        <v>0</v>
      </c>
      <c r="Q263">
        <f>IF(LEFT(BS263,1)&lt;&gt;"0",IF(LEFT(BS263,1)="1",3.0,BT263),$D$5+$E$5*(CJ263*CC263/($K$5*1000))+$F$5*(CJ263*CC263/($K$5*1000))*MAX(MIN(BQ263,$J$5),$I$5)*MAX(MIN(BQ263,$J$5),$I$5)+$G$5*MAX(MIN(BQ263,$J$5),$I$5)*(CJ263*CC263/($K$5*1000))+$H$5*(CJ263*CC263/($K$5*1000))*(CJ263*CC263/($K$5*1000)))</f>
        <v>0</v>
      </c>
      <c r="R263">
        <f>I263*(1000-(1000*0.61365*exp(17.502*V263/(240.97+V263))/(CC263+CD263)+BX263)/2)/(1000*0.61365*exp(17.502*V263/(240.97+V263))/(CC263+CD263)-BX263)</f>
        <v>0</v>
      </c>
      <c r="S263">
        <f>1/((BR263+1)/(P263/1.6)+1/(Q263/1.37)) + BR263/((BR263+1)/(P263/1.6) + BR263/(Q263/1.37))</f>
        <v>0</v>
      </c>
      <c r="T263">
        <f>(BM263*BP263)</f>
        <v>0</v>
      </c>
      <c r="U263">
        <f>(CE263+(T263+2*0.95*5.67E-8*(((CE263+$B$7)+273)^4-(CE263+273)^4)-44100*I263)/(1.84*29.3*Q263+8*0.95*5.67E-8*(CE263+273)^3))</f>
        <v>0</v>
      </c>
      <c r="V263">
        <f>($C$7*CF263+$D$7*CG263+$E$7*U263)</f>
        <v>0</v>
      </c>
      <c r="W263">
        <f>0.61365*exp(17.502*V263/(240.97+V263))</f>
        <v>0</v>
      </c>
      <c r="X263">
        <f>(Y263/Z263*100)</f>
        <v>0</v>
      </c>
      <c r="Y263">
        <f>BX263*(CC263+CD263)/1000</f>
        <v>0</v>
      </c>
      <c r="Z263">
        <f>0.61365*exp(17.502*CE263/(240.97+CE263))</f>
        <v>0</v>
      </c>
      <c r="AA263">
        <f>(W263-BX263*(CC263+CD263)/1000)</f>
        <v>0</v>
      </c>
      <c r="AB263">
        <f>(-I263*44100)</f>
        <v>0</v>
      </c>
      <c r="AC263">
        <f>2*29.3*Q263*0.92*(CE263-V263)</f>
        <v>0</v>
      </c>
      <c r="AD263">
        <f>2*0.95*5.67E-8*(((CE263+$B$7)+273)^4-(V263+273)^4)</f>
        <v>0</v>
      </c>
      <c r="AE263">
        <f>T263+AD263+AB263+AC263</f>
        <v>0</v>
      </c>
      <c r="AF263">
        <v>0</v>
      </c>
      <c r="AG263">
        <v>0</v>
      </c>
      <c r="AH263">
        <f>IF(AF263*$H$13&gt;=AJ263,1.0,(AJ263/(AJ263-AF263*$H$13)))</f>
        <v>0</v>
      </c>
      <c r="AI263">
        <f>(AH263-1)*100</f>
        <v>0</v>
      </c>
      <c r="AJ263">
        <f>MAX(0,($B$13+$C$13*CJ263)/(1+$D$13*CJ263)*CC263/(CE263+273)*$E$13)</f>
        <v>0</v>
      </c>
      <c r="AK263" t="s">
        <v>292</v>
      </c>
      <c r="AL263" t="s">
        <v>292</v>
      </c>
      <c r="AM263">
        <v>0</v>
      </c>
      <c r="AN263">
        <v>0</v>
      </c>
      <c r="AO263">
        <f>1-AM263/AN263</f>
        <v>0</v>
      </c>
      <c r="AP263">
        <v>0</v>
      </c>
      <c r="AQ263" t="s">
        <v>292</v>
      </c>
      <c r="AR263" t="s">
        <v>292</v>
      </c>
      <c r="AS263">
        <v>0</v>
      </c>
      <c r="AT263">
        <v>0</v>
      </c>
      <c r="AU263">
        <f>1-AS263/AT263</f>
        <v>0</v>
      </c>
      <c r="AV263">
        <v>0.5</v>
      </c>
      <c r="AW263">
        <f>BN263</f>
        <v>0</v>
      </c>
      <c r="AX263">
        <f>K263</f>
        <v>0</v>
      </c>
      <c r="AY263">
        <f>AU263*AV263*AW263</f>
        <v>0</v>
      </c>
      <c r="AZ263">
        <f>(AX263-AP263)/AW263</f>
        <v>0</v>
      </c>
      <c r="BA263">
        <f>(AN263-AT263)/AT263</f>
        <v>0</v>
      </c>
      <c r="BB263">
        <f>AM263/(AO263+AM263/AT263)</f>
        <v>0</v>
      </c>
      <c r="BC263" t="s">
        <v>292</v>
      </c>
      <c r="BD263">
        <v>0</v>
      </c>
      <c r="BE263">
        <f>IF(BD263&lt;&gt;0, BD263, BB263)</f>
        <v>0</v>
      </c>
      <c r="BF263">
        <f>1-BE263/AT263</f>
        <v>0</v>
      </c>
      <c r="BG263">
        <f>(AT263-AS263)/(AT263-BE263)</f>
        <v>0</v>
      </c>
      <c r="BH263">
        <f>(AN263-AT263)/(AN263-BE263)</f>
        <v>0</v>
      </c>
      <c r="BI263">
        <f>(AT263-AS263)/(AT263-AM263)</f>
        <v>0</v>
      </c>
      <c r="BJ263">
        <f>(AN263-AT263)/(AN263-AM263)</f>
        <v>0</v>
      </c>
      <c r="BK263">
        <f>(BG263*BE263/AS263)</f>
        <v>0</v>
      </c>
      <c r="BL263">
        <f>(1-BK263)</f>
        <v>0</v>
      </c>
      <c r="BM263">
        <f>$B$11*CK263+$C$11*CL263+$F$11*CM263*(1-CP263)</f>
        <v>0</v>
      </c>
      <c r="BN263">
        <f>BM263*BO263</f>
        <v>0</v>
      </c>
      <c r="BO263">
        <f>($B$11*$D$9+$C$11*$D$9+$F$11*((CZ263+CR263)/MAX(CZ263+CR263+DA263, 0.1)*$I$9+DA263/MAX(CZ263+CR263+DA263, 0.1)*$J$9))/($B$11+$C$11+$F$11)</f>
        <v>0</v>
      </c>
      <c r="BP263">
        <f>($B$11*$K$9+$C$11*$K$9+$F$11*((CZ263+CR263)/MAX(CZ263+CR263+DA263, 0.1)*$P$9+DA263/MAX(CZ263+CR263+DA263, 0.1)*$Q$9))/($B$11+$C$11+$F$11)</f>
        <v>0</v>
      </c>
      <c r="BQ263">
        <v>6</v>
      </c>
      <c r="BR263">
        <v>0.5</v>
      </c>
      <c r="BS263" t="s">
        <v>293</v>
      </c>
      <c r="BT263">
        <v>2</v>
      </c>
      <c r="BU263">
        <v>1627941005.6</v>
      </c>
      <c r="BV263">
        <v>816.441</v>
      </c>
      <c r="BW263">
        <v>821.734</v>
      </c>
      <c r="BX263">
        <v>19.8173</v>
      </c>
      <c r="BY263">
        <v>19.7171</v>
      </c>
      <c r="BZ263">
        <v>814.427</v>
      </c>
      <c r="CA263">
        <v>19.9466</v>
      </c>
      <c r="CB263">
        <v>899.934</v>
      </c>
      <c r="CC263">
        <v>101.139</v>
      </c>
      <c r="CD263">
        <v>0.0999342</v>
      </c>
      <c r="CE263">
        <v>35.3236</v>
      </c>
      <c r="CF263">
        <v>35.5674</v>
      </c>
      <c r="CG263">
        <v>999.9</v>
      </c>
      <c r="CH263">
        <v>0</v>
      </c>
      <c r="CI263">
        <v>0</v>
      </c>
      <c r="CJ263">
        <v>9986.25</v>
      </c>
      <c r="CK263">
        <v>0</v>
      </c>
      <c r="CL263">
        <v>66.265</v>
      </c>
      <c r="CM263">
        <v>1459.88</v>
      </c>
      <c r="CN263">
        <v>0.972993</v>
      </c>
      <c r="CO263">
        <v>0.027007</v>
      </c>
      <c r="CP263">
        <v>0</v>
      </c>
      <c r="CQ263">
        <v>3.2594</v>
      </c>
      <c r="CR263">
        <v>4.99951</v>
      </c>
      <c r="CS263">
        <v>204.496</v>
      </c>
      <c r="CT263">
        <v>11910.9</v>
      </c>
      <c r="CU263">
        <v>49.312</v>
      </c>
      <c r="CV263">
        <v>51.625</v>
      </c>
      <c r="CW263">
        <v>50.875</v>
      </c>
      <c r="CX263">
        <v>50.687</v>
      </c>
      <c r="CY263">
        <v>51.312</v>
      </c>
      <c r="CZ263">
        <v>1415.59</v>
      </c>
      <c r="DA263">
        <v>39.29</v>
      </c>
      <c r="DB263">
        <v>0</v>
      </c>
      <c r="DC263">
        <v>1627941006.1</v>
      </c>
      <c r="DD263">
        <v>0</v>
      </c>
      <c r="DE263">
        <v>3.25632692307692</v>
      </c>
      <c r="DF263">
        <v>0.100133342064495</v>
      </c>
      <c r="DG263">
        <v>-3.77388035418557</v>
      </c>
      <c r="DH263">
        <v>204.898307692308</v>
      </c>
      <c r="DI263">
        <v>15</v>
      </c>
      <c r="DJ263">
        <v>1627940486.6</v>
      </c>
      <c r="DK263" t="s">
        <v>294</v>
      </c>
      <c r="DL263">
        <v>1627940484.1</v>
      </c>
      <c r="DM263">
        <v>1627940486.6</v>
      </c>
      <c r="DN263">
        <v>1</v>
      </c>
      <c r="DO263">
        <v>-0.66</v>
      </c>
      <c r="DP263">
        <v>-0.126</v>
      </c>
      <c r="DQ263">
        <v>0.617</v>
      </c>
      <c r="DR263">
        <v>-0.144</v>
      </c>
      <c r="DS263">
        <v>420</v>
      </c>
      <c r="DT263">
        <v>19</v>
      </c>
      <c r="DU263">
        <v>0.69</v>
      </c>
      <c r="DV263">
        <v>0.21</v>
      </c>
      <c r="DW263">
        <v>-5.31347658536585</v>
      </c>
      <c r="DX263">
        <v>-0.459594773519175</v>
      </c>
      <c r="DY263">
        <v>0.085447667185036</v>
      </c>
      <c r="DZ263">
        <v>1</v>
      </c>
      <c r="EA263">
        <v>3.25284117647059</v>
      </c>
      <c r="EB263">
        <v>0.138579160483885</v>
      </c>
      <c r="EC263">
        <v>0.143325727581796</v>
      </c>
      <c r="ED263">
        <v>1</v>
      </c>
      <c r="EE263">
        <v>0.0784516682926829</v>
      </c>
      <c r="EF263">
        <v>0.283338</v>
      </c>
      <c r="EG263">
        <v>0.0299837461231788</v>
      </c>
      <c r="EH263">
        <v>0</v>
      </c>
      <c r="EI263">
        <v>2</v>
      </c>
      <c r="EJ263">
        <v>3</v>
      </c>
      <c r="EK263" t="s">
        <v>298</v>
      </c>
      <c r="EL263">
        <v>100</v>
      </c>
      <c r="EM263">
        <v>100</v>
      </c>
      <c r="EN263">
        <v>2.014</v>
      </c>
      <c r="EO263">
        <v>-0.1293</v>
      </c>
      <c r="EP263">
        <v>-1.5265217558934</v>
      </c>
      <c r="EQ263">
        <v>0.00616335315543056</v>
      </c>
      <c r="ER263">
        <v>-2.81551833566181e-06</v>
      </c>
      <c r="ES263">
        <v>7.20361701182458e-10</v>
      </c>
      <c r="ET263">
        <v>-0.335119031910718</v>
      </c>
      <c r="EU263">
        <v>0.000949733804135094</v>
      </c>
      <c r="EV263">
        <v>0.000626151634330831</v>
      </c>
      <c r="EW263">
        <v>-7.8445624330649e-06</v>
      </c>
      <c r="EX263">
        <v>-4</v>
      </c>
      <c r="EY263">
        <v>2067</v>
      </c>
      <c r="EZ263">
        <v>1</v>
      </c>
      <c r="FA263">
        <v>22</v>
      </c>
      <c r="FB263">
        <v>8.7</v>
      </c>
      <c r="FC263">
        <v>8.7</v>
      </c>
      <c r="FD263">
        <v>18</v>
      </c>
      <c r="FE263">
        <v>993.035</v>
      </c>
      <c r="FF263">
        <v>447.166</v>
      </c>
      <c r="FG263">
        <v>33.0009</v>
      </c>
      <c r="FH263">
        <v>35.3955</v>
      </c>
      <c r="FI263">
        <v>30.0014</v>
      </c>
      <c r="FJ263">
        <v>35.0494</v>
      </c>
      <c r="FK263">
        <v>35.0758</v>
      </c>
      <c r="FL263">
        <v>46.6955</v>
      </c>
      <c r="FM263">
        <v>45.1577</v>
      </c>
      <c r="FN263">
        <v>0</v>
      </c>
      <c r="FO263">
        <v>33</v>
      </c>
      <c r="FP263">
        <v>832.49</v>
      </c>
      <c r="FQ263">
        <v>19.7374</v>
      </c>
      <c r="FR263">
        <v>98.7496</v>
      </c>
      <c r="FS263">
        <v>97.5642</v>
      </c>
    </row>
    <row r="264" spans="1:175">
      <c r="A264">
        <v>248</v>
      </c>
      <c r="B264">
        <v>1627941007.6</v>
      </c>
      <c r="C264">
        <v>494</v>
      </c>
      <c r="D264" t="s">
        <v>790</v>
      </c>
      <c r="E264" t="s">
        <v>791</v>
      </c>
      <c r="F264">
        <v>0</v>
      </c>
      <c r="H264">
        <v>1627941007.6</v>
      </c>
      <c r="I264">
        <f>(J264)/1000</f>
        <v>0</v>
      </c>
      <c r="J264">
        <f>1000*CB264*AH264*(BX264-BY264)/(100*BQ264*(1000-AH264*BX264))</f>
        <v>0</v>
      </c>
      <c r="K264">
        <f>CB264*AH264*(BW264-BV264*(1000-AH264*BY264)/(1000-AH264*BX264))/(100*BQ264)</f>
        <v>0</v>
      </c>
      <c r="L264">
        <f>BV264 - IF(AH264&gt;1, K264*BQ264*100.0/(AJ264*CJ264), 0)</f>
        <v>0</v>
      </c>
      <c r="M264">
        <f>((S264-I264/2)*L264-K264)/(S264+I264/2)</f>
        <v>0</v>
      </c>
      <c r="N264">
        <f>M264*(CC264+CD264)/1000.0</f>
        <v>0</v>
      </c>
      <c r="O264">
        <f>(BV264 - IF(AH264&gt;1, K264*BQ264*100.0/(AJ264*CJ264), 0))*(CC264+CD264)/1000.0</f>
        <v>0</v>
      </c>
      <c r="P264">
        <f>2.0/((1/R264-1/Q264)+SIGN(R264)*SQRT((1/R264-1/Q264)*(1/R264-1/Q264) + 4*BR264/((BR264+1)*(BR264+1))*(2*1/R264*1/Q264-1/Q264*1/Q264)))</f>
        <v>0</v>
      </c>
      <c r="Q264">
        <f>IF(LEFT(BS264,1)&lt;&gt;"0",IF(LEFT(BS264,1)="1",3.0,BT264),$D$5+$E$5*(CJ264*CC264/($K$5*1000))+$F$5*(CJ264*CC264/($K$5*1000))*MAX(MIN(BQ264,$J$5),$I$5)*MAX(MIN(BQ264,$J$5),$I$5)+$G$5*MAX(MIN(BQ264,$J$5),$I$5)*(CJ264*CC264/($K$5*1000))+$H$5*(CJ264*CC264/($K$5*1000))*(CJ264*CC264/($K$5*1000)))</f>
        <v>0</v>
      </c>
      <c r="R264">
        <f>I264*(1000-(1000*0.61365*exp(17.502*V264/(240.97+V264))/(CC264+CD264)+BX264)/2)/(1000*0.61365*exp(17.502*V264/(240.97+V264))/(CC264+CD264)-BX264)</f>
        <v>0</v>
      </c>
      <c r="S264">
        <f>1/((BR264+1)/(P264/1.6)+1/(Q264/1.37)) + BR264/((BR264+1)/(P264/1.6) + BR264/(Q264/1.37))</f>
        <v>0</v>
      </c>
      <c r="T264">
        <f>(BM264*BP264)</f>
        <v>0</v>
      </c>
      <c r="U264">
        <f>(CE264+(T264+2*0.95*5.67E-8*(((CE264+$B$7)+273)^4-(CE264+273)^4)-44100*I264)/(1.84*29.3*Q264+8*0.95*5.67E-8*(CE264+273)^3))</f>
        <v>0</v>
      </c>
      <c r="V264">
        <f>($C$7*CF264+$D$7*CG264+$E$7*U264)</f>
        <v>0</v>
      </c>
      <c r="W264">
        <f>0.61365*exp(17.502*V264/(240.97+V264))</f>
        <v>0</v>
      </c>
      <c r="X264">
        <f>(Y264/Z264*100)</f>
        <v>0</v>
      </c>
      <c r="Y264">
        <f>BX264*(CC264+CD264)/1000</f>
        <v>0</v>
      </c>
      <c r="Z264">
        <f>0.61365*exp(17.502*CE264/(240.97+CE264))</f>
        <v>0</v>
      </c>
      <c r="AA264">
        <f>(W264-BX264*(CC264+CD264)/1000)</f>
        <v>0</v>
      </c>
      <c r="AB264">
        <f>(-I264*44100)</f>
        <v>0</v>
      </c>
      <c r="AC264">
        <f>2*29.3*Q264*0.92*(CE264-V264)</f>
        <v>0</v>
      </c>
      <c r="AD264">
        <f>2*0.95*5.67E-8*(((CE264+$B$7)+273)^4-(V264+273)^4)</f>
        <v>0</v>
      </c>
      <c r="AE264">
        <f>T264+AD264+AB264+AC264</f>
        <v>0</v>
      </c>
      <c r="AF264">
        <v>0</v>
      </c>
      <c r="AG264">
        <v>0</v>
      </c>
      <c r="AH264">
        <f>IF(AF264*$H$13&gt;=AJ264,1.0,(AJ264/(AJ264-AF264*$H$13)))</f>
        <v>0</v>
      </c>
      <c r="AI264">
        <f>(AH264-1)*100</f>
        <v>0</v>
      </c>
      <c r="AJ264">
        <f>MAX(0,($B$13+$C$13*CJ264)/(1+$D$13*CJ264)*CC264/(CE264+273)*$E$13)</f>
        <v>0</v>
      </c>
      <c r="AK264" t="s">
        <v>292</v>
      </c>
      <c r="AL264" t="s">
        <v>292</v>
      </c>
      <c r="AM264">
        <v>0</v>
      </c>
      <c r="AN264">
        <v>0</v>
      </c>
      <c r="AO264">
        <f>1-AM264/AN264</f>
        <v>0</v>
      </c>
      <c r="AP264">
        <v>0</v>
      </c>
      <c r="AQ264" t="s">
        <v>292</v>
      </c>
      <c r="AR264" t="s">
        <v>292</v>
      </c>
      <c r="AS264">
        <v>0</v>
      </c>
      <c r="AT264">
        <v>0</v>
      </c>
      <c r="AU264">
        <f>1-AS264/AT264</f>
        <v>0</v>
      </c>
      <c r="AV264">
        <v>0.5</v>
      </c>
      <c r="AW264">
        <f>BN264</f>
        <v>0</v>
      </c>
      <c r="AX264">
        <f>K264</f>
        <v>0</v>
      </c>
      <c r="AY264">
        <f>AU264*AV264*AW264</f>
        <v>0</v>
      </c>
      <c r="AZ264">
        <f>(AX264-AP264)/AW264</f>
        <v>0</v>
      </c>
      <c r="BA264">
        <f>(AN264-AT264)/AT264</f>
        <v>0</v>
      </c>
      <c r="BB264">
        <f>AM264/(AO264+AM264/AT264)</f>
        <v>0</v>
      </c>
      <c r="BC264" t="s">
        <v>292</v>
      </c>
      <c r="BD264">
        <v>0</v>
      </c>
      <c r="BE264">
        <f>IF(BD264&lt;&gt;0, BD264, BB264)</f>
        <v>0</v>
      </c>
      <c r="BF264">
        <f>1-BE264/AT264</f>
        <v>0</v>
      </c>
      <c r="BG264">
        <f>(AT264-AS264)/(AT264-BE264)</f>
        <v>0</v>
      </c>
      <c r="BH264">
        <f>(AN264-AT264)/(AN264-BE264)</f>
        <v>0</v>
      </c>
      <c r="BI264">
        <f>(AT264-AS264)/(AT264-AM264)</f>
        <v>0</v>
      </c>
      <c r="BJ264">
        <f>(AN264-AT264)/(AN264-AM264)</f>
        <v>0</v>
      </c>
      <c r="BK264">
        <f>(BG264*BE264/AS264)</f>
        <v>0</v>
      </c>
      <c r="BL264">
        <f>(1-BK264)</f>
        <v>0</v>
      </c>
      <c r="BM264">
        <f>$B$11*CK264+$C$11*CL264+$F$11*CM264*(1-CP264)</f>
        <v>0</v>
      </c>
      <c r="BN264">
        <f>BM264*BO264</f>
        <v>0</v>
      </c>
      <c r="BO264">
        <f>($B$11*$D$9+$C$11*$D$9+$F$11*((CZ264+CR264)/MAX(CZ264+CR264+DA264, 0.1)*$I$9+DA264/MAX(CZ264+CR264+DA264, 0.1)*$J$9))/($B$11+$C$11+$F$11)</f>
        <v>0</v>
      </c>
      <c r="BP264">
        <f>($B$11*$K$9+$C$11*$K$9+$F$11*((CZ264+CR264)/MAX(CZ264+CR264+DA264, 0.1)*$P$9+DA264/MAX(CZ264+CR264+DA264, 0.1)*$Q$9))/($B$11+$C$11+$F$11)</f>
        <v>0</v>
      </c>
      <c r="BQ264">
        <v>6</v>
      </c>
      <c r="BR264">
        <v>0.5</v>
      </c>
      <c r="BS264" t="s">
        <v>293</v>
      </c>
      <c r="BT264">
        <v>2</v>
      </c>
      <c r="BU264">
        <v>1627941007.6</v>
      </c>
      <c r="BV264">
        <v>819.898</v>
      </c>
      <c r="BW264">
        <v>825.208</v>
      </c>
      <c r="BX264">
        <v>19.8075</v>
      </c>
      <c r="BY264">
        <v>19.7215</v>
      </c>
      <c r="BZ264">
        <v>817.872</v>
      </c>
      <c r="CA264">
        <v>19.937</v>
      </c>
      <c r="CB264">
        <v>899.981</v>
      </c>
      <c r="CC264">
        <v>101.137</v>
      </c>
      <c r="CD264">
        <v>0.0997607</v>
      </c>
      <c r="CE264">
        <v>35.3242</v>
      </c>
      <c r="CF264">
        <v>35.5629</v>
      </c>
      <c r="CG264">
        <v>999.9</v>
      </c>
      <c r="CH264">
        <v>0</v>
      </c>
      <c r="CI264">
        <v>0</v>
      </c>
      <c r="CJ264">
        <v>10005</v>
      </c>
      <c r="CK264">
        <v>0</v>
      </c>
      <c r="CL264">
        <v>66.265</v>
      </c>
      <c r="CM264">
        <v>1460.19</v>
      </c>
      <c r="CN264">
        <v>0.972999</v>
      </c>
      <c r="CO264">
        <v>0.0270013</v>
      </c>
      <c r="CP264">
        <v>0</v>
      </c>
      <c r="CQ264">
        <v>3.3306</v>
      </c>
      <c r="CR264">
        <v>4.99951</v>
      </c>
      <c r="CS264">
        <v>204.425</v>
      </c>
      <c r="CT264">
        <v>11913.5</v>
      </c>
      <c r="CU264">
        <v>49.312</v>
      </c>
      <c r="CV264">
        <v>51.625</v>
      </c>
      <c r="CW264">
        <v>50.875</v>
      </c>
      <c r="CX264">
        <v>50.75</v>
      </c>
      <c r="CY264">
        <v>51.312</v>
      </c>
      <c r="CZ264">
        <v>1415.9</v>
      </c>
      <c r="DA264">
        <v>39.29</v>
      </c>
      <c r="DB264">
        <v>0</v>
      </c>
      <c r="DC264">
        <v>1627941008.5</v>
      </c>
      <c r="DD264">
        <v>0</v>
      </c>
      <c r="DE264">
        <v>3.23946923076923</v>
      </c>
      <c r="DF264">
        <v>0.242673516470017</v>
      </c>
      <c r="DG264">
        <v>-3.94728205608172</v>
      </c>
      <c r="DH264">
        <v>204.765230769231</v>
      </c>
      <c r="DI264">
        <v>15</v>
      </c>
      <c r="DJ264">
        <v>1627940486.6</v>
      </c>
      <c r="DK264" t="s">
        <v>294</v>
      </c>
      <c r="DL264">
        <v>1627940484.1</v>
      </c>
      <c r="DM264">
        <v>1627940486.6</v>
      </c>
      <c r="DN264">
        <v>1</v>
      </c>
      <c r="DO264">
        <v>-0.66</v>
      </c>
      <c r="DP264">
        <v>-0.126</v>
      </c>
      <c r="DQ264">
        <v>0.617</v>
      </c>
      <c r="DR264">
        <v>-0.144</v>
      </c>
      <c r="DS264">
        <v>420</v>
      </c>
      <c r="DT264">
        <v>19</v>
      </c>
      <c r="DU264">
        <v>0.69</v>
      </c>
      <c r="DV264">
        <v>0.21</v>
      </c>
      <c r="DW264">
        <v>-5.31341878048781</v>
      </c>
      <c r="DX264">
        <v>-0.494011986062737</v>
      </c>
      <c r="DY264">
        <v>0.0842315612940007</v>
      </c>
      <c r="DZ264">
        <v>1</v>
      </c>
      <c r="EA264">
        <v>3.26099705882353</v>
      </c>
      <c r="EB264">
        <v>-0.12876619244552</v>
      </c>
      <c r="EC264">
        <v>0.1467264250736</v>
      </c>
      <c r="ED264">
        <v>1</v>
      </c>
      <c r="EE264">
        <v>0.0842891243902439</v>
      </c>
      <c r="EF264">
        <v>0.237849844599303</v>
      </c>
      <c r="EG264">
        <v>0.0273525688837428</v>
      </c>
      <c r="EH264">
        <v>0</v>
      </c>
      <c r="EI264">
        <v>2</v>
      </c>
      <c r="EJ264">
        <v>3</v>
      </c>
      <c r="EK264" t="s">
        <v>298</v>
      </c>
      <c r="EL264">
        <v>100</v>
      </c>
      <c r="EM264">
        <v>100</v>
      </c>
      <c r="EN264">
        <v>2.026</v>
      </c>
      <c r="EO264">
        <v>-0.1295</v>
      </c>
      <c r="EP264">
        <v>-1.5265217558934</v>
      </c>
      <c r="EQ264">
        <v>0.00616335315543056</v>
      </c>
      <c r="ER264">
        <v>-2.81551833566181e-06</v>
      </c>
      <c r="ES264">
        <v>7.20361701182458e-10</v>
      </c>
      <c r="ET264">
        <v>-0.335119031910718</v>
      </c>
      <c r="EU264">
        <v>0.000949733804135094</v>
      </c>
      <c r="EV264">
        <v>0.000626151634330831</v>
      </c>
      <c r="EW264">
        <v>-7.8445624330649e-06</v>
      </c>
      <c r="EX264">
        <v>-4</v>
      </c>
      <c r="EY264">
        <v>2067</v>
      </c>
      <c r="EZ264">
        <v>1</v>
      </c>
      <c r="FA264">
        <v>22</v>
      </c>
      <c r="FB264">
        <v>8.7</v>
      </c>
      <c r="FC264">
        <v>8.7</v>
      </c>
      <c r="FD264">
        <v>18</v>
      </c>
      <c r="FE264">
        <v>993.026</v>
      </c>
      <c r="FF264">
        <v>447.096</v>
      </c>
      <c r="FG264">
        <v>33.0008</v>
      </c>
      <c r="FH264">
        <v>35.402</v>
      </c>
      <c r="FI264">
        <v>30.0013</v>
      </c>
      <c r="FJ264">
        <v>35.0558</v>
      </c>
      <c r="FK264">
        <v>35.0822</v>
      </c>
      <c r="FL264">
        <v>46.8637</v>
      </c>
      <c r="FM264">
        <v>45.1577</v>
      </c>
      <c r="FN264">
        <v>0</v>
      </c>
      <c r="FO264">
        <v>33</v>
      </c>
      <c r="FP264">
        <v>837.53</v>
      </c>
      <c r="FQ264">
        <v>19.741</v>
      </c>
      <c r="FR264">
        <v>98.7485</v>
      </c>
      <c r="FS264">
        <v>97.5633</v>
      </c>
    </row>
    <row r="265" spans="1:175">
      <c r="A265">
        <v>249</v>
      </c>
      <c r="B265">
        <v>1627941009.6</v>
      </c>
      <c r="C265">
        <v>496</v>
      </c>
      <c r="D265" t="s">
        <v>792</v>
      </c>
      <c r="E265" t="s">
        <v>793</v>
      </c>
      <c r="F265">
        <v>0</v>
      </c>
      <c r="H265">
        <v>1627941009.6</v>
      </c>
      <c r="I265">
        <f>(J265)/1000</f>
        <v>0</v>
      </c>
      <c r="J265">
        <f>1000*CB265*AH265*(BX265-BY265)/(100*BQ265*(1000-AH265*BX265))</f>
        <v>0</v>
      </c>
      <c r="K265">
        <f>CB265*AH265*(BW265-BV265*(1000-AH265*BY265)/(1000-AH265*BX265))/(100*BQ265)</f>
        <v>0</v>
      </c>
      <c r="L265">
        <f>BV265 - IF(AH265&gt;1, K265*BQ265*100.0/(AJ265*CJ265), 0)</f>
        <v>0</v>
      </c>
      <c r="M265">
        <f>((S265-I265/2)*L265-K265)/(S265+I265/2)</f>
        <v>0</v>
      </c>
      <c r="N265">
        <f>M265*(CC265+CD265)/1000.0</f>
        <v>0</v>
      </c>
      <c r="O265">
        <f>(BV265 - IF(AH265&gt;1, K265*BQ265*100.0/(AJ265*CJ265), 0))*(CC265+CD265)/1000.0</f>
        <v>0</v>
      </c>
      <c r="P265">
        <f>2.0/((1/R265-1/Q265)+SIGN(R265)*SQRT((1/R265-1/Q265)*(1/R265-1/Q265) + 4*BR265/((BR265+1)*(BR265+1))*(2*1/R265*1/Q265-1/Q265*1/Q265)))</f>
        <v>0</v>
      </c>
      <c r="Q265">
        <f>IF(LEFT(BS265,1)&lt;&gt;"0",IF(LEFT(BS265,1)="1",3.0,BT265),$D$5+$E$5*(CJ265*CC265/($K$5*1000))+$F$5*(CJ265*CC265/($K$5*1000))*MAX(MIN(BQ265,$J$5),$I$5)*MAX(MIN(BQ265,$J$5),$I$5)+$G$5*MAX(MIN(BQ265,$J$5),$I$5)*(CJ265*CC265/($K$5*1000))+$H$5*(CJ265*CC265/($K$5*1000))*(CJ265*CC265/($K$5*1000)))</f>
        <v>0</v>
      </c>
      <c r="R265">
        <f>I265*(1000-(1000*0.61365*exp(17.502*V265/(240.97+V265))/(CC265+CD265)+BX265)/2)/(1000*0.61365*exp(17.502*V265/(240.97+V265))/(CC265+CD265)-BX265)</f>
        <v>0</v>
      </c>
      <c r="S265">
        <f>1/((BR265+1)/(P265/1.6)+1/(Q265/1.37)) + BR265/((BR265+1)/(P265/1.6) + BR265/(Q265/1.37))</f>
        <v>0</v>
      </c>
      <c r="T265">
        <f>(BM265*BP265)</f>
        <v>0</v>
      </c>
      <c r="U265">
        <f>(CE265+(T265+2*0.95*5.67E-8*(((CE265+$B$7)+273)^4-(CE265+273)^4)-44100*I265)/(1.84*29.3*Q265+8*0.95*5.67E-8*(CE265+273)^3))</f>
        <v>0</v>
      </c>
      <c r="V265">
        <f>($C$7*CF265+$D$7*CG265+$E$7*U265)</f>
        <v>0</v>
      </c>
      <c r="W265">
        <f>0.61365*exp(17.502*V265/(240.97+V265))</f>
        <v>0</v>
      </c>
      <c r="X265">
        <f>(Y265/Z265*100)</f>
        <v>0</v>
      </c>
      <c r="Y265">
        <f>BX265*(CC265+CD265)/1000</f>
        <v>0</v>
      </c>
      <c r="Z265">
        <f>0.61365*exp(17.502*CE265/(240.97+CE265))</f>
        <v>0</v>
      </c>
      <c r="AA265">
        <f>(W265-BX265*(CC265+CD265)/1000)</f>
        <v>0</v>
      </c>
      <c r="AB265">
        <f>(-I265*44100)</f>
        <v>0</v>
      </c>
      <c r="AC265">
        <f>2*29.3*Q265*0.92*(CE265-V265)</f>
        <v>0</v>
      </c>
      <c r="AD265">
        <f>2*0.95*5.67E-8*(((CE265+$B$7)+273)^4-(V265+273)^4)</f>
        <v>0</v>
      </c>
      <c r="AE265">
        <f>T265+AD265+AB265+AC265</f>
        <v>0</v>
      </c>
      <c r="AF265">
        <v>0</v>
      </c>
      <c r="AG265">
        <v>0</v>
      </c>
      <c r="AH265">
        <f>IF(AF265*$H$13&gt;=AJ265,1.0,(AJ265/(AJ265-AF265*$H$13)))</f>
        <v>0</v>
      </c>
      <c r="AI265">
        <f>(AH265-1)*100</f>
        <v>0</v>
      </c>
      <c r="AJ265">
        <f>MAX(0,($B$13+$C$13*CJ265)/(1+$D$13*CJ265)*CC265/(CE265+273)*$E$13)</f>
        <v>0</v>
      </c>
      <c r="AK265" t="s">
        <v>292</v>
      </c>
      <c r="AL265" t="s">
        <v>292</v>
      </c>
      <c r="AM265">
        <v>0</v>
      </c>
      <c r="AN265">
        <v>0</v>
      </c>
      <c r="AO265">
        <f>1-AM265/AN265</f>
        <v>0</v>
      </c>
      <c r="AP265">
        <v>0</v>
      </c>
      <c r="AQ265" t="s">
        <v>292</v>
      </c>
      <c r="AR265" t="s">
        <v>292</v>
      </c>
      <c r="AS265">
        <v>0</v>
      </c>
      <c r="AT265">
        <v>0</v>
      </c>
      <c r="AU265">
        <f>1-AS265/AT265</f>
        <v>0</v>
      </c>
      <c r="AV265">
        <v>0.5</v>
      </c>
      <c r="AW265">
        <f>BN265</f>
        <v>0</v>
      </c>
      <c r="AX265">
        <f>K265</f>
        <v>0</v>
      </c>
      <c r="AY265">
        <f>AU265*AV265*AW265</f>
        <v>0</v>
      </c>
      <c r="AZ265">
        <f>(AX265-AP265)/AW265</f>
        <v>0</v>
      </c>
      <c r="BA265">
        <f>(AN265-AT265)/AT265</f>
        <v>0</v>
      </c>
      <c r="BB265">
        <f>AM265/(AO265+AM265/AT265)</f>
        <v>0</v>
      </c>
      <c r="BC265" t="s">
        <v>292</v>
      </c>
      <c r="BD265">
        <v>0</v>
      </c>
      <c r="BE265">
        <f>IF(BD265&lt;&gt;0, BD265, BB265)</f>
        <v>0</v>
      </c>
      <c r="BF265">
        <f>1-BE265/AT265</f>
        <v>0</v>
      </c>
      <c r="BG265">
        <f>(AT265-AS265)/(AT265-BE265)</f>
        <v>0</v>
      </c>
      <c r="BH265">
        <f>(AN265-AT265)/(AN265-BE265)</f>
        <v>0</v>
      </c>
      <c r="BI265">
        <f>(AT265-AS265)/(AT265-AM265)</f>
        <v>0</v>
      </c>
      <c r="BJ265">
        <f>(AN265-AT265)/(AN265-AM265)</f>
        <v>0</v>
      </c>
      <c r="BK265">
        <f>(BG265*BE265/AS265)</f>
        <v>0</v>
      </c>
      <c r="BL265">
        <f>(1-BK265)</f>
        <v>0</v>
      </c>
      <c r="BM265">
        <f>$B$11*CK265+$C$11*CL265+$F$11*CM265*(1-CP265)</f>
        <v>0</v>
      </c>
      <c r="BN265">
        <f>BM265*BO265</f>
        <v>0</v>
      </c>
      <c r="BO265">
        <f>($B$11*$D$9+$C$11*$D$9+$F$11*((CZ265+CR265)/MAX(CZ265+CR265+DA265, 0.1)*$I$9+DA265/MAX(CZ265+CR265+DA265, 0.1)*$J$9))/($B$11+$C$11+$F$11)</f>
        <v>0</v>
      </c>
      <c r="BP265">
        <f>($B$11*$K$9+$C$11*$K$9+$F$11*((CZ265+CR265)/MAX(CZ265+CR265+DA265, 0.1)*$P$9+DA265/MAX(CZ265+CR265+DA265, 0.1)*$Q$9))/($B$11+$C$11+$F$11)</f>
        <v>0</v>
      </c>
      <c r="BQ265">
        <v>6</v>
      </c>
      <c r="BR265">
        <v>0.5</v>
      </c>
      <c r="BS265" t="s">
        <v>293</v>
      </c>
      <c r="BT265">
        <v>2</v>
      </c>
      <c r="BU265">
        <v>1627941009.6</v>
      </c>
      <c r="BV265">
        <v>823.293</v>
      </c>
      <c r="BW265">
        <v>828.602</v>
      </c>
      <c r="BX265">
        <v>19.8021</v>
      </c>
      <c r="BY265">
        <v>19.7254</v>
      </c>
      <c r="BZ265">
        <v>821.258</v>
      </c>
      <c r="CA265">
        <v>19.9317</v>
      </c>
      <c r="CB265">
        <v>900.057</v>
      </c>
      <c r="CC265">
        <v>101.135</v>
      </c>
      <c r="CD265">
        <v>0.0997703</v>
      </c>
      <c r="CE265">
        <v>35.3223</v>
      </c>
      <c r="CF265">
        <v>35.5683</v>
      </c>
      <c r="CG265">
        <v>999.9</v>
      </c>
      <c r="CH265">
        <v>0</v>
      </c>
      <c r="CI265">
        <v>0</v>
      </c>
      <c r="CJ265">
        <v>10002.5</v>
      </c>
      <c r="CK265">
        <v>0</v>
      </c>
      <c r="CL265">
        <v>66.265</v>
      </c>
      <c r="CM265">
        <v>1460.2</v>
      </c>
      <c r="CN265">
        <v>0.972993</v>
      </c>
      <c r="CO265">
        <v>0.027007</v>
      </c>
      <c r="CP265">
        <v>0</v>
      </c>
      <c r="CQ265">
        <v>3.6045</v>
      </c>
      <c r="CR265">
        <v>4.99951</v>
      </c>
      <c r="CS265">
        <v>204.004</v>
      </c>
      <c r="CT265">
        <v>11913.5</v>
      </c>
      <c r="CU265">
        <v>49.312</v>
      </c>
      <c r="CV265">
        <v>51.625</v>
      </c>
      <c r="CW265">
        <v>50.812</v>
      </c>
      <c r="CX265">
        <v>50.687</v>
      </c>
      <c r="CY265">
        <v>51.312</v>
      </c>
      <c r="CZ265">
        <v>1415.9</v>
      </c>
      <c r="DA265">
        <v>39.3</v>
      </c>
      <c r="DB265">
        <v>0</v>
      </c>
      <c r="DC265">
        <v>1627941010.3</v>
      </c>
      <c r="DD265">
        <v>0</v>
      </c>
      <c r="DE265">
        <v>3.267788</v>
      </c>
      <c r="DF265">
        <v>0.231615397229607</v>
      </c>
      <c r="DG265">
        <v>-4.20761539770789</v>
      </c>
      <c r="DH265">
        <v>204.61672</v>
      </c>
      <c r="DI265">
        <v>15</v>
      </c>
      <c r="DJ265">
        <v>1627940486.6</v>
      </c>
      <c r="DK265" t="s">
        <v>294</v>
      </c>
      <c r="DL265">
        <v>1627940484.1</v>
      </c>
      <c r="DM265">
        <v>1627940486.6</v>
      </c>
      <c r="DN265">
        <v>1</v>
      </c>
      <c r="DO265">
        <v>-0.66</v>
      </c>
      <c r="DP265">
        <v>-0.126</v>
      </c>
      <c r="DQ265">
        <v>0.617</v>
      </c>
      <c r="DR265">
        <v>-0.144</v>
      </c>
      <c r="DS265">
        <v>420</v>
      </c>
      <c r="DT265">
        <v>19</v>
      </c>
      <c r="DU265">
        <v>0.69</v>
      </c>
      <c r="DV265">
        <v>0.21</v>
      </c>
      <c r="DW265">
        <v>-5.32903195121951</v>
      </c>
      <c r="DX265">
        <v>-0.219629477351915</v>
      </c>
      <c r="DY265">
        <v>0.0673880136703602</v>
      </c>
      <c r="DZ265">
        <v>1</v>
      </c>
      <c r="EA265">
        <v>3.24897428571429</v>
      </c>
      <c r="EB265">
        <v>-0.0981763727121362</v>
      </c>
      <c r="EC265">
        <v>0.145747459361061</v>
      </c>
      <c r="ED265">
        <v>1</v>
      </c>
      <c r="EE265">
        <v>0.0883302829268293</v>
      </c>
      <c r="EF265">
        <v>0.160012900348432</v>
      </c>
      <c r="EG265">
        <v>0.0238025546649412</v>
      </c>
      <c r="EH265">
        <v>0</v>
      </c>
      <c r="EI265">
        <v>2</v>
      </c>
      <c r="EJ265">
        <v>3</v>
      </c>
      <c r="EK265" t="s">
        <v>298</v>
      </c>
      <c r="EL265">
        <v>100</v>
      </c>
      <c r="EM265">
        <v>100</v>
      </c>
      <c r="EN265">
        <v>2.035</v>
      </c>
      <c r="EO265">
        <v>-0.1296</v>
      </c>
      <c r="EP265">
        <v>-1.5265217558934</v>
      </c>
      <c r="EQ265">
        <v>0.00616335315543056</v>
      </c>
      <c r="ER265">
        <v>-2.81551833566181e-06</v>
      </c>
      <c r="ES265">
        <v>7.20361701182458e-10</v>
      </c>
      <c r="ET265">
        <v>-0.335119031910718</v>
      </c>
      <c r="EU265">
        <v>0.000949733804135094</v>
      </c>
      <c r="EV265">
        <v>0.000626151634330831</v>
      </c>
      <c r="EW265">
        <v>-7.8445624330649e-06</v>
      </c>
      <c r="EX265">
        <v>-4</v>
      </c>
      <c r="EY265">
        <v>2067</v>
      </c>
      <c r="EZ265">
        <v>1</v>
      </c>
      <c r="FA265">
        <v>22</v>
      </c>
      <c r="FB265">
        <v>8.8</v>
      </c>
      <c r="FC265">
        <v>8.7</v>
      </c>
      <c r="FD265">
        <v>18</v>
      </c>
      <c r="FE265">
        <v>993.153</v>
      </c>
      <c r="FF265">
        <v>447.092</v>
      </c>
      <c r="FG265">
        <v>33.0007</v>
      </c>
      <c r="FH265">
        <v>35.4085</v>
      </c>
      <c r="FI265">
        <v>30.0013</v>
      </c>
      <c r="FJ265">
        <v>35.0621</v>
      </c>
      <c r="FK265">
        <v>35.0885</v>
      </c>
      <c r="FL265">
        <v>47.0249</v>
      </c>
      <c r="FM265">
        <v>45.1577</v>
      </c>
      <c r="FN265">
        <v>0</v>
      </c>
      <c r="FO265">
        <v>33</v>
      </c>
      <c r="FP265">
        <v>842.55</v>
      </c>
      <c r="FQ265">
        <v>19.742</v>
      </c>
      <c r="FR265">
        <v>98.7473</v>
      </c>
      <c r="FS265">
        <v>97.5615</v>
      </c>
    </row>
    <row r="266" spans="1:175">
      <c r="A266">
        <v>250</v>
      </c>
      <c r="B266">
        <v>1627941011.6</v>
      </c>
      <c r="C266">
        <v>498</v>
      </c>
      <c r="D266" t="s">
        <v>794</v>
      </c>
      <c r="E266" t="s">
        <v>795</v>
      </c>
      <c r="F266">
        <v>0</v>
      </c>
      <c r="H266">
        <v>1627941011.6</v>
      </c>
      <c r="I266">
        <f>(J266)/1000</f>
        <v>0</v>
      </c>
      <c r="J266">
        <f>1000*CB266*AH266*(BX266-BY266)/(100*BQ266*(1000-AH266*BX266))</f>
        <v>0</v>
      </c>
      <c r="K266">
        <f>CB266*AH266*(BW266-BV266*(1000-AH266*BY266)/(1000-AH266*BX266))/(100*BQ266)</f>
        <v>0</v>
      </c>
      <c r="L266">
        <f>BV266 - IF(AH266&gt;1, K266*BQ266*100.0/(AJ266*CJ266), 0)</f>
        <v>0</v>
      </c>
      <c r="M266">
        <f>((S266-I266/2)*L266-K266)/(S266+I266/2)</f>
        <v>0</v>
      </c>
      <c r="N266">
        <f>M266*(CC266+CD266)/1000.0</f>
        <v>0</v>
      </c>
      <c r="O266">
        <f>(BV266 - IF(AH266&gt;1, K266*BQ266*100.0/(AJ266*CJ266), 0))*(CC266+CD266)/1000.0</f>
        <v>0</v>
      </c>
      <c r="P266">
        <f>2.0/((1/R266-1/Q266)+SIGN(R266)*SQRT((1/R266-1/Q266)*(1/R266-1/Q266) + 4*BR266/((BR266+1)*(BR266+1))*(2*1/R266*1/Q266-1/Q266*1/Q266)))</f>
        <v>0</v>
      </c>
      <c r="Q266">
        <f>IF(LEFT(BS266,1)&lt;&gt;"0",IF(LEFT(BS266,1)="1",3.0,BT266),$D$5+$E$5*(CJ266*CC266/($K$5*1000))+$F$5*(CJ266*CC266/($K$5*1000))*MAX(MIN(BQ266,$J$5),$I$5)*MAX(MIN(BQ266,$J$5),$I$5)+$G$5*MAX(MIN(BQ266,$J$5),$I$5)*(CJ266*CC266/($K$5*1000))+$H$5*(CJ266*CC266/($K$5*1000))*(CJ266*CC266/($K$5*1000)))</f>
        <v>0</v>
      </c>
      <c r="R266">
        <f>I266*(1000-(1000*0.61365*exp(17.502*V266/(240.97+V266))/(CC266+CD266)+BX266)/2)/(1000*0.61365*exp(17.502*V266/(240.97+V266))/(CC266+CD266)-BX266)</f>
        <v>0</v>
      </c>
      <c r="S266">
        <f>1/((BR266+1)/(P266/1.6)+1/(Q266/1.37)) + BR266/((BR266+1)/(P266/1.6) + BR266/(Q266/1.37))</f>
        <v>0</v>
      </c>
      <c r="T266">
        <f>(BM266*BP266)</f>
        <v>0</v>
      </c>
      <c r="U266">
        <f>(CE266+(T266+2*0.95*5.67E-8*(((CE266+$B$7)+273)^4-(CE266+273)^4)-44100*I266)/(1.84*29.3*Q266+8*0.95*5.67E-8*(CE266+273)^3))</f>
        <v>0</v>
      </c>
      <c r="V266">
        <f>($C$7*CF266+$D$7*CG266+$E$7*U266)</f>
        <v>0</v>
      </c>
      <c r="W266">
        <f>0.61365*exp(17.502*V266/(240.97+V266))</f>
        <v>0</v>
      </c>
      <c r="X266">
        <f>(Y266/Z266*100)</f>
        <v>0</v>
      </c>
      <c r="Y266">
        <f>BX266*(CC266+CD266)/1000</f>
        <v>0</v>
      </c>
      <c r="Z266">
        <f>0.61365*exp(17.502*CE266/(240.97+CE266))</f>
        <v>0</v>
      </c>
      <c r="AA266">
        <f>(W266-BX266*(CC266+CD266)/1000)</f>
        <v>0</v>
      </c>
      <c r="AB266">
        <f>(-I266*44100)</f>
        <v>0</v>
      </c>
      <c r="AC266">
        <f>2*29.3*Q266*0.92*(CE266-V266)</f>
        <v>0</v>
      </c>
      <c r="AD266">
        <f>2*0.95*5.67E-8*(((CE266+$B$7)+273)^4-(V266+273)^4)</f>
        <v>0</v>
      </c>
      <c r="AE266">
        <f>T266+AD266+AB266+AC266</f>
        <v>0</v>
      </c>
      <c r="AF266">
        <v>0</v>
      </c>
      <c r="AG266">
        <v>0</v>
      </c>
      <c r="AH266">
        <f>IF(AF266*$H$13&gt;=AJ266,1.0,(AJ266/(AJ266-AF266*$H$13)))</f>
        <v>0</v>
      </c>
      <c r="AI266">
        <f>(AH266-1)*100</f>
        <v>0</v>
      </c>
      <c r="AJ266">
        <f>MAX(0,($B$13+$C$13*CJ266)/(1+$D$13*CJ266)*CC266/(CE266+273)*$E$13)</f>
        <v>0</v>
      </c>
      <c r="AK266" t="s">
        <v>292</v>
      </c>
      <c r="AL266" t="s">
        <v>292</v>
      </c>
      <c r="AM266">
        <v>0</v>
      </c>
      <c r="AN266">
        <v>0</v>
      </c>
      <c r="AO266">
        <f>1-AM266/AN266</f>
        <v>0</v>
      </c>
      <c r="AP266">
        <v>0</v>
      </c>
      <c r="AQ266" t="s">
        <v>292</v>
      </c>
      <c r="AR266" t="s">
        <v>292</v>
      </c>
      <c r="AS266">
        <v>0</v>
      </c>
      <c r="AT266">
        <v>0</v>
      </c>
      <c r="AU266">
        <f>1-AS266/AT266</f>
        <v>0</v>
      </c>
      <c r="AV266">
        <v>0.5</v>
      </c>
      <c r="AW266">
        <f>BN266</f>
        <v>0</v>
      </c>
      <c r="AX266">
        <f>K266</f>
        <v>0</v>
      </c>
      <c r="AY266">
        <f>AU266*AV266*AW266</f>
        <v>0</v>
      </c>
      <c r="AZ266">
        <f>(AX266-AP266)/AW266</f>
        <v>0</v>
      </c>
      <c r="BA266">
        <f>(AN266-AT266)/AT266</f>
        <v>0</v>
      </c>
      <c r="BB266">
        <f>AM266/(AO266+AM266/AT266)</f>
        <v>0</v>
      </c>
      <c r="BC266" t="s">
        <v>292</v>
      </c>
      <c r="BD266">
        <v>0</v>
      </c>
      <c r="BE266">
        <f>IF(BD266&lt;&gt;0, BD266, BB266)</f>
        <v>0</v>
      </c>
      <c r="BF266">
        <f>1-BE266/AT266</f>
        <v>0</v>
      </c>
      <c r="BG266">
        <f>(AT266-AS266)/(AT266-BE266)</f>
        <v>0</v>
      </c>
      <c r="BH266">
        <f>(AN266-AT266)/(AN266-BE266)</f>
        <v>0</v>
      </c>
      <c r="BI266">
        <f>(AT266-AS266)/(AT266-AM266)</f>
        <v>0</v>
      </c>
      <c r="BJ266">
        <f>(AN266-AT266)/(AN266-AM266)</f>
        <v>0</v>
      </c>
      <c r="BK266">
        <f>(BG266*BE266/AS266)</f>
        <v>0</v>
      </c>
      <c r="BL266">
        <f>(1-BK266)</f>
        <v>0</v>
      </c>
      <c r="BM266">
        <f>$B$11*CK266+$C$11*CL266+$F$11*CM266*(1-CP266)</f>
        <v>0</v>
      </c>
      <c r="BN266">
        <f>BM266*BO266</f>
        <v>0</v>
      </c>
      <c r="BO266">
        <f>($B$11*$D$9+$C$11*$D$9+$F$11*((CZ266+CR266)/MAX(CZ266+CR266+DA266, 0.1)*$I$9+DA266/MAX(CZ266+CR266+DA266, 0.1)*$J$9))/($B$11+$C$11+$F$11)</f>
        <v>0</v>
      </c>
      <c r="BP266">
        <f>($B$11*$K$9+$C$11*$K$9+$F$11*((CZ266+CR266)/MAX(CZ266+CR266+DA266, 0.1)*$P$9+DA266/MAX(CZ266+CR266+DA266, 0.1)*$Q$9))/($B$11+$C$11+$F$11)</f>
        <v>0</v>
      </c>
      <c r="BQ266">
        <v>6</v>
      </c>
      <c r="BR266">
        <v>0.5</v>
      </c>
      <c r="BS266" t="s">
        <v>293</v>
      </c>
      <c r="BT266">
        <v>2</v>
      </c>
      <c r="BU266">
        <v>1627941011.6</v>
      </c>
      <c r="BV266">
        <v>826.607</v>
      </c>
      <c r="BW266">
        <v>831.813</v>
      </c>
      <c r="BX266">
        <v>19.8017</v>
      </c>
      <c r="BY266">
        <v>19.7297</v>
      </c>
      <c r="BZ266">
        <v>824.561</v>
      </c>
      <c r="CA266">
        <v>19.9313</v>
      </c>
      <c r="CB266">
        <v>900.007</v>
      </c>
      <c r="CC266">
        <v>101.135</v>
      </c>
      <c r="CD266">
        <v>0.100281</v>
      </c>
      <c r="CE266">
        <v>35.3203</v>
      </c>
      <c r="CF266">
        <v>35.5728</v>
      </c>
      <c r="CG266">
        <v>999.9</v>
      </c>
      <c r="CH266">
        <v>0</v>
      </c>
      <c r="CI266">
        <v>0</v>
      </c>
      <c r="CJ266">
        <v>9987.5</v>
      </c>
      <c r="CK266">
        <v>0</v>
      </c>
      <c r="CL266">
        <v>66.265</v>
      </c>
      <c r="CM266">
        <v>1459.9</v>
      </c>
      <c r="CN266">
        <v>0.972993</v>
      </c>
      <c r="CO266">
        <v>0.027007</v>
      </c>
      <c r="CP266">
        <v>0</v>
      </c>
      <c r="CQ266">
        <v>3.2678</v>
      </c>
      <c r="CR266">
        <v>4.99951</v>
      </c>
      <c r="CS266">
        <v>204.106</v>
      </c>
      <c r="CT266">
        <v>11911.1</v>
      </c>
      <c r="CU266">
        <v>49.312</v>
      </c>
      <c r="CV266">
        <v>51.625</v>
      </c>
      <c r="CW266">
        <v>50.812</v>
      </c>
      <c r="CX266">
        <v>50.687</v>
      </c>
      <c r="CY266">
        <v>51.25</v>
      </c>
      <c r="CZ266">
        <v>1415.61</v>
      </c>
      <c r="DA266">
        <v>39.29</v>
      </c>
      <c r="DB266">
        <v>0</v>
      </c>
      <c r="DC266">
        <v>1627941012.1</v>
      </c>
      <c r="DD266">
        <v>0</v>
      </c>
      <c r="DE266">
        <v>3.25856153846154</v>
      </c>
      <c r="DF266">
        <v>0.273223941449335</v>
      </c>
      <c r="DG266">
        <v>-3.87965812669297</v>
      </c>
      <c r="DH266">
        <v>204.516692307692</v>
      </c>
      <c r="DI266">
        <v>15</v>
      </c>
      <c r="DJ266">
        <v>1627940486.6</v>
      </c>
      <c r="DK266" t="s">
        <v>294</v>
      </c>
      <c r="DL266">
        <v>1627940484.1</v>
      </c>
      <c r="DM266">
        <v>1627940486.6</v>
      </c>
      <c r="DN266">
        <v>1</v>
      </c>
      <c r="DO266">
        <v>-0.66</v>
      </c>
      <c r="DP266">
        <v>-0.126</v>
      </c>
      <c r="DQ266">
        <v>0.617</v>
      </c>
      <c r="DR266">
        <v>-0.144</v>
      </c>
      <c r="DS266">
        <v>420</v>
      </c>
      <c r="DT266">
        <v>19</v>
      </c>
      <c r="DU266">
        <v>0.69</v>
      </c>
      <c r="DV266">
        <v>0.21</v>
      </c>
      <c r="DW266">
        <v>-5.33665390243902</v>
      </c>
      <c r="DX266">
        <v>0.107972195121942</v>
      </c>
      <c r="DY266">
        <v>0.0562699415005764</v>
      </c>
      <c r="DZ266">
        <v>1</v>
      </c>
      <c r="EA266">
        <v>3.25578529411765</v>
      </c>
      <c r="EB266">
        <v>0.162099914330563</v>
      </c>
      <c r="EC266">
        <v>0.15680995641475</v>
      </c>
      <c r="ED266">
        <v>1</v>
      </c>
      <c r="EE266">
        <v>0.0910911902439024</v>
      </c>
      <c r="EF266">
        <v>0.0651042125435541</v>
      </c>
      <c r="EG266">
        <v>0.020347185976178</v>
      </c>
      <c r="EH266">
        <v>1</v>
      </c>
      <c r="EI266">
        <v>3</v>
      </c>
      <c r="EJ266">
        <v>3</v>
      </c>
      <c r="EK266" t="s">
        <v>295</v>
      </c>
      <c r="EL266">
        <v>100</v>
      </c>
      <c r="EM266">
        <v>100</v>
      </c>
      <c r="EN266">
        <v>2.046</v>
      </c>
      <c r="EO266">
        <v>-0.1296</v>
      </c>
      <c r="EP266">
        <v>-1.5265217558934</v>
      </c>
      <c r="EQ266">
        <v>0.00616335315543056</v>
      </c>
      <c r="ER266">
        <v>-2.81551833566181e-06</v>
      </c>
      <c r="ES266">
        <v>7.20361701182458e-10</v>
      </c>
      <c r="ET266">
        <v>-0.335119031910718</v>
      </c>
      <c r="EU266">
        <v>0.000949733804135094</v>
      </c>
      <c r="EV266">
        <v>0.000626151634330831</v>
      </c>
      <c r="EW266">
        <v>-7.8445624330649e-06</v>
      </c>
      <c r="EX266">
        <v>-4</v>
      </c>
      <c r="EY266">
        <v>2067</v>
      </c>
      <c r="EZ266">
        <v>1</v>
      </c>
      <c r="FA266">
        <v>22</v>
      </c>
      <c r="FB266">
        <v>8.8</v>
      </c>
      <c r="FC266">
        <v>8.8</v>
      </c>
      <c r="FD266">
        <v>18</v>
      </c>
      <c r="FE266">
        <v>993.472</v>
      </c>
      <c r="FF266">
        <v>447.037</v>
      </c>
      <c r="FG266">
        <v>33.0005</v>
      </c>
      <c r="FH266">
        <v>35.4149</v>
      </c>
      <c r="FI266">
        <v>30.0013</v>
      </c>
      <c r="FJ266">
        <v>35.0685</v>
      </c>
      <c r="FK266">
        <v>35.0949</v>
      </c>
      <c r="FL266">
        <v>47.1511</v>
      </c>
      <c r="FM266">
        <v>45.1577</v>
      </c>
      <c r="FN266">
        <v>0</v>
      </c>
      <c r="FO266">
        <v>33</v>
      </c>
      <c r="FP266">
        <v>842.55</v>
      </c>
      <c r="FQ266">
        <v>19.7486</v>
      </c>
      <c r="FR266">
        <v>98.7475</v>
      </c>
      <c r="FS266">
        <v>97.5599</v>
      </c>
    </row>
    <row r="267" spans="1:175">
      <c r="A267">
        <v>251</v>
      </c>
      <c r="B267">
        <v>1627941013.6</v>
      </c>
      <c r="C267">
        <v>500</v>
      </c>
      <c r="D267" t="s">
        <v>796</v>
      </c>
      <c r="E267" t="s">
        <v>797</v>
      </c>
      <c r="F267">
        <v>0</v>
      </c>
      <c r="H267">
        <v>1627941013.6</v>
      </c>
      <c r="I267">
        <f>(J267)/1000</f>
        <v>0</v>
      </c>
      <c r="J267">
        <f>1000*CB267*AH267*(BX267-BY267)/(100*BQ267*(1000-AH267*BX267))</f>
        <v>0</v>
      </c>
      <c r="K267">
        <f>CB267*AH267*(BW267-BV267*(1000-AH267*BY267)/(1000-AH267*BX267))/(100*BQ267)</f>
        <v>0</v>
      </c>
      <c r="L267">
        <f>BV267 - IF(AH267&gt;1, K267*BQ267*100.0/(AJ267*CJ267), 0)</f>
        <v>0</v>
      </c>
      <c r="M267">
        <f>((S267-I267/2)*L267-K267)/(S267+I267/2)</f>
        <v>0</v>
      </c>
      <c r="N267">
        <f>M267*(CC267+CD267)/1000.0</f>
        <v>0</v>
      </c>
      <c r="O267">
        <f>(BV267 - IF(AH267&gt;1, K267*BQ267*100.0/(AJ267*CJ267), 0))*(CC267+CD267)/1000.0</f>
        <v>0</v>
      </c>
      <c r="P267">
        <f>2.0/((1/R267-1/Q267)+SIGN(R267)*SQRT((1/R267-1/Q267)*(1/R267-1/Q267) + 4*BR267/((BR267+1)*(BR267+1))*(2*1/R267*1/Q267-1/Q267*1/Q267)))</f>
        <v>0</v>
      </c>
      <c r="Q267">
        <f>IF(LEFT(BS267,1)&lt;&gt;"0",IF(LEFT(BS267,1)="1",3.0,BT267),$D$5+$E$5*(CJ267*CC267/($K$5*1000))+$F$5*(CJ267*CC267/($K$5*1000))*MAX(MIN(BQ267,$J$5),$I$5)*MAX(MIN(BQ267,$J$5),$I$5)+$G$5*MAX(MIN(BQ267,$J$5),$I$5)*(CJ267*CC267/($K$5*1000))+$H$5*(CJ267*CC267/($K$5*1000))*(CJ267*CC267/($K$5*1000)))</f>
        <v>0</v>
      </c>
      <c r="R267">
        <f>I267*(1000-(1000*0.61365*exp(17.502*V267/(240.97+V267))/(CC267+CD267)+BX267)/2)/(1000*0.61365*exp(17.502*V267/(240.97+V267))/(CC267+CD267)-BX267)</f>
        <v>0</v>
      </c>
      <c r="S267">
        <f>1/((BR267+1)/(P267/1.6)+1/(Q267/1.37)) + BR267/((BR267+1)/(P267/1.6) + BR267/(Q267/1.37))</f>
        <v>0</v>
      </c>
      <c r="T267">
        <f>(BM267*BP267)</f>
        <v>0</v>
      </c>
      <c r="U267">
        <f>(CE267+(T267+2*0.95*5.67E-8*(((CE267+$B$7)+273)^4-(CE267+273)^4)-44100*I267)/(1.84*29.3*Q267+8*0.95*5.67E-8*(CE267+273)^3))</f>
        <v>0</v>
      </c>
      <c r="V267">
        <f>($C$7*CF267+$D$7*CG267+$E$7*U267)</f>
        <v>0</v>
      </c>
      <c r="W267">
        <f>0.61365*exp(17.502*V267/(240.97+V267))</f>
        <v>0</v>
      </c>
      <c r="X267">
        <f>(Y267/Z267*100)</f>
        <v>0</v>
      </c>
      <c r="Y267">
        <f>BX267*(CC267+CD267)/1000</f>
        <v>0</v>
      </c>
      <c r="Z267">
        <f>0.61365*exp(17.502*CE267/(240.97+CE267))</f>
        <v>0</v>
      </c>
      <c r="AA267">
        <f>(W267-BX267*(CC267+CD267)/1000)</f>
        <v>0</v>
      </c>
      <c r="AB267">
        <f>(-I267*44100)</f>
        <v>0</v>
      </c>
      <c r="AC267">
        <f>2*29.3*Q267*0.92*(CE267-V267)</f>
        <v>0</v>
      </c>
      <c r="AD267">
        <f>2*0.95*5.67E-8*(((CE267+$B$7)+273)^4-(V267+273)^4)</f>
        <v>0</v>
      </c>
      <c r="AE267">
        <f>T267+AD267+AB267+AC267</f>
        <v>0</v>
      </c>
      <c r="AF267">
        <v>0</v>
      </c>
      <c r="AG267">
        <v>0</v>
      </c>
      <c r="AH267">
        <f>IF(AF267*$H$13&gt;=AJ267,1.0,(AJ267/(AJ267-AF267*$H$13)))</f>
        <v>0</v>
      </c>
      <c r="AI267">
        <f>(AH267-1)*100</f>
        <v>0</v>
      </c>
      <c r="AJ267">
        <f>MAX(0,($B$13+$C$13*CJ267)/(1+$D$13*CJ267)*CC267/(CE267+273)*$E$13)</f>
        <v>0</v>
      </c>
      <c r="AK267" t="s">
        <v>292</v>
      </c>
      <c r="AL267" t="s">
        <v>292</v>
      </c>
      <c r="AM267">
        <v>0</v>
      </c>
      <c r="AN267">
        <v>0</v>
      </c>
      <c r="AO267">
        <f>1-AM267/AN267</f>
        <v>0</v>
      </c>
      <c r="AP267">
        <v>0</v>
      </c>
      <c r="AQ267" t="s">
        <v>292</v>
      </c>
      <c r="AR267" t="s">
        <v>292</v>
      </c>
      <c r="AS267">
        <v>0</v>
      </c>
      <c r="AT267">
        <v>0</v>
      </c>
      <c r="AU267">
        <f>1-AS267/AT267</f>
        <v>0</v>
      </c>
      <c r="AV267">
        <v>0.5</v>
      </c>
      <c r="AW267">
        <f>BN267</f>
        <v>0</v>
      </c>
      <c r="AX267">
        <f>K267</f>
        <v>0</v>
      </c>
      <c r="AY267">
        <f>AU267*AV267*AW267</f>
        <v>0</v>
      </c>
      <c r="AZ267">
        <f>(AX267-AP267)/AW267</f>
        <v>0</v>
      </c>
      <c r="BA267">
        <f>(AN267-AT267)/AT267</f>
        <v>0</v>
      </c>
      <c r="BB267">
        <f>AM267/(AO267+AM267/AT267)</f>
        <v>0</v>
      </c>
      <c r="BC267" t="s">
        <v>292</v>
      </c>
      <c r="BD267">
        <v>0</v>
      </c>
      <c r="BE267">
        <f>IF(BD267&lt;&gt;0, BD267, BB267)</f>
        <v>0</v>
      </c>
      <c r="BF267">
        <f>1-BE267/AT267</f>
        <v>0</v>
      </c>
      <c r="BG267">
        <f>(AT267-AS267)/(AT267-BE267)</f>
        <v>0</v>
      </c>
      <c r="BH267">
        <f>(AN267-AT267)/(AN267-BE267)</f>
        <v>0</v>
      </c>
      <c r="BI267">
        <f>(AT267-AS267)/(AT267-AM267)</f>
        <v>0</v>
      </c>
      <c r="BJ267">
        <f>(AN267-AT267)/(AN267-AM267)</f>
        <v>0</v>
      </c>
      <c r="BK267">
        <f>(BG267*BE267/AS267)</f>
        <v>0</v>
      </c>
      <c r="BL267">
        <f>(1-BK267)</f>
        <v>0</v>
      </c>
      <c r="BM267">
        <f>$B$11*CK267+$C$11*CL267+$F$11*CM267*(1-CP267)</f>
        <v>0</v>
      </c>
      <c r="BN267">
        <f>BM267*BO267</f>
        <v>0</v>
      </c>
      <c r="BO267">
        <f>($B$11*$D$9+$C$11*$D$9+$F$11*((CZ267+CR267)/MAX(CZ267+CR267+DA267, 0.1)*$I$9+DA267/MAX(CZ267+CR267+DA267, 0.1)*$J$9))/($B$11+$C$11+$F$11)</f>
        <v>0</v>
      </c>
      <c r="BP267">
        <f>($B$11*$K$9+$C$11*$K$9+$F$11*((CZ267+CR267)/MAX(CZ267+CR267+DA267, 0.1)*$P$9+DA267/MAX(CZ267+CR267+DA267, 0.1)*$Q$9))/($B$11+$C$11+$F$11)</f>
        <v>0</v>
      </c>
      <c r="BQ267">
        <v>6</v>
      </c>
      <c r="BR267">
        <v>0.5</v>
      </c>
      <c r="BS267" t="s">
        <v>293</v>
      </c>
      <c r="BT267">
        <v>2</v>
      </c>
      <c r="BU267">
        <v>1627941013.6</v>
      </c>
      <c r="BV267">
        <v>829.977</v>
      </c>
      <c r="BW267">
        <v>835.274</v>
      </c>
      <c r="BX267">
        <v>19.801</v>
      </c>
      <c r="BY267">
        <v>19.7351</v>
      </c>
      <c r="BZ267">
        <v>827.922</v>
      </c>
      <c r="CA267">
        <v>19.9305</v>
      </c>
      <c r="CB267">
        <v>899.991</v>
      </c>
      <c r="CC267">
        <v>101.135</v>
      </c>
      <c r="CD267">
        <v>0.10005</v>
      </c>
      <c r="CE267">
        <v>35.3228</v>
      </c>
      <c r="CF267">
        <v>35.5649</v>
      </c>
      <c r="CG267">
        <v>999.9</v>
      </c>
      <c r="CH267">
        <v>0</v>
      </c>
      <c r="CI267">
        <v>0</v>
      </c>
      <c r="CJ267">
        <v>9996.25</v>
      </c>
      <c r="CK267">
        <v>0</v>
      </c>
      <c r="CL267">
        <v>66.265</v>
      </c>
      <c r="CM267">
        <v>1459.9</v>
      </c>
      <c r="CN267">
        <v>0.972993</v>
      </c>
      <c r="CO267">
        <v>0.027007</v>
      </c>
      <c r="CP267">
        <v>0</v>
      </c>
      <c r="CQ267">
        <v>3.1575</v>
      </c>
      <c r="CR267">
        <v>4.99951</v>
      </c>
      <c r="CS267">
        <v>204.316</v>
      </c>
      <c r="CT267">
        <v>11911.1</v>
      </c>
      <c r="CU267">
        <v>49.312</v>
      </c>
      <c r="CV267">
        <v>51.625</v>
      </c>
      <c r="CW267">
        <v>50.812</v>
      </c>
      <c r="CX267">
        <v>50.687</v>
      </c>
      <c r="CY267">
        <v>51.25</v>
      </c>
      <c r="CZ267">
        <v>1415.61</v>
      </c>
      <c r="DA267">
        <v>39.29</v>
      </c>
      <c r="DB267">
        <v>0</v>
      </c>
      <c r="DC267">
        <v>1627941014.5</v>
      </c>
      <c r="DD267">
        <v>0</v>
      </c>
      <c r="DE267">
        <v>3.24628076923077</v>
      </c>
      <c r="DF267">
        <v>-0.402642729086361</v>
      </c>
      <c r="DG267">
        <v>-1.99637606564683</v>
      </c>
      <c r="DH267">
        <v>204.417769230769</v>
      </c>
      <c r="DI267">
        <v>15</v>
      </c>
      <c r="DJ267">
        <v>1627940486.6</v>
      </c>
      <c r="DK267" t="s">
        <v>294</v>
      </c>
      <c r="DL267">
        <v>1627940484.1</v>
      </c>
      <c r="DM267">
        <v>1627940486.6</v>
      </c>
      <c r="DN267">
        <v>1</v>
      </c>
      <c r="DO267">
        <v>-0.66</v>
      </c>
      <c r="DP267">
        <v>-0.126</v>
      </c>
      <c r="DQ267">
        <v>0.617</v>
      </c>
      <c r="DR267">
        <v>-0.144</v>
      </c>
      <c r="DS267">
        <v>420</v>
      </c>
      <c r="DT267">
        <v>19</v>
      </c>
      <c r="DU267">
        <v>0.69</v>
      </c>
      <c r="DV267">
        <v>0.21</v>
      </c>
      <c r="DW267">
        <v>-5.33373463414634</v>
      </c>
      <c r="DX267">
        <v>0.336812822299663</v>
      </c>
      <c r="DY267">
        <v>0.0607274194146976</v>
      </c>
      <c r="DZ267">
        <v>1</v>
      </c>
      <c r="EA267">
        <v>3.23958823529412</v>
      </c>
      <c r="EB267">
        <v>0.0841826204008368</v>
      </c>
      <c r="EC267">
        <v>0.153400754973036</v>
      </c>
      <c r="ED267">
        <v>1</v>
      </c>
      <c r="EE267">
        <v>0.0916910292682927</v>
      </c>
      <c r="EF267">
        <v>-0.0141135533101046</v>
      </c>
      <c r="EG267">
        <v>0.0195680663718417</v>
      </c>
      <c r="EH267">
        <v>1</v>
      </c>
      <c r="EI267">
        <v>3</v>
      </c>
      <c r="EJ267">
        <v>3</v>
      </c>
      <c r="EK267" t="s">
        <v>295</v>
      </c>
      <c r="EL267">
        <v>100</v>
      </c>
      <c r="EM267">
        <v>100</v>
      </c>
      <c r="EN267">
        <v>2.055</v>
      </c>
      <c r="EO267">
        <v>-0.1295</v>
      </c>
      <c r="EP267">
        <v>-1.5265217558934</v>
      </c>
      <c r="EQ267">
        <v>0.00616335315543056</v>
      </c>
      <c r="ER267">
        <v>-2.81551833566181e-06</v>
      </c>
      <c r="ES267">
        <v>7.20361701182458e-10</v>
      </c>
      <c r="ET267">
        <v>-0.335119031910718</v>
      </c>
      <c r="EU267">
        <v>0.000949733804135094</v>
      </c>
      <c r="EV267">
        <v>0.000626151634330831</v>
      </c>
      <c r="EW267">
        <v>-7.8445624330649e-06</v>
      </c>
      <c r="EX267">
        <v>-4</v>
      </c>
      <c r="EY267">
        <v>2067</v>
      </c>
      <c r="EZ267">
        <v>1</v>
      </c>
      <c r="FA267">
        <v>22</v>
      </c>
      <c r="FB267">
        <v>8.8</v>
      </c>
      <c r="FC267">
        <v>8.8</v>
      </c>
      <c r="FD267">
        <v>18</v>
      </c>
      <c r="FE267">
        <v>993.654</v>
      </c>
      <c r="FF267">
        <v>447.049</v>
      </c>
      <c r="FG267">
        <v>33.0003</v>
      </c>
      <c r="FH267">
        <v>35.4197</v>
      </c>
      <c r="FI267">
        <v>30.0012</v>
      </c>
      <c r="FJ267">
        <v>35.0749</v>
      </c>
      <c r="FK267">
        <v>35.1012</v>
      </c>
      <c r="FL267">
        <v>47.3188</v>
      </c>
      <c r="FM267">
        <v>45.1577</v>
      </c>
      <c r="FN267">
        <v>0</v>
      </c>
      <c r="FO267">
        <v>33</v>
      </c>
      <c r="FP267">
        <v>847.56</v>
      </c>
      <c r="FQ267">
        <v>19.7521</v>
      </c>
      <c r="FR267">
        <v>98.7474</v>
      </c>
      <c r="FS267">
        <v>97.5584</v>
      </c>
    </row>
    <row r="268" spans="1:175">
      <c r="A268">
        <v>252</v>
      </c>
      <c r="B268">
        <v>1627941015.6</v>
      </c>
      <c r="C268">
        <v>502</v>
      </c>
      <c r="D268" t="s">
        <v>798</v>
      </c>
      <c r="E268" t="s">
        <v>799</v>
      </c>
      <c r="F268">
        <v>0</v>
      </c>
      <c r="H268">
        <v>1627941015.6</v>
      </c>
      <c r="I268">
        <f>(J268)/1000</f>
        <v>0</v>
      </c>
      <c r="J268">
        <f>1000*CB268*AH268*(BX268-BY268)/(100*BQ268*(1000-AH268*BX268))</f>
        <v>0</v>
      </c>
      <c r="K268">
        <f>CB268*AH268*(BW268-BV268*(1000-AH268*BY268)/(1000-AH268*BX268))/(100*BQ268)</f>
        <v>0</v>
      </c>
      <c r="L268">
        <f>BV268 - IF(AH268&gt;1, K268*BQ268*100.0/(AJ268*CJ268), 0)</f>
        <v>0</v>
      </c>
      <c r="M268">
        <f>((S268-I268/2)*L268-K268)/(S268+I268/2)</f>
        <v>0</v>
      </c>
      <c r="N268">
        <f>M268*(CC268+CD268)/1000.0</f>
        <v>0</v>
      </c>
      <c r="O268">
        <f>(BV268 - IF(AH268&gt;1, K268*BQ268*100.0/(AJ268*CJ268), 0))*(CC268+CD268)/1000.0</f>
        <v>0</v>
      </c>
      <c r="P268">
        <f>2.0/((1/R268-1/Q268)+SIGN(R268)*SQRT((1/R268-1/Q268)*(1/R268-1/Q268) + 4*BR268/((BR268+1)*(BR268+1))*(2*1/R268*1/Q268-1/Q268*1/Q268)))</f>
        <v>0</v>
      </c>
      <c r="Q268">
        <f>IF(LEFT(BS268,1)&lt;&gt;"0",IF(LEFT(BS268,1)="1",3.0,BT268),$D$5+$E$5*(CJ268*CC268/($K$5*1000))+$F$5*(CJ268*CC268/($K$5*1000))*MAX(MIN(BQ268,$J$5),$I$5)*MAX(MIN(BQ268,$J$5),$I$5)+$G$5*MAX(MIN(BQ268,$J$5),$I$5)*(CJ268*CC268/($K$5*1000))+$H$5*(CJ268*CC268/($K$5*1000))*(CJ268*CC268/($K$5*1000)))</f>
        <v>0</v>
      </c>
      <c r="R268">
        <f>I268*(1000-(1000*0.61365*exp(17.502*V268/(240.97+V268))/(CC268+CD268)+BX268)/2)/(1000*0.61365*exp(17.502*V268/(240.97+V268))/(CC268+CD268)-BX268)</f>
        <v>0</v>
      </c>
      <c r="S268">
        <f>1/((BR268+1)/(P268/1.6)+1/(Q268/1.37)) + BR268/((BR268+1)/(P268/1.6) + BR268/(Q268/1.37))</f>
        <v>0</v>
      </c>
      <c r="T268">
        <f>(BM268*BP268)</f>
        <v>0</v>
      </c>
      <c r="U268">
        <f>(CE268+(T268+2*0.95*5.67E-8*(((CE268+$B$7)+273)^4-(CE268+273)^4)-44100*I268)/(1.84*29.3*Q268+8*0.95*5.67E-8*(CE268+273)^3))</f>
        <v>0</v>
      </c>
      <c r="V268">
        <f>($C$7*CF268+$D$7*CG268+$E$7*U268)</f>
        <v>0</v>
      </c>
      <c r="W268">
        <f>0.61365*exp(17.502*V268/(240.97+V268))</f>
        <v>0</v>
      </c>
      <c r="X268">
        <f>(Y268/Z268*100)</f>
        <v>0</v>
      </c>
      <c r="Y268">
        <f>BX268*(CC268+CD268)/1000</f>
        <v>0</v>
      </c>
      <c r="Z268">
        <f>0.61365*exp(17.502*CE268/(240.97+CE268))</f>
        <v>0</v>
      </c>
      <c r="AA268">
        <f>(W268-BX268*(CC268+CD268)/1000)</f>
        <v>0</v>
      </c>
      <c r="AB268">
        <f>(-I268*44100)</f>
        <v>0</v>
      </c>
      <c r="AC268">
        <f>2*29.3*Q268*0.92*(CE268-V268)</f>
        <v>0</v>
      </c>
      <c r="AD268">
        <f>2*0.95*5.67E-8*(((CE268+$B$7)+273)^4-(V268+273)^4)</f>
        <v>0</v>
      </c>
      <c r="AE268">
        <f>T268+AD268+AB268+AC268</f>
        <v>0</v>
      </c>
      <c r="AF268">
        <v>0</v>
      </c>
      <c r="AG268">
        <v>0</v>
      </c>
      <c r="AH268">
        <f>IF(AF268*$H$13&gt;=AJ268,1.0,(AJ268/(AJ268-AF268*$H$13)))</f>
        <v>0</v>
      </c>
      <c r="AI268">
        <f>(AH268-1)*100</f>
        <v>0</v>
      </c>
      <c r="AJ268">
        <f>MAX(0,($B$13+$C$13*CJ268)/(1+$D$13*CJ268)*CC268/(CE268+273)*$E$13)</f>
        <v>0</v>
      </c>
      <c r="AK268" t="s">
        <v>292</v>
      </c>
      <c r="AL268" t="s">
        <v>292</v>
      </c>
      <c r="AM268">
        <v>0</v>
      </c>
      <c r="AN268">
        <v>0</v>
      </c>
      <c r="AO268">
        <f>1-AM268/AN268</f>
        <v>0</v>
      </c>
      <c r="AP268">
        <v>0</v>
      </c>
      <c r="AQ268" t="s">
        <v>292</v>
      </c>
      <c r="AR268" t="s">
        <v>292</v>
      </c>
      <c r="AS268">
        <v>0</v>
      </c>
      <c r="AT268">
        <v>0</v>
      </c>
      <c r="AU268">
        <f>1-AS268/AT268</f>
        <v>0</v>
      </c>
      <c r="AV268">
        <v>0.5</v>
      </c>
      <c r="AW268">
        <f>BN268</f>
        <v>0</v>
      </c>
      <c r="AX268">
        <f>K268</f>
        <v>0</v>
      </c>
      <c r="AY268">
        <f>AU268*AV268*AW268</f>
        <v>0</v>
      </c>
      <c r="AZ268">
        <f>(AX268-AP268)/AW268</f>
        <v>0</v>
      </c>
      <c r="BA268">
        <f>(AN268-AT268)/AT268</f>
        <v>0</v>
      </c>
      <c r="BB268">
        <f>AM268/(AO268+AM268/AT268)</f>
        <v>0</v>
      </c>
      <c r="BC268" t="s">
        <v>292</v>
      </c>
      <c r="BD268">
        <v>0</v>
      </c>
      <c r="BE268">
        <f>IF(BD268&lt;&gt;0, BD268, BB268)</f>
        <v>0</v>
      </c>
      <c r="BF268">
        <f>1-BE268/AT268</f>
        <v>0</v>
      </c>
      <c r="BG268">
        <f>(AT268-AS268)/(AT268-BE268)</f>
        <v>0</v>
      </c>
      <c r="BH268">
        <f>(AN268-AT268)/(AN268-BE268)</f>
        <v>0</v>
      </c>
      <c r="BI268">
        <f>(AT268-AS268)/(AT268-AM268)</f>
        <v>0</v>
      </c>
      <c r="BJ268">
        <f>(AN268-AT268)/(AN268-AM268)</f>
        <v>0</v>
      </c>
      <c r="BK268">
        <f>(BG268*BE268/AS268)</f>
        <v>0</v>
      </c>
      <c r="BL268">
        <f>(1-BK268)</f>
        <v>0</v>
      </c>
      <c r="BM268">
        <f>$B$11*CK268+$C$11*CL268+$F$11*CM268*(1-CP268)</f>
        <v>0</v>
      </c>
      <c r="BN268">
        <f>BM268*BO268</f>
        <v>0</v>
      </c>
      <c r="BO268">
        <f>($B$11*$D$9+$C$11*$D$9+$F$11*((CZ268+CR268)/MAX(CZ268+CR268+DA268, 0.1)*$I$9+DA268/MAX(CZ268+CR268+DA268, 0.1)*$J$9))/($B$11+$C$11+$F$11)</f>
        <v>0</v>
      </c>
      <c r="BP268">
        <f>($B$11*$K$9+$C$11*$K$9+$F$11*((CZ268+CR268)/MAX(CZ268+CR268+DA268, 0.1)*$P$9+DA268/MAX(CZ268+CR268+DA268, 0.1)*$Q$9))/($B$11+$C$11+$F$11)</f>
        <v>0</v>
      </c>
      <c r="BQ268">
        <v>6</v>
      </c>
      <c r="BR268">
        <v>0.5</v>
      </c>
      <c r="BS268" t="s">
        <v>293</v>
      </c>
      <c r="BT268">
        <v>2</v>
      </c>
      <c r="BU268">
        <v>1627941015.6</v>
      </c>
      <c r="BV268">
        <v>833.388</v>
      </c>
      <c r="BW268">
        <v>838.718</v>
      </c>
      <c r="BX268">
        <v>19.8021</v>
      </c>
      <c r="BY268">
        <v>19.7403</v>
      </c>
      <c r="BZ268">
        <v>831.323</v>
      </c>
      <c r="CA268">
        <v>19.9317</v>
      </c>
      <c r="CB268">
        <v>899.981</v>
      </c>
      <c r="CC268">
        <v>101.135</v>
      </c>
      <c r="CD268">
        <v>0.10001</v>
      </c>
      <c r="CE268">
        <v>35.3232</v>
      </c>
      <c r="CF268">
        <v>35.5688</v>
      </c>
      <c r="CG268">
        <v>999.9</v>
      </c>
      <c r="CH268">
        <v>0</v>
      </c>
      <c r="CI268">
        <v>0</v>
      </c>
      <c r="CJ268">
        <v>9993.75</v>
      </c>
      <c r="CK268">
        <v>0</v>
      </c>
      <c r="CL268">
        <v>66.265</v>
      </c>
      <c r="CM268">
        <v>1459.92</v>
      </c>
      <c r="CN268">
        <v>0.972993</v>
      </c>
      <c r="CO268">
        <v>0.027007</v>
      </c>
      <c r="CP268">
        <v>0</v>
      </c>
      <c r="CQ268">
        <v>3.0252</v>
      </c>
      <c r="CR268">
        <v>4.99951</v>
      </c>
      <c r="CS268">
        <v>204.424</v>
      </c>
      <c r="CT268">
        <v>11911.2</v>
      </c>
      <c r="CU268">
        <v>49.25</v>
      </c>
      <c r="CV268">
        <v>51.625</v>
      </c>
      <c r="CW268">
        <v>50.812</v>
      </c>
      <c r="CX268">
        <v>50.625</v>
      </c>
      <c r="CY268">
        <v>51.25</v>
      </c>
      <c r="CZ268">
        <v>1415.63</v>
      </c>
      <c r="DA268">
        <v>39.29</v>
      </c>
      <c r="DB268">
        <v>0</v>
      </c>
      <c r="DC268">
        <v>1627941016.3</v>
      </c>
      <c r="DD268">
        <v>0</v>
      </c>
      <c r="DE268">
        <v>3.235032</v>
      </c>
      <c r="DF268">
        <v>-0.771115380792487</v>
      </c>
      <c r="DG268">
        <v>-1.17230769128142</v>
      </c>
      <c r="DH268">
        <v>204.36652</v>
      </c>
      <c r="DI268">
        <v>15</v>
      </c>
      <c r="DJ268">
        <v>1627940486.6</v>
      </c>
      <c r="DK268" t="s">
        <v>294</v>
      </c>
      <c r="DL268">
        <v>1627940484.1</v>
      </c>
      <c r="DM268">
        <v>1627940486.6</v>
      </c>
      <c r="DN268">
        <v>1</v>
      </c>
      <c r="DO268">
        <v>-0.66</v>
      </c>
      <c r="DP268">
        <v>-0.126</v>
      </c>
      <c r="DQ268">
        <v>0.617</v>
      </c>
      <c r="DR268">
        <v>-0.144</v>
      </c>
      <c r="DS268">
        <v>420</v>
      </c>
      <c r="DT268">
        <v>19</v>
      </c>
      <c r="DU268">
        <v>0.69</v>
      </c>
      <c r="DV268">
        <v>0.21</v>
      </c>
      <c r="DW268">
        <v>-5.33068268292683</v>
      </c>
      <c r="DX268">
        <v>0.392622020905926</v>
      </c>
      <c r="DY268">
        <v>0.0577468497303317</v>
      </c>
      <c r="DZ268">
        <v>1</v>
      </c>
      <c r="EA268">
        <v>3.24466857142857</v>
      </c>
      <c r="EB268">
        <v>-0.0768782175014236</v>
      </c>
      <c r="EC268">
        <v>0.149105731941999</v>
      </c>
      <c r="ED268">
        <v>1</v>
      </c>
      <c r="EE268">
        <v>0.0898441097560976</v>
      </c>
      <c r="EF268">
        <v>-0.0701439554006965</v>
      </c>
      <c r="EG268">
        <v>0.0210216132841927</v>
      </c>
      <c r="EH268">
        <v>1</v>
      </c>
      <c r="EI268">
        <v>3</v>
      </c>
      <c r="EJ268">
        <v>3</v>
      </c>
      <c r="EK268" t="s">
        <v>295</v>
      </c>
      <c r="EL268">
        <v>100</v>
      </c>
      <c r="EM268">
        <v>100</v>
      </c>
      <c r="EN268">
        <v>2.065</v>
      </c>
      <c r="EO268">
        <v>-0.1296</v>
      </c>
      <c r="EP268">
        <v>-1.5265217558934</v>
      </c>
      <c r="EQ268">
        <v>0.00616335315543056</v>
      </c>
      <c r="ER268">
        <v>-2.81551833566181e-06</v>
      </c>
      <c r="ES268">
        <v>7.20361701182458e-10</v>
      </c>
      <c r="ET268">
        <v>-0.335119031910718</v>
      </c>
      <c r="EU268">
        <v>0.000949733804135094</v>
      </c>
      <c r="EV268">
        <v>0.000626151634330831</v>
      </c>
      <c r="EW268">
        <v>-7.8445624330649e-06</v>
      </c>
      <c r="EX268">
        <v>-4</v>
      </c>
      <c r="EY268">
        <v>2067</v>
      </c>
      <c r="EZ268">
        <v>1</v>
      </c>
      <c r="FA268">
        <v>22</v>
      </c>
      <c r="FB268">
        <v>8.9</v>
      </c>
      <c r="FC268">
        <v>8.8</v>
      </c>
      <c r="FD268">
        <v>18</v>
      </c>
      <c r="FE268">
        <v>993.562</v>
      </c>
      <c r="FF268">
        <v>447.077</v>
      </c>
      <c r="FG268">
        <v>33.0003</v>
      </c>
      <c r="FH268">
        <v>35.4248</v>
      </c>
      <c r="FI268">
        <v>30.0011</v>
      </c>
      <c r="FJ268">
        <v>35.0813</v>
      </c>
      <c r="FK268">
        <v>35.1076</v>
      </c>
      <c r="FL268">
        <v>47.4764</v>
      </c>
      <c r="FM268">
        <v>45.1577</v>
      </c>
      <c r="FN268">
        <v>0</v>
      </c>
      <c r="FO268">
        <v>33</v>
      </c>
      <c r="FP268">
        <v>852.61</v>
      </c>
      <c r="FQ268">
        <v>19.7514</v>
      </c>
      <c r="FR268">
        <v>98.7476</v>
      </c>
      <c r="FS268">
        <v>97.5574</v>
      </c>
    </row>
    <row r="269" spans="1:175">
      <c r="A269">
        <v>253</v>
      </c>
      <c r="B269">
        <v>1627941017.6</v>
      </c>
      <c r="C269">
        <v>504</v>
      </c>
      <c r="D269" t="s">
        <v>800</v>
      </c>
      <c r="E269" t="s">
        <v>801</v>
      </c>
      <c r="F269">
        <v>0</v>
      </c>
      <c r="H269">
        <v>1627941017.6</v>
      </c>
      <c r="I269">
        <f>(J269)/1000</f>
        <v>0</v>
      </c>
      <c r="J269">
        <f>1000*CB269*AH269*(BX269-BY269)/(100*BQ269*(1000-AH269*BX269))</f>
        <v>0</v>
      </c>
      <c r="K269">
        <f>CB269*AH269*(BW269-BV269*(1000-AH269*BY269)/(1000-AH269*BX269))/(100*BQ269)</f>
        <v>0</v>
      </c>
      <c r="L269">
        <f>BV269 - IF(AH269&gt;1, K269*BQ269*100.0/(AJ269*CJ269), 0)</f>
        <v>0</v>
      </c>
      <c r="M269">
        <f>((S269-I269/2)*L269-K269)/(S269+I269/2)</f>
        <v>0</v>
      </c>
      <c r="N269">
        <f>M269*(CC269+CD269)/1000.0</f>
        <v>0</v>
      </c>
      <c r="O269">
        <f>(BV269 - IF(AH269&gt;1, K269*BQ269*100.0/(AJ269*CJ269), 0))*(CC269+CD269)/1000.0</f>
        <v>0</v>
      </c>
      <c r="P269">
        <f>2.0/((1/R269-1/Q269)+SIGN(R269)*SQRT((1/R269-1/Q269)*(1/R269-1/Q269) + 4*BR269/((BR269+1)*(BR269+1))*(2*1/R269*1/Q269-1/Q269*1/Q269)))</f>
        <v>0</v>
      </c>
      <c r="Q269">
        <f>IF(LEFT(BS269,1)&lt;&gt;"0",IF(LEFT(BS269,1)="1",3.0,BT269),$D$5+$E$5*(CJ269*CC269/($K$5*1000))+$F$5*(CJ269*CC269/($K$5*1000))*MAX(MIN(BQ269,$J$5),$I$5)*MAX(MIN(BQ269,$J$5),$I$5)+$G$5*MAX(MIN(BQ269,$J$5),$I$5)*(CJ269*CC269/($K$5*1000))+$H$5*(CJ269*CC269/($K$5*1000))*(CJ269*CC269/($K$5*1000)))</f>
        <v>0</v>
      </c>
      <c r="R269">
        <f>I269*(1000-(1000*0.61365*exp(17.502*V269/(240.97+V269))/(CC269+CD269)+BX269)/2)/(1000*0.61365*exp(17.502*V269/(240.97+V269))/(CC269+CD269)-BX269)</f>
        <v>0</v>
      </c>
      <c r="S269">
        <f>1/((BR269+1)/(P269/1.6)+1/(Q269/1.37)) + BR269/((BR269+1)/(P269/1.6) + BR269/(Q269/1.37))</f>
        <v>0</v>
      </c>
      <c r="T269">
        <f>(BM269*BP269)</f>
        <v>0</v>
      </c>
      <c r="U269">
        <f>(CE269+(T269+2*0.95*5.67E-8*(((CE269+$B$7)+273)^4-(CE269+273)^4)-44100*I269)/(1.84*29.3*Q269+8*0.95*5.67E-8*(CE269+273)^3))</f>
        <v>0</v>
      </c>
      <c r="V269">
        <f>($C$7*CF269+$D$7*CG269+$E$7*U269)</f>
        <v>0</v>
      </c>
      <c r="W269">
        <f>0.61365*exp(17.502*V269/(240.97+V269))</f>
        <v>0</v>
      </c>
      <c r="X269">
        <f>(Y269/Z269*100)</f>
        <v>0</v>
      </c>
      <c r="Y269">
        <f>BX269*(CC269+CD269)/1000</f>
        <v>0</v>
      </c>
      <c r="Z269">
        <f>0.61365*exp(17.502*CE269/(240.97+CE269))</f>
        <v>0</v>
      </c>
      <c r="AA269">
        <f>(W269-BX269*(CC269+CD269)/1000)</f>
        <v>0</v>
      </c>
      <c r="AB269">
        <f>(-I269*44100)</f>
        <v>0</v>
      </c>
      <c r="AC269">
        <f>2*29.3*Q269*0.92*(CE269-V269)</f>
        <v>0</v>
      </c>
      <c r="AD269">
        <f>2*0.95*5.67E-8*(((CE269+$B$7)+273)^4-(V269+273)^4)</f>
        <v>0</v>
      </c>
      <c r="AE269">
        <f>T269+AD269+AB269+AC269</f>
        <v>0</v>
      </c>
      <c r="AF269">
        <v>0</v>
      </c>
      <c r="AG269">
        <v>0</v>
      </c>
      <c r="AH269">
        <f>IF(AF269*$H$13&gt;=AJ269,1.0,(AJ269/(AJ269-AF269*$H$13)))</f>
        <v>0</v>
      </c>
      <c r="AI269">
        <f>(AH269-1)*100</f>
        <v>0</v>
      </c>
      <c r="AJ269">
        <f>MAX(0,($B$13+$C$13*CJ269)/(1+$D$13*CJ269)*CC269/(CE269+273)*$E$13)</f>
        <v>0</v>
      </c>
      <c r="AK269" t="s">
        <v>292</v>
      </c>
      <c r="AL269" t="s">
        <v>292</v>
      </c>
      <c r="AM269">
        <v>0</v>
      </c>
      <c r="AN269">
        <v>0</v>
      </c>
      <c r="AO269">
        <f>1-AM269/AN269</f>
        <v>0</v>
      </c>
      <c r="AP269">
        <v>0</v>
      </c>
      <c r="AQ269" t="s">
        <v>292</v>
      </c>
      <c r="AR269" t="s">
        <v>292</v>
      </c>
      <c r="AS269">
        <v>0</v>
      </c>
      <c r="AT269">
        <v>0</v>
      </c>
      <c r="AU269">
        <f>1-AS269/AT269</f>
        <v>0</v>
      </c>
      <c r="AV269">
        <v>0.5</v>
      </c>
      <c r="AW269">
        <f>BN269</f>
        <v>0</v>
      </c>
      <c r="AX269">
        <f>K269</f>
        <v>0</v>
      </c>
      <c r="AY269">
        <f>AU269*AV269*AW269</f>
        <v>0</v>
      </c>
      <c r="AZ269">
        <f>(AX269-AP269)/AW269</f>
        <v>0</v>
      </c>
      <c r="BA269">
        <f>(AN269-AT269)/AT269</f>
        <v>0</v>
      </c>
      <c r="BB269">
        <f>AM269/(AO269+AM269/AT269)</f>
        <v>0</v>
      </c>
      <c r="BC269" t="s">
        <v>292</v>
      </c>
      <c r="BD269">
        <v>0</v>
      </c>
      <c r="BE269">
        <f>IF(BD269&lt;&gt;0, BD269, BB269)</f>
        <v>0</v>
      </c>
      <c r="BF269">
        <f>1-BE269/AT269</f>
        <v>0</v>
      </c>
      <c r="BG269">
        <f>(AT269-AS269)/(AT269-BE269)</f>
        <v>0</v>
      </c>
      <c r="BH269">
        <f>(AN269-AT269)/(AN269-BE269)</f>
        <v>0</v>
      </c>
      <c r="BI269">
        <f>(AT269-AS269)/(AT269-AM269)</f>
        <v>0</v>
      </c>
      <c r="BJ269">
        <f>(AN269-AT269)/(AN269-AM269)</f>
        <v>0</v>
      </c>
      <c r="BK269">
        <f>(BG269*BE269/AS269)</f>
        <v>0</v>
      </c>
      <c r="BL269">
        <f>(1-BK269)</f>
        <v>0</v>
      </c>
      <c r="BM269">
        <f>$B$11*CK269+$C$11*CL269+$F$11*CM269*(1-CP269)</f>
        <v>0</v>
      </c>
      <c r="BN269">
        <f>BM269*BO269</f>
        <v>0</v>
      </c>
      <c r="BO269">
        <f>($B$11*$D$9+$C$11*$D$9+$F$11*((CZ269+CR269)/MAX(CZ269+CR269+DA269, 0.1)*$I$9+DA269/MAX(CZ269+CR269+DA269, 0.1)*$J$9))/($B$11+$C$11+$F$11)</f>
        <v>0</v>
      </c>
      <c r="BP269">
        <f>($B$11*$K$9+$C$11*$K$9+$F$11*((CZ269+CR269)/MAX(CZ269+CR269+DA269, 0.1)*$P$9+DA269/MAX(CZ269+CR269+DA269, 0.1)*$Q$9))/($B$11+$C$11+$F$11)</f>
        <v>0</v>
      </c>
      <c r="BQ269">
        <v>6</v>
      </c>
      <c r="BR269">
        <v>0.5</v>
      </c>
      <c r="BS269" t="s">
        <v>293</v>
      </c>
      <c r="BT269">
        <v>2</v>
      </c>
      <c r="BU269">
        <v>1627941017.6</v>
      </c>
      <c r="BV269">
        <v>836.725</v>
      </c>
      <c r="BW269">
        <v>841.956</v>
      </c>
      <c r="BX269">
        <v>19.8067</v>
      </c>
      <c r="BY269">
        <v>19.7459</v>
      </c>
      <c r="BZ269">
        <v>834.649</v>
      </c>
      <c r="CA269">
        <v>19.9362</v>
      </c>
      <c r="CB269">
        <v>899.95</v>
      </c>
      <c r="CC269">
        <v>101.136</v>
      </c>
      <c r="CD269">
        <v>0.100246</v>
      </c>
      <c r="CE269">
        <v>35.3216</v>
      </c>
      <c r="CF269">
        <v>35.5738</v>
      </c>
      <c r="CG269">
        <v>999.9</v>
      </c>
      <c r="CH269">
        <v>0</v>
      </c>
      <c r="CI269">
        <v>0</v>
      </c>
      <c r="CJ269">
        <v>10002.5</v>
      </c>
      <c r="CK269">
        <v>0</v>
      </c>
      <c r="CL269">
        <v>66.2791</v>
      </c>
      <c r="CM269">
        <v>1459.91</v>
      </c>
      <c r="CN269">
        <v>0.972993</v>
      </c>
      <c r="CO269">
        <v>0.027007</v>
      </c>
      <c r="CP269">
        <v>0</v>
      </c>
      <c r="CQ269">
        <v>3.2873</v>
      </c>
      <c r="CR269">
        <v>4.99951</v>
      </c>
      <c r="CS269">
        <v>203.961</v>
      </c>
      <c r="CT269">
        <v>11911.2</v>
      </c>
      <c r="CU269">
        <v>49.25</v>
      </c>
      <c r="CV269">
        <v>51.562</v>
      </c>
      <c r="CW269">
        <v>50.812</v>
      </c>
      <c r="CX269">
        <v>50.625</v>
      </c>
      <c r="CY269">
        <v>51.25</v>
      </c>
      <c r="CZ269">
        <v>1415.62</v>
      </c>
      <c r="DA269">
        <v>39.29</v>
      </c>
      <c r="DB269">
        <v>0</v>
      </c>
      <c r="DC269">
        <v>1627941018.1</v>
      </c>
      <c r="DD269">
        <v>0</v>
      </c>
      <c r="DE269">
        <v>3.23086923076923</v>
      </c>
      <c r="DF269">
        <v>-0.553141876399828</v>
      </c>
      <c r="DG269">
        <v>-1.5578803395966</v>
      </c>
      <c r="DH269">
        <v>204.309153846154</v>
      </c>
      <c r="DI269">
        <v>15</v>
      </c>
      <c r="DJ269">
        <v>1627940486.6</v>
      </c>
      <c r="DK269" t="s">
        <v>294</v>
      </c>
      <c r="DL269">
        <v>1627940484.1</v>
      </c>
      <c r="DM269">
        <v>1627940486.6</v>
      </c>
      <c r="DN269">
        <v>1</v>
      </c>
      <c r="DO269">
        <v>-0.66</v>
      </c>
      <c r="DP269">
        <v>-0.126</v>
      </c>
      <c r="DQ269">
        <v>0.617</v>
      </c>
      <c r="DR269">
        <v>-0.144</v>
      </c>
      <c r="DS269">
        <v>420</v>
      </c>
      <c r="DT269">
        <v>19</v>
      </c>
      <c r="DU269">
        <v>0.69</v>
      </c>
      <c r="DV269">
        <v>0.21</v>
      </c>
      <c r="DW269">
        <v>-5.3209543902439</v>
      </c>
      <c r="DX269">
        <v>0.377349198606267</v>
      </c>
      <c r="DY269">
        <v>0.0577886435399653</v>
      </c>
      <c r="DZ269">
        <v>1</v>
      </c>
      <c r="EA269">
        <v>3.23952941176471</v>
      </c>
      <c r="EB269">
        <v>-0.435838091009709</v>
      </c>
      <c r="EC269">
        <v>0.146020789272124</v>
      </c>
      <c r="ED269">
        <v>1</v>
      </c>
      <c r="EE269">
        <v>0.087854887804878</v>
      </c>
      <c r="EF269">
        <v>-0.128269820905924</v>
      </c>
      <c r="EG269">
        <v>0.0225600218208379</v>
      </c>
      <c r="EH269">
        <v>0</v>
      </c>
      <c r="EI269">
        <v>2</v>
      </c>
      <c r="EJ269">
        <v>3</v>
      </c>
      <c r="EK269" t="s">
        <v>298</v>
      </c>
      <c r="EL269">
        <v>100</v>
      </c>
      <c r="EM269">
        <v>100</v>
      </c>
      <c r="EN269">
        <v>2.076</v>
      </c>
      <c r="EO269">
        <v>-0.1295</v>
      </c>
      <c r="EP269">
        <v>-1.5265217558934</v>
      </c>
      <c r="EQ269">
        <v>0.00616335315543056</v>
      </c>
      <c r="ER269">
        <v>-2.81551833566181e-06</v>
      </c>
      <c r="ES269">
        <v>7.20361701182458e-10</v>
      </c>
      <c r="ET269">
        <v>-0.335119031910718</v>
      </c>
      <c r="EU269">
        <v>0.000949733804135094</v>
      </c>
      <c r="EV269">
        <v>0.000626151634330831</v>
      </c>
      <c r="EW269">
        <v>-7.8445624330649e-06</v>
      </c>
      <c r="EX269">
        <v>-4</v>
      </c>
      <c r="EY269">
        <v>2067</v>
      </c>
      <c r="EZ269">
        <v>1</v>
      </c>
      <c r="FA269">
        <v>22</v>
      </c>
      <c r="FB269">
        <v>8.9</v>
      </c>
      <c r="FC269">
        <v>8.8</v>
      </c>
      <c r="FD269">
        <v>18</v>
      </c>
      <c r="FE269">
        <v>993.415</v>
      </c>
      <c r="FF269">
        <v>446.957</v>
      </c>
      <c r="FG269">
        <v>33.0002</v>
      </c>
      <c r="FH269">
        <v>35.4313</v>
      </c>
      <c r="FI269">
        <v>30.0011</v>
      </c>
      <c r="FJ269">
        <v>35.0877</v>
      </c>
      <c r="FK269">
        <v>35.114</v>
      </c>
      <c r="FL269">
        <v>47.604</v>
      </c>
      <c r="FM269">
        <v>45.1577</v>
      </c>
      <c r="FN269">
        <v>0</v>
      </c>
      <c r="FO269">
        <v>33</v>
      </c>
      <c r="FP269">
        <v>852.61</v>
      </c>
      <c r="FQ269">
        <v>19.7504</v>
      </c>
      <c r="FR269">
        <v>98.7471</v>
      </c>
      <c r="FS269">
        <v>97.5575</v>
      </c>
    </row>
    <row r="270" spans="1:175">
      <c r="A270">
        <v>254</v>
      </c>
      <c r="B270">
        <v>1627941019.6</v>
      </c>
      <c r="C270">
        <v>506</v>
      </c>
      <c r="D270" t="s">
        <v>802</v>
      </c>
      <c r="E270" t="s">
        <v>803</v>
      </c>
      <c r="F270">
        <v>0</v>
      </c>
      <c r="H270">
        <v>1627941019.6</v>
      </c>
      <c r="I270">
        <f>(J270)/1000</f>
        <v>0</v>
      </c>
      <c r="J270">
        <f>1000*CB270*AH270*(BX270-BY270)/(100*BQ270*(1000-AH270*BX270))</f>
        <v>0</v>
      </c>
      <c r="K270">
        <f>CB270*AH270*(BW270-BV270*(1000-AH270*BY270)/(1000-AH270*BX270))/(100*BQ270)</f>
        <v>0</v>
      </c>
      <c r="L270">
        <f>BV270 - IF(AH270&gt;1, K270*BQ270*100.0/(AJ270*CJ270), 0)</f>
        <v>0</v>
      </c>
      <c r="M270">
        <f>((S270-I270/2)*L270-K270)/(S270+I270/2)</f>
        <v>0</v>
      </c>
      <c r="N270">
        <f>M270*(CC270+CD270)/1000.0</f>
        <v>0</v>
      </c>
      <c r="O270">
        <f>(BV270 - IF(AH270&gt;1, K270*BQ270*100.0/(AJ270*CJ270), 0))*(CC270+CD270)/1000.0</f>
        <v>0</v>
      </c>
      <c r="P270">
        <f>2.0/((1/R270-1/Q270)+SIGN(R270)*SQRT((1/R270-1/Q270)*(1/R270-1/Q270) + 4*BR270/((BR270+1)*(BR270+1))*(2*1/R270*1/Q270-1/Q270*1/Q270)))</f>
        <v>0</v>
      </c>
      <c r="Q270">
        <f>IF(LEFT(BS270,1)&lt;&gt;"0",IF(LEFT(BS270,1)="1",3.0,BT270),$D$5+$E$5*(CJ270*CC270/($K$5*1000))+$F$5*(CJ270*CC270/($K$5*1000))*MAX(MIN(BQ270,$J$5),$I$5)*MAX(MIN(BQ270,$J$5),$I$5)+$G$5*MAX(MIN(BQ270,$J$5),$I$5)*(CJ270*CC270/($K$5*1000))+$H$5*(CJ270*CC270/($K$5*1000))*(CJ270*CC270/($K$5*1000)))</f>
        <v>0</v>
      </c>
      <c r="R270">
        <f>I270*(1000-(1000*0.61365*exp(17.502*V270/(240.97+V270))/(CC270+CD270)+BX270)/2)/(1000*0.61365*exp(17.502*V270/(240.97+V270))/(CC270+CD270)-BX270)</f>
        <v>0</v>
      </c>
      <c r="S270">
        <f>1/((BR270+1)/(P270/1.6)+1/(Q270/1.37)) + BR270/((BR270+1)/(P270/1.6) + BR270/(Q270/1.37))</f>
        <v>0</v>
      </c>
      <c r="T270">
        <f>(BM270*BP270)</f>
        <v>0</v>
      </c>
      <c r="U270">
        <f>(CE270+(T270+2*0.95*5.67E-8*(((CE270+$B$7)+273)^4-(CE270+273)^4)-44100*I270)/(1.84*29.3*Q270+8*0.95*5.67E-8*(CE270+273)^3))</f>
        <v>0</v>
      </c>
      <c r="V270">
        <f>($C$7*CF270+$D$7*CG270+$E$7*U270)</f>
        <v>0</v>
      </c>
      <c r="W270">
        <f>0.61365*exp(17.502*V270/(240.97+V270))</f>
        <v>0</v>
      </c>
      <c r="X270">
        <f>(Y270/Z270*100)</f>
        <v>0</v>
      </c>
      <c r="Y270">
        <f>BX270*(CC270+CD270)/1000</f>
        <v>0</v>
      </c>
      <c r="Z270">
        <f>0.61365*exp(17.502*CE270/(240.97+CE270))</f>
        <v>0</v>
      </c>
      <c r="AA270">
        <f>(W270-BX270*(CC270+CD270)/1000)</f>
        <v>0</v>
      </c>
      <c r="AB270">
        <f>(-I270*44100)</f>
        <v>0</v>
      </c>
      <c r="AC270">
        <f>2*29.3*Q270*0.92*(CE270-V270)</f>
        <v>0</v>
      </c>
      <c r="AD270">
        <f>2*0.95*5.67E-8*(((CE270+$B$7)+273)^4-(V270+273)^4)</f>
        <v>0</v>
      </c>
      <c r="AE270">
        <f>T270+AD270+AB270+AC270</f>
        <v>0</v>
      </c>
      <c r="AF270">
        <v>0</v>
      </c>
      <c r="AG270">
        <v>0</v>
      </c>
      <c r="AH270">
        <f>IF(AF270*$H$13&gt;=AJ270,1.0,(AJ270/(AJ270-AF270*$H$13)))</f>
        <v>0</v>
      </c>
      <c r="AI270">
        <f>(AH270-1)*100</f>
        <v>0</v>
      </c>
      <c r="AJ270">
        <f>MAX(0,($B$13+$C$13*CJ270)/(1+$D$13*CJ270)*CC270/(CE270+273)*$E$13)</f>
        <v>0</v>
      </c>
      <c r="AK270" t="s">
        <v>292</v>
      </c>
      <c r="AL270" t="s">
        <v>292</v>
      </c>
      <c r="AM270">
        <v>0</v>
      </c>
      <c r="AN270">
        <v>0</v>
      </c>
      <c r="AO270">
        <f>1-AM270/AN270</f>
        <v>0</v>
      </c>
      <c r="AP270">
        <v>0</v>
      </c>
      <c r="AQ270" t="s">
        <v>292</v>
      </c>
      <c r="AR270" t="s">
        <v>292</v>
      </c>
      <c r="AS270">
        <v>0</v>
      </c>
      <c r="AT270">
        <v>0</v>
      </c>
      <c r="AU270">
        <f>1-AS270/AT270</f>
        <v>0</v>
      </c>
      <c r="AV270">
        <v>0.5</v>
      </c>
      <c r="AW270">
        <f>BN270</f>
        <v>0</v>
      </c>
      <c r="AX270">
        <f>K270</f>
        <v>0</v>
      </c>
      <c r="AY270">
        <f>AU270*AV270*AW270</f>
        <v>0</v>
      </c>
      <c r="AZ270">
        <f>(AX270-AP270)/AW270</f>
        <v>0</v>
      </c>
      <c r="BA270">
        <f>(AN270-AT270)/AT270</f>
        <v>0</v>
      </c>
      <c r="BB270">
        <f>AM270/(AO270+AM270/AT270)</f>
        <v>0</v>
      </c>
      <c r="BC270" t="s">
        <v>292</v>
      </c>
      <c r="BD270">
        <v>0</v>
      </c>
      <c r="BE270">
        <f>IF(BD270&lt;&gt;0, BD270, BB270)</f>
        <v>0</v>
      </c>
      <c r="BF270">
        <f>1-BE270/AT270</f>
        <v>0</v>
      </c>
      <c r="BG270">
        <f>(AT270-AS270)/(AT270-BE270)</f>
        <v>0</v>
      </c>
      <c r="BH270">
        <f>(AN270-AT270)/(AN270-BE270)</f>
        <v>0</v>
      </c>
      <c r="BI270">
        <f>(AT270-AS270)/(AT270-AM270)</f>
        <v>0</v>
      </c>
      <c r="BJ270">
        <f>(AN270-AT270)/(AN270-AM270)</f>
        <v>0</v>
      </c>
      <c r="BK270">
        <f>(BG270*BE270/AS270)</f>
        <v>0</v>
      </c>
      <c r="BL270">
        <f>(1-BK270)</f>
        <v>0</v>
      </c>
      <c r="BM270">
        <f>$B$11*CK270+$C$11*CL270+$F$11*CM270*(1-CP270)</f>
        <v>0</v>
      </c>
      <c r="BN270">
        <f>BM270*BO270</f>
        <v>0</v>
      </c>
      <c r="BO270">
        <f>($B$11*$D$9+$C$11*$D$9+$F$11*((CZ270+CR270)/MAX(CZ270+CR270+DA270, 0.1)*$I$9+DA270/MAX(CZ270+CR270+DA270, 0.1)*$J$9))/($B$11+$C$11+$F$11)</f>
        <v>0</v>
      </c>
      <c r="BP270">
        <f>($B$11*$K$9+$C$11*$K$9+$F$11*((CZ270+CR270)/MAX(CZ270+CR270+DA270, 0.1)*$P$9+DA270/MAX(CZ270+CR270+DA270, 0.1)*$Q$9))/($B$11+$C$11+$F$11)</f>
        <v>0</v>
      </c>
      <c r="BQ270">
        <v>6</v>
      </c>
      <c r="BR270">
        <v>0.5</v>
      </c>
      <c r="BS270" t="s">
        <v>293</v>
      </c>
      <c r="BT270">
        <v>2</v>
      </c>
      <c r="BU270">
        <v>1627941019.6</v>
      </c>
      <c r="BV270">
        <v>840.121</v>
      </c>
      <c r="BW270">
        <v>845.31</v>
      </c>
      <c r="BX270">
        <v>19.8117</v>
      </c>
      <c r="BY270">
        <v>19.7509</v>
      </c>
      <c r="BZ270">
        <v>838.036</v>
      </c>
      <c r="CA270">
        <v>19.9411</v>
      </c>
      <c r="CB270">
        <v>900.028</v>
      </c>
      <c r="CC270">
        <v>101.135</v>
      </c>
      <c r="CD270">
        <v>0.0999774</v>
      </c>
      <c r="CE270">
        <v>35.3209</v>
      </c>
      <c r="CF270">
        <v>35.5718</v>
      </c>
      <c r="CG270">
        <v>999.9</v>
      </c>
      <c r="CH270">
        <v>0</v>
      </c>
      <c r="CI270">
        <v>0</v>
      </c>
      <c r="CJ270">
        <v>9996.25</v>
      </c>
      <c r="CK270">
        <v>0</v>
      </c>
      <c r="CL270">
        <v>66.2932</v>
      </c>
      <c r="CM270">
        <v>1459.93</v>
      </c>
      <c r="CN270">
        <v>0.972993</v>
      </c>
      <c r="CO270">
        <v>0.027007</v>
      </c>
      <c r="CP270">
        <v>0</v>
      </c>
      <c r="CQ270">
        <v>3.3676</v>
      </c>
      <c r="CR270">
        <v>4.99951</v>
      </c>
      <c r="CS270">
        <v>203.988</v>
      </c>
      <c r="CT270">
        <v>11911.3</v>
      </c>
      <c r="CU270">
        <v>49.25</v>
      </c>
      <c r="CV270">
        <v>51.562</v>
      </c>
      <c r="CW270">
        <v>50.812</v>
      </c>
      <c r="CX270">
        <v>50.625</v>
      </c>
      <c r="CY270">
        <v>51.25</v>
      </c>
      <c r="CZ270">
        <v>1415.64</v>
      </c>
      <c r="DA270">
        <v>39.29</v>
      </c>
      <c r="DB270">
        <v>0</v>
      </c>
      <c r="DC270">
        <v>1627941020.5</v>
      </c>
      <c r="DD270">
        <v>0</v>
      </c>
      <c r="DE270">
        <v>3.22469230769231</v>
      </c>
      <c r="DF270">
        <v>0.00912136817693602</v>
      </c>
      <c r="DG270">
        <v>-1.94328204754495</v>
      </c>
      <c r="DH270">
        <v>204.212961538462</v>
      </c>
      <c r="DI270">
        <v>15</v>
      </c>
      <c r="DJ270">
        <v>1627940486.6</v>
      </c>
      <c r="DK270" t="s">
        <v>294</v>
      </c>
      <c r="DL270">
        <v>1627940484.1</v>
      </c>
      <c r="DM270">
        <v>1627940486.6</v>
      </c>
      <c r="DN270">
        <v>1</v>
      </c>
      <c r="DO270">
        <v>-0.66</v>
      </c>
      <c r="DP270">
        <v>-0.126</v>
      </c>
      <c r="DQ270">
        <v>0.617</v>
      </c>
      <c r="DR270">
        <v>-0.144</v>
      </c>
      <c r="DS270">
        <v>420</v>
      </c>
      <c r="DT270">
        <v>19</v>
      </c>
      <c r="DU270">
        <v>0.69</v>
      </c>
      <c r="DV270">
        <v>0.21</v>
      </c>
      <c r="DW270">
        <v>-5.30652317073171</v>
      </c>
      <c r="DX270">
        <v>0.391959721254359</v>
      </c>
      <c r="DY270">
        <v>0.0596084323482813</v>
      </c>
      <c r="DZ270">
        <v>1</v>
      </c>
      <c r="EA270">
        <v>3.23573823529412</v>
      </c>
      <c r="EB270">
        <v>-0.294320370924326</v>
      </c>
      <c r="EC270">
        <v>0.144992042407822</v>
      </c>
      <c r="ED270">
        <v>1</v>
      </c>
      <c r="EE270">
        <v>0.0866761</v>
      </c>
      <c r="EF270">
        <v>-0.19860126271777</v>
      </c>
      <c r="EG270">
        <v>0.0236022364698978</v>
      </c>
      <c r="EH270">
        <v>0</v>
      </c>
      <c r="EI270">
        <v>2</v>
      </c>
      <c r="EJ270">
        <v>3</v>
      </c>
      <c r="EK270" t="s">
        <v>298</v>
      </c>
      <c r="EL270">
        <v>100</v>
      </c>
      <c r="EM270">
        <v>100</v>
      </c>
      <c r="EN270">
        <v>2.085</v>
      </c>
      <c r="EO270">
        <v>-0.1294</v>
      </c>
      <c r="EP270">
        <v>-1.5265217558934</v>
      </c>
      <c r="EQ270">
        <v>0.00616335315543056</v>
      </c>
      <c r="ER270">
        <v>-2.81551833566181e-06</v>
      </c>
      <c r="ES270">
        <v>7.20361701182458e-10</v>
      </c>
      <c r="ET270">
        <v>-0.335119031910718</v>
      </c>
      <c r="EU270">
        <v>0.000949733804135094</v>
      </c>
      <c r="EV270">
        <v>0.000626151634330831</v>
      </c>
      <c r="EW270">
        <v>-7.8445624330649e-06</v>
      </c>
      <c r="EX270">
        <v>-4</v>
      </c>
      <c r="EY270">
        <v>2067</v>
      </c>
      <c r="EZ270">
        <v>1</v>
      </c>
      <c r="FA270">
        <v>22</v>
      </c>
      <c r="FB270">
        <v>8.9</v>
      </c>
      <c r="FC270">
        <v>8.9</v>
      </c>
      <c r="FD270">
        <v>18</v>
      </c>
      <c r="FE270">
        <v>993.35</v>
      </c>
      <c r="FF270">
        <v>447.035</v>
      </c>
      <c r="FG270">
        <v>33.0001</v>
      </c>
      <c r="FH270">
        <v>35.4378</v>
      </c>
      <c r="FI270">
        <v>30.0011</v>
      </c>
      <c r="FJ270">
        <v>35.094</v>
      </c>
      <c r="FK270">
        <v>35.1203</v>
      </c>
      <c r="FL270">
        <v>47.7726</v>
      </c>
      <c r="FM270">
        <v>45.1577</v>
      </c>
      <c r="FN270">
        <v>0</v>
      </c>
      <c r="FO270">
        <v>33</v>
      </c>
      <c r="FP270">
        <v>857.63</v>
      </c>
      <c r="FQ270">
        <v>19.7467</v>
      </c>
      <c r="FR270">
        <v>98.7458</v>
      </c>
      <c r="FS270">
        <v>97.5568</v>
      </c>
    </row>
    <row r="271" spans="1:175">
      <c r="A271">
        <v>255</v>
      </c>
      <c r="B271">
        <v>1627941021.6</v>
      </c>
      <c r="C271">
        <v>508</v>
      </c>
      <c r="D271" t="s">
        <v>804</v>
      </c>
      <c r="E271" t="s">
        <v>805</v>
      </c>
      <c r="F271">
        <v>0</v>
      </c>
      <c r="H271">
        <v>1627941021.6</v>
      </c>
      <c r="I271">
        <f>(J271)/1000</f>
        <v>0</v>
      </c>
      <c r="J271">
        <f>1000*CB271*AH271*(BX271-BY271)/(100*BQ271*(1000-AH271*BX271))</f>
        <v>0</v>
      </c>
      <c r="K271">
        <f>CB271*AH271*(BW271-BV271*(1000-AH271*BY271)/(1000-AH271*BX271))/(100*BQ271)</f>
        <v>0</v>
      </c>
      <c r="L271">
        <f>BV271 - IF(AH271&gt;1, K271*BQ271*100.0/(AJ271*CJ271), 0)</f>
        <v>0</v>
      </c>
      <c r="M271">
        <f>((S271-I271/2)*L271-K271)/(S271+I271/2)</f>
        <v>0</v>
      </c>
      <c r="N271">
        <f>M271*(CC271+CD271)/1000.0</f>
        <v>0</v>
      </c>
      <c r="O271">
        <f>(BV271 - IF(AH271&gt;1, K271*BQ271*100.0/(AJ271*CJ271), 0))*(CC271+CD271)/1000.0</f>
        <v>0</v>
      </c>
      <c r="P271">
        <f>2.0/((1/R271-1/Q271)+SIGN(R271)*SQRT((1/R271-1/Q271)*(1/R271-1/Q271) + 4*BR271/((BR271+1)*(BR271+1))*(2*1/R271*1/Q271-1/Q271*1/Q271)))</f>
        <v>0</v>
      </c>
      <c r="Q271">
        <f>IF(LEFT(BS271,1)&lt;&gt;"0",IF(LEFT(BS271,1)="1",3.0,BT271),$D$5+$E$5*(CJ271*CC271/($K$5*1000))+$F$5*(CJ271*CC271/($K$5*1000))*MAX(MIN(BQ271,$J$5),$I$5)*MAX(MIN(BQ271,$J$5),$I$5)+$G$5*MAX(MIN(BQ271,$J$5),$I$5)*(CJ271*CC271/($K$5*1000))+$H$5*(CJ271*CC271/($K$5*1000))*(CJ271*CC271/($K$5*1000)))</f>
        <v>0</v>
      </c>
      <c r="R271">
        <f>I271*(1000-(1000*0.61365*exp(17.502*V271/(240.97+V271))/(CC271+CD271)+BX271)/2)/(1000*0.61365*exp(17.502*V271/(240.97+V271))/(CC271+CD271)-BX271)</f>
        <v>0</v>
      </c>
      <c r="S271">
        <f>1/((BR271+1)/(P271/1.6)+1/(Q271/1.37)) + BR271/((BR271+1)/(P271/1.6) + BR271/(Q271/1.37))</f>
        <v>0</v>
      </c>
      <c r="T271">
        <f>(BM271*BP271)</f>
        <v>0</v>
      </c>
      <c r="U271">
        <f>(CE271+(T271+2*0.95*5.67E-8*(((CE271+$B$7)+273)^4-(CE271+273)^4)-44100*I271)/(1.84*29.3*Q271+8*0.95*5.67E-8*(CE271+273)^3))</f>
        <v>0</v>
      </c>
      <c r="V271">
        <f>($C$7*CF271+$D$7*CG271+$E$7*U271)</f>
        <v>0</v>
      </c>
      <c r="W271">
        <f>0.61365*exp(17.502*V271/(240.97+V271))</f>
        <v>0</v>
      </c>
      <c r="X271">
        <f>(Y271/Z271*100)</f>
        <v>0</v>
      </c>
      <c r="Y271">
        <f>BX271*(CC271+CD271)/1000</f>
        <v>0</v>
      </c>
      <c r="Z271">
        <f>0.61365*exp(17.502*CE271/(240.97+CE271))</f>
        <v>0</v>
      </c>
      <c r="AA271">
        <f>(W271-BX271*(CC271+CD271)/1000)</f>
        <v>0</v>
      </c>
      <c r="AB271">
        <f>(-I271*44100)</f>
        <v>0</v>
      </c>
      <c r="AC271">
        <f>2*29.3*Q271*0.92*(CE271-V271)</f>
        <v>0</v>
      </c>
      <c r="AD271">
        <f>2*0.95*5.67E-8*(((CE271+$B$7)+273)^4-(V271+273)^4)</f>
        <v>0</v>
      </c>
      <c r="AE271">
        <f>T271+AD271+AB271+AC271</f>
        <v>0</v>
      </c>
      <c r="AF271">
        <v>0</v>
      </c>
      <c r="AG271">
        <v>0</v>
      </c>
      <c r="AH271">
        <f>IF(AF271*$H$13&gt;=AJ271,1.0,(AJ271/(AJ271-AF271*$H$13)))</f>
        <v>0</v>
      </c>
      <c r="AI271">
        <f>(AH271-1)*100</f>
        <v>0</v>
      </c>
      <c r="AJ271">
        <f>MAX(0,($B$13+$C$13*CJ271)/(1+$D$13*CJ271)*CC271/(CE271+273)*$E$13)</f>
        <v>0</v>
      </c>
      <c r="AK271" t="s">
        <v>292</v>
      </c>
      <c r="AL271" t="s">
        <v>292</v>
      </c>
      <c r="AM271">
        <v>0</v>
      </c>
      <c r="AN271">
        <v>0</v>
      </c>
      <c r="AO271">
        <f>1-AM271/AN271</f>
        <v>0</v>
      </c>
      <c r="AP271">
        <v>0</v>
      </c>
      <c r="AQ271" t="s">
        <v>292</v>
      </c>
      <c r="AR271" t="s">
        <v>292</v>
      </c>
      <c r="AS271">
        <v>0</v>
      </c>
      <c r="AT271">
        <v>0</v>
      </c>
      <c r="AU271">
        <f>1-AS271/AT271</f>
        <v>0</v>
      </c>
      <c r="AV271">
        <v>0.5</v>
      </c>
      <c r="AW271">
        <f>BN271</f>
        <v>0</v>
      </c>
      <c r="AX271">
        <f>K271</f>
        <v>0</v>
      </c>
      <c r="AY271">
        <f>AU271*AV271*AW271</f>
        <v>0</v>
      </c>
      <c r="AZ271">
        <f>(AX271-AP271)/AW271</f>
        <v>0</v>
      </c>
      <c r="BA271">
        <f>(AN271-AT271)/AT271</f>
        <v>0</v>
      </c>
      <c r="BB271">
        <f>AM271/(AO271+AM271/AT271)</f>
        <v>0</v>
      </c>
      <c r="BC271" t="s">
        <v>292</v>
      </c>
      <c r="BD271">
        <v>0</v>
      </c>
      <c r="BE271">
        <f>IF(BD271&lt;&gt;0, BD271, BB271)</f>
        <v>0</v>
      </c>
      <c r="BF271">
        <f>1-BE271/AT271</f>
        <v>0</v>
      </c>
      <c r="BG271">
        <f>(AT271-AS271)/(AT271-BE271)</f>
        <v>0</v>
      </c>
      <c r="BH271">
        <f>(AN271-AT271)/(AN271-BE271)</f>
        <v>0</v>
      </c>
      <c r="BI271">
        <f>(AT271-AS271)/(AT271-AM271)</f>
        <v>0</v>
      </c>
      <c r="BJ271">
        <f>(AN271-AT271)/(AN271-AM271)</f>
        <v>0</v>
      </c>
      <c r="BK271">
        <f>(BG271*BE271/AS271)</f>
        <v>0</v>
      </c>
      <c r="BL271">
        <f>(1-BK271)</f>
        <v>0</v>
      </c>
      <c r="BM271">
        <f>$B$11*CK271+$C$11*CL271+$F$11*CM271*(1-CP271)</f>
        <v>0</v>
      </c>
      <c r="BN271">
        <f>BM271*BO271</f>
        <v>0</v>
      </c>
      <c r="BO271">
        <f>($B$11*$D$9+$C$11*$D$9+$F$11*((CZ271+CR271)/MAX(CZ271+CR271+DA271, 0.1)*$I$9+DA271/MAX(CZ271+CR271+DA271, 0.1)*$J$9))/($B$11+$C$11+$F$11)</f>
        <v>0</v>
      </c>
      <c r="BP271">
        <f>($B$11*$K$9+$C$11*$K$9+$F$11*((CZ271+CR271)/MAX(CZ271+CR271+DA271, 0.1)*$P$9+DA271/MAX(CZ271+CR271+DA271, 0.1)*$Q$9))/($B$11+$C$11+$F$11)</f>
        <v>0</v>
      </c>
      <c r="BQ271">
        <v>6</v>
      </c>
      <c r="BR271">
        <v>0.5</v>
      </c>
      <c r="BS271" t="s">
        <v>293</v>
      </c>
      <c r="BT271">
        <v>2</v>
      </c>
      <c r="BU271">
        <v>1627941021.6</v>
      </c>
      <c r="BV271">
        <v>843.515</v>
      </c>
      <c r="BW271">
        <v>848.72</v>
      </c>
      <c r="BX271">
        <v>19.8156</v>
      </c>
      <c r="BY271">
        <v>19.7551</v>
      </c>
      <c r="BZ271">
        <v>841.42</v>
      </c>
      <c r="CA271">
        <v>19.9449</v>
      </c>
      <c r="CB271">
        <v>900.064</v>
      </c>
      <c r="CC271">
        <v>101.135</v>
      </c>
      <c r="CD271">
        <v>0.0997944</v>
      </c>
      <c r="CE271">
        <v>35.3209</v>
      </c>
      <c r="CF271">
        <v>35.5737</v>
      </c>
      <c r="CG271">
        <v>999.9</v>
      </c>
      <c r="CH271">
        <v>0</v>
      </c>
      <c r="CI271">
        <v>0</v>
      </c>
      <c r="CJ271">
        <v>9988.75</v>
      </c>
      <c r="CK271">
        <v>0</v>
      </c>
      <c r="CL271">
        <v>66.2791</v>
      </c>
      <c r="CM271">
        <v>1459.93</v>
      </c>
      <c r="CN271">
        <v>0.972993</v>
      </c>
      <c r="CO271">
        <v>0.027007</v>
      </c>
      <c r="CP271">
        <v>0</v>
      </c>
      <c r="CQ271">
        <v>3.5175</v>
      </c>
      <c r="CR271">
        <v>4.99951</v>
      </c>
      <c r="CS271">
        <v>203.667</v>
      </c>
      <c r="CT271">
        <v>11911.3</v>
      </c>
      <c r="CU271">
        <v>49.25</v>
      </c>
      <c r="CV271">
        <v>51.562</v>
      </c>
      <c r="CW271">
        <v>50.812</v>
      </c>
      <c r="CX271">
        <v>50.625</v>
      </c>
      <c r="CY271">
        <v>51.187</v>
      </c>
      <c r="CZ271">
        <v>1415.64</v>
      </c>
      <c r="DA271">
        <v>39.29</v>
      </c>
      <c r="DB271">
        <v>0</v>
      </c>
      <c r="DC271">
        <v>1627941022.3</v>
      </c>
      <c r="DD271">
        <v>0</v>
      </c>
      <c r="DE271">
        <v>3.259012</v>
      </c>
      <c r="DF271">
        <v>0.666492306835512</v>
      </c>
      <c r="DG271">
        <v>-2.67699999908003</v>
      </c>
      <c r="DH271">
        <v>204.10156</v>
      </c>
      <c r="DI271">
        <v>15</v>
      </c>
      <c r="DJ271">
        <v>1627940486.6</v>
      </c>
      <c r="DK271" t="s">
        <v>294</v>
      </c>
      <c r="DL271">
        <v>1627940484.1</v>
      </c>
      <c r="DM271">
        <v>1627940486.6</v>
      </c>
      <c r="DN271">
        <v>1</v>
      </c>
      <c r="DO271">
        <v>-0.66</v>
      </c>
      <c r="DP271">
        <v>-0.126</v>
      </c>
      <c r="DQ271">
        <v>0.617</v>
      </c>
      <c r="DR271">
        <v>-0.144</v>
      </c>
      <c r="DS271">
        <v>420</v>
      </c>
      <c r="DT271">
        <v>19</v>
      </c>
      <c r="DU271">
        <v>0.69</v>
      </c>
      <c r="DV271">
        <v>0.21</v>
      </c>
      <c r="DW271">
        <v>-5.28848219512195</v>
      </c>
      <c r="DX271">
        <v>0.438859651567942</v>
      </c>
      <c r="DY271">
        <v>0.0622325251997893</v>
      </c>
      <c r="DZ271">
        <v>1</v>
      </c>
      <c r="EA271">
        <v>3.23531428571429</v>
      </c>
      <c r="EB271">
        <v>0.0676239302888515</v>
      </c>
      <c r="EC271">
        <v>0.1397171574347</v>
      </c>
      <c r="ED271">
        <v>1</v>
      </c>
      <c r="EE271">
        <v>0.0836304853658537</v>
      </c>
      <c r="EF271">
        <v>-0.230073679442508</v>
      </c>
      <c r="EG271">
        <v>0.0244789052200656</v>
      </c>
      <c r="EH271">
        <v>0</v>
      </c>
      <c r="EI271">
        <v>2</v>
      </c>
      <c r="EJ271">
        <v>3</v>
      </c>
      <c r="EK271" t="s">
        <v>298</v>
      </c>
      <c r="EL271">
        <v>100</v>
      </c>
      <c r="EM271">
        <v>100</v>
      </c>
      <c r="EN271">
        <v>2.095</v>
      </c>
      <c r="EO271">
        <v>-0.1293</v>
      </c>
      <c r="EP271">
        <v>-1.5265217558934</v>
      </c>
      <c r="EQ271">
        <v>0.00616335315543056</v>
      </c>
      <c r="ER271">
        <v>-2.81551833566181e-06</v>
      </c>
      <c r="ES271">
        <v>7.20361701182458e-10</v>
      </c>
      <c r="ET271">
        <v>-0.335119031910718</v>
      </c>
      <c r="EU271">
        <v>0.000949733804135094</v>
      </c>
      <c r="EV271">
        <v>0.000626151634330831</v>
      </c>
      <c r="EW271">
        <v>-7.8445624330649e-06</v>
      </c>
      <c r="EX271">
        <v>-4</v>
      </c>
      <c r="EY271">
        <v>2067</v>
      </c>
      <c r="EZ271">
        <v>1</v>
      </c>
      <c r="FA271">
        <v>22</v>
      </c>
      <c r="FB271">
        <v>9</v>
      </c>
      <c r="FC271">
        <v>8.9</v>
      </c>
      <c r="FD271">
        <v>18</v>
      </c>
      <c r="FE271">
        <v>993.341</v>
      </c>
      <c r="FF271">
        <v>446.948</v>
      </c>
      <c r="FG271">
        <v>33.0001</v>
      </c>
      <c r="FH271">
        <v>35.4442</v>
      </c>
      <c r="FI271">
        <v>30.0011</v>
      </c>
      <c r="FJ271">
        <v>35.1004</v>
      </c>
      <c r="FK271">
        <v>35.1267</v>
      </c>
      <c r="FL271">
        <v>47.9303</v>
      </c>
      <c r="FM271">
        <v>45.1577</v>
      </c>
      <c r="FN271">
        <v>0</v>
      </c>
      <c r="FO271">
        <v>33</v>
      </c>
      <c r="FP271">
        <v>862.64</v>
      </c>
      <c r="FQ271">
        <v>19.7468</v>
      </c>
      <c r="FR271">
        <v>98.7442</v>
      </c>
      <c r="FS271">
        <v>97.5563</v>
      </c>
    </row>
    <row r="272" spans="1:175">
      <c r="A272">
        <v>256</v>
      </c>
      <c r="B272">
        <v>1627941023.6</v>
      </c>
      <c r="C272">
        <v>510</v>
      </c>
      <c r="D272" t="s">
        <v>806</v>
      </c>
      <c r="E272" t="s">
        <v>807</v>
      </c>
      <c r="F272">
        <v>0</v>
      </c>
      <c r="H272">
        <v>1627941023.6</v>
      </c>
      <c r="I272">
        <f>(J272)/1000</f>
        <v>0</v>
      </c>
      <c r="J272">
        <f>1000*CB272*AH272*(BX272-BY272)/(100*BQ272*(1000-AH272*BX272))</f>
        <v>0</v>
      </c>
      <c r="K272">
        <f>CB272*AH272*(BW272-BV272*(1000-AH272*BY272)/(1000-AH272*BX272))/(100*BQ272)</f>
        <v>0</v>
      </c>
      <c r="L272">
        <f>BV272 - IF(AH272&gt;1, K272*BQ272*100.0/(AJ272*CJ272), 0)</f>
        <v>0</v>
      </c>
      <c r="M272">
        <f>((S272-I272/2)*L272-K272)/(S272+I272/2)</f>
        <v>0</v>
      </c>
      <c r="N272">
        <f>M272*(CC272+CD272)/1000.0</f>
        <v>0</v>
      </c>
      <c r="O272">
        <f>(BV272 - IF(AH272&gt;1, K272*BQ272*100.0/(AJ272*CJ272), 0))*(CC272+CD272)/1000.0</f>
        <v>0</v>
      </c>
      <c r="P272">
        <f>2.0/((1/R272-1/Q272)+SIGN(R272)*SQRT((1/R272-1/Q272)*(1/R272-1/Q272) + 4*BR272/((BR272+1)*(BR272+1))*(2*1/R272*1/Q272-1/Q272*1/Q272)))</f>
        <v>0</v>
      </c>
      <c r="Q272">
        <f>IF(LEFT(BS272,1)&lt;&gt;"0",IF(LEFT(BS272,1)="1",3.0,BT272),$D$5+$E$5*(CJ272*CC272/($K$5*1000))+$F$5*(CJ272*CC272/($K$5*1000))*MAX(MIN(BQ272,$J$5),$I$5)*MAX(MIN(BQ272,$J$5),$I$5)+$G$5*MAX(MIN(BQ272,$J$5),$I$5)*(CJ272*CC272/($K$5*1000))+$H$5*(CJ272*CC272/($K$5*1000))*(CJ272*CC272/($K$5*1000)))</f>
        <v>0</v>
      </c>
      <c r="R272">
        <f>I272*(1000-(1000*0.61365*exp(17.502*V272/(240.97+V272))/(CC272+CD272)+BX272)/2)/(1000*0.61365*exp(17.502*V272/(240.97+V272))/(CC272+CD272)-BX272)</f>
        <v>0</v>
      </c>
      <c r="S272">
        <f>1/((BR272+1)/(P272/1.6)+1/(Q272/1.37)) + BR272/((BR272+1)/(P272/1.6) + BR272/(Q272/1.37))</f>
        <v>0</v>
      </c>
      <c r="T272">
        <f>(BM272*BP272)</f>
        <v>0</v>
      </c>
      <c r="U272">
        <f>(CE272+(T272+2*0.95*5.67E-8*(((CE272+$B$7)+273)^4-(CE272+273)^4)-44100*I272)/(1.84*29.3*Q272+8*0.95*5.67E-8*(CE272+273)^3))</f>
        <v>0</v>
      </c>
      <c r="V272">
        <f>($C$7*CF272+$D$7*CG272+$E$7*U272)</f>
        <v>0</v>
      </c>
      <c r="W272">
        <f>0.61365*exp(17.502*V272/(240.97+V272))</f>
        <v>0</v>
      </c>
      <c r="X272">
        <f>(Y272/Z272*100)</f>
        <v>0</v>
      </c>
      <c r="Y272">
        <f>BX272*(CC272+CD272)/1000</f>
        <v>0</v>
      </c>
      <c r="Z272">
        <f>0.61365*exp(17.502*CE272/(240.97+CE272))</f>
        <v>0</v>
      </c>
      <c r="AA272">
        <f>(W272-BX272*(CC272+CD272)/1000)</f>
        <v>0</v>
      </c>
      <c r="AB272">
        <f>(-I272*44100)</f>
        <v>0</v>
      </c>
      <c r="AC272">
        <f>2*29.3*Q272*0.92*(CE272-V272)</f>
        <v>0</v>
      </c>
      <c r="AD272">
        <f>2*0.95*5.67E-8*(((CE272+$B$7)+273)^4-(V272+273)^4)</f>
        <v>0</v>
      </c>
      <c r="AE272">
        <f>T272+AD272+AB272+AC272</f>
        <v>0</v>
      </c>
      <c r="AF272">
        <v>0</v>
      </c>
      <c r="AG272">
        <v>0</v>
      </c>
      <c r="AH272">
        <f>IF(AF272*$H$13&gt;=AJ272,1.0,(AJ272/(AJ272-AF272*$H$13)))</f>
        <v>0</v>
      </c>
      <c r="AI272">
        <f>(AH272-1)*100</f>
        <v>0</v>
      </c>
      <c r="AJ272">
        <f>MAX(0,($B$13+$C$13*CJ272)/(1+$D$13*CJ272)*CC272/(CE272+273)*$E$13)</f>
        <v>0</v>
      </c>
      <c r="AK272" t="s">
        <v>292</v>
      </c>
      <c r="AL272" t="s">
        <v>292</v>
      </c>
      <c r="AM272">
        <v>0</v>
      </c>
      <c r="AN272">
        <v>0</v>
      </c>
      <c r="AO272">
        <f>1-AM272/AN272</f>
        <v>0</v>
      </c>
      <c r="AP272">
        <v>0</v>
      </c>
      <c r="AQ272" t="s">
        <v>292</v>
      </c>
      <c r="AR272" t="s">
        <v>292</v>
      </c>
      <c r="AS272">
        <v>0</v>
      </c>
      <c r="AT272">
        <v>0</v>
      </c>
      <c r="AU272">
        <f>1-AS272/AT272</f>
        <v>0</v>
      </c>
      <c r="AV272">
        <v>0.5</v>
      </c>
      <c r="AW272">
        <f>BN272</f>
        <v>0</v>
      </c>
      <c r="AX272">
        <f>K272</f>
        <v>0</v>
      </c>
      <c r="AY272">
        <f>AU272*AV272*AW272</f>
        <v>0</v>
      </c>
      <c r="AZ272">
        <f>(AX272-AP272)/AW272</f>
        <v>0</v>
      </c>
      <c r="BA272">
        <f>(AN272-AT272)/AT272</f>
        <v>0</v>
      </c>
      <c r="BB272">
        <f>AM272/(AO272+AM272/AT272)</f>
        <v>0</v>
      </c>
      <c r="BC272" t="s">
        <v>292</v>
      </c>
      <c r="BD272">
        <v>0</v>
      </c>
      <c r="BE272">
        <f>IF(BD272&lt;&gt;0, BD272, BB272)</f>
        <v>0</v>
      </c>
      <c r="BF272">
        <f>1-BE272/AT272</f>
        <v>0</v>
      </c>
      <c r="BG272">
        <f>(AT272-AS272)/(AT272-BE272)</f>
        <v>0</v>
      </c>
      <c r="BH272">
        <f>(AN272-AT272)/(AN272-BE272)</f>
        <v>0</v>
      </c>
      <c r="BI272">
        <f>(AT272-AS272)/(AT272-AM272)</f>
        <v>0</v>
      </c>
      <c r="BJ272">
        <f>(AN272-AT272)/(AN272-AM272)</f>
        <v>0</v>
      </c>
      <c r="BK272">
        <f>(BG272*BE272/AS272)</f>
        <v>0</v>
      </c>
      <c r="BL272">
        <f>(1-BK272)</f>
        <v>0</v>
      </c>
      <c r="BM272">
        <f>$B$11*CK272+$C$11*CL272+$F$11*CM272*(1-CP272)</f>
        <v>0</v>
      </c>
      <c r="BN272">
        <f>BM272*BO272</f>
        <v>0</v>
      </c>
      <c r="BO272">
        <f>($B$11*$D$9+$C$11*$D$9+$F$11*((CZ272+CR272)/MAX(CZ272+CR272+DA272, 0.1)*$I$9+DA272/MAX(CZ272+CR272+DA272, 0.1)*$J$9))/($B$11+$C$11+$F$11)</f>
        <v>0</v>
      </c>
      <c r="BP272">
        <f>($B$11*$K$9+$C$11*$K$9+$F$11*((CZ272+CR272)/MAX(CZ272+CR272+DA272, 0.1)*$P$9+DA272/MAX(CZ272+CR272+DA272, 0.1)*$Q$9))/($B$11+$C$11+$F$11)</f>
        <v>0</v>
      </c>
      <c r="BQ272">
        <v>6</v>
      </c>
      <c r="BR272">
        <v>0.5</v>
      </c>
      <c r="BS272" t="s">
        <v>293</v>
      </c>
      <c r="BT272">
        <v>2</v>
      </c>
      <c r="BU272">
        <v>1627941023.6</v>
      </c>
      <c r="BV272">
        <v>846.858</v>
      </c>
      <c r="BW272">
        <v>852.074</v>
      </c>
      <c r="BX272">
        <v>19.8185</v>
      </c>
      <c r="BY272">
        <v>19.7601</v>
      </c>
      <c r="BZ272">
        <v>844.753</v>
      </c>
      <c r="CA272">
        <v>19.9478</v>
      </c>
      <c r="CB272">
        <v>900.049</v>
      </c>
      <c r="CC272">
        <v>101.135</v>
      </c>
      <c r="CD272">
        <v>0.100364</v>
      </c>
      <c r="CE272">
        <v>35.3218</v>
      </c>
      <c r="CF272">
        <v>35.5738</v>
      </c>
      <c r="CG272">
        <v>999.9</v>
      </c>
      <c r="CH272">
        <v>0</v>
      </c>
      <c r="CI272">
        <v>0</v>
      </c>
      <c r="CJ272">
        <v>9965</v>
      </c>
      <c r="CK272">
        <v>0</v>
      </c>
      <c r="CL272">
        <v>66.2791</v>
      </c>
      <c r="CM272">
        <v>1459.94</v>
      </c>
      <c r="CN272">
        <v>0.972993</v>
      </c>
      <c r="CO272">
        <v>0.027007</v>
      </c>
      <c r="CP272">
        <v>0</v>
      </c>
      <c r="CQ272">
        <v>3.2353</v>
      </c>
      <c r="CR272">
        <v>4.99951</v>
      </c>
      <c r="CS272">
        <v>203.634</v>
      </c>
      <c r="CT272">
        <v>11911.4</v>
      </c>
      <c r="CU272">
        <v>49.25</v>
      </c>
      <c r="CV272">
        <v>51.562</v>
      </c>
      <c r="CW272">
        <v>50.812</v>
      </c>
      <c r="CX272">
        <v>50.625</v>
      </c>
      <c r="CY272">
        <v>51.187</v>
      </c>
      <c r="CZ272">
        <v>1415.65</v>
      </c>
      <c r="DA272">
        <v>39.29</v>
      </c>
      <c r="DB272">
        <v>0</v>
      </c>
      <c r="DC272">
        <v>1627941024.1</v>
      </c>
      <c r="DD272">
        <v>0</v>
      </c>
      <c r="DE272">
        <v>3.25808461538462</v>
      </c>
      <c r="DF272">
        <v>0.446201707643074</v>
      </c>
      <c r="DG272">
        <v>-2.51917948272676</v>
      </c>
      <c r="DH272">
        <v>204.034230769231</v>
      </c>
      <c r="DI272">
        <v>15</v>
      </c>
      <c r="DJ272">
        <v>1627940486.6</v>
      </c>
      <c r="DK272" t="s">
        <v>294</v>
      </c>
      <c r="DL272">
        <v>1627940484.1</v>
      </c>
      <c r="DM272">
        <v>1627940486.6</v>
      </c>
      <c r="DN272">
        <v>1</v>
      </c>
      <c r="DO272">
        <v>-0.66</v>
      </c>
      <c r="DP272">
        <v>-0.126</v>
      </c>
      <c r="DQ272">
        <v>0.617</v>
      </c>
      <c r="DR272">
        <v>-0.144</v>
      </c>
      <c r="DS272">
        <v>420</v>
      </c>
      <c r="DT272">
        <v>19</v>
      </c>
      <c r="DU272">
        <v>0.69</v>
      </c>
      <c r="DV272">
        <v>0.21</v>
      </c>
      <c r="DW272">
        <v>-5.27433073170732</v>
      </c>
      <c r="DX272">
        <v>0.413312613240415</v>
      </c>
      <c r="DY272">
        <v>0.0596722921520877</v>
      </c>
      <c r="DZ272">
        <v>1</v>
      </c>
      <c r="EA272">
        <v>3.26014411764706</v>
      </c>
      <c r="EB272">
        <v>0.166894247486584</v>
      </c>
      <c r="EC272">
        <v>0.149841157448139</v>
      </c>
      <c r="ED272">
        <v>1</v>
      </c>
      <c r="EE272">
        <v>0.0771828926829268</v>
      </c>
      <c r="EF272">
        <v>-0.186771911498258</v>
      </c>
      <c r="EG272">
        <v>0.0206727689802651</v>
      </c>
      <c r="EH272">
        <v>0</v>
      </c>
      <c r="EI272">
        <v>2</v>
      </c>
      <c r="EJ272">
        <v>3</v>
      </c>
      <c r="EK272" t="s">
        <v>298</v>
      </c>
      <c r="EL272">
        <v>100</v>
      </c>
      <c r="EM272">
        <v>100</v>
      </c>
      <c r="EN272">
        <v>2.105</v>
      </c>
      <c r="EO272">
        <v>-0.1293</v>
      </c>
      <c r="EP272">
        <v>-1.5265217558934</v>
      </c>
      <c r="EQ272">
        <v>0.00616335315543056</v>
      </c>
      <c r="ER272">
        <v>-2.81551833566181e-06</v>
      </c>
      <c r="ES272">
        <v>7.20361701182458e-10</v>
      </c>
      <c r="ET272">
        <v>-0.335119031910718</v>
      </c>
      <c r="EU272">
        <v>0.000949733804135094</v>
      </c>
      <c r="EV272">
        <v>0.000626151634330831</v>
      </c>
      <c r="EW272">
        <v>-7.8445624330649e-06</v>
      </c>
      <c r="EX272">
        <v>-4</v>
      </c>
      <c r="EY272">
        <v>2067</v>
      </c>
      <c r="EZ272">
        <v>1</v>
      </c>
      <c r="FA272">
        <v>22</v>
      </c>
      <c r="FB272">
        <v>9</v>
      </c>
      <c r="FC272">
        <v>8.9</v>
      </c>
      <c r="FD272">
        <v>18</v>
      </c>
      <c r="FE272">
        <v>993.248</v>
      </c>
      <c r="FF272">
        <v>446.867</v>
      </c>
      <c r="FG272">
        <v>33.0001</v>
      </c>
      <c r="FH272">
        <v>35.4491</v>
      </c>
      <c r="FI272">
        <v>30.0011</v>
      </c>
      <c r="FJ272">
        <v>35.1068</v>
      </c>
      <c r="FK272">
        <v>35.1315</v>
      </c>
      <c r="FL272">
        <v>48.0535</v>
      </c>
      <c r="FM272">
        <v>45.1577</v>
      </c>
      <c r="FN272">
        <v>0</v>
      </c>
      <c r="FO272">
        <v>33</v>
      </c>
      <c r="FP272">
        <v>862.64</v>
      </c>
      <c r="FQ272">
        <v>19.7468</v>
      </c>
      <c r="FR272">
        <v>98.7423</v>
      </c>
      <c r="FS272">
        <v>97.5555</v>
      </c>
    </row>
    <row r="273" spans="1:175">
      <c r="A273">
        <v>257</v>
      </c>
      <c r="B273">
        <v>1627941025.6</v>
      </c>
      <c r="C273">
        <v>512</v>
      </c>
      <c r="D273" t="s">
        <v>808</v>
      </c>
      <c r="E273" t="s">
        <v>809</v>
      </c>
      <c r="F273">
        <v>0</v>
      </c>
      <c r="H273">
        <v>1627941025.6</v>
      </c>
      <c r="I273">
        <f>(J273)/1000</f>
        <v>0</v>
      </c>
      <c r="J273">
        <f>1000*CB273*AH273*(BX273-BY273)/(100*BQ273*(1000-AH273*BX273))</f>
        <v>0</v>
      </c>
      <c r="K273">
        <f>CB273*AH273*(BW273-BV273*(1000-AH273*BY273)/(1000-AH273*BX273))/(100*BQ273)</f>
        <v>0</v>
      </c>
      <c r="L273">
        <f>BV273 - IF(AH273&gt;1, K273*BQ273*100.0/(AJ273*CJ273), 0)</f>
        <v>0</v>
      </c>
      <c r="M273">
        <f>((S273-I273/2)*L273-K273)/(S273+I273/2)</f>
        <v>0</v>
      </c>
      <c r="N273">
        <f>M273*(CC273+CD273)/1000.0</f>
        <v>0</v>
      </c>
      <c r="O273">
        <f>(BV273 - IF(AH273&gt;1, K273*BQ273*100.0/(AJ273*CJ273), 0))*(CC273+CD273)/1000.0</f>
        <v>0</v>
      </c>
      <c r="P273">
        <f>2.0/((1/R273-1/Q273)+SIGN(R273)*SQRT((1/R273-1/Q273)*(1/R273-1/Q273) + 4*BR273/((BR273+1)*(BR273+1))*(2*1/R273*1/Q273-1/Q273*1/Q273)))</f>
        <v>0</v>
      </c>
      <c r="Q273">
        <f>IF(LEFT(BS273,1)&lt;&gt;"0",IF(LEFT(BS273,1)="1",3.0,BT273),$D$5+$E$5*(CJ273*CC273/($K$5*1000))+$F$5*(CJ273*CC273/($K$5*1000))*MAX(MIN(BQ273,$J$5),$I$5)*MAX(MIN(BQ273,$J$5),$I$5)+$G$5*MAX(MIN(BQ273,$J$5),$I$5)*(CJ273*CC273/($K$5*1000))+$H$5*(CJ273*CC273/($K$5*1000))*(CJ273*CC273/($K$5*1000)))</f>
        <v>0</v>
      </c>
      <c r="R273">
        <f>I273*(1000-(1000*0.61365*exp(17.502*V273/(240.97+V273))/(CC273+CD273)+BX273)/2)/(1000*0.61365*exp(17.502*V273/(240.97+V273))/(CC273+CD273)-BX273)</f>
        <v>0</v>
      </c>
      <c r="S273">
        <f>1/((BR273+1)/(P273/1.6)+1/(Q273/1.37)) + BR273/((BR273+1)/(P273/1.6) + BR273/(Q273/1.37))</f>
        <v>0</v>
      </c>
      <c r="T273">
        <f>(BM273*BP273)</f>
        <v>0</v>
      </c>
      <c r="U273">
        <f>(CE273+(T273+2*0.95*5.67E-8*(((CE273+$B$7)+273)^4-(CE273+273)^4)-44100*I273)/(1.84*29.3*Q273+8*0.95*5.67E-8*(CE273+273)^3))</f>
        <v>0</v>
      </c>
      <c r="V273">
        <f>($C$7*CF273+$D$7*CG273+$E$7*U273)</f>
        <v>0</v>
      </c>
      <c r="W273">
        <f>0.61365*exp(17.502*V273/(240.97+V273))</f>
        <v>0</v>
      </c>
      <c r="X273">
        <f>(Y273/Z273*100)</f>
        <v>0</v>
      </c>
      <c r="Y273">
        <f>BX273*(CC273+CD273)/1000</f>
        <v>0</v>
      </c>
      <c r="Z273">
        <f>0.61365*exp(17.502*CE273/(240.97+CE273))</f>
        <v>0</v>
      </c>
      <c r="AA273">
        <f>(W273-BX273*(CC273+CD273)/1000)</f>
        <v>0</v>
      </c>
      <c r="AB273">
        <f>(-I273*44100)</f>
        <v>0</v>
      </c>
      <c r="AC273">
        <f>2*29.3*Q273*0.92*(CE273-V273)</f>
        <v>0</v>
      </c>
      <c r="AD273">
        <f>2*0.95*5.67E-8*(((CE273+$B$7)+273)^4-(V273+273)^4)</f>
        <v>0</v>
      </c>
      <c r="AE273">
        <f>T273+AD273+AB273+AC273</f>
        <v>0</v>
      </c>
      <c r="AF273">
        <v>0</v>
      </c>
      <c r="AG273">
        <v>0</v>
      </c>
      <c r="AH273">
        <f>IF(AF273*$H$13&gt;=AJ273,1.0,(AJ273/(AJ273-AF273*$H$13)))</f>
        <v>0</v>
      </c>
      <c r="AI273">
        <f>(AH273-1)*100</f>
        <v>0</v>
      </c>
      <c r="AJ273">
        <f>MAX(0,($B$13+$C$13*CJ273)/(1+$D$13*CJ273)*CC273/(CE273+273)*$E$13)</f>
        <v>0</v>
      </c>
      <c r="AK273" t="s">
        <v>292</v>
      </c>
      <c r="AL273" t="s">
        <v>292</v>
      </c>
      <c r="AM273">
        <v>0</v>
      </c>
      <c r="AN273">
        <v>0</v>
      </c>
      <c r="AO273">
        <f>1-AM273/AN273</f>
        <v>0</v>
      </c>
      <c r="AP273">
        <v>0</v>
      </c>
      <c r="AQ273" t="s">
        <v>292</v>
      </c>
      <c r="AR273" t="s">
        <v>292</v>
      </c>
      <c r="AS273">
        <v>0</v>
      </c>
      <c r="AT273">
        <v>0</v>
      </c>
      <c r="AU273">
        <f>1-AS273/AT273</f>
        <v>0</v>
      </c>
      <c r="AV273">
        <v>0.5</v>
      </c>
      <c r="AW273">
        <f>BN273</f>
        <v>0</v>
      </c>
      <c r="AX273">
        <f>K273</f>
        <v>0</v>
      </c>
      <c r="AY273">
        <f>AU273*AV273*AW273</f>
        <v>0</v>
      </c>
      <c r="AZ273">
        <f>(AX273-AP273)/AW273</f>
        <v>0</v>
      </c>
      <c r="BA273">
        <f>(AN273-AT273)/AT273</f>
        <v>0</v>
      </c>
      <c r="BB273">
        <f>AM273/(AO273+AM273/AT273)</f>
        <v>0</v>
      </c>
      <c r="BC273" t="s">
        <v>292</v>
      </c>
      <c r="BD273">
        <v>0</v>
      </c>
      <c r="BE273">
        <f>IF(BD273&lt;&gt;0, BD273, BB273)</f>
        <v>0</v>
      </c>
      <c r="BF273">
        <f>1-BE273/AT273</f>
        <v>0</v>
      </c>
      <c r="BG273">
        <f>(AT273-AS273)/(AT273-BE273)</f>
        <v>0</v>
      </c>
      <c r="BH273">
        <f>(AN273-AT273)/(AN273-BE273)</f>
        <v>0</v>
      </c>
      <c r="BI273">
        <f>(AT273-AS273)/(AT273-AM273)</f>
        <v>0</v>
      </c>
      <c r="BJ273">
        <f>(AN273-AT273)/(AN273-AM273)</f>
        <v>0</v>
      </c>
      <c r="BK273">
        <f>(BG273*BE273/AS273)</f>
        <v>0</v>
      </c>
      <c r="BL273">
        <f>(1-BK273)</f>
        <v>0</v>
      </c>
      <c r="BM273">
        <f>$B$11*CK273+$C$11*CL273+$F$11*CM273*(1-CP273)</f>
        <v>0</v>
      </c>
      <c r="BN273">
        <f>BM273*BO273</f>
        <v>0</v>
      </c>
      <c r="BO273">
        <f>($B$11*$D$9+$C$11*$D$9+$F$11*((CZ273+CR273)/MAX(CZ273+CR273+DA273, 0.1)*$I$9+DA273/MAX(CZ273+CR273+DA273, 0.1)*$J$9))/($B$11+$C$11+$F$11)</f>
        <v>0</v>
      </c>
      <c r="BP273">
        <f>($B$11*$K$9+$C$11*$K$9+$F$11*((CZ273+CR273)/MAX(CZ273+CR273+DA273, 0.1)*$P$9+DA273/MAX(CZ273+CR273+DA273, 0.1)*$Q$9))/($B$11+$C$11+$F$11)</f>
        <v>0</v>
      </c>
      <c r="BQ273">
        <v>6</v>
      </c>
      <c r="BR273">
        <v>0.5</v>
      </c>
      <c r="BS273" t="s">
        <v>293</v>
      </c>
      <c r="BT273">
        <v>2</v>
      </c>
      <c r="BU273">
        <v>1627941025.6</v>
      </c>
      <c r="BV273">
        <v>850.277</v>
      </c>
      <c r="BW273">
        <v>855.434</v>
      </c>
      <c r="BX273">
        <v>19.8234</v>
      </c>
      <c r="BY273">
        <v>19.7659</v>
      </c>
      <c r="BZ273">
        <v>848.162</v>
      </c>
      <c r="CA273">
        <v>19.9526</v>
      </c>
      <c r="CB273">
        <v>899.983</v>
      </c>
      <c r="CC273">
        <v>101.135</v>
      </c>
      <c r="CD273">
        <v>0.10046</v>
      </c>
      <c r="CE273">
        <v>35.321</v>
      </c>
      <c r="CF273">
        <v>35.5713</v>
      </c>
      <c r="CG273">
        <v>999.9</v>
      </c>
      <c r="CH273">
        <v>0</v>
      </c>
      <c r="CI273">
        <v>0</v>
      </c>
      <c r="CJ273">
        <v>9960.62</v>
      </c>
      <c r="CK273">
        <v>0</v>
      </c>
      <c r="CL273">
        <v>66.2932</v>
      </c>
      <c r="CM273">
        <v>1459.94</v>
      </c>
      <c r="CN273">
        <v>0.972993</v>
      </c>
      <c r="CO273">
        <v>0.027007</v>
      </c>
      <c r="CP273">
        <v>0</v>
      </c>
      <c r="CQ273">
        <v>3.0382</v>
      </c>
      <c r="CR273">
        <v>4.99951</v>
      </c>
      <c r="CS273">
        <v>203.328</v>
      </c>
      <c r="CT273">
        <v>11911.4</v>
      </c>
      <c r="CU273">
        <v>49.25</v>
      </c>
      <c r="CV273">
        <v>51.562</v>
      </c>
      <c r="CW273">
        <v>50.75</v>
      </c>
      <c r="CX273">
        <v>50.625</v>
      </c>
      <c r="CY273">
        <v>51.187</v>
      </c>
      <c r="CZ273">
        <v>1415.65</v>
      </c>
      <c r="DA273">
        <v>39.29</v>
      </c>
      <c r="DB273">
        <v>0</v>
      </c>
      <c r="DC273">
        <v>1627941026.5</v>
      </c>
      <c r="DD273">
        <v>0</v>
      </c>
      <c r="DE273">
        <v>3.22099230769231</v>
      </c>
      <c r="DF273">
        <v>0.271753839762458</v>
      </c>
      <c r="DG273">
        <v>-3.88779486387767</v>
      </c>
      <c r="DH273">
        <v>203.943307692308</v>
      </c>
      <c r="DI273">
        <v>15</v>
      </c>
      <c r="DJ273">
        <v>1627940486.6</v>
      </c>
      <c r="DK273" t="s">
        <v>294</v>
      </c>
      <c r="DL273">
        <v>1627940484.1</v>
      </c>
      <c r="DM273">
        <v>1627940486.6</v>
      </c>
      <c r="DN273">
        <v>1</v>
      </c>
      <c r="DO273">
        <v>-0.66</v>
      </c>
      <c r="DP273">
        <v>-0.126</v>
      </c>
      <c r="DQ273">
        <v>0.617</v>
      </c>
      <c r="DR273">
        <v>-0.144</v>
      </c>
      <c r="DS273">
        <v>420</v>
      </c>
      <c r="DT273">
        <v>19</v>
      </c>
      <c r="DU273">
        <v>0.69</v>
      </c>
      <c r="DV273">
        <v>0.21</v>
      </c>
      <c r="DW273">
        <v>-5.26293341463415</v>
      </c>
      <c r="DX273">
        <v>0.348031567944254</v>
      </c>
      <c r="DY273">
        <v>0.0565282764386175</v>
      </c>
      <c r="DZ273">
        <v>1</v>
      </c>
      <c r="EA273">
        <v>3.24942058823529</v>
      </c>
      <c r="EB273">
        <v>0.291541172267249</v>
      </c>
      <c r="EC273">
        <v>0.14263944627959</v>
      </c>
      <c r="ED273">
        <v>1</v>
      </c>
      <c r="EE273">
        <v>0.0707256463414634</v>
      </c>
      <c r="EF273">
        <v>-0.125235401393728</v>
      </c>
      <c r="EG273">
        <v>0.0138937416225506</v>
      </c>
      <c r="EH273">
        <v>0</v>
      </c>
      <c r="EI273">
        <v>2</v>
      </c>
      <c r="EJ273">
        <v>3</v>
      </c>
      <c r="EK273" t="s">
        <v>298</v>
      </c>
      <c r="EL273">
        <v>100</v>
      </c>
      <c r="EM273">
        <v>100</v>
      </c>
      <c r="EN273">
        <v>2.115</v>
      </c>
      <c r="EO273">
        <v>-0.1292</v>
      </c>
      <c r="EP273">
        <v>-1.5265217558934</v>
      </c>
      <c r="EQ273">
        <v>0.00616335315543056</v>
      </c>
      <c r="ER273">
        <v>-2.81551833566181e-06</v>
      </c>
      <c r="ES273">
        <v>7.20361701182458e-10</v>
      </c>
      <c r="ET273">
        <v>-0.335119031910718</v>
      </c>
      <c r="EU273">
        <v>0.000949733804135094</v>
      </c>
      <c r="EV273">
        <v>0.000626151634330831</v>
      </c>
      <c r="EW273">
        <v>-7.8445624330649e-06</v>
      </c>
      <c r="EX273">
        <v>-4</v>
      </c>
      <c r="EY273">
        <v>2067</v>
      </c>
      <c r="EZ273">
        <v>1</v>
      </c>
      <c r="FA273">
        <v>22</v>
      </c>
      <c r="FB273">
        <v>9</v>
      </c>
      <c r="FC273">
        <v>9</v>
      </c>
      <c r="FD273">
        <v>18</v>
      </c>
      <c r="FE273">
        <v>993.101</v>
      </c>
      <c r="FF273">
        <v>446.917</v>
      </c>
      <c r="FG273">
        <v>33.0001</v>
      </c>
      <c r="FH273">
        <v>35.4541</v>
      </c>
      <c r="FI273">
        <v>30.0011</v>
      </c>
      <c r="FJ273">
        <v>35.1132</v>
      </c>
      <c r="FK273">
        <v>35.1363</v>
      </c>
      <c r="FL273">
        <v>48.2255</v>
      </c>
      <c r="FM273">
        <v>45.1577</v>
      </c>
      <c r="FN273">
        <v>0</v>
      </c>
      <c r="FO273">
        <v>33</v>
      </c>
      <c r="FP273">
        <v>867.71</v>
      </c>
      <c r="FQ273">
        <v>19.7468</v>
      </c>
      <c r="FR273">
        <v>98.7418</v>
      </c>
      <c r="FS273">
        <v>97.5551</v>
      </c>
    </row>
    <row r="274" spans="1:175">
      <c r="A274">
        <v>258</v>
      </c>
      <c r="B274">
        <v>1627941027.6</v>
      </c>
      <c r="C274">
        <v>514</v>
      </c>
      <c r="D274" t="s">
        <v>810</v>
      </c>
      <c r="E274" t="s">
        <v>811</v>
      </c>
      <c r="F274">
        <v>0</v>
      </c>
      <c r="H274">
        <v>1627941027.6</v>
      </c>
      <c r="I274">
        <f>(J274)/1000</f>
        <v>0</v>
      </c>
      <c r="J274">
        <f>1000*CB274*AH274*(BX274-BY274)/(100*BQ274*(1000-AH274*BX274))</f>
        <v>0</v>
      </c>
      <c r="K274">
        <f>CB274*AH274*(BW274-BV274*(1000-AH274*BY274)/(1000-AH274*BX274))/(100*BQ274)</f>
        <v>0</v>
      </c>
      <c r="L274">
        <f>BV274 - IF(AH274&gt;1, K274*BQ274*100.0/(AJ274*CJ274), 0)</f>
        <v>0</v>
      </c>
      <c r="M274">
        <f>((S274-I274/2)*L274-K274)/(S274+I274/2)</f>
        <v>0</v>
      </c>
      <c r="N274">
        <f>M274*(CC274+CD274)/1000.0</f>
        <v>0</v>
      </c>
      <c r="O274">
        <f>(BV274 - IF(AH274&gt;1, K274*BQ274*100.0/(AJ274*CJ274), 0))*(CC274+CD274)/1000.0</f>
        <v>0</v>
      </c>
      <c r="P274">
        <f>2.0/((1/R274-1/Q274)+SIGN(R274)*SQRT((1/R274-1/Q274)*(1/R274-1/Q274) + 4*BR274/((BR274+1)*(BR274+1))*(2*1/R274*1/Q274-1/Q274*1/Q274)))</f>
        <v>0</v>
      </c>
      <c r="Q274">
        <f>IF(LEFT(BS274,1)&lt;&gt;"0",IF(LEFT(BS274,1)="1",3.0,BT274),$D$5+$E$5*(CJ274*CC274/($K$5*1000))+$F$5*(CJ274*CC274/($K$5*1000))*MAX(MIN(BQ274,$J$5),$I$5)*MAX(MIN(BQ274,$J$5),$I$5)+$G$5*MAX(MIN(BQ274,$J$5),$I$5)*(CJ274*CC274/($K$5*1000))+$H$5*(CJ274*CC274/($K$5*1000))*(CJ274*CC274/($K$5*1000)))</f>
        <v>0</v>
      </c>
      <c r="R274">
        <f>I274*(1000-(1000*0.61365*exp(17.502*V274/(240.97+V274))/(CC274+CD274)+BX274)/2)/(1000*0.61365*exp(17.502*V274/(240.97+V274))/(CC274+CD274)-BX274)</f>
        <v>0</v>
      </c>
      <c r="S274">
        <f>1/((BR274+1)/(P274/1.6)+1/(Q274/1.37)) + BR274/((BR274+1)/(P274/1.6) + BR274/(Q274/1.37))</f>
        <v>0</v>
      </c>
      <c r="T274">
        <f>(BM274*BP274)</f>
        <v>0</v>
      </c>
      <c r="U274">
        <f>(CE274+(T274+2*0.95*5.67E-8*(((CE274+$B$7)+273)^4-(CE274+273)^4)-44100*I274)/(1.84*29.3*Q274+8*0.95*5.67E-8*(CE274+273)^3))</f>
        <v>0</v>
      </c>
      <c r="V274">
        <f>($C$7*CF274+$D$7*CG274+$E$7*U274)</f>
        <v>0</v>
      </c>
      <c r="W274">
        <f>0.61365*exp(17.502*V274/(240.97+V274))</f>
        <v>0</v>
      </c>
      <c r="X274">
        <f>(Y274/Z274*100)</f>
        <v>0</v>
      </c>
      <c r="Y274">
        <f>BX274*(CC274+CD274)/1000</f>
        <v>0</v>
      </c>
      <c r="Z274">
        <f>0.61365*exp(17.502*CE274/(240.97+CE274))</f>
        <v>0</v>
      </c>
      <c r="AA274">
        <f>(W274-BX274*(CC274+CD274)/1000)</f>
        <v>0</v>
      </c>
      <c r="AB274">
        <f>(-I274*44100)</f>
        <v>0</v>
      </c>
      <c r="AC274">
        <f>2*29.3*Q274*0.92*(CE274-V274)</f>
        <v>0</v>
      </c>
      <c r="AD274">
        <f>2*0.95*5.67E-8*(((CE274+$B$7)+273)^4-(V274+273)^4)</f>
        <v>0</v>
      </c>
      <c r="AE274">
        <f>T274+AD274+AB274+AC274</f>
        <v>0</v>
      </c>
      <c r="AF274">
        <v>0</v>
      </c>
      <c r="AG274">
        <v>0</v>
      </c>
      <c r="AH274">
        <f>IF(AF274*$H$13&gt;=AJ274,1.0,(AJ274/(AJ274-AF274*$H$13)))</f>
        <v>0</v>
      </c>
      <c r="AI274">
        <f>(AH274-1)*100</f>
        <v>0</v>
      </c>
      <c r="AJ274">
        <f>MAX(0,($B$13+$C$13*CJ274)/(1+$D$13*CJ274)*CC274/(CE274+273)*$E$13)</f>
        <v>0</v>
      </c>
      <c r="AK274" t="s">
        <v>292</v>
      </c>
      <c r="AL274" t="s">
        <v>292</v>
      </c>
      <c r="AM274">
        <v>0</v>
      </c>
      <c r="AN274">
        <v>0</v>
      </c>
      <c r="AO274">
        <f>1-AM274/AN274</f>
        <v>0</v>
      </c>
      <c r="AP274">
        <v>0</v>
      </c>
      <c r="AQ274" t="s">
        <v>292</v>
      </c>
      <c r="AR274" t="s">
        <v>292</v>
      </c>
      <c r="AS274">
        <v>0</v>
      </c>
      <c r="AT274">
        <v>0</v>
      </c>
      <c r="AU274">
        <f>1-AS274/AT274</f>
        <v>0</v>
      </c>
      <c r="AV274">
        <v>0.5</v>
      </c>
      <c r="AW274">
        <f>BN274</f>
        <v>0</v>
      </c>
      <c r="AX274">
        <f>K274</f>
        <v>0</v>
      </c>
      <c r="AY274">
        <f>AU274*AV274*AW274</f>
        <v>0</v>
      </c>
      <c r="AZ274">
        <f>(AX274-AP274)/AW274</f>
        <v>0</v>
      </c>
      <c r="BA274">
        <f>(AN274-AT274)/AT274</f>
        <v>0</v>
      </c>
      <c r="BB274">
        <f>AM274/(AO274+AM274/AT274)</f>
        <v>0</v>
      </c>
      <c r="BC274" t="s">
        <v>292</v>
      </c>
      <c r="BD274">
        <v>0</v>
      </c>
      <c r="BE274">
        <f>IF(BD274&lt;&gt;0, BD274, BB274)</f>
        <v>0</v>
      </c>
      <c r="BF274">
        <f>1-BE274/AT274</f>
        <v>0</v>
      </c>
      <c r="BG274">
        <f>(AT274-AS274)/(AT274-BE274)</f>
        <v>0</v>
      </c>
      <c r="BH274">
        <f>(AN274-AT274)/(AN274-BE274)</f>
        <v>0</v>
      </c>
      <c r="BI274">
        <f>(AT274-AS274)/(AT274-AM274)</f>
        <v>0</v>
      </c>
      <c r="BJ274">
        <f>(AN274-AT274)/(AN274-AM274)</f>
        <v>0</v>
      </c>
      <c r="BK274">
        <f>(BG274*BE274/AS274)</f>
        <v>0</v>
      </c>
      <c r="BL274">
        <f>(1-BK274)</f>
        <v>0</v>
      </c>
      <c r="BM274">
        <f>$B$11*CK274+$C$11*CL274+$F$11*CM274*(1-CP274)</f>
        <v>0</v>
      </c>
      <c r="BN274">
        <f>BM274*BO274</f>
        <v>0</v>
      </c>
      <c r="BO274">
        <f>($B$11*$D$9+$C$11*$D$9+$F$11*((CZ274+CR274)/MAX(CZ274+CR274+DA274, 0.1)*$I$9+DA274/MAX(CZ274+CR274+DA274, 0.1)*$J$9))/($B$11+$C$11+$F$11)</f>
        <v>0</v>
      </c>
      <c r="BP274">
        <f>($B$11*$K$9+$C$11*$K$9+$F$11*((CZ274+CR274)/MAX(CZ274+CR274+DA274, 0.1)*$P$9+DA274/MAX(CZ274+CR274+DA274, 0.1)*$Q$9))/($B$11+$C$11+$F$11)</f>
        <v>0</v>
      </c>
      <c r="BQ274">
        <v>6</v>
      </c>
      <c r="BR274">
        <v>0.5</v>
      </c>
      <c r="BS274" t="s">
        <v>293</v>
      </c>
      <c r="BT274">
        <v>2</v>
      </c>
      <c r="BU274">
        <v>1627941027.6</v>
      </c>
      <c r="BV274">
        <v>853.664</v>
      </c>
      <c r="BW274">
        <v>858.776</v>
      </c>
      <c r="BX274">
        <v>19.8298</v>
      </c>
      <c r="BY274">
        <v>19.7716</v>
      </c>
      <c r="BZ274">
        <v>851.539</v>
      </c>
      <c r="CA274">
        <v>19.9589</v>
      </c>
      <c r="CB274">
        <v>899.978</v>
      </c>
      <c r="CC274">
        <v>101.135</v>
      </c>
      <c r="CD274">
        <v>0.100076</v>
      </c>
      <c r="CE274">
        <v>35.3203</v>
      </c>
      <c r="CF274">
        <v>35.5738</v>
      </c>
      <c r="CG274">
        <v>999.9</v>
      </c>
      <c r="CH274">
        <v>0</v>
      </c>
      <c r="CI274">
        <v>0</v>
      </c>
      <c r="CJ274">
        <v>10017.5</v>
      </c>
      <c r="CK274">
        <v>0</v>
      </c>
      <c r="CL274">
        <v>66.2791</v>
      </c>
      <c r="CM274">
        <v>1459.94</v>
      </c>
      <c r="CN274">
        <v>0.972993</v>
      </c>
      <c r="CO274">
        <v>0.027007</v>
      </c>
      <c r="CP274">
        <v>0</v>
      </c>
      <c r="CQ274">
        <v>3.0127</v>
      </c>
      <c r="CR274">
        <v>4.99951</v>
      </c>
      <c r="CS274">
        <v>203.832</v>
      </c>
      <c r="CT274">
        <v>11911.4</v>
      </c>
      <c r="CU274">
        <v>49.25</v>
      </c>
      <c r="CV274">
        <v>51.5</v>
      </c>
      <c r="CW274">
        <v>50.75</v>
      </c>
      <c r="CX274">
        <v>50.562</v>
      </c>
      <c r="CY274">
        <v>51.187</v>
      </c>
      <c r="CZ274">
        <v>1415.65</v>
      </c>
      <c r="DA274">
        <v>39.29</v>
      </c>
      <c r="DB274">
        <v>0</v>
      </c>
      <c r="DC274">
        <v>1627941028.3</v>
      </c>
      <c r="DD274">
        <v>0</v>
      </c>
      <c r="DE274">
        <v>3.239792</v>
      </c>
      <c r="DF274">
        <v>0.0259153785543958</v>
      </c>
      <c r="DG274">
        <v>-3.89746154536177</v>
      </c>
      <c r="DH274">
        <v>203.83448</v>
      </c>
      <c r="DI274">
        <v>15</v>
      </c>
      <c r="DJ274">
        <v>1627940486.6</v>
      </c>
      <c r="DK274" t="s">
        <v>294</v>
      </c>
      <c r="DL274">
        <v>1627940484.1</v>
      </c>
      <c r="DM274">
        <v>1627940486.6</v>
      </c>
      <c r="DN274">
        <v>1</v>
      </c>
      <c r="DO274">
        <v>-0.66</v>
      </c>
      <c r="DP274">
        <v>-0.126</v>
      </c>
      <c r="DQ274">
        <v>0.617</v>
      </c>
      <c r="DR274">
        <v>-0.144</v>
      </c>
      <c r="DS274">
        <v>420</v>
      </c>
      <c r="DT274">
        <v>19</v>
      </c>
      <c r="DU274">
        <v>0.69</v>
      </c>
      <c r="DV274">
        <v>0.21</v>
      </c>
      <c r="DW274">
        <v>-5.24720268292683</v>
      </c>
      <c r="DX274">
        <v>0.477756167247378</v>
      </c>
      <c r="DY274">
        <v>0.0666791209879729</v>
      </c>
      <c r="DZ274">
        <v>1</v>
      </c>
      <c r="EA274">
        <v>3.23921142857143</v>
      </c>
      <c r="EB274">
        <v>0.0751477228166424</v>
      </c>
      <c r="EC274">
        <v>0.158405412554403</v>
      </c>
      <c r="ED274">
        <v>1</v>
      </c>
      <c r="EE274">
        <v>0.0663623853658537</v>
      </c>
      <c r="EF274">
        <v>-0.084223825087108</v>
      </c>
      <c r="EG274">
        <v>0.00933183237687164</v>
      </c>
      <c r="EH274">
        <v>1</v>
      </c>
      <c r="EI274">
        <v>3</v>
      </c>
      <c r="EJ274">
        <v>3</v>
      </c>
      <c r="EK274" t="s">
        <v>295</v>
      </c>
      <c r="EL274">
        <v>100</v>
      </c>
      <c r="EM274">
        <v>100</v>
      </c>
      <c r="EN274">
        <v>2.125</v>
      </c>
      <c r="EO274">
        <v>-0.1291</v>
      </c>
      <c r="EP274">
        <v>-1.5265217558934</v>
      </c>
      <c r="EQ274">
        <v>0.00616335315543056</v>
      </c>
      <c r="ER274">
        <v>-2.81551833566181e-06</v>
      </c>
      <c r="ES274">
        <v>7.20361701182458e-10</v>
      </c>
      <c r="ET274">
        <v>-0.335119031910718</v>
      </c>
      <c r="EU274">
        <v>0.000949733804135094</v>
      </c>
      <c r="EV274">
        <v>0.000626151634330831</v>
      </c>
      <c r="EW274">
        <v>-7.8445624330649e-06</v>
      </c>
      <c r="EX274">
        <v>-4</v>
      </c>
      <c r="EY274">
        <v>2067</v>
      </c>
      <c r="EZ274">
        <v>1</v>
      </c>
      <c r="FA274">
        <v>22</v>
      </c>
      <c r="FB274">
        <v>9.1</v>
      </c>
      <c r="FC274">
        <v>9</v>
      </c>
      <c r="FD274">
        <v>18</v>
      </c>
      <c r="FE274">
        <v>993.174</v>
      </c>
      <c r="FF274">
        <v>446.862</v>
      </c>
      <c r="FG274">
        <v>33.0001</v>
      </c>
      <c r="FH274">
        <v>35.4606</v>
      </c>
      <c r="FI274">
        <v>30.0011</v>
      </c>
      <c r="FJ274">
        <v>35.1196</v>
      </c>
      <c r="FK274">
        <v>35.1426</v>
      </c>
      <c r="FL274">
        <v>48.3813</v>
      </c>
      <c r="FM274">
        <v>45.1577</v>
      </c>
      <c r="FN274">
        <v>0</v>
      </c>
      <c r="FO274">
        <v>33</v>
      </c>
      <c r="FP274">
        <v>872.72</v>
      </c>
      <c r="FQ274">
        <v>19.7468</v>
      </c>
      <c r="FR274">
        <v>98.7405</v>
      </c>
      <c r="FS274">
        <v>97.5552</v>
      </c>
    </row>
    <row r="275" spans="1:175">
      <c r="A275">
        <v>259</v>
      </c>
      <c r="B275">
        <v>1627941029.6</v>
      </c>
      <c r="C275">
        <v>516</v>
      </c>
      <c r="D275" t="s">
        <v>812</v>
      </c>
      <c r="E275" t="s">
        <v>813</v>
      </c>
      <c r="F275">
        <v>0</v>
      </c>
      <c r="H275">
        <v>1627941029.6</v>
      </c>
      <c r="I275">
        <f>(J275)/1000</f>
        <v>0</v>
      </c>
      <c r="J275">
        <f>1000*CB275*AH275*(BX275-BY275)/(100*BQ275*(1000-AH275*BX275))</f>
        <v>0</v>
      </c>
      <c r="K275">
        <f>CB275*AH275*(BW275-BV275*(1000-AH275*BY275)/(1000-AH275*BX275))/(100*BQ275)</f>
        <v>0</v>
      </c>
      <c r="L275">
        <f>BV275 - IF(AH275&gt;1, K275*BQ275*100.0/(AJ275*CJ275), 0)</f>
        <v>0</v>
      </c>
      <c r="M275">
        <f>((S275-I275/2)*L275-K275)/(S275+I275/2)</f>
        <v>0</v>
      </c>
      <c r="N275">
        <f>M275*(CC275+CD275)/1000.0</f>
        <v>0</v>
      </c>
      <c r="O275">
        <f>(BV275 - IF(AH275&gt;1, K275*BQ275*100.0/(AJ275*CJ275), 0))*(CC275+CD275)/1000.0</f>
        <v>0</v>
      </c>
      <c r="P275">
        <f>2.0/((1/R275-1/Q275)+SIGN(R275)*SQRT((1/R275-1/Q275)*(1/R275-1/Q275) + 4*BR275/((BR275+1)*(BR275+1))*(2*1/R275*1/Q275-1/Q275*1/Q275)))</f>
        <v>0</v>
      </c>
      <c r="Q275">
        <f>IF(LEFT(BS275,1)&lt;&gt;"0",IF(LEFT(BS275,1)="1",3.0,BT275),$D$5+$E$5*(CJ275*CC275/($K$5*1000))+$F$5*(CJ275*CC275/($K$5*1000))*MAX(MIN(BQ275,$J$5),$I$5)*MAX(MIN(BQ275,$J$5),$I$5)+$G$5*MAX(MIN(BQ275,$J$5),$I$5)*(CJ275*CC275/($K$5*1000))+$H$5*(CJ275*CC275/($K$5*1000))*(CJ275*CC275/($K$5*1000)))</f>
        <v>0</v>
      </c>
      <c r="R275">
        <f>I275*(1000-(1000*0.61365*exp(17.502*V275/(240.97+V275))/(CC275+CD275)+BX275)/2)/(1000*0.61365*exp(17.502*V275/(240.97+V275))/(CC275+CD275)-BX275)</f>
        <v>0</v>
      </c>
      <c r="S275">
        <f>1/((BR275+1)/(P275/1.6)+1/(Q275/1.37)) + BR275/((BR275+1)/(P275/1.6) + BR275/(Q275/1.37))</f>
        <v>0</v>
      </c>
      <c r="T275">
        <f>(BM275*BP275)</f>
        <v>0</v>
      </c>
      <c r="U275">
        <f>(CE275+(T275+2*0.95*5.67E-8*(((CE275+$B$7)+273)^4-(CE275+273)^4)-44100*I275)/(1.84*29.3*Q275+8*0.95*5.67E-8*(CE275+273)^3))</f>
        <v>0</v>
      </c>
      <c r="V275">
        <f>($C$7*CF275+$D$7*CG275+$E$7*U275)</f>
        <v>0</v>
      </c>
      <c r="W275">
        <f>0.61365*exp(17.502*V275/(240.97+V275))</f>
        <v>0</v>
      </c>
      <c r="X275">
        <f>(Y275/Z275*100)</f>
        <v>0</v>
      </c>
      <c r="Y275">
        <f>BX275*(CC275+CD275)/1000</f>
        <v>0</v>
      </c>
      <c r="Z275">
        <f>0.61365*exp(17.502*CE275/(240.97+CE275))</f>
        <v>0</v>
      </c>
      <c r="AA275">
        <f>(W275-BX275*(CC275+CD275)/1000)</f>
        <v>0</v>
      </c>
      <c r="AB275">
        <f>(-I275*44100)</f>
        <v>0</v>
      </c>
      <c r="AC275">
        <f>2*29.3*Q275*0.92*(CE275-V275)</f>
        <v>0</v>
      </c>
      <c r="AD275">
        <f>2*0.95*5.67E-8*(((CE275+$B$7)+273)^4-(V275+273)^4)</f>
        <v>0</v>
      </c>
      <c r="AE275">
        <f>T275+AD275+AB275+AC275</f>
        <v>0</v>
      </c>
      <c r="AF275">
        <v>0</v>
      </c>
      <c r="AG275">
        <v>0</v>
      </c>
      <c r="AH275">
        <f>IF(AF275*$H$13&gt;=AJ275,1.0,(AJ275/(AJ275-AF275*$H$13)))</f>
        <v>0</v>
      </c>
      <c r="AI275">
        <f>(AH275-1)*100</f>
        <v>0</v>
      </c>
      <c r="AJ275">
        <f>MAX(0,($B$13+$C$13*CJ275)/(1+$D$13*CJ275)*CC275/(CE275+273)*$E$13)</f>
        <v>0</v>
      </c>
      <c r="AK275" t="s">
        <v>292</v>
      </c>
      <c r="AL275" t="s">
        <v>292</v>
      </c>
      <c r="AM275">
        <v>0</v>
      </c>
      <c r="AN275">
        <v>0</v>
      </c>
      <c r="AO275">
        <f>1-AM275/AN275</f>
        <v>0</v>
      </c>
      <c r="AP275">
        <v>0</v>
      </c>
      <c r="AQ275" t="s">
        <v>292</v>
      </c>
      <c r="AR275" t="s">
        <v>292</v>
      </c>
      <c r="AS275">
        <v>0</v>
      </c>
      <c r="AT275">
        <v>0</v>
      </c>
      <c r="AU275">
        <f>1-AS275/AT275</f>
        <v>0</v>
      </c>
      <c r="AV275">
        <v>0.5</v>
      </c>
      <c r="AW275">
        <f>BN275</f>
        <v>0</v>
      </c>
      <c r="AX275">
        <f>K275</f>
        <v>0</v>
      </c>
      <c r="AY275">
        <f>AU275*AV275*AW275</f>
        <v>0</v>
      </c>
      <c r="AZ275">
        <f>(AX275-AP275)/AW275</f>
        <v>0</v>
      </c>
      <c r="BA275">
        <f>(AN275-AT275)/AT275</f>
        <v>0</v>
      </c>
      <c r="BB275">
        <f>AM275/(AO275+AM275/AT275)</f>
        <v>0</v>
      </c>
      <c r="BC275" t="s">
        <v>292</v>
      </c>
      <c r="BD275">
        <v>0</v>
      </c>
      <c r="BE275">
        <f>IF(BD275&lt;&gt;0, BD275, BB275)</f>
        <v>0</v>
      </c>
      <c r="BF275">
        <f>1-BE275/AT275</f>
        <v>0</v>
      </c>
      <c r="BG275">
        <f>(AT275-AS275)/(AT275-BE275)</f>
        <v>0</v>
      </c>
      <c r="BH275">
        <f>(AN275-AT275)/(AN275-BE275)</f>
        <v>0</v>
      </c>
      <c r="BI275">
        <f>(AT275-AS275)/(AT275-AM275)</f>
        <v>0</v>
      </c>
      <c r="BJ275">
        <f>(AN275-AT275)/(AN275-AM275)</f>
        <v>0</v>
      </c>
      <c r="BK275">
        <f>(BG275*BE275/AS275)</f>
        <v>0</v>
      </c>
      <c r="BL275">
        <f>(1-BK275)</f>
        <v>0</v>
      </c>
      <c r="BM275">
        <f>$B$11*CK275+$C$11*CL275+$F$11*CM275*(1-CP275)</f>
        <v>0</v>
      </c>
      <c r="BN275">
        <f>BM275*BO275</f>
        <v>0</v>
      </c>
      <c r="BO275">
        <f>($B$11*$D$9+$C$11*$D$9+$F$11*((CZ275+CR275)/MAX(CZ275+CR275+DA275, 0.1)*$I$9+DA275/MAX(CZ275+CR275+DA275, 0.1)*$J$9))/($B$11+$C$11+$F$11)</f>
        <v>0</v>
      </c>
      <c r="BP275">
        <f>($B$11*$K$9+$C$11*$K$9+$F$11*((CZ275+CR275)/MAX(CZ275+CR275+DA275, 0.1)*$P$9+DA275/MAX(CZ275+CR275+DA275, 0.1)*$Q$9))/($B$11+$C$11+$F$11)</f>
        <v>0</v>
      </c>
      <c r="BQ275">
        <v>6</v>
      </c>
      <c r="BR275">
        <v>0.5</v>
      </c>
      <c r="BS275" t="s">
        <v>293</v>
      </c>
      <c r="BT275">
        <v>2</v>
      </c>
      <c r="BU275">
        <v>1627941029.6</v>
      </c>
      <c r="BV275">
        <v>857.021</v>
      </c>
      <c r="BW275">
        <v>862.143</v>
      </c>
      <c r="BX275">
        <v>19.8347</v>
      </c>
      <c r="BY275">
        <v>19.7763</v>
      </c>
      <c r="BZ275">
        <v>854.886</v>
      </c>
      <c r="CA275">
        <v>19.9637</v>
      </c>
      <c r="CB275">
        <v>900.048</v>
      </c>
      <c r="CC275">
        <v>101.134</v>
      </c>
      <c r="CD275">
        <v>0.100261</v>
      </c>
      <c r="CE275">
        <v>35.3221</v>
      </c>
      <c r="CF275">
        <v>35.5716</v>
      </c>
      <c r="CG275">
        <v>999.9</v>
      </c>
      <c r="CH275">
        <v>0</v>
      </c>
      <c r="CI275">
        <v>0</v>
      </c>
      <c r="CJ275">
        <v>9994.38</v>
      </c>
      <c r="CK275">
        <v>0</v>
      </c>
      <c r="CL275">
        <v>66.2791</v>
      </c>
      <c r="CM275">
        <v>1460.26</v>
      </c>
      <c r="CN275">
        <v>0.972999</v>
      </c>
      <c r="CO275">
        <v>0.0270013</v>
      </c>
      <c r="CP275">
        <v>0</v>
      </c>
      <c r="CQ275">
        <v>3.3924</v>
      </c>
      <c r="CR275">
        <v>4.99951</v>
      </c>
      <c r="CS275">
        <v>203.251</v>
      </c>
      <c r="CT275">
        <v>11914</v>
      </c>
      <c r="CU275">
        <v>49.187</v>
      </c>
      <c r="CV275">
        <v>51.5</v>
      </c>
      <c r="CW275">
        <v>50.75</v>
      </c>
      <c r="CX275">
        <v>50.562</v>
      </c>
      <c r="CY275">
        <v>51.187</v>
      </c>
      <c r="CZ275">
        <v>1415.97</v>
      </c>
      <c r="DA275">
        <v>39.29</v>
      </c>
      <c r="DB275">
        <v>0</v>
      </c>
      <c r="DC275">
        <v>1627941030.1</v>
      </c>
      <c r="DD275">
        <v>0</v>
      </c>
      <c r="DE275">
        <v>3.24707307692308</v>
      </c>
      <c r="DF275">
        <v>-0.0177265036202745</v>
      </c>
      <c r="DG275">
        <v>-3.28252991228082</v>
      </c>
      <c r="DH275">
        <v>203.76</v>
      </c>
      <c r="DI275">
        <v>15</v>
      </c>
      <c r="DJ275">
        <v>1627940486.6</v>
      </c>
      <c r="DK275" t="s">
        <v>294</v>
      </c>
      <c r="DL275">
        <v>1627940484.1</v>
      </c>
      <c r="DM275">
        <v>1627940486.6</v>
      </c>
      <c r="DN275">
        <v>1</v>
      </c>
      <c r="DO275">
        <v>-0.66</v>
      </c>
      <c r="DP275">
        <v>-0.126</v>
      </c>
      <c r="DQ275">
        <v>0.617</v>
      </c>
      <c r="DR275">
        <v>-0.144</v>
      </c>
      <c r="DS275">
        <v>420</v>
      </c>
      <c r="DT275">
        <v>19</v>
      </c>
      <c r="DU275">
        <v>0.69</v>
      </c>
      <c r="DV275">
        <v>0.21</v>
      </c>
      <c r="DW275">
        <v>-5.22553707317073</v>
      </c>
      <c r="DX275">
        <v>0.546227456445992</v>
      </c>
      <c r="DY275">
        <v>0.0727925742743204</v>
      </c>
      <c r="DZ275">
        <v>0</v>
      </c>
      <c r="EA275">
        <v>3.24058823529412</v>
      </c>
      <c r="EB275">
        <v>-0.132744805641682</v>
      </c>
      <c r="EC275">
        <v>0.157404852239855</v>
      </c>
      <c r="ED275">
        <v>1</v>
      </c>
      <c r="EE275">
        <v>0.0634788902439024</v>
      </c>
      <c r="EF275">
        <v>-0.0575059881533101</v>
      </c>
      <c r="EG275">
        <v>0.00644081180634731</v>
      </c>
      <c r="EH275">
        <v>1</v>
      </c>
      <c r="EI275">
        <v>2</v>
      </c>
      <c r="EJ275">
        <v>3</v>
      </c>
      <c r="EK275" t="s">
        <v>298</v>
      </c>
      <c r="EL275">
        <v>100</v>
      </c>
      <c r="EM275">
        <v>100</v>
      </c>
      <c r="EN275">
        <v>2.135</v>
      </c>
      <c r="EO275">
        <v>-0.129</v>
      </c>
      <c r="EP275">
        <v>-1.5265217558934</v>
      </c>
      <c r="EQ275">
        <v>0.00616335315543056</v>
      </c>
      <c r="ER275">
        <v>-2.81551833566181e-06</v>
      </c>
      <c r="ES275">
        <v>7.20361701182458e-10</v>
      </c>
      <c r="ET275">
        <v>-0.335119031910718</v>
      </c>
      <c r="EU275">
        <v>0.000949733804135094</v>
      </c>
      <c r="EV275">
        <v>0.000626151634330831</v>
      </c>
      <c r="EW275">
        <v>-7.8445624330649e-06</v>
      </c>
      <c r="EX275">
        <v>-4</v>
      </c>
      <c r="EY275">
        <v>2067</v>
      </c>
      <c r="EZ275">
        <v>1</v>
      </c>
      <c r="FA275">
        <v>22</v>
      </c>
      <c r="FB275">
        <v>9.1</v>
      </c>
      <c r="FC275">
        <v>9.1</v>
      </c>
      <c r="FD275">
        <v>18</v>
      </c>
      <c r="FE275">
        <v>993.356</v>
      </c>
      <c r="FF275">
        <v>446.841</v>
      </c>
      <c r="FG275">
        <v>33.0003</v>
      </c>
      <c r="FH275">
        <v>35.467</v>
      </c>
      <c r="FI275">
        <v>30.0011</v>
      </c>
      <c r="FJ275">
        <v>35.126</v>
      </c>
      <c r="FK275">
        <v>35.149</v>
      </c>
      <c r="FL275">
        <v>48.5063</v>
      </c>
      <c r="FM275">
        <v>45.1577</v>
      </c>
      <c r="FN275">
        <v>0</v>
      </c>
      <c r="FO275">
        <v>33</v>
      </c>
      <c r="FP275">
        <v>872.72</v>
      </c>
      <c r="FQ275">
        <v>19.7468</v>
      </c>
      <c r="FR275">
        <v>98.7386</v>
      </c>
      <c r="FS275">
        <v>97.5543</v>
      </c>
    </row>
    <row r="276" spans="1:175">
      <c r="A276">
        <v>260</v>
      </c>
      <c r="B276">
        <v>1627941031.6</v>
      </c>
      <c r="C276">
        <v>518</v>
      </c>
      <c r="D276" t="s">
        <v>814</v>
      </c>
      <c r="E276" t="s">
        <v>815</v>
      </c>
      <c r="F276">
        <v>0</v>
      </c>
      <c r="H276">
        <v>1627941031.6</v>
      </c>
      <c r="I276">
        <f>(J276)/1000</f>
        <v>0</v>
      </c>
      <c r="J276">
        <f>1000*CB276*AH276*(BX276-BY276)/(100*BQ276*(1000-AH276*BX276))</f>
        <v>0</v>
      </c>
      <c r="K276">
        <f>CB276*AH276*(BW276-BV276*(1000-AH276*BY276)/(1000-AH276*BX276))/(100*BQ276)</f>
        <v>0</v>
      </c>
      <c r="L276">
        <f>BV276 - IF(AH276&gt;1, K276*BQ276*100.0/(AJ276*CJ276), 0)</f>
        <v>0</v>
      </c>
      <c r="M276">
        <f>((S276-I276/2)*L276-K276)/(S276+I276/2)</f>
        <v>0</v>
      </c>
      <c r="N276">
        <f>M276*(CC276+CD276)/1000.0</f>
        <v>0</v>
      </c>
      <c r="O276">
        <f>(BV276 - IF(AH276&gt;1, K276*BQ276*100.0/(AJ276*CJ276), 0))*(CC276+CD276)/1000.0</f>
        <v>0</v>
      </c>
      <c r="P276">
        <f>2.0/((1/R276-1/Q276)+SIGN(R276)*SQRT((1/R276-1/Q276)*(1/R276-1/Q276) + 4*BR276/((BR276+1)*(BR276+1))*(2*1/R276*1/Q276-1/Q276*1/Q276)))</f>
        <v>0</v>
      </c>
      <c r="Q276">
        <f>IF(LEFT(BS276,1)&lt;&gt;"0",IF(LEFT(BS276,1)="1",3.0,BT276),$D$5+$E$5*(CJ276*CC276/($K$5*1000))+$F$5*(CJ276*CC276/($K$5*1000))*MAX(MIN(BQ276,$J$5),$I$5)*MAX(MIN(BQ276,$J$5),$I$5)+$G$5*MAX(MIN(BQ276,$J$5),$I$5)*(CJ276*CC276/($K$5*1000))+$H$5*(CJ276*CC276/($K$5*1000))*(CJ276*CC276/($K$5*1000)))</f>
        <v>0</v>
      </c>
      <c r="R276">
        <f>I276*(1000-(1000*0.61365*exp(17.502*V276/(240.97+V276))/(CC276+CD276)+BX276)/2)/(1000*0.61365*exp(17.502*V276/(240.97+V276))/(CC276+CD276)-BX276)</f>
        <v>0</v>
      </c>
      <c r="S276">
        <f>1/((BR276+1)/(P276/1.6)+1/(Q276/1.37)) + BR276/((BR276+1)/(P276/1.6) + BR276/(Q276/1.37))</f>
        <v>0</v>
      </c>
      <c r="T276">
        <f>(BM276*BP276)</f>
        <v>0</v>
      </c>
      <c r="U276">
        <f>(CE276+(T276+2*0.95*5.67E-8*(((CE276+$B$7)+273)^4-(CE276+273)^4)-44100*I276)/(1.84*29.3*Q276+8*0.95*5.67E-8*(CE276+273)^3))</f>
        <v>0</v>
      </c>
      <c r="V276">
        <f>($C$7*CF276+$D$7*CG276+$E$7*U276)</f>
        <v>0</v>
      </c>
      <c r="W276">
        <f>0.61365*exp(17.502*V276/(240.97+V276))</f>
        <v>0</v>
      </c>
      <c r="X276">
        <f>(Y276/Z276*100)</f>
        <v>0</v>
      </c>
      <c r="Y276">
        <f>BX276*(CC276+CD276)/1000</f>
        <v>0</v>
      </c>
      <c r="Z276">
        <f>0.61365*exp(17.502*CE276/(240.97+CE276))</f>
        <v>0</v>
      </c>
      <c r="AA276">
        <f>(W276-BX276*(CC276+CD276)/1000)</f>
        <v>0</v>
      </c>
      <c r="AB276">
        <f>(-I276*44100)</f>
        <v>0</v>
      </c>
      <c r="AC276">
        <f>2*29.3*Q276*0.92*(CE276-V276)</f>
        <v>0</v>
      </c>
      <c r="AD276">
        <f>2*0.95*5.67E-8*(((CE276+$B$7)+273)^4-(V276+273)^4)</f>
        <v>0</v>
      </c>
      <c r="AE276">
        <f>T276+AD276+AB276+AC276</f>
        <v>0</v>
      </c>
      <c r="AF276">
        <v>0</v>
      </c>
      <c r="AG276">
        <v>0</v>
      </c>
      <c r="AH276">
        <f>IF(AF276*$H$13&gt;=AJ276,1.0,(AJ276/(AJ276-AF276*$H$13)))</f>
        <v>0</v>
      </c>
      <c r="AI276">
        <f>(AH276-1)*100</f>
        <v>0</v>
      </c>
      <c r="AJ276">
        <f>MAX(0,($B$13+$C$13*CJ276)/(1+$D$13*CJ276)*CC276/(CE276+273)*$E$13)</f>
        <v>0</v>
      </c>
      <c r="AK276" t="s">
        <v>292</v>
      </c>
      <c r="AL276" t="s">
        <v>292</v>
      </c>
      <c r="AM276">
        <v>0</v>
      </c>
      <c r="AN276">
        <v>0</v>
      </c>
      <c r="AO276">
        <f>1-AM276/AN276</f>
        <v>0</v>
      </c>
      <c r="AP276">
        <v>0</v>
      </c>
      <c r="AQ276" t="s">
        <v>292</v>
      </c>
      <c r="AR276" t="s">
        <v>292</v>
      </c>
      <c r="AS276">
        <v>0</v>
      </c>
      <c r="AT276">
        <v>0</v>
      </c>
      <c r="AU276">
        <f>1-AS276/AT276</f>
        <v>0</v>
      </c>
      <c r="AV276">
        <v>0.5</v>
      </c>
      <c r="AW276">
        <f>BN276</f>
        <v>0</v>
      </c>
      <c r="AX276">
        <f>K276</f>
        <v>0</v>
      </c>
      <c r="AY276">
        <f>AU276*AV276*AW276</f>
        <v>0</v>
      </c>
      <c r="AZ276">
        <f>(AX276-AP276)/AW276</f>
        <v>0</v>
      </c>
      <c r="BA276">
        <f>(AN276-AT276)/AT276</f>
        <v>0</v>
      </c>
      <c r="BB276">
        <f>AM276/(AO276+AM276/AT276)</f>
        <v>0</v>
      </c>
      <c r="BC276" t="s">
        <v>292</v>
      </c>
      <c r="BD276">
        <v>0</v>
      </c>
      <c r="BE276">
        <f>IF(BD276&lt;&gt;0, BD276, BB276)</f>
        <v>0</v>
      </c>
      <c r="BF276">
        <f>1-BE276/AT276</f>
        <v>0</v>
      </c>
      <c r="BG276">
        <f>(AT276-AS276)/(AT276-BE276)</f>
        <v>0</v>
      </c>
      <c r="BH276">
        <f>(AN276-AT276)/(AN276-BE276)</f>
        <v>0</v>
      </c>
      <c r="BI276">
        <f>(AT276-AS276)/(AT276-AM276)</f>
        <v>0</v>
      </c>
      <c r="BJ276">
        <f>(AN276-AT276)/(AN276-AM276)</f>
        <v>0</v>
      </c>
      <c r="BK276">
        <f>(BG276*BE276/AS276)</f>
        <v>0</v>
      </c>
      <c r="BL276">
        <f>(1-BK276)</f>
        <v>0</v>
      </c>
      <c r="BM276">
        <f>$B$11*CK276+$C$11*CL276+$F$11*CM276*(1-CP276)</f>
        <v>0</v>
      </c>
      <c r="BN276">
        <f>BM276*BO276</f>
        <v>0</v>
      </c>
      <c r="BO276">
        <f>($B$11*$D$9+$C$11*$D$9+$F$11*((CZ276+CR276)/MAX(CZ276+CR276+DA276, 0.1)*$I$9+DA276/MAX(CZ276+CR276+DA276, 0.1)*$J$9))/($B$11+$C$11+$F$11)</f>
        <v>0</v>
      </c>
      <c r="BP276">
        <f>($B$11*$K$9+$C$11*$K$9+$F$11*((CZ276+CR276)/MAX(CZ276+CR276+DA276, 0.1)*$P$9+DA276/MAX(CZ276+CR276+DA276, 0.1)*$Q$9))/($B$11+$C$11+$F$11)</f>
        <v>0</v>
      </c>
      <c r="BQ276">
        <v>6</v>
      </c>
      <c r="BR276">
        <v>0.5</v>
      </c>
      <c r="BS276" t="s">
        <v>293</v>
      </c>
      <c r="BT276">
        <v>2</v>
      </c>
      <c r="BU276">
        <v>1627941031.6</v>
      </c>
      <c r="BV276">
        <v>860.409</v>
      </c>
      <c r="BW276">
        <v>865.5</v>
      </c>
      <c r="BX276">
        <v>19.8396</v>
      </c>
      <c r="BY276">
        <v>19.7825</v>
      </c>
      <c r="BZ276">
        <v>858.265</v>
      </c>
      <c r="CA276">
        <v>19.9686</v>
      </c>
      <c r="CB276">
        <v>899.927</v>
      </c>
      <c r="CC276">
        <v>101.135</v>
      </c>
      <c r="CD276">
        <v>0.0999693</v>
      </c>
      <c r="CE276">
        <v>35.3244</v>
      </c>
      <c r="CF276">
        <v>35.5729</v>
      </c>
      <c r="CG276">
        <v>999.9</v>
      </c>
      <c r="CH276">
        <v>0</v>
      </c>
      <c r="CI276">
        <v>0</v>
      </c>
      <c r="CJ276">
        <v>9971.25</v>
      </c>
      <c r="CK276">
        <v>0</v>
      </c>
      <c r="CL276">
        <v>66.2791</v>
      </c>
      <c r="CM276">
        <v>1459.95</v>
      </c>
      <c r="CN276">
        <v>0.972993</v>
      </c>
      <c r="CO276">
        <v>0.027007</v>
      </c>
      <c r="CP276">
        <v>0</v>
      </c>
      <c r="CQ276">
        <v>3.3056</v>
      </c>
      <c r="CR276">
        <v>4.99951</v>
      </c>
      <c r="CS276">
        <v>202.88</v>
      </c>
      <c r="CT276">
        <v>11911.4</v>
      </c>
      <c r="CU276">
        <v>49.187</v>
      </c>
      <c r="CV276">
        <v>51.5</v>
      </c>
      <c r="CW276">
        <v>50.75</v>
      </c>
      <c r="CX276">
        <v>50.562</v>
      </c>
      <c r="CY276">
        <v>51.187</v>
      </c>
      <c r="CZ276">
        <v>1415.66</v>
      </c>
      <c r="DA276">
        <v>39.29</v>
      </c>
      <c r="DB276">
        <v>0</v>
      </c>
      <c r="DC276">
        <v>1627941032.5</v>
      </c>
      <c r="DD276">
        <v>0</v>
      </c>
      <c r="DE276">
        <v>3.25258076923077</v>
      </c>
      <c r="DF276">
        <v>-0.37688547707449</v>
      </c>
      <c r="DG276">
        <v>-3.17760682563128</v>
      </c>
      <c r="DH276">
        <v>203.597038461538</v>
      </c>
      <c r="DI276">
        <v>15</v>
      </c>
      <c r="DJ276">
        <v>1627940486.6</v>
      </c>
      <c r="DK276" t="s">
        <v>294</v>
      </c>
      <c r="DL276">
        <v>1627940484.1</v>
      </c>
      <c r="DM276">
        <v>1627940486.6</v>
      </c>
      <c r="DN276">
        <v>1</v>
      </c>
      <c r="DO276">
        <v>-0.66</v>
      </c>
      <c r="DP276">
        <v>-0.126</v>
      </c>
      <c r="DQ276">
        <v>0.617</v>
      </c>
      <c r="DR276">
        <v>-0.144</v>
      </c>
      <c r="DS276">
        <v>420</v>
      </c>
      <c r="DT276">
        <v>19</v>
      </c>
      <c r="DU276">
        <v>0.69</v>
      </c>
      <c r="DV276">
        <v>0.21</v>
      </c>
      <c r="DW276">
        <v>-5.20782219512195</v>
      </c>
      <c r="DX276">
        <v>0.555902090592318</v>
      </c>
      <c r="DY276">
        <v>0.0734771775256281</v>
      </c>
      <c r="DZ276">
        <v>0</v>
      </c>
      <c r="EA276">
        <v>3.22490588235294</v>
      </c>
      <c r="EB276">
        <v>0.149162083500603</v>
      </c>
      <c r="EC276">
        <v>0.146466442535235</v>
      </c>
      <c r="ED276">
        <v>1</v>
      </c>
      <c r="EE276">
        <v>0.0615271634146341</v>
      </c>
      <c r="EF276">
        <v>-0.0391787101045296</v>
      </c>
      <c r="EG276">
        <v>0.00452550720918317</v>
      </c>
      <c r="EH276">
        <v>1</v>
      </c>
      <c r="EI276">
        <v>2</v>
      </c>
      <c r="EJ276">
        <v>3</v>
      </c>
      <c r="EK276" t="s">
        <v>298</v>
      </c>
      <c r="EL276">
        <v>100</v>
      </c>
      <c r="EM276">
        <v>100</v>
      </c>
      <c r="EN276">
        <v>2.144</v>
      </c>
      <c r="EO276">
        <v>-0.129</v>
      </c>
      <c r="EP276">
        <v>-1.5265217558934</v>
      </c>
      <c r="EQ276">
        <v>0.00616335315543056</v>
      </c>
      <c r="ER276">
        <v>-2.81551833566181e-06</v>
      </c>
      <c r="ES276">
        <v>7.20361701182458e-10</v>
      </c>
      <c r="ET276">
        <v>-0.335119031910718</v>
      </c>
      <c r="EU276">
        <v>0.000949733804135094</v>
      </c>
      <c r="EV276">
        <v>0.000626151634330831</v>
      </c>
      <c r="EW276">
        <v>-7.8445624330649e-06</v>
      </c>
      <c r="EX276">
        <v>-4</v>
      </c>
      <c r="EY276">
        <v>2067</v>
      </c>
      <c r="EZ276">
        <v>1</v>
      </c>
      <c r="FA276">
        <v>22</v>
      </c>
      <c r="FB276">
        <v>9.1</v>
      </c>
      <c r="FC276">
        <v>9.1</v>
      </c>
      <c r="FD276">
        <v>18</v>
      </c>
      <c r="FE276">
        <v>993.318</v>
      </c>
      <c r="FF276">
        <v>446.82</v>
      </c>
      <c r="FG276">
        <v>33.0004</v>
      </c>
      <c r="FH276">
        <v>35.4719</v>
      </c>
      <c r="FI276">
        <v>30.0011</v>
      </c>
      <c r="FJ276">
        <v>35.1324</v>
      </c>
      <c r="FK276">
        <v>35.1554</v>
      </c>
      <c r="FL276">
        <v>48.6761</v>
      </c>
      <c r="FM276">
        <v>45.1577</v>
      </c>
      <c r="FN276">
        <v>0</v>
      </c>
      <c r="FO276">
        <v>33</v>
      </c>
      <c r="FP276">
        <v>877.75</v>
      </c>
      <c r="FQ276">
        <v>19.7468</v>
      </c>
      <c r="FR276">
        <v>98.7378</v>
      </c>
      <c r="FS276">
        <v>97.5525</v>
      </c>
    </row>
    <row r="277" spans="1:175">
      <c r="A277">
        <v>261</v>
      </c>
      <c r="B277">
        <v>1627941033.6</v>
      </c>
      <c r="C277">
        <v>520</v>
      </c>
      <c r="D277" t="s">
        <v>816</v>
      </c>
      <c r="E277" t="s">
        <v>817</v>
      </c>
      <c r="F277">
        <v>0</v>
      </c>
      <c r="H277">
        <v>1627941033.6</v>
      </c>
      <c r="I277">
        <f>(J277)/1000</f>
        <v>0</v>
      </c>
      <c r="J277">
        <f>1000*CB277*AH277*(BX277-BY277)/(100*BQ277*(1000-AH277*BX277))</f>
        <v>0</v>
      </c>
      <c r="K277">
        <f>CB277*AH277*(BW277-BV277*(1000-AH277*BY277)/(1000-AH277*BX277))/(100*BQ277)</f>
        <v>0</v>
      </c>
      <c r="L277">
        <f>BV277 - IF(AH277&gt;1, K277*BQ277*100.0/(AJ277*CJ277), 0)</f>
        <v>0</v>
      </c>
      <c r="M277">
        <f>((S277-I277/2)*L277-K277)/(S277+I277/2)</f>
        <v>0</v>
      </c>
      <c r="N277">
        <f>M277*(CC277+CD277)/1000.0</f>
        <v>0</v>
      </c>
      <c r="O277">
        <f>(BV277 - IF(AH277&gt;1, K277*BQ277*100.0/(AJ277*CJ277), 0))*(CC277+CD277)/1000.0</f>
        <v>0</v>
      </c>
      <c r="P277">
        <f>2.0/((1/R277-1/Q277)+SIGN(R277)*SQRT((1/R277-1/Q277)*(1/R277-1/Q277) + 4*BR277/((BR277+1)*(BR277+1))*(2*1/R277*1/Q277-1/Q277*1/Q277)))</f>
        <v>0</v>
      </c>
      <c r="Q277">
        <f>IF(LEFT(BS277,1)&lt;&gt;"0",IF(LEFT(BS277,1)="1",3.0,BT277),$D$5+$E$5*(CJ277*CC277/($K$5*1000))+$F$5*(CJ277*CC277/($K$5*1000))*MAX(MIN(BQ277,$J$5),$I$5)*MAX(MIN(BQ277,$J$5),$I$5)+$G$5*MAX(MIN(BQ277,$J$5),$I$5)*(CJ277*CC277/($K$5*1000))+$H$5*(CJ277*CC277/($K$5*1000))*(CJ277*CC277/($K$5*1000)))</f>
        <v>0</v>
      </c>
      <c r="R277">
        <f>I277*(1000-(1000*0.61365*exp(17.502*V277/(240.97+V277))/(CC277+CD277)+BX277)/2)/(1000*0.61365*exp(17.502*V277/(240.97+V277))/(CC277+CD277)-BX277)</f>
        <v>0</v>
      </c>
      <c r="S277">
        <f>1/((BR277+1)/(P277/1.6)+1/(Q277/1.37)) + BR277/((BR277+1)/(P277/1.6) + BR277/(Q277/1.37))</f>
        <v>0</v>
      </c>
      <c r="T277">
        <f>(BM277*BP277)</f>
        <v>0</v>
      </c>
      <c r="U277">
        <f>(CE277+(T277+2*0.95*5.67E-8*(((CE277+$B$7)+273)^4-(CE277+273)^4)-44100*I277)/(1.84*29.3*Q277+8*0.95*5.67E-8*(CE277+273)^3))</f>
        <v>0</v>
      </c>
      <c r="V277">
        <f>($C$7*CF277+$D$7*CG277+$E$7*U277)</f>
        <v>0</v>
      </c>
      <c r="W277">
        <f>0.61365*exp(17.502*V277/(240.97+V277))</f>
        <v>0</v>
      </c>
      <c r="X277">
        <f>(Y277/Z277*100)</f>
        <v>0</v>
      </c>
      <c r="Y277">
        <f>BX277*(CC277+CD277)/1000</f>
        <v>0</v>
      </c>
      <c r="Z277">
        <f>0.61365*exp(17.502*CE277/(240.97+CE277))</f>
        <v>0</v>
      </c>
      <c r="AA277">
        <f>(W277-BX277*(CC277+CD277)/1000)</f>
        <v>0</v>
      </c>
      <c r="AB277">
        <f>(-I277*44100)</f>
        <v>0</v>
      </c>
      <c r="AC277">
        <f>2*29.3*Q277*0.92*(CE277-V277)</f>
        <v>0</v>
      </c>
      <c r="AD277">
        <f>2*0.95*5.67E-8*(((CE277+$B$7)+273)^4-(V277+273)^4)</f>
        <v>0</v>
      </c>
      <c r="AE277">
        <f>T277+AD277+AB277+AC277</f>
        <v>0</v>
      </c>
      <c r="AF277">
        <v>0</v>
      </c>
      <c r="AG277">
        <v>0</v>
      </c>
      <c r="AH277">
        <f>IF(AF277*$H$13&gt;=AJ277,1.0,(AJ277/(AJ277-AF277*$H$13)))</f>
        <v>0</v>
      </c>
      <c r="AI277">
        <f>(AH277-1)*100</f>
        <v>0</v>
      </c>
      <c r="AJ277">
        <f>MAX(0,($B$13+$C$13*CJ277)/(1+$D$13*CJ277)*CC277/(CE277+273)*$E$13)</f>
        <v>0</v>
      </c>
      <c r="AK277" t="s">
        <v>292</v>
      </c>
      <c r="AL277" t="s">
        <v>292</v>
      </c>
      <c r="AM277">
        <v>0</v>
      </c>
      <c r="AN277">
        <v>0</v>
      </c>
      <c r="AO277">
        <f>1-AM277/AN277</f>
        <v>0</v>
      </c>
      <c r="AP277">
        <v>0</v>
      </c>
      <c r="AQ277" t="s">
        <v>292</v>
      </c>
      <c r="AR277" t="s">
        <v>292</v>
      </c>
      <c r="AS277">
        <v>0</v>
      </c>
      <c r="AT277">
        <v>0</v>
      </c>
      <c r="AU277">
        <f>1-AS277/AT277</f>
        <v>0</v>
      </c>
      <c r="AV277">
        <v>0.5</v>
      </c>
      <c r="AW277">
        <f>BN277</f>
        <v>0</v>
      </c>
      <c r="AX277">
        <f>K277</f>
        <v>0</v>
      </c>
      <c r="AY277">
        <f>AU277*AV277*AW277</f>
        <v>0</v>
      </c>
      <c r="AZ277">
        <f>(AX277-AP277)/AW277</f>
        <v>0</v>
      </c>
      <c r="BA277">
        <f>(AN277-AT277)/AT277</f>
        <v>0</v>
      </c>
      <c r="BB277">
        <f>AM277/(AO277+AM277/AT277)</f>
        <v>0</v>
      </c>
      <c r="BC277" t="s">
        <v>292</v>
      </c>
      <c r="BD277">
        <v>0</v>
      </c>
      <c r="BE277">
        <f>IF(BD277&lt;&gt;0, BD277, BB277)</f>
        <v>0</v>
      </c>
      <c r="BF277">
        <f>1-BE277/AT277</f>
        <v>0</v>
      </c>
      <c r="BG277">
        <f>(AT277-AS277)/(AT277-BE277)</f>
        <v>0</v>
      </c>
      <c r="BH277">
        <f>(AN277-AT277)/(AN277-BE277)</f>
        <v>0</v>
      </c>
      <c r="BI277">
        <f>(AT277-AS277)/(AT277-AM277)</f>
        <v>0</v>
      </c>
      <c r="BJ277">
        <f>(AN277-AT277)/(AN277-AM277)</f>
        <v>0</v>
      </c>
      <c r="BK277">
        <f>(BG277*BE277/AS277)</f>
        <v>0</v>
      </c>
      <c r="BL277">
        <f>(1-BK277)</f>
        <v>0</v>
      </c>
      <c r="BM277">
        <f>$B$11*CK277+$C$11*CL277+$F$11*CM277*(1-CP277)</f>
        <v>0</v>
      </c>
      <c r="BN277">
        <f>BM277*BO277</f>
        <v>0</v>
      </c>
      <c r="BO277">
        <f>($B$11*$D$9+$C$11*$D$9+$F$11*((CZ277+CR277)/MAX(CZ277+CR277+DA277, 0.1)*$I$9+DA277/MAX(CZ277+CR277+DA277, 0.1)*$J$9))/($B$11+$C$11+$F$11)</f>
        <v>0</v>
      </c>
      <c r="BP277">
        <f>($B$11*$K$9+$C$11*$K$9+$F$11*((CZ277+CR277)/MAX(CZ277+CR277+DA277, 0.1)*$P$9+DA277/MAX(CZ277+CR277+DA277, 0.1)*$Q$9))/($B$11+$C$11+$F$11)</f>
        <v>0</v>
      </c>
      <c r="BQ277">
        <v>6</v>
      </c>
      <c r="BR277">
        <v>0.5</v>
      </c>
      <c r="BS277" t="s">
        <v>293</v>
      </c>
      <c r="BT277">
        <v>2</v>
      </c>
      <c r="BU277">
        <v>1627941033.6</v>
      </c>
      <c r="BV277">
        <v>863.781</v>
      </c>
      <c r="BW277">
        <v>868.972</v>
      </c>
      <c r="BX277">
        <v>19.8463</v>
      </c>
      <c r="BY277">
        <v>19.7878</v>
      </c>
      <c r="BZ277">
        <v>861.626</v>
      </c>
      <c r="CA277">
        <v>19.9752</v>
      </c>
      <c r="CB277">
        <v>900.003</v>
      </c>
      <c r="CC277">
        <v>101.134</v>
      </c>
      <c r="CD277">
        <v>0.0998397</v>
      </c>
      <c r="CE277">
        <v>35.326</v>
      </c>
      <c r="CF277">
        <v>35.5784</v>
      </c>
      <c r="CG277">
        <v>999.9</v>
      </c>
      <c r="CH277">
        <v>0</v>
      </c>
      <c r="CI277">
        <v>0</v>
      </c>
      <c r="CJ277">
        <v>9996.25</v>
      </c>
      <c r="CK277">
        <v>0</v>
      </c>
      <c r="CL277">
        <v>66.265</v>
      </c>
      <c r="CM277">
        <v>1460.26</v>
      </c>
      <c r="CN277">
        <v>0.972993</v>
      </c>
      <c r="CO277">
        <v>0.027007</v>
      </c>
      <c r="CP277">
        <v>0</v>
      </c>
      <c r="CQ277">
        <v>3.1481</v>
      </c>
      <c r="CR277">
        <v>4.99951</v>
      </c>
      <c r="CS277">
        <v>203.023</v>
      </c>
      <c r="CT277">
        <v>11914</v>
      </c>
      <c r="CU277">
        <v>49.187</v>
      </c>
      <c r="CV277">
        <v>51.5</v>
      </c>
      <c r="CW277">
        <v>50.75</v>
      </c>
      <c r="CX277">
        <v>50.562</v>
      </c>
      <c r="CY277">
        <v>51.187</v>
      </c>
      <c r="CZ277">
        <v>1415.96</v>
      </c>
      <c r="DA277">
        <v>39.3</v>
      </c>
      <c r="DB277">
        <v>0</v>
      </c>
      <c r="DC277">
        <v>1627941034.3</v>
      </c>
      <c r="DD277">
        <v>0</v>
      </c>
      <c r="DE277">
        <v>3.26798</v>
      </c>
      <c r="DF277">
        <v>-0.367307701927905</v>
      </c>
      <c r="DG277">
        <v>-3.2333846126562</v>
      </c>
      <c r="DH277">
        <v>203.4684</v>
      </c>
      <c r="DI277">
        <v>15</v>
      </c>
      <c r="DJ277">
        <v>1627940486.6</v>
      </c>
      <c r="DK277" t="s">
        <v>294</v>
      </c>
      <c r="DL277">
        <v>1627940484.1</v>
      </c>
      <c r="DM277">
        <v>1627940486.6</v>
      </c>
      <c r="DN277">
        <v>1</v>
      </c>
      <c r="DO277">
        <v>-0.66</v>
      </c>
      <c r="DP277">
        <v>-0.126</v>
      </c>
      <c r="DQ277">
        <v>0.617</v>
      </c>
      <c r="DR277">
        <v>-0.144</v>
      </c>
      <c r="DS277">
        <v>420</v>
      </c>
      <c r="DT277">
        <v>19</v>
      </c>
      <c r="DU277">
        <v>0.69</v>
      </c>
      <c r="DV277">
        <v>0.21</v>
      </c>
      <c r="DW277">
        <v>-5.19314097560976</v>
      </c>
      <c r="DX277">
        <v>0.731023275261321</v>
      </c>
      <c r="DY277">
        <v>0.0829733842957319</v>
      </c>
      <c r="DZ277">
        <v>0</v>
      </c>
      <c r="EA277">
        <v>3.23430571428571</v>
      </c>
      <c r="EB277">
        <v>0.25889937515396</v>
      </c>
      <c r="EC277">
        <v>0.148146903815787</v>
      </c>
      <c r="ED277">
        <v>1</v>
      </c>
      <c r="EE277">
        <v>0.0600522219512195</v>
      </c>
      <c r="EF277">
        <v>-0.0243992466898954</v>
      </c>
      <c r="EG277">
        <v>0.00278050052394609</v>
      </c>
      <c r="EH277">
        <v>1</v>
      </c>
      <c r="EI277">
        <v>2</v>
      </c>
      <c r="EJ277">
        <v>3</v>
      </c>
      <c r="EK277" t="s">
        <v>298</v>
      </c>
      <c r="EL277">
        <v>100</v>
      </c>
      <c r="EM277">
        <v>100</v>
      </c>
      <c r="EN277">
        <v>2.155</v>
      </c>
      <c r="EO277">
        <v>-0.1289</v>
      </c>
      <c r="EP277">
        <v>-1.5265217558934</v>
      </c>
      <c r="EQ277">
        <v>0.00616335315543056</v>
      </c>
      <c r="ER277">
        <v>-2.81551833566181e-06</v>
      </c>
      <c r="ES277">
        <v>7.20361701182458e-10</v>
      </c>
      <c r="ET277">
        <v>-0.335119031910718</v>
      </c>
      <c r="EU277">
        <v>0.000949733804135094</v>
      </c>
      <c r="EV277">
        <v>0.000626151634330831</v>
      </c>
      <c r="EW277">
        <v>-7.8445624330649e-06</v>
      </c>
      <c r="EX277">
        <v>-4</v>
      </c>
      <c r="EY277">
        <v>2067</v>
      </c>
      <c r="EZ277">
        <v>1</v>
      </c>
      <c r="FA277">
        <v>22</v>
      </c>
      <c r="FB277">
        <v>9.2</v>
      </c>
      <c r="FC277">
        <v>9.1</v>
      </c>
      <c r="FD277">
        <v>18</v>
      </c>
      <c r="FE277">
        <v>993.583</v>
      </c>
      <c r="FF277">
        <v>446.849</v>
      </c>
      <c r="FG277">
        <v>33.0006</v>
      </c>
      <c r="FH277">
        <v>35.4769</v>
      </c>
      <c r="FI277">
        <v>30.0011</v>
      </c>
      <c r="FJ277">
        <v>35.1387</v>
      </c>
      <c r="FK277">
        <v>35.1618</v>
      </c>
      <c r="FL277">
        <v>48.8224</v>
      </c>
      <c r="FM277">
        <v>45.1577</v>
      </c>
      <c r="FN277">
        <v>0</v>
      </c>
      <c r="FO277">
        <v>33</v>
      </c>
      <c r="FP277">
        <v>882.76</v>
      </c>
      <c r="FQ277">
        <v>19.7468</v>
      </c>
      <c r="FR277">
        <v>98.7379</v>
      </c>
      <c r="FS277">
        <v>97.5512</v>
      </c>
    </row>
    <row r="278" spans="1:175">
      <c r="A278">
        <v>262</v>
      </c>
      <c r="B278">
        <v>1627941035.6</v>
      </c>
      <c r="C278">
        <v>522</v>
      </c>
      <c r="D278" t="s">
        <v>818</v>
      </c>
      <c r="E278" t="s">
        <v>819</v>
      </c>
      <c r="F278">
        <v>0</v>
      </c>
      <c r="H278">
        <v>1627941035.6</v>
      </c>
      <c r="I278">
        <f>(J278)/1000</f>
        <v>0</v>
      </c>
      <c r="J278">
        <f>1000*CB278*AH278*(BX278-BY278)/(100*BQ278*(1000-AH278*BX278))</f>
        <v>0</v>
      </c>
      <c r="K278">
        <f>CB278*AH278*(BW278-BV278*(1000-AH278*BY278)/(1000-AH278*BX278))/(100*BQ278)</f>
        <v>0</v>
      </c>
      <c r="L278">
        <f>BV278 - IF(AH278&gt;1, K278*BQ278*100.0/(AJ278*CJ278), 0)</f>
        <v>0</v>
      </c>
      <c r="M278">
        <f>((S278-I278/2)*L278-K278)/(S278+I278/2)</f>
        <v>0</v>
      </c>
      <c r="N278">
        <f>M278*(CC278+CD278)/1000.0</f>
        <v>0</v>
      </c>
      <c r="O278">
        <f>(BV278 - IF(AH278&gt;1, K278*BQ278*100.0/(AJ278*CJ278), 0))*(CC278+CD278)/1000.0</f>
        <v>0</v>
      </c>
      <c r="P278">
        <f>2.0/((1/R278-1/Q278)+SIGN(R278)*SQRT((1/R278-1/Q278)*(1/R278-1/Q278) + 4*BR278/((BR278+1)*(BR278+1))*(2*1/R278*1/Q278-1/Q278*1/Q278)))</f>
        <v>0</v>
      </c>
      <c r="Q278">
        <f>IF(LEFT(BS278,1)&lt;&gt;"0",IF(LEFT(BS278,1)="1",3.0,BT278),$D$5+$E$5*(CJ278*CC278/($K$5*1000))+$F$5*(CJ278*CC278/($K$5*1000))*MAX(MIN(BQ278,$J$5),$I$5)*MAX(MIN(BQ278,$J$5),$I$5)+$G$5*MAX(MIN(BQ278,$J$5),$I$5)*(CJ278*CC278/($K$5*1000))+$H$5*(CJ278*CC278/($K$5*1000))*(CJ278*CC278/($K$5*1000)))</f>
        <v>0</v>
      </c>
      <c r="R278">
        <f>I278*(1000-(1000*0.61365*exp(17.502*V278/(240.97+V278))/(CC278+CD278)+BX278)/2)/(1000*0.61365*exp(17.502*V278/(240.97+V278))/(CC278+CD278)-BX278)</f>
        <v>0</v>
      </c>
      <c r="S278">
        <f>1/((BR278+1)/(P278/1.6)+1/(Q278/1.37)) + BR278/((BR278+1)/(P278/1.6) + BR278/(Q278/1.37))</f>
        <v>0</v>
      </c>
      <c r="T278">
        <f>(BM278*BP278)</f>
        <v>0</v>
      </c>
      <c r="U278">
        <f>(CE278+(T278+2*0.95*5.67E-8*(((CE278+$B$7)+273)^4-(CE278+273)^4)-44100*I278)/(1.84*29.3*Q278+8*0.95*5.67E-8*(CE278+273)^3))</f>
        <v>0</v>
      </c>
      <c r="V278">
        <f>($C$7*CF278+$D$7*CG278+$E$7*U278)</f>
        <v>0</v>
      </c>
      <c r="W278">
        <f>0.61365*exp(17.502*V278/(240.97+V278))</f>
        <v>0</v>
      </c>
      <c r="X278">
        <f>(Y278/Z278*100)</f>
        <v>0</v>
      </c>
      <c r="Y278">
        <f>BX278*(CC278+CD278)/1000</f>
        <v>0</v>
      </c>
      <c r="Z278">
        <f>0.61365*exp(17.502*CE278/(240.97+CE278))</f>
        <v>0</v>
      </c>
      <c r="AA278">
        <f>(W278-BX278*(CC278+CD278)/1000)</f>
        <v>0</v>
      </c>
      <c r="AB278">
        <f>(-I278*44100)</f>
        <v>0</v>
      </c>
      <c r="AC278">
        <f>2*29.3*Q278*0.92*(CE278-V278)</f>
        <v>0</v>
      </c>
      <c r="AD278">
        <f>2*0.95*5.67E-8*(((CE278+$B$7)+273)^4-(V278+273)^4)</f>
        <v>0</v>
      </c>
      <c r="AE278">
        <f>T278+AD278+AB278+AC278</f>
        <v>0</v>
      </c>
      <c r="AF278">
        <v>0</v>
      </c>
      <c r="AG278">
        <v>0</v>
      </c>
      <c r="AH278">
        <f>IF(AF278*$H$13&gt;=AJ278,1.0,(AJ278/(AJ278-AF278*$H$13)))</f>
        <v>0</v>
      </c>
      <c r="AI278">
        <f>(AH278-1)*100</f>
        <v>0</v>
      </c>
      <c r="AJ278">
        <f>MAX(0,($B$13+$C$13*CJ278)/(1+$D$13*CJ278)*CC278/(CE278+273)*$E$13)</f>
        <v>0</v>
      </c>
      <c r="AK278" t="s">
        <v>292</v>
      </c>
      <c r="AL278" t="s">
        <v>292</v>
      </c>
      <c r="AM278">
        <v>0</v>
      </c>
      <c r="AN278">
        <v>0</v>
      </c>
      <c r="AO278">
        <f>1-AM278/AN278</f>
        <v>0</v>
      </c>
      <c r="AP278">
        <v>0</v>
      </c>
      <c r="AQ278" t="s">
        <v>292</v>
      </c>
      <c r="AR278" t="s">
        <v>292</v>
      </c>
      <c r="AS278">
        <v>0</v>
      </c>
      <c r="AT278">
        <v>0</v>
      </c>
      <c r="AU278">
        <f>1-AS278/AT278</f>
        <v>0</v>
      </c>
      <c r="AV278">
        <v>0.5</v>
      </c>
      <c r="AW278">
        <f>BN278</f>
        <v>0</v>
      </c>
      <c r="AX278">
        <f>K278</f>
        <v>0</v>
      </c>
      <c r="AY278">
        <f>AU278*AV278*AW278</f>
        <v>0</v>
      </c>
      <c r="AZ278">
        <f>(AX278-AP278)/AW278</f>
        <v>0</v>
      </c>
      <c r="BA278">
        <f>(AN278-AT278)/AT278</f>
        <v>0</v>
      </c>
      <c r="BB278">
        <f>AM278/(AO278+AM278/AT278)</f>
        <v>0</v>
      </c>
      <c r="BC278" t="s">
        <v>292</v>
      </c>
      <c r="BD278">
        <v>0</v>
      </c>
      <c r="BE278">
        <f>IF(BD278&lt;&gt;0, BD278, BB278)</f>
        <v>0</v>
      </c>
      <c r="BF278">
        <f>1-BE278/AT278</f>
        <v>0</v>
      </c>
      <c r="BG278">
        <f>(AT278-AS278)/(AT278-BE278)</f>
        <v>0</v>
      </c>
      <c r="BH278">
        <f>(AN278-AT278)/(AN278-BE278)</f>
        <v>0</v>
      </c>
      <c r="BI278">
        <f>(AT278-AS278)/(AT278-AM278)</f>
        <v>0</v>
      </c>
      <c r="BJ278">
        <f>(AN278-AT278)/(AN278-AM278)</f>
        <v>0</v>
      </c>
      <c r="BK278">
        <f>(BG278*BE278/AS278)</f>
        <v>0</v>
      </c>
      <c r="BL278">
        <f>(1-BK278)</f>
        <v>0</v>
      </c>
      <c r="BM278">
        <f>$B$11*CK278+$C$11*CL278+$F$11*CM278*(1-CP278)</f>
        <v>0</v>
      </c>
      <c r="BN278">
        <f>BM278*BO278</f>
        <v>0</v>
      </c>
      <c r="BO278">
        <f>($B$11*$D$9+$C$11*$D$9+$F$11*((CZ278+CR278)/MAX(CZ278+CR278+DA278, 0.1)*$I$9+DA278/MAX(CZ278+CR278+DA278, 0.1)*$J$9))/($B$11+$C$11+$F$11)</f>
        <v>0</v>
      </c>
      <c r="BP278">
        <f>($B$11*$K$9+$C$11*$K$9+$F$11*((CZ278+CR278)/MAX(CZ278+CR278+DA278, 0.1)*$P$9+DA278/MAX(CZ278+CR278+DA278, 0.1)*$Q$9))/($B$11+$C$11+$F$11)</f>
        <v>0</v>
      </c>
      <c r="BQ278">
        <v>6</v>
      </c>
      <c r="BR278">
        <v>0.5</v>
      </c>
      <c r="BS278" t="s">
        <v>293</v>
      </c>
      <c r="BT278">
        <v>2</v>
      </c>
      <c r="BU278">
        <v>1627941035.6</v>
      </c>
      <c r="BV278">
        <v>867.119</v>
      </c>
      <c r="BW278">
        <v>872.251</v>
      </c>
      <c r="BX278">
        <v>19.8516</v>
      </c>
      <c r="BY278">
        <v>19.7908</v>
      </c>
      <c r="BZ278">
        <v>864.954</v>
      </c>
      <c r="CA278">
        <v>19.9804</v>
      </c>
      <c r="CB278">
        <v>900.066</v>
      </c>
      <c r="CC278">
        <v>101.133</v>
      </c>
      <c r="CD278">
        <v>0.100342</v>
      </c>
      <c r="CE278">
        <v>35.3276</v>
      </c>
      <c r="CF278">
        <v>35.5772</v>
      </c>
      <c r="CG278">
        <v>999.9</v>
      </c>
      <c r="CH278">
        <v>0</v>
      </c>
      <c r="CI278">
        <v>0</v>
      </c>
      <c r="CJ278">
        <v>9992.5</v>
      </c>
      <c r="CK278">
        <v>0</v>
      </c>
      <c r="CL278">
        <v>66.265</v>
      </c>
      <c r="CM278">
        <v>1459.95</v>
      </c>
      <c r="CN278">
        <v>0.972993</v>
      </c>
      <c r="CO278">
        <v>0.027007</v>
      </c>
      <c r="CP278">
        <v>0</v>
      </c>
      <c r="CQ278">
        <v>3.2123</v>
      </c>
      <c r="CR278">
        <v>4.99951</v>
      </c>
      <c r="CS278">
        <v>202.872</v>
      </c>
      <c r="CT278">
        <v>11911.5</v>
      </c>
      <c r="CU278">
        <v>49.187</v>
      </c>
      <c r="CV278">
        <v>51.5</v>
      </c>
      <c r="CW278">
        <v>50.75</v>
      </c>
      <c r="CX278">
        <v>50.562</v>
      </c>
      <c r="CY278">
        <v>51.125</v>
      </c>
      <c r="CZ278">
        <v>1415.66</v>
      </c>
      <c r="DA278">
        <v>39.29</v>
      </c>
      <c r="DB278">
        <v>0</v>
      </c>
      <c r="DC278">
        <v>1627941036.1</v>
      </c>
      <c r="DD278">
        <v>0</v>
      </c>
      <c r="DE278">
        <v>3.26030769230769</v>
      </c>
      <c r="DF278">
        <v>-0.283931630867554</v>
      </c>
      <c r="DG278">
        <v>-3.13589742915917</v>
      </c>
      <c r="DH278">
        <v>203.3805</v>
      </c>
      <c r="DI278">
        <v>15</v>
      </c>
      <c r="DJ278">
        <v>1627940486.6</v>
      </c>
      <c r="DK278" t="s">
        <v>294</v>
      </c>
      <c r="DL278">
        <v>1627940484.1</v>
      </c>
      <c r="DM278">
        <v>1627940486.6</v>
      </c>
      <c r="DN278">
        <v>1</v>
      </c>
      <c r="DO278">
        <v>-0.66</v>
      </c>
      <c r="DP278">
        <v>-0.126</v>
      </c>
      <c r="DQ278">
        <v>0.617</v>
      </c>
      <c r="DR278">
        <v>-0.144</v>
      </c>
      <c r="DS278">
        <v>420</v>
      </c>
      <c r="DT278">
        <v>19</v>
      </c>
      <c r="DU278">
        <v>0.69</v>
      </c>
      <c r="DV278">
        <v>0.21</v>
      </c>
      <c r="DW278">
        <v>-5.17655609756098</v>
      </c>
      <c r="DX278">
        <v>0.601641533101048</v>
      </c>
      <c r="DY278">
        <v>0.0757636474344778</v>
      </c>
      <c r="DZ278">
        <v>0</v>
      </c>
      <c r="EA278">
        <v>3.25086176470588</v>
      </c>
      <c r="EB278">
        <v>0.103315186462876</v>
      </c>
      <c r="EC278">
        <v>0.148049709487181</v>
      </c>
      <c r="ED278">
        <v>1</v>
      </c>
      <c r="EE278">
        <v>0.0593090536585366</v>
      </c>
      <c r="EF278">
        <v>-0.0128874459930314</v>
      </c>
      <c r="EG278">
        <v>0.00161678739059564</v>
      </c>
      <c r="EH278">
        <v>1</v>
      </c>
      <c r="EI278">
        <v>2</v>
      </c>
      <c r="EJ278">
        <v>3</v>
      </c>
      <c r="EK278" t="s">
        <v>298</v>
      </c>
      <c r="EL278">
        <v>100</v>
      </c>
      <c r="EM278">
        <v>100</v>
      </c>
      <c r="EN278">
        <v>2.165</v>
      </c>
      <c r="EO278">
        <v>-0.1288</v>
      </c>
      <c r="EP278">
        <v>-1.5265217558934</v>
      </c>
      <c r="EQ278">
        <v>0.00616335315543056</v>
      </c>
      <c r="ER278">
        <v>-2.81551833566181e-06</v>
      </c>
      <c r="ES278">
        <v>7.20361701182458e-10</v>
      </c>
      <c r="ET278">
        <v>-0.335119031910718</v>
      </c>
      <c r="EU278">
        <v>0.000949733804135094</v>
      </c>
      <c r="EV278">
        <v>0.000626151634330831</v>
      </c>
      <c r="EW278">
        <v>-7.8445624330649e-06</v>
      </c>
      <c r="EX278">
        <v>-4</v>
      </c>
      <c r="EY278">
        <v>2067</v>
      </c>
      <c r="EZ278">
        <v>1</v>
      </c>
      <c r="FA278">
        <v>22</v>
      </c>
      <c r="FB278">
        <v>9.2</v>
      </c>
      <c r="FC278">
        <v>9.2</v>
      </c>
      <c r="FD278">
        <v>18</v>
      </c>
      <c r="FE278">
        <v>993.41</v>
      </c>
      <c r="FF278">
        <v>446.878</v>
      </c>
      <c r="FG278">
        <v>33.0008</v>
      </c>
      <c r="FH278">
        <v>35.4835</v>
      </c>
      <c r="FI278">
        <v>30.001</v>
      </c>
      <c r="FJ278">
        <v>35.1452</v>
      </c>
      <c r="FK278">
        <v>35.1681</v>
      </c>
      <c r="FL278">
        <v>48.9557</v>
      </c>
      <c r="FM278">
        <v>45.1577</v>
      </c>
      <c r="FN278">
        <v>0</v>
      </c>
      <c r="FO278">
        <v>33</v>
      </c>
      <c r="FP278">
        <v>882.76</v>
      </c>
      <c r="FQ278">
        <v>19.7468</v>
      </c>
      <c r="FR278">
        <v>98.7368</v>
      </c>
      <c r="FS278">
        <v>97.5511</v>
      </c>
    </row>
    <row r="279" spans="1:175">
      <c r="A279">
        <v>263</v>
      </c>
      <c r="B279">
        <v>1627941037.6</v>
      </c>
      <c r="C279">
        <v>524</v>
      </c>
      <c r="D279" t="s">
        <v>820</v>
      </c>
      <c r="E279" t="s">
        <v>821</v>
      </c>
      <c r="F279">
        <v>0</v>
      </c>
      <c r="H279">
        <v>1627941037.6</v>
      </c>
      <c r="I279">
        <f>(J279)/1000</f>
        <v>0</v>
      </c>
      <c r="J279">
        <f>1000*CB279*AH279*(BX279-BY279)/(100*BQ279*(1000-AH279*BX279))</f>
        <v>0</v>
      </c>
      <c r="K279">
        <f>CB279*AH279*(BW279-BV279*(1000-AH279*BY279)/(1000-AH279*BX279))/(100*BQ279)</f>
        <v>0</v>
      </c>
      <c r="L279">
        <f>BV279 - IF(AH279&gt;1, K279*BQ279*100.0/(AJ279*CJ279), 0)</f>
        <v>0</v>
      </c>
      <c r="M279">
        <f>((S279-I279/2)*L279-K279)/(S279+I279/2)</f>
        <v>0</v>
      </c>
      <c r="N279">
        <f>M279*(CC279+CD279)/1000.0</f>
        <v>0</v>
      </c>
      <c r="O279">
        <f>(BV279 - IF(AH279&gt;1, K279*BQ279*100.0/(AJ279*CJ279), 0))*(CC279+CD279)/1000.0</f>
        <v>0</v>
      </c>
      <c r="P279">
        <f>2.0/((1/R279-1/Q279)+SIGN(R279)*SQRT((1/R279-1/Q279)*(1/R279-1/Q279) + 4*BR279/((BR279+1)*(BR279+1))*(2*1/R279*1/Q279-1/Q279*1/Q279)))</f>
        <v>0</v>
      </c>
      <c r="Q279">
        <f>IF(LEFT(BS279,1)&lt;&gt;"0",IF(LEFT(BS279,1)="1",3.0,BT279),$D$5+$E$5*(CJ279*CC279/($K$5*1000))+$F$5*(CJ279*CC279/($K$5*1000))*MAX(MIN(BQ279,$J$5),$I$5)*MAX(MIN(BQ279,$J$5),$I$5)+$G$5*MAX(MIN(BQ279,$J$5),$I$5)*(CJ279*CC279/($K$5*1000))+$H$5*(CJ279*CC279/($K$5*1000))*(CJ279*CC279/($K$5*1000)))</f>
        <v>0</v>
      </c>
      <c r="R279">
        <f>I279*(1000-(1000*0.61365*exp(17.502*V279/(240.97+V279))/(CC279+CD279)+BX279)/2)/(1000*0.61365*exp(17.502*V279/(240.97+V279))/(CC279+CD279)-BX279)</f>
        <v>0</v>
      </c>
      <c r="S279">
        <f>1/((BR279+1)/(P279/1.6)+1/(Q279/1.37)) + BR279/((BR279+1)/(P279/1.6) + BR279/(Q279/1.37))</f>
        <v>0</v>
      </c>
      <c r="T279">
        <f>(BM279*BP279)</f>
        <v>0</v>
      </c>
      <c r="U279">
        <f>(CE279+(T279+2*0.95*5.67E-8*(((CE279+$B$7)+273)^4-(CE279+273)^4)-44100*I279)/(1.84*29.3*Q279+8*0.95*5.67E-8*(CE279+273)^3))</f>
        <v>0</v>
      </c>
      <c r="V279">
        <f>($C$7*CF279+$D$7*CG279+$E$7*U279)</f>
        <v>0</v>
      </c>
      <c r="W279">
        <f>0.61365*exp(17.502*V279/(240.97+V279))</f>
        <v>0</v>
      </c>
      <c r="X279">
        <f>(Y279/Z279*100)</f>
        <v>0</v>
      </c>
      <c r="Y279">
        <f>BX279*(CC279+CD279)/1000</f>
        <v>0</v>
      </c>
      <c r="Z279">
        <f>0.61365*exp(17.502*CE279/(240.97+CE279))</f>
        <v>0</v>
      </c>
      <c r="AA279">
        <f>(W279-BX279*(CC279+CD279)/1000)</f>
        <v>0</v>
      </c>
      <c r="AB279">
        <f>(-I279*44100)</f>
        <v>0</v>
      </c>
      <c r="AC279">
        <f>2*29.3*Q279*0.92*(CE279-V279)</f>
        <v>0</v>
      </c>
      <c r="AD279">
        <f>2*0.95*5.67E-8*(((CE279+$B$7)+273)^4-(V279+273)^4)</f>
        <v>0</v>
      </c>
      <c r="AE279">
        <f>T279+AD279+AB279+AC279</f>
        <v>0</v>
      </c>
      <c r="AF279">
        <v>0</v>
      </c>
      <c r="AG279">
        <v>0</v>
      </c>
      <c r="AH279">
        <f>IF(AF279*$H$13&gt;=AJ279,1.0,(AJ279/(AJ279-AF279*$H$13)))</f>
        <v>0</v>
      </c>
      <c r="AI279">
        <f>(AH279-1)*100</f>
        <v>0</v>
      </c>
      <c r="AJ279">
        <f>MAX(0,($B$13+$C$13*CJ279)/(1+$D$13*CJ279)*CC279/(CE279+273)*$E$13)</f>
        <v>0</v>
      </c>
      <c r="AK279" t="s">
        <v>292</v>
      </c>
      <c r="AL279" t="s">
        <v>292</v>
      </c>
      <c r="AM279">
        <v>0</v>
      </c>
      <c r="AN279">
        <v>0</v>
      </c>
      <c r="AO279">
        <f>1-AM279/AN279</f>
        <v>0</v>
      </c>
      <c r="AP279">
        <v>0</v>
      </c>
      <c r="AQ279" t="s">
        <v>292</v>
      </c>
      <c r="AR279" t="s">
        <v>292</v>
      </c>
      <c r="AS279">
        <v>0</v>
      </c>
      <c r="AT279">
        <v>0</v>
      </c>
      <c r="AU279">
        <f>1-AS279/AT279</f>
        <v>0</v>
      </c>
      <c r="AV279">
        <v>0.5</v>
      </c>
      <c r="AW279">
        <f>BN279</f>
        <v>0</v>
      </c>
      <c r="AX279">
        <f>K279</f>
        <v>0</v>
      </c>
      <c r="AY279">
        <f>AU279*AV279*AW279</f>
        <v>0</v>
      </c>
      <c r="AZ279">
        <f>(AX279-AP279)/AW279</f>
        <v>0</v>
      </c>
      <c r="BA279">
        <f>(AN279-AT279)/AT279</f>
        <v>0</v>
      </c>
      <c r="BB279">
        <f>AM279/(AO279+AM279/AT279)</f>
        <v>0</v>
      </c>
      <c r="BC279" t="s">
        <v>292</v>
      </c>
      <c r="BD279">
        <v>0</v>
      </c>
      <c r="BE279">
        <f>IF(BD279&lt;&gt;0, BD279, BB279)</f>
        <v>0</v>
      </c>
      <c r="BF279">
        <f>1-BE279/AT279</f>
        <v>0</v>
      </c>
      <c r="BG279">
        <f>(AT279-AS279)/(AT279-BE279)</f>
        <v>0</v>
      </c>
      <c r="BH279">
        <f>(AN279-AT279)/(AN279-BE279)</f>
        <v>0</v>
      </c>
      <c r="BI279">
        <f>(AT279-AS279)/(AT279-AM279)</f>
        <v>0</v>
      </c>
      <c r="BJ279">
        <f>(AN279-AT279)/(AN279-AM279)</f>
        <v>0</v>
      </c>
      <c r="BK279">
        <f>(BG279*BE279/AS279)</f>
        <v>0</v>
      </c>
      <c r="BL279">
        <f>(1-BK279)</f>
        <v>0</v>
      </c>
      <c r="BM279">
        <f>$B$11*CK279+$C$11*CL279+$F$11*CM279*(1-CP279)</f>
        <v>0</v>
      </c>
      <c r="BN279">
        <f>BM279*BO279</f>
        <v>0</v>
      </c>
      <c r="BO279">
        <f>($B$11*$D$9+$C$11*$D$9+$F$11*((CZ279+CR279)/MAX(CZ279+CR279+DA279, 0.1)*$I$9+DA279/MAX(CZ279+CR279+DA279, 0.1)*$J$9))/($B$11+$C$11+$F$11)</f>
        <v>0</v>
      </c>
      <c r="BP279">
        <f>($B$11*$K$9+$C$11*$K$9+$F$11*((CZ279+CR279)/MAX(CZ279+CR279+DA279, 0.1)*$P$9+DA279/MAX(CZ279+CR279+DA279, 0.1)*$Q$9))/($B$11+$C$11+$F$11)</f>
        <v>0</v>
      </c>
      <c r="BQ279">
        <v>6</v>
      </c>
      <c r="BR279">
        <v>0.5</v>
      </c>
      <c r="BS279" t="s">
        <v>293</v>
      </c>
      <c r="BT279">
        <v>2</v>
      </c>
      <c r="BU279">
        <v>1627941037.6</v>
      </c>
      <c r="BV279">
        <v>870.457</v>
      </c>
      <c r="BW279">
        <v>875.486</v>
      </c>
      <c r="BX279">
        <v>19.8562</v>
      </c>
      <c r="BY279">
        <v>19.7943</v>
      </c>
      <c r="BZ279">
        <v>868.283</v>
      </c>
      <c r="CA279">
        <v>19.9848</v>
      </c>
      <c r="CB279">
        <v>899.995</v>
      </c>
      <c r="CC279">
        <v>101.135</v>
      </c>
      <c r="CD279">
        <v>0.100375</v>
      </c>
      <c r="CE279">
        <v>35.3302</v>
      </c>
      <c r="CF279">
        <v>35.5765</v>
      </c>
      <c r="CG279">
        <v>999.9</v>
      </c>
      <c r="CH279">
        <v>0</v>
      </c>
      <c r="CI279">
        <v>0</v>
      </c>
      <c r="CJ279">
        <v>9996.88</v>
      </c>
      <c r="CK279">
        <v>0</v>
      </c>
      <c r="CL279">
        <v>66.265</v>
      </c>
      <c r="CM279">
        <v>1459.95</v>
      </c>
      <c r="CN279">
        <v>0.972993</v>
      </c>
      <c r="CO279">
        <v>0.027007</v>
      </c>
      <c r="CP279">
        <v>0</v>
      </c>
      <c r="CQ279">
        <v>3.2249</v>
      </c>
      <c r="CR279">
        <v>4.99951</v>
      </c>
      <c r="CS279">
        <v>202.775</v>
      </c>
      <c r="CT279">
        <v>11911.5</v>
      </c>
      <c r="CU279">
        <v>49.187</v>
      </c>
      <c r="CV279">
        <v>51.437</v>
      </c>
      <c r="CW279">
        <v>50.687</v>
      </c>
      <c r="CX279">
        <v>50.562</v>
      </c>
      <c r="CY279">
        <v>51.125</v>
      </c>
      <c r="CZ279">
        <v>1415.66</v>
      </c>
      <c r="DA279">
        <v>39.29</v>
      </c>
      <c r="DB279">
        <v>0</v>
      </c>
      <c r="DC279">
        <v>1627941038.5</v>
      </c>
      <c r="DD279">
        <v>0</v>
      </c>
      <c r="DE279">
        <v>3.22896153846154</v>
      </c>
      <c r="DF279">
        <v>0.21502905534808</v>
      </c>
      <c r="DG279">
        <v>-3.804888879485</v>
      </c>
      <c r="DH279">
        <v>203.259115384615</v>
      </c>
      <c r="DI279">
        <v>15</v>
      </c>
      <c r="DJ279">
        <v>1627940486.6</v>
      </c>
      <c r="DK279" t="s">
        <v>294</v>
      </c>
      <c r="DL279">
        <v>1627940484.1</v>
      </c>
      <c r="DM279">
        <v>1627940486.6</v>
      </c>
      <c r="DN279">
        <v>1</v>
      </c>
      <c r="DO279">
        <v>-0.66</v>
      </c>
      <c r="DP279">
        <v>-0.126</v>
      </c>
      <c r="DQ279">
        <v>0.617</v>
      </c>
      <c r="DR279">
        <v>-0.144</v>
      </c>
      <c r="DS279">
        <v>420</v>
      </c>
      <c r="DT279">
        <v>19</v>
      </c>
      <c r="DU279">
        <v>0.69</v>
      </c>
      <c r="DV279">
        <v>0.21</v>
      </c>
      <c r="DW279">
        <v>-5.15933365853659</v>
      </c>
      <c r="DX279">
        <v>0.39643965156795</v>
      </c>
      <c r="DY279">
        <v>0.0623648771053965</v>
      </c>
      <c r="DZ279">
        <v>1</v>
      </c>
      <c r="EA279">
        <v>3.25453823529412</v>
      </c>
      <c r="EB279">
        <v>-0.182652327868844</v>
      </c>
      <c r="EC279">
        <v>0.141954804354198</v>
      </c>
      <c r="ED279">
        <v>1</v>
      </c>
      <c r="EE279">
        <v>0.0591575804878049</v>
      </c>
      <c r="EF279">
        <v>-0.00494091846689901</v>
      </c>
      <c r="EG279">
        <v>0.00136962749060973</v>
      </c>
      <c r="EH279">
        <v>1</v>
      </c>
      <c r="EI279">
        <v>3</v>
      </c>
      <c r="EJ279">
        <v>3</v>
      </c>
      <c r="EK279" t="s">
        <v>295</v>
      </c>
      <c r="EL279">
        <v>100</v>
      </c>
      <c r="EM279">
        <v>100</v>
      </c>
      <c r="EN279">
        <v>2.174</v>
      </c>
      <c r="EO279">
        <v>-0.1286</v>
      </c>
      <c r="EP279">
        <v>-1.5265217558934</v>
      </c>
      <c r="EQ279">
        <v>0.00616335315543056</v>
      </c>
      <c r="ER279">
        <v>-2.81551833566181e-06</v>
      </c>
      <c r="ES279">
        <v>7.20361701182458e-10</v>
      </c>
      <c r="ET279">
        <v>-0.335119031910718</v>
      </c>
      <c r="EU279">
        <v>0.000949733804135094</v>
      </c>
      <c r="EV279">
        <v>0.000626151634330831</v>
      </c>
      <c r="EW279">
        <v>-7.8445624330649e-06</v>
      </c>
      <c r="EX279">
        <v>-4</v>
      </c>
      <c r="EY279">
        <v>2067</v>
      </c>
      <c r="EZ279">
        <v>1</v>
      </c>
      <c r="FA279">
        <v>22</v>
      </c>
      <c r="FB279">
        <v>9.2</v>
      </c>
      <c r="FC279">
        <v>9.2</v>
      </c>
      <c r="FD279">
        <v>18</v>
      </c>
      <c r="FE279">
        <v>993.126</v>
      </c>
      <c r="FF279">
        <v>446.757</v>
      </c>
      <c r="FG279">
        <v>33.0009</v>
      </c>
      <c r="FH279">
        <v>35.4898</v>
      </c>
      <c r="FI279">
        <v>30.0011</v>
      </c>
      <c r="FJ279">
        <v>35.1516</v>
      </c>
      <c r="FK279">
        <v>35.1745</v>
      </c>
      <c r="FL279">
        <v>49.1234</v>
      </c>
      <c r="FM279">
        <v>45.1577</v>
      </c>
      <c r="FN279">
        <v>0</v>
      </c>
      <c r="FO279">
        <v>33</v>
      </c>
      <c r="FP279">
        <v>887.8</v>
      </c>
      <c r="FQ279">
        <v>19.7468</v>
      </c>
      <c r="FR279">
        <v>98.7351</v>
      </c>
      <c r="FS279">
        <v>97.5506</v>
      </c>
    </row>
    <row r="280" spans="1:175">
      <c r="A280">
        <v>264</v>
      </c>
      <c r="B280">
        <v>1627941039.6</v>
      </c>
      <c r="C280">
        <v>526</v>
      </c>
      <c r="D280" t="s">
        <v>822</v>
      </c>
      <c r="E280" t="s">
        <v>823</v>
      </c>
      <c r="F280">
        <v>0</v>
      </c>
      <c r="H280">
        <v>1627941039.6</v>
      </c>
      <c r="I280">
        <f>(J280)/1000</f>
        <v>0</v>
      </c>
      <c r="J280">
        <f>1000*CB280*AH280*(BX280-BY280)/(100*BQ280*(1000-AH280*BX280))</f>
        <v>0</v>
      </c>
      <c r="K280">
        <f>CB280*AH280*(BW280-BV280*(1000-AH280*BY280)/(1000-AH280*BX280))/(100*BQ280)</f>
        <v>0</v>
      </c>
      <c r="L280">
        <f>BV280 - IF(AH280&gt;1, K280*BQ280*100.0/(AJ280*CJ280), 0)</f>
        <v>0</v>
      </c>
      <c r="M280">
        <f>((S280-I280/2)*L280-K280)/(S280+I280/2)</f>
        <v>0</v>
      </c>
      <c r="N280">
        <f>M280*(CC280+CD280)/1000.0</f>
        <v>0</v>
      </c>
      <c r="O280">
        <f>(BV280 - IF(AH280&gt;1, K280*BQ280*100.0/(AJ280*CJ280), 0))*(CC280+CD280)/1000.0</f>
        <v>0</v>
      </c>
      <c r="P280">
        <f>2.0/((1/R280-1/Q280)+SIGN(R280)*SQRT((1/R280-1/Q280)*(1/R280-1/Q280) + 4*BR280/((BR280+1)*(BR280+1))*(2*1/R280*1/Q280-1/Q280*1/Q280)))</f>
        <v>0</v>
      </c>
      <c r="Q280">
        <f>IF(LEFT(BS280,1)&lt;&gt;"0",IF(LEFT(BS280,1)="1",3.0,BT280),$D$5+$E$5*(CJ280*CC280/($K$5*1000))+$F$5*(CJ280*CC280/($K$5*1000))*MAX(MIN(BQ280,$J$5),$I$5)*MAX(MIN(BQ280,$J$5),$I$5)+$G$5*MAX(MIN(BQ280,$J$5),$I$5)*(CJ280*CC280/($K$5*1000))+$H$5*(CJ280*CC280/($K$5*1000))*(CJ280*CC280/($K$5*1000)))</f>
        <v>0</v>
      </c>
      <c r="R280">
        <f>I280*(1000-(1000*0.61365*exp(17.502*V280/(240.97+V280))/(CC280+CD280)+BX280)/2)/(1000*0.61365*exp(17.502*V280/(240.97+V280))/(CC280+CD280)-BX280)</f>
        <v>0</v>
      </c>
      <c r="S280">
        <f>1/((BR280+1)/(P280/1.6)+1/(Q280/1.37)) + BR280/((BR280+1)/(P280/1.6) + BR280/(Q280/1.37))</f>
        <v>0</v>
      </c>
      <c r="T280">
        <f>(BM280*BP280)</f>
        <v>0</v>
      </c>
      <c r="U280">
        <f>(CE280+(T280+2*0.95*5.67E-8*(((CE280+$B$7)+273)^4-(CE280+273)^4)-44100*I280)/(1.84*29.3*Q280+8*0.95*5.67E-8*(CE280+273)^3))</f>
        <v>0</v>
      </c>
      <c r="V280">
        <f>($C$7*CF280+$D$7*CG280+$E$7*U280)</f>
        <v>0</v>
      </c>
      <c r="W280">
        <f>0.61365*exp(17.502*V280/(240.97+V280))</f>
        <v>0</v>
      </c>
      <c r="X280">
        <f>(Y280/Z280*100)</f>
        <v>0</v>
      </c>
      <c r="Y280">
        <f>BX280*(CC280+CD280)/1000</f>
        <v>0</v>
      </c>
      <c r="Z280">
        <f>0.61365*exp(17.502*CE280/(240.97+CE280))</f>
        <v>0</v>
      </c>
      <c r="AA280">
        <f>(W280-BX280*(CC280+CD280)/1000)</f>
        <v>0</v>
      </c>
      <c r="AB280">
        <f>(-I280*44100)</f>
        <v>0</v>
      </c>
      <c r="AC280">
        <f>2*29.3*Q280*0.92*(CE280-V280)</f>
        <v>0</v>
      </c>
      <c r="AD280">
        <f>2*0.95*5.67E-8*(((CE280+$B$7)+273)^4-(V280+273)^4)</f>
        <v>0</v>
      </c>
      <c r="AE280">
        <f>T280+AD280+AB280+AC280</f>
        <v>0</v>
      </c>
      <c r="AF280">
        <v>0</v>
      </c>
      <c r="AG280">
        <v>0</v>
      </c>
      <c r="AH280">
        <f>IF(AF280*$H$13&gt;=AJ280,1.0,(AJ280/(AJ280-AF280*$H$13)))</f>
        <v>0</v>
      </c>
      <c r="AI280">
        <f>(AH280-1)*100</f>
        <v>0</v>
      </c>
      <c r="AJ280">
        <f>MAX(0,($B$13+$C$13*CJ280)/(1+$D$13*CJ280)*CC280/(CE280+273)*$E$13)</f>
        <v>0</v>
      </c>
      <c r="AK280" t="s">
        <v>292</v>
      </c>
      <c r="AL280" t="s">
        <v>292</v>
      </c>
      <c r="AM280">
        <v>0</v>
      </c>
      <c r="AN280">
        <v>0</v>
      </c>
      <c r="AO280">
        <f>1-AM280/AN280</f>
        <v>0</v>
      </c>
      <c r="AP280">
        <v>0</v>
      </c>
      <c r="AQ280" t="s">
        <v>292</v>
      </c>
      <c r="AR280" t="s">
        <v>292</v>
      </c>
      <c r="AS280">
        <v>0</v>
      </c>
      <c r="AT280">
        <v>0</v>
      </c>
      <c r="AU280">
        <f>1-AS280/AT280</f>
        <v>0</v>
      </c>
      <c r="AV280">
        <v>0.5</v>
      </c>
      <c r="AW280">
        <f>BN280</f>
        <v>0</v>
      </c>
      <c r="AX280">
        <f>K280</f>
        <v>0</v>
      </c>
      <c r="AY280">
        <f>AU280*AV280*AW280</f>
        <v>0</v>
      </c>
      <c r="AZ280">
        <f>(AX280-AP280)/AW280</f>
        <v>0</v>
      </c>
      <c r="BA280">
        <f>(AN280-AT280)/AT280</f>
        <v>0</v>
      </c>
      <c r="BB280">
        <f>AM280/(AO280+AM280/AT280)</f>
        <v>0</v>
      </c>
      <c r="BC280" t="s">
        <v>292</v>
      </c>
      <c r="BD280">
        <v>0</v>
      </c>
      <c r="BE280">
        <f>IF(BD280&lt;&gt;0, BD280, BB280)</f>
        <v>0</v>
      </c>
      <c r="BF280">
        <f>1-BE280/AT280</f>
        <v>0</v>
      </c>
      <c r="BG280">
        <f>(AT280-AS280)/(AT280-BE280)</f>
        <v>0</v>
      </c>
      <c r="BH280">
        <f>(AN280-AT280)/(AN280-BE280)</f>
        <v>0</v>
      </c>
      <c r="BI280">
        <f>(AT280-AS280)/(AT280-AM280)</f>
        <v>0</v>
      </c>
      <c r="BJ280">
        <f>(AN280-AT280)/(AN280-AM280)</f>
        <v>0</v>
      </c>
      <c r="BK280">
        <f>(BG280*BE280/AS280)</f>
        <v>0</v>
      </c>
      <c r="BL280">
        <f>(1-BK280)</f>
        <v>0</v>
      </c>
      <c r="BM280">
        <f>$B$11*CK280+$C$11*CL280+$F$11*CM280*(1-CP280)</f>
        <v>0</v>
      </c>
      <c r="BN280">
        <f>BM280*BO280</f>
        <v>0</v>
      </c>
      <c r="BO280">
        <f>($B$11*$D$9+$C$11*$D$9+$F$11*((CZ280+CR280)/MAX(CZ280+CR280+DA280, 0.1)*$I$9+DA280/MAX(CZ280+CR280+DA280, 0.1)*$J$9))/($B$11+$C$11+$F$11)</f>
        <v>0</v>
      </c>
      <c r="BP280">
        <f>($B$11*$K$9+$C$11*$K$9+$F$11*((CZ280+CR280)/MAX(CZ280+CR280+DA280, 0.1)*$P$9+DA280/MAX(CZ280+CR280+DA280, 0.1)*$Q$9))/($B$11+$C$11+$F$11)</f>
        <v>0</v>
      </c>
      <c r="BQ280">
        <v>6</v>
      </c>
      <c r="BR280">
        <v>0.5</v>
      </c>
      <c r="BS280" t="s">
        <v>293</v>
      </c>
      <c r="BT280">
        <v>2</v>
      </c>
      <c r="BU280">
        <v>1627941039.6</v>
      </c>
      <c r="BV280">
        <v>873.813</v>
      </c>
      <c r="BW280">
        <v>878.95</v>
      </c>
      <c r="BX280">
        <v>19.8598</v>
      </c>
      <c r="BY280">
        <v>19.8006</v>
      </c>
      <c r="BZ280">
        <v>871.63</v>
      </c>
      <c r="CA280">
        <v>19.9884</v>
      </c>
      <c r="CB280">
        <v>900.017</v>
      </c>
      <c r="CC280">
        <v>101.136</v>
      </c>
      <c r="CD280">
        <v>0.100207</v>
      </c>
      <c r="CE280">
        <v>35.3335</v>
      </c>
      <c r="CF280">
        <v>35.5773</v>
      </c>
      <c r="CG280">
        <v>999.9</v>
      </c>
      <c r="CH280">
        <v>0</v>
      </c>
      <c r="CI280">
        <v>0</v>
      </c>
      <c r="CJ280">
        <v>10001.2</v>
      </c>
      <c r="CK280">
        <v>0</v>
      </c>
      <c r="CL280">
        <v>66.265</v>
      </c>
      <c r="CM280">
        <v>1459.98</v>
      </c>
      <c r="CN280">
        <v>0.972993</v>
      </c>
      <c r="CO280">
        <v>0.027007</v>
      </c>
      <c r="CP280">
        <v>0</v>
      </c>
      <c r="CQ280">
        <v>3.2269</v>
      </c>
      <c r="CR280">
        <v>4.99951</v>
      </c>
      <c r="CS280">
        <v>202.684</v>
      </c>
      <c r="CT280">
        <v>11911.7</v>
      </c>
      <c r="CU280">
        <v>49.187</v>
      </c>
      <c r="CV280">
        <v>51.437</v>
      </c>
      <c r="CW280">
        <v>50.687</v>
      </c>
      <c r="CX280">
        <v>50.5</v>
      </c>
      <c r="CY280">
        <v>51.125</v>
      </c>
      <c r="CZ280">
        <v>1415.69</v>
      </c>
      <c r="DA280">
        <v>39.29</v>
      </c>
      <c r="DB280">
        <v>0</v>
      </c>
      <c r="DC280">
        <v>1627941040.3</v>
      </c>
      <c r="DD280">
        <v>0</v>
      </c>
      <c r="DE280">
        <v>3.225728</v>
      </c>
      <c r="DF280">
        <v>0.320776919120332</v>
      </c>
      <c r="DG280">
        <v>-3.56246153903781</v>
      </c>
      <c r="DH280">
        <v>203.13824</v>
      </c>
      <c r="DI280">
        <v>15</v>
      </c>
      <c r="DJ280">
        <v>1627940486.6</v>
      </c>
      <c r="DK280" t="s">
        <v>294</v>
      </c>
      <c r="DL280">
        <v>1627940484.1</v>
      </c>
      <c r="DM280">
        <v>1627940486.6</v>
      </c>
      <c r="DN280">
        <v>1</v>
      </c>
      <c r="DO280">
        <v>-0.66</v>
      </c>
      <c r="DP280">
        <v>-0.126</v>
      </c>
      <c r="DQ280">
        <v>0.617</v>
      </c>
      <c r="DR280">
        <v>-0.144</v>
      </c>
      <c r="DS280">
        <v>420</v>
      </c>
      <c r="DT280">
        <v>19</v>
      </c>
      <c r="DU280">
        <v>0.69</v>
      </c>
      <c r="DV280">
        <v>0.21</v>
      </c>
      <c r="DW280">
        <v>-5.14441585365854</v>
      </c>
      <c r="DX280">
        <v>0.450092822299652</v>
      </c>
      <c r="DY280">
        <v>0.0658669813271363</v>
      </c>
      <c r="DZ280">
        <v>1</v>
      </c>
      <c r="EA280">
        <v>3.25701714285714</v>
      </c>
      <c r="EB280">
        <v>-0.241873362445407</v>
      </c>
      <c r="EC280">
        <v>0.137725050083157</v>
      </c>
      <c r="ED280">
        <v>1</v>
      </c>
      <c r="EE280">
        <v>0.0591946585365854</v>
      </c>
      <c r="EF280">
        <v>0.000949383972125337</v>
      </c>
      <c r="EG280">
        <v>0.0014296332582725</v>
      </c>
      <c r="EH280">
        <v>1</v>
      </c>
      <c r="EI280">
        <v>3</v>
      </c>
      <c r="EJ280">
        <v>3</v>
      </c>
      <c r="EK280" t="s">
        <v>295</v>
      </c>
      <c r="EL280">
        <v>100</v>
      </c>
      <c r="EM280">
        <v>100</v>
      </c>
      <c r="EN280">
        <v>2.183</v>
      </c>
      <c r="EO280">
        <v>-0.1286</v>
      </c>
      <c r="EP280">
        <v>-1.5265217558934</v>
      </c>
      <c r="EQ280">
        <v>0.00616335315543056</v>
      </c>
      <c r="ER280">
        <v>-2.81551833566181e-06</v>
      </c>
      <c r="ES280">
        <v>7.20361701182458e-10</v>
      </c>
      <c r="ET280">
        <v>-0.335119031910718</v>
      </c>
      <c r="EU280">
        <v>0.000949733804135094</v>
      </c>
      <c r="EV280">
        <v>0.000626151634330831</v>
      </c>
      <c r="EW280">
        <v>-7.8445624330649e-06</v>
      </c>
      <c r="EX280">
        <v>-4</v>
      </c>
      <c r="EY280">
        <v>2067</v>
      </c>
      <c r="EZ280">
        <v>1</v>
      </c>
      <c r="FA280">
        <v>22</v>
      </c>
      <c r="FB280">
        <v>9.3</v>
      </c>
      <c r="FC280">
        <v>9.2</v>
      </c>
      <c r="FD280">
        <v>18</v>
      </c>
      <c r="FE280">
        <v>993.582</v>
      </c>
      <c r="FF280">
        <v>446.769</v>
      </c>
      <c r="FG280">
        <v>33.0011</v>
      </c>
      <c r="FH280">
        <v>35.4947</v>
      </c>
      <c r="FI280">
        <v>30.0011</v>
      </c>
      <c r="FJ280">
        <v>35.158</v>
      </c>
      <c r="FK280">
        <v>35.1809</v>
      </c>
      <c r="FL280">
        <v>49.2791</v>
      </c>
      <c r="FM280">
        <v>45.1577</v>
      </c>
      <c r="FN280">
        <v>0</v>
      </c>
      <c r="FO280">
        <v>33</v>
      </c>
      <c r="FP280">
        <v>892.84</v>
      </c>
      <c r="FQ280">
        <v>19.7468</v>
      </c>
      <c r="FR280">
        <v>98.7329</v>
      </c>
      <c r="FS280">
        <v>97.55</v>
      </c>
    </row>
    <row r="281" spans="1:175">
      <c r="A281">
        <v>265</v>
      </c>
      <c r="B281">
        <v>1627941041.6</v>
      </c>
      <c r="C281">
        <v>528</v>
      </c>
      <c r="D281" t="s">
        <v>824</v>
      </c>
      <c r="E281" t="s">
        <v>825</v>
      </c>
      <c r="F281">
        <v>0</v>
      </c>
      <c r="H281">
        <v>1627941041.6</v>
      </c>
      <c r="I281">
        <f>(J281)/1000</f>
        <v>0</v>
      </c>
      <c r="J281">
        <f>1000*CB281*AH281*(BX281-BY281)/(100*BQ281*(1000-AH281*BX281))</f>
        <v>0</v>
      </c>
      <c r="K281">
        <f>CB281*AH281*(BW281-BV281*(1000-AH281*BY281)/(1000-AH281*BX281))/(100*BQ281)</f>
        <v>0</v>
      </c>
      <c r="L281">
        <f>BV281 - IF(AH281&gt;1, K281*BQ281*100.0/(AJ281*CJ281), 0)</f>
        <v>0</v>
      </c>
      <c r="M281">
        <f>((S281-I281/2)*L281-K281)/(S281+I281/2)</f>
        <v>0</v>
      </c>
      <c r="N281">
        <f>M281*(CC281+CD281)/1000.0</f>
        <v>0</v>
      </c>
      <c r="O281">
        <f>(BV281 - IF(AH281&gt;1, K281*BQ281*100.0/(AJ281*CJ281), 0))*(CC281+CD281)/1000.0</f>
        <v>0</v>
      </c>
      <c r="P281">
        <f>2.0/((1/R281-1/Q281)+SIGN(R281)*SQRT((1/R281-1/Q281)*(1/R281-1/Q281) + 4*BR281/((BR281+1)*(BR281+1))*(2*1/R281*1/Q281-1/Q281*1/Q281)))</f>
        <v>0</v>
      </c>
      <c r="Q281">
        <f>IF(LEFT(BS281,1)&lt;&gt;"0",IF(LEFT(BS281,1)="1",3.0,BT281),$D$5+$E$5*(CJ281*CC281/($K$5*1000))+$F$5*(CJ281*CC281/($K$5*1000))*MAX(MIN(BQ281,$J$5),$I$5)*MAX(MIN(BQ281,$J$5),$I$5)+$G$5*MAX(MIN(BQ281,$J$5),$I$5)*(CJ281*CC281/($K$5*1000))+$H$5*(CJ281*CC281/($K$5*1000))*(CJ281*CC281/($K$5*1000)))</f>
        <v>0</v>
      </c>
      <c r="R281">
        <f>I281*(1000-(1000*0.61365*exp(17.502*V281/(240.97+V281))/(CC281+CD281)+BX281)/2)/(1000*0.61365*exp(17.502*V281/(240.97+V281))/(CC281+CD281)-BX281)</f>
        <v>0</v>
      </c>
      <c r="S281">
        <f>1/((BR281+1)/(P281/1.6)+1/(Q281/1.37)) + BR281/((BR281+1)/(P281/1.6) + BR281/(Q281/1.37))</f>
        <v>0</v>
      </c>
      <c r="T281">
        <f>(BM281*BP281)</f>
        <v>0</v>
      </c>
      <c r="U281">
        <f>(CE281+(T281+2*0.95*5.67E-8*(((CE281+$B$7)+273)^4-(CE281+273)^4)-44100*I281)/(1.84*29.3*Q281+8*0.95*5.67E-8*(CE281+273)^3))</f>
        <v>0</v>
      </c>
      <c r="V281">
        <f>($C$7*CF281+$D$7*CG281+$E$7*U281)</f>
        <v>0</v>
      </c>
      <c r="W281">
        <f>0.61365*exp(17.502*V281/(240.97+V281))</f>
        <v>0</v>
      </c>
      <c r="X281">
        <f>(Y281/Z281*100)</f>
        <v>0</v>
      </c>
      <c r="Y281">
        <f>BX281*(CC281+CD281)/1000</f>
        <v>0</v>
      </c>
      <c r="Z281">
        <f>0.61365*exp(17.502*CE281/(240.97+CE281))</f>
        <v>0</v>
      </c>
      <c r="AA281">
        <f>(W281-BX281*(CC281+CD281)/1000)</f>
        <v>0</v>
      </c>
      <c r="AB281">
        <f>(-I281*44100)</f>
        <v>0</v>
      </c>
      <c r="AC281">
        <f>2*29.3*Q281*0.92*(CE281-V281)</f>
        <v>0</v>
      </c>
      <c r="AD281">
        <f>2*0.95*5.67E-8*(((CE281+$B$7)+273)^4-(V281+273)^4)</f>
        <v>0</v>
      </c>
      <c r="AE281">
        <f>T281+AD281+AB281+AC281</f>
        <v>0</v>
      </c>
      <c r="AF281">
        <v>0</v>
      </c>
      <c r="AG281">
        <v>0</v>
      </c>
      <c r="AH281">
        <f>IF(AF281*$H$13&gt;=AJ281,1.0,(AJ281/(AJ281-AF281*$H$13)))</f>
        <v>0</v>
      </c>
      <c r="AI281">
        <f>(AH281-1)*100</f>
        <v>0</v>
      </c>
      <c r="AJ281">
        <f>MAX(0,($B$13+$C$13*CJ281)/(1+$D$13*CJ281)*CC281/(CE281+273)*$E$13)</f>
        <v>0</v>
      </c>
      <c r="AK281" t="s">
        <v>292</v>
      </c>
      <c r="AL281" t="s">
        <v>292</v>
      </c>
      <c r="AM281">
        <v>0</v>
      </c>
      <c r="AN281">
        <v>0</v>
      </c>
      <c r="AO281">
        <f>1-AM281/AN281</f>
        <v>0</v>
      </c>
      <c r="AP281">
        <v>0</v>
      </c>
      <c r="AQ281" t="s">
        <v>292</v>
      </c>
      <c r="AR281" t="s">
        <v>292</v>
      </c>
      <c r="AS281">
        <v>0</v>
      </c>
      <c r="AT281">
        <v>0</v>
      </c>
      <c r="AU281">
        <f>1-AS281/AT281</f>
        <v>0</v>
      </c>
      <c r="AV281">
        <v>0.5</v>
      </c>
      <c r="AW281">
        <f>BN281</f>
        <v>0</v>
      </c>
      <c r="AX281">
        <f>K281</f>
        <v>0</v>
      </c>
      <c r="AY281">
        <f>AU281*AV281*AW281</f>
        <v>0</v>
      </c>
      <c r="AZ281">
        <f>(AX281-AP281)/AW281</f>
        <v>0</v>
      </c>
      <c r="BA281">
        <f>(AN281-AT281)/AT281</f>
        <v>0</v>
      </c>
      <c r="BB281">
        <f>AM281/(AO281+AM281/AT281)</f>
        <v>0</v>
      </c>
      <c r="BC281" t="s">
        <v>292</v>
      </c>
      <c r="BD281">
        <v>0</v>
      </c>
      <c r="BE281">
        <f>IF(BD281&lt;&gt;0, BD281, BB281)</f>
        <v>0</v>
      </c>
      <c r="BF281">
        <f>1-BE281/AT281</f>
        <v>0</v>
      </c>
      <c r="BG281">
        <f>(AT281-AS281)/(AT281-BE281)</f>
        <v>0</v>
      </c>
      <c r="BH281">
        <f>(AN281-AT281)/(AN281-BE281)</f>
        <v>0</v>
      </c>
      <c r="BI281">
        <f>(AT281-AS281)/(AT281-AM281)</f>
        <v>0</v>
      </c>
      <c r="BJ281">
        <f>(AN281-AT281)/(AN281-AM281)</f>
        <v>0</v>
      </c>
      <c r="BK281">
        <f>(BG281*BE281/AS281)</f>
        <v>0</v>
      </c>
      <c r="BL281">
        <f>(1-BK281)</f>
        <v>0</v>
      </c>
      <c r="BM281">
        <f>$B$11*CK281+$C$11*CL281+$F$11*CM281*(1-CP281)</f>
        <v>0</v>
      </c>
      <c r="BN281">
        <f>BM281*BO281</f>
        <v>0</v>
      </c>
      <c r="BO281">
        <f>($B$11*$D$9+$C$11*$D$9+$F$11*((CZ281+CR281)/MAX(CZ281+CR281+DA281, 0.1)*$I$9+DA281/MAX(CZ281+CR281+DA281, 0.1)*$J$9))/($B$11+$C$11+$F$11)</f>
        <v>0</v>
      </c>
      <c r="BP281">
        <f>($B$11*$K$9+$C$11*$K$9+$F$11*((CZ281+CR281)/MAX(CZ281+CR281+DA281, 0.1)*$P$9+DA281/MAX(CZ281+CR281+DA281, 0.1)*$Q$9))/($B$11+$C$11+$F$11)</f>
        <v>0</v>
      </c>
      <c r="BQ281">
        <v>6</v>
      </c>
      <c r="BR281">
        <v>0.5</v>
      </c>
      <c r="BS281" t="s">
        <v>293</v>
      </c>
      <c r="BT281">
        <v>2</v>
      </c>
      <c r="BU281">
        <v>1627941041.6</v>
      </c>
      <c r="BV281">
        <v>877.162</v>
      </c>
      <c r="BW281">
        <v>882.229</v>
      </c>
      <c r="BX281">
        <v>19.865</v>
      </c>
      <c r="BY281">
        <v>19.8082</v>
      </c>
      <c r="BZ281">
        <v>874.969</v>
      </c>
      <c r="CA281">
        <v>19.9936</v>
      </c>
      <c r="CB281">
        <v>900.055</v>
      </c>
      <c r="CC281">
        <v>101.136</v>
      </c>
      <c r="CD281">
        <v>0.10023</v>
      </c>
      <c r="CE281">
        <v>35.3356</v>
      </c>
      <c r="CF281">
        <v>35.5743</v>
      </c>
      <c r="CG281">
        <v>999.9</v>
      </c>
      <c r="CH281">
        <v>0</v>
      </c>
      <c r="CI281">
        <v>0</v>
      </c>
      <c r="CJ281">
        <v>10015.6</v>
      </c>
      <c r="CK281">
        <v>0</v>
      </c>
      <c r="CL281">
        <v>66.265</v>
      </c>
      <c r="CM281">
        <v>1459.97</v>
      </c>
      <c r="CN281">
        <v>0.972993</v>
      </c>
      <c r="CO281">
        <v>0.027007</v>
      </c>
      <c r="CP281">
        <v>0</v>
      </c>
      <c r="CQ281">
        <v>3.4023</v>
      </c>
      <c r="CR281">
        <v>4.99951</v>
      </c>
      <c r="CS281">
        <v>202.318</v>
      </c>
      <c r="CT281">
        <v>11911.6</v>
      </c>
      <c r="CU281">
        <v>49.187</v>
      </c>
      <c r="CV281">
        <v>51.437</v>
      </c>
      <c r="CW281">
        <v>50.687</v>
      </c>
      <c r="CX281">
        <v>50.5</v>
      </c>
      <c r="CY281">
        <v>51.125</v>
      </c>
      <c r="CZ281">
        <v>1415.68</v>
      </c>
      <c r="DA281">
        <v>39.29</v>
      </c>
      <c r="DB281">
        <v>0</v>
      </c>
      <c r="DC281">
        <v>1627941042.1</v>
      </c>
      <c r="DD281">
        <v>0</v>
      </c>
      <c r="DE281">
        <v>3.26419615384615</v>
      </c>
      <c r="DF281">
        <v>0.16887863221232</v>
      </c>
      <c r="DG281">
        <v>-4.31052990645674</v>
      </c>
      <c r="DH281">
        <v>203.036346153846</v>
      </c>
      <c r="DI281">
        <v>15</v>
      </c>
      <c r="DJ281">
        <v>1627940486.6</v>
      </c>
      <c r="DK281" t="s">
        <v>294</v>
      </c>
      <c r="DL281">
        <v>1627940484.1</v>
      </c>
      <c r="DM281">
        <v>1627940486.6</v>
      </c>
      <c r="DN281">
        <v>1</v>
      </c>
      <c r="DO281">
        <v>-0.66</v>
      </c>
      <c r="DP281">
        <v>-0.126</v>
      </c>
      <c r="DQ281">
        <v>0.617</v>
      </c>
      <c r="DR281">
        <v>-0.144</v>
      </c>
      <c r="DS281">
        <v>420</v>
      </c>
      <c r="DT281">
        <v>19</v>
      </c>
      <c r="DU281">
        <v>0.69</v>
      </c>
      <c r="DV281">
        <v>0.21</v>
      </c>
      <c r="DW281">
        <v>-5.13794926829268</v>
      </c>
      <c r="DX281">
        <v>0.326123832752595</v>
      </c>
      <c r="DY281">
        <v>0.0608985368237159</v>
      </c>
      <c r="DZ281">
        <v>1</v>
      </c>
      <c r="EA281">
        <v>3.25452941176471</v>
      </c>
      <c r="EB281">
        <v>-0.0347985120892812</v>
      </c>
      <c r="EC281">
        <v>0.140002868729877</v>
      </c>
      <c r="ED281">
        <v>1</v>
      </c>
      <c r="EE281">
        <v>0.0590514195121951</v>
      </c>
      <c r="EF281">
        <v>0.0029677045296167</v>
      </c>
      <c r="EG281">
        <v>0.00138054074951907</v>
      </c>
      <c r="EH281">
        <v>1</v>
      </c>
      <c r="EI281">
        <v>3</v>
      </c>
      <c r="EJ281">
        <v>3</v>
      </c>
      <c r="EK281" t="s">
        <v>295</v>
      </c>
      <c r="EL281">
        <v>100</v>
      </c>
      <c r="EM281">
        <v>100</v>
      </c>
      <c r="EN281">
        <v>2.193</v>
      </c>
      <c r="EO281">
        <v>-0.1286</v>
      </c>
      <c r="EP281">
        <v>-1.5265217558934</v>
      </c>
      <c r="EQ281">
        <v>0.00616335315543056</v>
      </c>
      <c r="ER281">
        <v>-2.81551833566181e-06</v>
      </c>
      <c r="ES281">
        <v>7.20361701182458e-10</v>
      </c>
      <c r="ET281">
        <v>-0.335119031910718</v>
      </c>
      <c r="EU281">
        <v>0.000949733804135094</v>
      </c>
      <c r="EV281">
        <v>0.000626151634330831</v>
      </c>
      <c r="EW281">
        <v>-7.8445624330649e-06</v>
      </c>
      <c r="EX281">
        <v>-4</v>
      </c>
      <c r="EY281">
        <v>2067</v>
      </c>
      <c r="EZ281">
        <v>1</v>
      </c>
      <c r="FA281">
        <v>22</v>
      </c>
      <c r="FB281">
        <v>9.3</v>
      </c>
      <c r="FC281">
        <v>9.2</v>
      </c>
      <c r="FD281">
        <v>18</v>
      </c>
      <c r="FE281">
        <v>993.819</v>
      </c>
      <c r="FF281">
        <v>446.814</v>
      </c>
      <c r="FG281">
        <v>33.0015</v>
      </c>
      <c r="FH281">
        <v>35.4998</v>
      </c>
      <c r="FI281">
        <v>30.001</v>
      </c>
      <c r="FJ281">
        <v>35.1644</v>
      </c>
      <c r="FK281">
        <v>35.1873</v>
      </c>
      <c r="FL281">
        <v>49.4102</v>
      </c>
      <c r="FM281">
        <v>45.1577</v>
      </c>
      <c r="FN281">
        <v>0</v>
      </c>
      <c r="FO281">
        <v>33</v>
      </c>
      <c r="FP281">
        <v>892.84</v>
      </c>
      <c r="FQ281">
        <v>19.7468</v>
      </c>
      <c r="FR281">
        <v>98.731</v>
      </c>
      <c r="FS281">
        <v>97.5484</v>
      </c>
    </row>
    <row r="282" spans="1:175">
      <c r="A282">
        <v>266</v>
      </c>
      <c r="B282">
        <v>1627941043.6</v>
      </c>
      <c r="C282">
        <v>530</v>
      </c>
      <c r="D282" t="s">
        <v>826</v>
      </c>
      <c r="E282" t="s">
        <v>827</v>
      </c>
      <c r="F282">
        <v>0</v>
      </c>
      <c r="H282">
        <v>1627941043.6</v>
      </c>
      <c r="I282">
        <f>(J282)/1000</f>
        <v>0</v>
      </c>
      <c r="J282">
        <f>1000*CB282*AH282*(BX282-BY282)/(100*BQ282*(1000-AH282*BX282))</f>
        <v>0</v>
      </c>
      <c r="K282">
        <f>CB282*AH282*(BW282-BV282*(1000-AH282*BY282)/(1000-AH282*BX282))/(100*BQ282)</f>
        <v>0</v>
      </c>
      <c r="L282">
        <f>BV282 - IF(AH282&gt;1, K282*BQ282*100.0/(AJ282*CJ282), 0)</f>
        <v>0</v>
      </c>
      <c r="M282">
        <f>((S282-I282/2)*L282-K282)/(S282+I282/2)</f>
        <v>0</v>
      </c>
      <c r="N282">
        <f>M282*(CC282+CD282)/1000.0</f>
        <v>0</v>
      </c>
      <c r="O282">
        <f>(BV282 - IF(AH282&gt;1, K282*BQ282*100.0/(AJ282*CJ282), 0))*(CC282+CD282)/1000.0</f>
        <v>0</v>
      </c>
      <c r="P282">
        <f>2.0/((1/R282-1/Q282)+SIGN(R282)*SQRT((1/R282-1/Q282)*(1/R282-1/Q282) + 4*BR282/((BR282+1)*(BR282+1))*(2*1/R282*1/Q282-1/Q282*1/Q282)))</f>
        <v>0</v>
      </c>
      <c r="Q282">
        <f>IF(LEFT(BS282,1)&lt;&gt;"0",IF(LEFT(BS282,1)="1",3.0,BT282),$D$5+$E$5*(CJ282*CC282/($K$5*1000))+$F$5*(CJ282*CC282/($K$5*1000))*MAX(MIN(BQ282,$J$5),$I$5)*MAX(MIN(BQ282,$J$5),$I$5)+$G$5*MAX(MIN(BQ282,$J$5),$I$5)*(CJ282*CC282/($K$5*1000))+$H$5*(CJ282*CC282/($K$5*1000))*(CJ282*CC282/($K$5*1000)))</f>
        <v>0</v>
      </c>
      <c r="R282">
        <f>I282*(1000-(1000*0.61365*exp(17.502*V282/(240.97+V282))/(CC282+CD282)+BX282)/2)/(1000*0.61365*exp(17.502*V282/(240.97+V282))/(CC282+CD282)-BX282)</f>
        <v>0</v>
      </c>
      <c r="S282">
        <f>1/((BR282+1)/(P282/1.6)+1/(Q282/1.37)) + BR282/((BR282+1)/(P282/1.6) + BR282/(Q282/1.37))</f>
        <v>0</v>
      </c>
      <c r="T282">
        <f>(BM282*BP282)</f>
        <v>0</v>
      </c>
      <c r="U282">
        <f>(CE282+(T282+2*0.95*5.67E-8*(((CE282+$B$7)+273)^4-(CE282+273)^4)-44100*I282)/(1.84*29.3*Q282+8*0.95*5.67E-8*(CE282+273)^3))</f>
        <v>0</v>
      </c>
      <c r="V282">
        <f>($C$7*CF282+$D$7*CG282+$E$7*U282)</f>
        <v>0</v>
      </c>
      <c r="W282">
        <f>0.61365*exp(17.502*V282/(240.97+V282))</f>
        <v>0</v>
      </c>
      <c r="X282">
        <f>(Y282/Z282*100)</f>
        <v>0</v>
      </c>
      <c r="Y282">
        <f>BX282*(CC282+CD282)/1000</f>
        <v>0</v>
      </c>
      <c r="Z282">
        <f>0.61365*exp(17.502*CE282/(240.97+CE282))</f>
        <v>0</v>
      </c>
      <c r="AA282">
        <f>(W282-BX282*(CC282+CD282)/1000)</f>
        <v>0</v>
      </c>
      <c r="AB282">
        <f>(-I282*44100)</f>
        <v>0</v>
      </c>
      <c r="AC282">
        <f>2*29.3*Q282*0.92*(CE282-V282)</f>
        <v>0</v>
      </c>
      <c r="AD282">
        <f>2*0.95*5.67E-8*(((CE282+$B$7)+273)^4-(V282+273)^4)</f>
        <v>0</v>
      </c>
      <c r="AE282">
        <f>T282+AD282+AB282+AC282</f>
        <v>0</v>
      </c>
      <c r="AF282">
        <v>0</v>
      </c>
      <c r="AG282">
        <v>0</v>
      </c>
      <c r="AH282">
        <f>IF(AF282*$H$13&gt;=AJ282,1.0,(AJ282/(AJ282-AF282*$H$13)))</f>
        <v>0</v>
      </c>
      <c r="AI282">
        <f>(AH282-1)*100</f>
        <v>0</v>
      </c>
      <c r="AJ282">
        <f>MAX(0,($B$13+$C$13*CJ282)/(1+$D$13*CJ282)*CC282/(CE282+273)*$E$13)</f>
        <v>0</v>
      </c>
      <c r="AK282" t="s">
        <v>292</v>
      </c>
      <c r="AL282" t="s">
        <v>292</v>
      </c>
      <c r="AM282">
        <v>0</v>
      </c>
      <c r="AN282">
        <v>0</v>
      </c>
      <c r="AO282">
        <f>1-AM282/AN282</f>
        <v>0</v>
      </c>
      <c r="AP282">
        <v>0</v>
      </c>
      <c r="AQ282" t="s">
        <v>292</v>
      </c>
      <c r="AR282" t="s">
        <v>292</v>
      </c>
      <c r="AS282">
        <v>0</v>
      </c>
      <c r="AT282">
        <v>0</v>
      </c>
      <c r="AU282">
        <f>1-AS282/AT282</f>
        <v>0</v>
      </c>
      <c r="AV282">
        <v>0.5</v>
      </c>
      <c r="AW282">
        <f>BN282</f>
        <v>0</v>
      </c>
      <c r="AX282">
        <f>K282</f>
        <v>0</v>
      </c>
      <c r="AY282">
        <f>AU282*AV282*AW282</f>
        <v>0</v>
      </c>
      <c r="AZ282">
        <f>(AX282-AP282)/AW282</f>
        <v>0</v>
      </c>
      <c r="BA282">
        <f>(AN282-AT282)/AT282</f>
        <v>0</v>
      </c>
      <c r="BB282">
        <f>AM282/(AO282+AM282/AT282)</f>
        <v>0</v>
      </c>
      <c r="BC282" t="s">
        <v>292</v>
      </c>
      <c r="BD282">
        <v>0</v>
      </c>
      <c r="BE282">
        <f>IF(BD282&lt;&gt;0, BD282, BB282)</f>
        <v>0</v>
      </c>
      <c r="BF282">
        <f>1-BE282/AT282</f>
        <v>0</v>
      </c>
      <c r="BG282">
        <f>(AT282-AS282)/(AT282-BE282)</f>
        <v>0</v>
      </c>
      <c r="BH282">
        <f>(AN282-AT282)/(AN282-BE282)</f>
        <v>0</v>
      </c>
      <c r="BI282">
        <f>(AT282-AS282)/(AT282-AM282)</f>
        <v>0</v>
      </c>
      <c r="BJ282">
        <f>(AN282-AT282)/(AN282-AM282)</f>
        <v>0</v>
      </c>
      <c r="BK282">
        <f>(BG282*BE282/AS282)</f>
        <v>0</v>
      </c>
      <c r="BL282">
        <f>(1-BK282)</f>
        <v>0</v>
      </c>
      <c r="BM282">
        <f>$B$11*CK282+$C$11*CL282+$F$11*CM282*(1-CP282)</f>
        <v>0</v>
      </c>
      <c r="BN282">
        <f>BM282*BO282</f>
        <v>0</v>
      </c>
      <c r="BO282">
        <f>($B$11*$D$9+$C$11*$D$9+$F$11*((CZ282+CR282)/MAX(CZ282+CR282+DA282, 0.1)*$I$9+DA282/MAX(CZ282+CR282+DA282, 0.1)*$J$9))/($B$11+$C$11+$F$11)</f>
        <v>0</v>
      </c>
      <c r="BP282">
        <f>($B$11*$K$9+$C$11*$K$9+$F$11*((CZ282+CR282)/MAX(CZ282+CR282+DA282, 0.1)*$P$9+DA282/MAX(CZ282+CR282+DA282, 0.1)*$Q$9))/($B$11+$C$11+$F$11)</f>
        <v>0</v>
      </c>
      <c r="BQ282">
        <v>6</v>
      </c>
      <c r="BR282">
        <v>0.5</v>
      </c>
      <c r="BS282" t="s">
        <v>293</v>
      </c>
      <c r="BT282">
        <v>2</v>
      </c>
      <c r="BU282">
        <v>1627941043.6</v>
      </c>
      <c r="BV282">
        <v>880.518</v>
      </c>
      <c r="BW282">
        <v>885.625</v>
      </c>
      <c r="BX282">
        <v>19.8712</v>
      </c>
      <c r="BY282">
        <v>19.8141</v>
      </c>
      <c r="BZ282">
        <v>878.315</v>
      </c>
      <c r="CA282">
        <v>19.9996</v>
      </c>
      <c r="CB282">
        <v>899.997</v>
      </c>
      <c r="CC282">
        <v>101.136</v>
      </c>
      <c r="CD282">
        <v>0.100069</v>
      </c>
      <c r="CE282">
        <v>35.3365</v>
      </c>
      <c r="CF282">
        <v>35.5693</v>
      </c>
      <c r="CG282">
        <v>999.9</v>
      </c>
      <c r="CH282">
        <v>0</v>
      </c>
      <c r="CI282">
        <v>0</v>
      </c>
      <c r="CJ282">
        <v>10005.6</v>
      </c>
      <c r="CK282">
        <v>0</v>
      </c>
      <c r="CL282">
        <v>66.265</v>
      </c>
      <c r="CM282">
        <v>1459.97</v>
      </c>
      <c r="CN282">
        <v>0.972993</v>
      </c>
      <c r="CO282">
        <v>0.027007</v>
      </c>
      <c r="CP282">
        <v>0</v>
      </c>
      <c r="CQ282">
        <v>3.2479</v>
      </c>
      <c r="CR282">
        <v>4.99951</v>
      </c>
      <c r="CS282">
        <v>202.83</v>
      </c>
      <c r="CT282">
        <v>11911.6</v>
      </c>
      <c r="CU282">
        <v>49.125</v>
      </c>
      <c r="CV282">
        <v>51.437</v>
      </c>
      <c r="CW282">
        <v>50.687</v>
      </c>
      <c r="CX282">
        <v>50.5</v>
      </c>
      <c r="CY282">
        <v>51.125</v>
      </c>
      <c r="CZ282">
        <v>1415.68</v>
      </c>
      <c r="DA282">
        <v>39.29</v>
      </c>
      <c r="DB282">
        <v>0</v>
      </c>
      <c r="DC282">
        <v>1627941044.5</v>
      </c>
      <c r="DD282">
        <v>0</v>
      </c>
      <c r="DE282">
        <v>3.25371923076923</v>
      </c>
      <c r="DF282">
        <v>-0.192386324441292</v>
      </c>
      <c r="DG282">
        <v>-3.52369229619917</v>
      </c>
      <c r="DH282">
        <v>202.895923076923</v>
      </c>
      <c r="DI282">
        <v>15</v>
      </c>
      <c r="DJ282">
        <v>1627940486.6</v>
      </c>
      <c r="DK282" t="s">
        <v>294</v>
      </c>
      <c r="DL282">
        <v>1627940484.1</v>
      </c>
      <c r="DM282">
        <v>1627940486.6</v>
      </c>
      <c r="DN282">
        <v>1</v>
      </c>
      <c r="DO282">
        <v>-0.66</v>
      </c>
      <c r="DP282">
        <v>-0.126</v>
      </c>
      <c r="DQ282">
        <v>0.617</v>
      </c>
      <c r="DR282">
        <v>-0.144</v>
      </c>
      <c r="DS282">
        <v>420</v>
      </c>
      <c r="DT282">
        <v>19</v>
      </c>
      <c r="DU282">
        <v>0.69</v>
      </c>
      <c r="DV282">
        <v>0.21</v>
      </c>
      <c r="DW282">
        <v>-5.12823146341463</v>
      </c>
      <c r="DX282">
        <v>0.21164655052266</v>
      </c>
      <c r="DY282">
        <v>0.0571725800541968</v>
      </c>
      <c r="DZ282">
        <v>1</v>
      </c>
      <c r="EA282">
        <v>3.22971470588235</v>
      </c>
      <c r="EB282">
        <v>0.0821455358297485</v>
      </c>
      <c r="EC282">
        <v>0.143483946903586</v>
      </c>
      <c r="ED282">
        <v>1</v>
      </c>
      <c r="EE282">
        <v>0.0587173073170732</v>
      </c>
      <c r="EF282">
        <v>0.00307667665505216</v>
      </c>
      <c r="EG282">
        <v>0.00138188411472592</v>
      </c>
      <c r="EH282">
        <v>1</v>
      </c>
      <c r="EI282">
        <v>3</v>
      </c>
      <c r="EJ282">
        <v>3</v>
      </c>
      <c r="EK282" t="s">
        <v>295</v>
      </c>
      <c r="EL282">
        <v>100</v>
      </c>
      <c r="EM282">
        <v>100</v>
      </c>
      <c r="EN282">
        <v>2.203</v>
      </c>
      <c r="EO282">
        <v>-0.1284</v>
      </c>
      <c r="EP282">
        <v>-1.5265217558934</v>
      </c>
      <c r="EQ282">
        <v>0.00616335315543056</v>
      </c>
      <c r="ER282">
        <v>-2.81551833566181e-06</v>
      </c>
      <c r="ES282">
        <v>7.20361701182458e-10</v>
      </c>
      <c r="ET282">
        <v>-0.335119031910718</v>
      </c>
      <c r="EU282">
        <v>0.000949733804135094</v>
      </c>
      <c r="EV282">
        <v>0.000626151634330831</v>
      </c>
      <c r="EW282">
        <v>-7.8445624330649e-06</v>
      </c>
      <c r="EX282">
        <v>-4</v>
      </c>
      <c r="EY282">
        <v>2067</v>
      </c>
      <c r="EZ282">
        <v>1</v>
      </c>
      <c r="FA282">
        <v>22</v>
      </c>
      <c r="FB282">
        <v>9.3</v>
      </c>
      <c r="FC282">
        <v>9.3</v>
      </c>
      <c r="FD282">
        <v>18</v>
      </c>
      <c r="FE282">
        <v>993.59</v>
      </c>
      <c r="FF282">
        <v>446.71</v>
      </c>
      <c r="FG282">
        <v>33.0017</v>
      </c>
      <c r="FH282">
        <v>35.5063</v>
      </c>
      <c r="FI282">
        <v>30.0011</v>
      </c>
      <c r="FJ282">
        <v>35.1708</v>
      </c>
      <c r="FK282">
        <v>35.1937</v>
      </c>
      <c r="FL282">
        <v>49.5733</v>
      </c>
      <c r="FM282">
        <v>45.1577</v>
      </c>
      <c r="FN282">
        <v>0</v>
      </c>
      <c r="FO282">
        <v>33</v>
      </c>
      <c r="FP282">
        <v>897.85</v>
      </c>
      <c r="FQ282">
        <v>19.7466</v>
      </c>
      <c r="FR282">
        <v>98.7307</v>
      </c>
      <c r="FS282">
        <v>97.5468</v>
      </c>
    </row>
    <row r="283" spans="1:175">
      <c r="A283">
        <v>267</v>
      </c>
      <c r="B283">
        <v>1627941045.6</v>
      </c>
      <c r="C283">
        <v>532</v>
      </c>
      <c r="D283" t="s">
        <v>828</v>
      </c>
      <c r="E283" t="s">
        <v>829</v>
      </c>
      <c r="F283">
        <v>0</v>
      </c>
      <c r="H283">
        <v>1627941045.6</v>
      </c>
      <c r="I283">
        <f>(J283)/1000</f>
        <v>0</v>
      </c>
      <c r="J283">
        <f>1000*CB283*AH283*(BX283-BY283)/(100*BQ283*(1000-AH283*BX283))</f>
        <v>0</v>
      </c>
      <c r="K283">
        <f>CB283*AH283*(BW283-BV283*(1000-AH283*BY283)/(1000-AH283*BX283))/(100*BQ283)</f>
        <v>0</v>
      </c>
      <c r="L283">
        <f>BV283 - IF(AH283&gt;1, K283*BQ283*100.0/(AJ283*CJ283), 0)</f>
        <v>0</v>
      </c>
      <c r="M283">
        <f>((S283-I283/2)*L283-K283)/(S283+I283/2)</f>
        <v>0</v>
      </c>
      <c r="N283">
        <f>M283*(CC283+CD283)/1000.0</f>
        <v>0</v>
      </c>
      <c r="O283">
        <f>(BV283 - IF(AH283&gt;1, K283*BQ283*100.0/(AJ283*CJ283), 0))*(CC283+CD283)/1000.0</f>
        <v>0</v>
      </c>
      <c r="P283">
        <f>2.0/((1/R283-1/Q283)+SIGN(R283)*SQRT((1/R283-1/Q283)*(1/R283-1/Q283) + 4*BR283/((BR283+1)*(BR283+1))*(2*1/R283*1/Q283-1/Q283*1/Q283)))</f>
        <v>0</v>
      </c>
      <c r="Q283">
        <f>IF(LEFT(BS283,1)&lt;&gt;"0",IF(LEFT(BS283,1)="1",3.0,BT283),$D$5+$E$5*(CJ283*CC283/($K$5*1000))+$F$5*(CJ283*CC283/($K$5*1000))*MAX(MIN(BQ283,$J$5),$I$5)*MAX(MIN(BQ283,$J$5),$I$5)+$G$5*MAX(MIN(BQ283,$J$5),$I$5)*(CJ283*CC283/($K$5*1000))+$H$5*(CJ283*CC283/($K$5*1000))*(CJ283*CC283/($K$5*1000)))</f>
        <v>0</v>
      </c>
      <c r="R283">
        <f>I283*(1000-(1000*0.61365*exp(17.502*V283/(240.97+V283))/(CC283+CD283)+BX283)/2)/(1000*0.61365*exp(17.502*V283/(240.97+V283))/(CC283+CD283)-BX283)</f>
        <v>0</v>
      </c>
      <c r="S283">
        <f>1/((BR283+1)/(P283/1.6)+1/(Q283/1.37)) + BR283/((BR283+1)/(P283/1.6) + BR283/(Q283/1.37))</f>
        <v>0</v>
      </c>
      <c r="T283">
        <f>(BM283*BP283)</f>
        <v>0</v>
      </c>
      <c r="U283">
        <f>(CE283+(T283+2*0.95*5.67E-8*(((CE283+$B$7)+273)^4-(CE283+273)^4)-44100*I283)/(1.84*29.3*Q283+8*0.95*5.67E-8*(CE283+273)^3))</f>
        <v>0</v>
      </c>
      <c r="V283">
        <f>($C$7*CF283+$D$7*CG283+$E$7*U283)</f>
        <v>0</v>
      </c>
      <c r="W283">
        <f>0.61365*exp(17.502*V283/(240.97+V283))</f>
        <v>0</v>
      </c>
      <c r="X283">
        <f>(Y283/Z283*100)</f>
        <v>0</v>
      </c>
      <c r="Y283">
        <f>BX283*(CC283+CD283)/1000</f>
        <v>0</v>
      </c>
      <c r="Z283">
        <f>0.61365*exp(17.502*CE283/(240.97+CE283))</f>
        <v>0</v>
      </c>
      <c r="AA283">
        <f>(W283-BX283*(CC283+CD283)/1000)</f>
        <v>0</v>
      </c>
      <c r="AB283">
        <f>(-I283*44100)</f>
        <v>0</v>
      </c>
      <c r="AC283">
        <f>2*29.3*Q283*0.92*(CE283-V283)</f>
        <v>0</v>
      </c>
      <c r="AD283">
        <f>2*0.95*5.67E-8*(((CE283+$B$7)+273)^4-(V283+273)^4)</f>
        <v>0</v>
      </c>
      <c r="AE283">
        <f>T283+AD283+AB283+AC283</f>
        <v>0</v>
      </c>
      <c r="AF283">
        <v>0</v>
      </c>
      <c r="AG283">
        <v>0</v>
      </c>
      <c r="AH283">
        <f>IF(AF283*$H$13&gt;=AJ283,1.0,(AJ283/(AJ283-AF283*$H$13)))</f>
        <v>0</v>
      </c>
      <c r="AI283">
        <f>(AH283-1)*100</f>
        <v>0</v>
      </c>
      <c r="AJ283">
        <f>MAX(0,($B$13+$C$13*CJ283)/(1+$D$13*CJ283)*CC283/(CE283+273)*$E$13)</f>
        <v>0</v>
      </c>
      <c r="AK283" t="s">
        <v>292</v>
      </c>
      <c r="AL283" t="s">
        <v>292</v>
      </c>
      <c r="AM283">
        <v>0</v>
      </c>
      <c r="AN283">
        <v>0</v>
      </c>
      <c r="AO283">
        <f>1-AM283/AN283</f>
        <v>0</v>
      </c>
      <c r="AP283">
        <v>0</v>
      </c>
      <c r="AQ283" t="s">
        <v>292</v>
      </c>
      <c r="AR283" t="s">
        <v>292</v>
      </c>
      <c r="AS283">
        <v>0</v>
      </c>
      <c r="AT283">
        <v>0</v>
      </c>
      <c r="AU283">
        <f>1-AS283/AT283</f>
        <v>0</v>
      </c>
      <c r="AV283">
        <v>0.5</v>
      </c>
      <c r="AW283">
        <f>BN283</f>
        <v>0</v>
      </c>
      <c r="AX283">
        <f>K283</f>
        <v>0</v>
      </c>
      <c r="AY283">
        <f>AU283*AV283*AW283</f>
        <v>0</v>
      </c>
      <c r="AZ283">
        <f>(AX283-AP283)/AW283</f>
        <v>0</v>
      </c>
      <c r="BA283">
        <f>(AN283-AT283)/AT283</f>
        <v>0</v>
      </c>
      <c r="BB283">
        <f>AM283/(AO283+AM283/AT283)</f>
        <v>0</v>
      </c>
      <c r="BC283" t="s">
        <v>292</v>
      </c>
      <c r="BD283">
        <v>0</v>
      </c>
      <c r="BE283">
        <f>IF(BD283&lt;&gt;0, BD283, BB283)</f>
        <v>0</v>
      </c>
      <c r="BF283">
        <f>1-BE283/AT283</f>
        <v>0</v>
      </c>
      <c r="BG283">
        <f>(AT283-AS283)/(AT283-BE283)</f>
        <v>0</v>
      </c>
      <c r="BH283">
        <f>(AN283-AT283)/(AN283-BE283)</f>
        <v>0</v>
      </c>
      <c r="BI283">
        <f>(AT283-AS283)/(AT283-AM283)</f>
        <v>0</v>
      </c>
      <c r="BJ283">
        <f>(AN283-AT283)/(AN283-AM283)</f>
        <v>0</v>
      </c>
      <c r="BK283">
        <f>(BG283*BE283/AS283)</f>
        <v>0</v>
      </c>
      <c r="BL283">
        <f>(1-BK283)</f>
        <v>0</v>
      </c>
      <c r="BM283">
        <f>$B$11*CK283+$C$11*CL283+$F$11*CM283*(1-CP283)</f>
        <v>0</v>
      </c>
      <c r="BN283">
        <f>BM283*BO283</f>
        <v>0</v>
      </c>
      <c r="BO283">
        <f>($B$11*$D$9+$C$11*$D$9+$F$11*((CZ283+CR283)/MAX(CZ283+CR283+DA283, 0.1)*$I$9+DA283/MAX(CZ283+CR283+DA283, 0.1)*$J$9))/($B$11+$C$11+$F$11)</f>
        <v>0</v>
      </c>
      <c r="BP283">
        <f>($B$11*$K$9+$C$11*$K$9+$F$11*((CZ283+CR283)/MAX(CZ283+CR283+DA283, 0.1)*$P$9+DA283/MAX(CZ283+CR283+DA283, 0.1)*$Q$9))/($B$11+$C$11+$F$11)</f>
        <v>0</v>
      </c>
      <c r="BQ283">
        <v>6</v>
      </c>
      <c r="BR283">
        <v>0.5</v>
      </c>
      <c r="BS283" t="s">
        <v>293</v>
      </c>
      <c r="BT283">
        <v>2</v>
      </c>
      <c r="BU283">
        <v>1627941045.6</v>
      </c>
      <c r="BV283">
        <v>883.913</v>
      </c>
      <c r="BW283">
        <v>889.147</v>
      </c>
      <c r="BX283">
        <v>19.8763</v>
      </c>
      <c r="BY283">
        <v>19.8201</v>
      </c>
      <c r="BZ283">
        <v>881.701</v>
      </c>
      <c r="CA283">
        <v>20.0047</v>
      </c>
      <c r="CB283">
        <v>899.967</v>
      </c>
      <c r="CC283">
        <v>101.135</v>
      </c>
      <c r="CD283">
        <v>0.10013</v>
      </c>
      <c r="CE283">
        <v>35.3391</v>
      </c>
      <c r="CF283">
        <v>35.569</v>
      </c>
      <c r="CG283">
        <v>999.9</v>
      </c>
      <c r="CH283">
        <v>0</v>
      </c>
      <c r="CI283">
        <v>0</v>
      </c>
      <c r="CJ283">
        <v>10001.9</v>
      </c>
      <c r="CK283">
        <v>0</v>
      </c>
      <c r="CL283">
        <v>66.265</v>
      </c>
      <c r="CM283">
        <v>1459.98</v>
      </c>
      <c r="CN283">
        <v>0.972993</v>
      </c>
      <c r="CO283">
        <v>0.027007</v>
      </c>
      <c r="CP283">
        <v>0</v>
      </c>
      <c r="CQ283">
        <v>3.0617</v>
      </c>
      <c r="CR283">
        <v>4.99951</v>
      </c>
      <c r="CS283">
        <v>202.589</v>
      </c>
      <c r="CT283">
        <v>11911.7</v>
      </c>
      <c r="CU283">
        <v>49.125</v>
      </c>
      <c r="CV283">
        <v>51.437</v>
      </c>
      <c r="CW283">
        <v>50.687</v>
      </c>
      <c r="CX283">
        <v>50.5</v>
      </c>
      <c r="CY283">
        <v>51.125</v>
      </c>
      <c r="CZ283">
        <v>1415.69</v>
      </c>
      <c r="DA283">
        <v>39.29</v>
      </c>
      <c r="DB283">
        <v>0</v>
      </c>
      <c r="DC283">
        <v>1627941046.3</v>
      </c>
      <c r="DD283">
        <v>0</v>
      </c>
      <c r="DE283">
        <v>3.25764</v>
      </c>
      <c r="DF283">
        <v>-0.206246156901107</v>
      </c>
      <c r="DG283">
        <v>-2.70792307504648</v>
      </c>
      <c r="DH283">
        <v>202.7996</v>
      </c>
      <c r="DI283">
        <v>15</v>
      </c>
      <c r="DJ283">
        <v>1627940486.6</v>
      </c>
      <c r="DK283" t="s">
        <v>294</v>
      </c>
      <c r="DL283">
        <v>1627940484.1</v>
      </c>
      <c r="DM283">
        <v>1627940486.6</v>
      </c>
      <c r="DN283">
        <v>1</v>
      </c>
      <c r="DO283">
        <v>-0.66</v>
      </c>
      <c r="DP283">
        <v>-0.126</v>
      </c>
      <c r="DQ283">
        <v>0.617</v>
      </c>
      <c r="DR283">
        <v>-0.144</v>
      </c>
      <c r="DS283">
        <v>420</v>
      </c>
      <c r="DT283">
        <v>19</v>
      </c>
      <c r="DU283">
        <v>0.69</v>
      </c>
      <c r="DV283">
        <v>0.21</v>
      </c>
      <c r="DW283">
        <v>-5.11754902439024</v>
      </c>
      <c r="DX283">
        <v>0.101583344947734</v>
      </c>
      <c r="DY283">
        <v>0.0506398757755229</v>
      </c>
      <c r="DZ283">
        <v>1</v>
      </c>
      <c r="EA283">
        <v>3.24302285714286</v>
      </c>
      <c r="EB283">
        <v>0.339088123449992</v>
      </c>
      <c r="EC283">
        <v>0.154731882550272</v>
      </c>
      <c r="ED283">
        <v>1</v>
      </c>
      <c r="EE283">
        <v>0.0585384829268293</v>
      </c>
      <c r="EF283">
        <v>0.00112183275261327</v>
      </c>
      <c r="EG283">
        <v>0.00145399544852886</v>
      </c>
      <c r="EH283">
        <v>1</v>
      </c>
      <c r="EI283">
        <v>3</v>
      </c>
      <c r="EJ283">
        <v>3</v>
      </c>
      <c r="EK283" t="s">
        <v>295</v>
      </c>
      <c r="EL283">
        <v>100</v>
      </c>
      <c r="EM283">
        <v>100</v>
      </c>
      <c r="EN283">
        <v>2.212</v>
      </c>
      <c r="EO283">
        <v>-0.1284</v>
      </c>
      <c r="EP283">
        <v>-1.5265217558934</v>
      </c>
      <c r="EQ283">
        <v>0.00616335315543056</v>
      </c>
      <c r="ER283">
        <v>-2.81551833566181e-06</v>
      </c>
      <c r="ES283">
        <v>7.20361701182458e-10</v>
      </c>
      <c r="ET283">
        <v>-0.335119031910718</v>
      </c>
      <c r="EU283">
        <v>0.000949733804135094</v>
      </c>
      <c r="EV283">
        <v>0.000626151634330831</v>
      </c>
      <c r="EW283">
        <v>-7.8445624330649e-06</v>
      </c>
      <c r="EX283">
        <v>-4</v>
      </c>
      <c r="EY283">
        <v>2067</v>
      </c>
      <c r="EZ283">
        <v>1</v>
      </c>
      <c r="FA283">
        <v>22</v>
      </c>
      <c r="FB283">
        <v>9.4</v>
      </c>
      <c r="FC283">
        <v>9.3</v>
      </c>
      <c r="FD283">
        <v>18</v>
      </c>
      <c r="FE283">
        <v>993.717</v>
      </c>
      <c r="FF283">
        <v>446.706</v>
      </c>
      <c r="FG283">
        <v>33.0017</v>
      </c>
      <c r="FH283">
        <v>35.5119</v>
      </c>
      <c r="FI283">
        <v>30.0011</v>
      </c>
      <c r="FJ283">
        <v>35.1772</v>
      </c>
      <c r="FK283">
        <v>35.2001</v>
      </c>
      <c r="FL283">
        <v>49.7263</v>
      </c>
      <c r="FM283">
        <v>45.1577</v>
      </c>
      <c r="FN283">
        <v>0</v>
      </c>
      <c r="FO283">
        <v>33</v>
      </c>
      <c r="FP283">
        <v>902.88</v>
      </c>
      <c r="FQ283">
        <v>19.7422</v>
      </c>
      <c r="FR283">
        <v>98.7311</v>
      </c>
      <c r="FS283">
        <v>97.5468</v>
      </c>
    </row>
    <row r="284" spans="1:175">
      <c r="A284">
        <v>268</v>
      </c>
      <c r="B284">
        <v>1627941047.6</v>
      </c>
      <c r="C284">
        <v>534</v>
      </c>
      <c r="D284" t="s">
        <v>830</v>
      </c>
      <c r="E284" t="s">
        <v>831</v>
      </c>
      <c r="F284">
        <v>0</v>
      </c>
      <c r="H284">
        <v>1627941047.6</v>
      </c>
      <c r="I284">
        <f>(J284)/1000</f>
        <v>0</v>
      </c>
      <c r="J284">
        <f>1000*CB284*AH284*(BX284-BY284)/(100*BQ284*(1000-AH284*BX284))</f>
        <v>0</v>
      </c>
      <c r="K284">
        <f>CB284*AH284*(BW284-BV284*(1000-AH284*BY284)/(1000-AH284*BX284))/(100*BQ284)</f>
        <v>0</v>
      </c>
      <c r="L284">
        <f>BV284 - IF(AH284&gt;1, K284*BQ284*100.0/(AJ284*CJ284), 0)</f>
        <v>0</v>
      </c>
      <c r="M284">
        <f>((S284-I284/2)*L284-K284)/(S284+I284/2)</f>
        <v>0</v>
      </c>
      <c r="N284">
        <f>M284*(CC284+CD284)/1000.0</f>
        <v>0</v>
      </c>
      <c r="O284">
        <f>(BV284 - IF(AH284&gt;1, K284*BQ284*100.0/(AJ284*CJ284), 0))*(CC284+CD284)/1000.0</f>
        <v>0</v>
      </c>
      <c r="P284">
        <f>2.0/((1/R284-1/Q284)+SIGN(R284)*SQRT((1/R284-1/Q284)*(1/R284-1/Q284) + 4*BR284/((BR284+1)*(BR284+1))*(2*1/R284*1/Q284-1/Q284*1/Q284)))</f>
        <v>0</v>
      </c>
      <c r="Q284">
        <f>IF(LEFT(BS284,1)&lt;&gt;"0",IF(LEFT(BS284,1)="1",3.0,BT284),$D$5+$E$5*(CJ284*CC284/($K$5*1000))+$F$5*(CJ284*CC284/($K$5*1000))*MAX(MIN(BQ284,$J$5),$I$5)*MAX(MIN(BQ284,$J$5),$I$5)+$G$5*MAX(MIN(BQ284,$J$5),$I$5)*(CJ284*CC284/($K$5*1000))+$H$5*(CJ284*CC284/($K$5*1000))*(CJ284*CC284/($K$5*1000)))</f>
        <v>0</v>
      </c>
      <c r="R284">
        <f>I284*(1000-(1000*0.61365*exp(17.502*V284/(240.97+V284))/(CC284+CD284)+BX284)/2)/(1000*0.61365*exp(17.502*V284/(240.97+V284))/(CC284+CD284)-BX284)</f>
        <v>0</v>
      </c>
      <c r="S284">
        <f>1/((BR284+1)/(P284/1.6)+1/(Q284/1.37)) + BR284/((BR284+1)/(P284/1.6) + BR284/(Q284/1.37))</f>
        <v>0</v>
      </c>
      <c r="T284">
        <f>(BM284*BP284)</f>
        <v>0</v>
      </c>
      <c r="U284">
        <f>(CE284+(T284+2*0.95*5.67E-8*(((CE284+$B$7)+273)^4-(CE284+273)^4)-44100*I284)/(1.84*29.3*Q284+8*0.95*5.67E-8*(CE284+273)^3))</f>
        <v>0</v>
      </c>
      <c r="V284">
        <f>($C$7*CF284+$D$7*CG284+$E$7*U284)</f>
        <v>0</v>
      </c>
      <c r="W284">
        <f>0.61365*exp(17.502*V284/(240.97+V284))</f>
        <v>0</v>
      </c>
      <c r="X284">
        <f>(Y284/Z284*100)</f>
        <v>0</v>
      </c>
      <c r="Y284">
        <f>BX284*(CC284+CD284)/1000</f>
        <v>0</v>
      </c>
      <c r="Z284">
        <f>0.61365*exp(17.502*CE284/(240.97+CE284))</f>
        <v>0</v>
      </c>
      <c r="AA284">
        <f>(W284-BX284*(CC284+CD284)/1000)</f>
        <v>0</v>
      </c>
      <c r="AB284">
        <f>(-I284*44100)</f>
        <v>0</v>
      </c>
      <c r="AC284">
        <f>2*29.3*Q284*0.92*(CE284-V284)</f>
        <v>0</v>
      </c>
      <c r="AD284">
        <f>2*0.95*5.67E-8*(((CE284+$B$7)+273)^4-(V284+273)^4)</f>
        <v>0</v>
      </c>
      <c r="AE284">
        <f>T284+AD284+AB284+AC284</f>
        <v>0</v>
      </c>
      <c r="AF284">
        <v>0</v>
      </c>
      <c r="AG284">
        <v>0</v>
      </c>
      <c r="AH284">
        <f>IF(AF284*$H$13&gt;=AJ284,1.0,(AJ284/(AJ284-AF284*$H$13)))</f>
        <v>0</v>
      </c>
      <c r="AI284">
        <f>(AH284-1)*100</f>
        <v>0</v>
      </c>
      <c r="AJ284">
        <f>MAX(0,($B$13+$C$13*CJ284)/(1+$D$13*CJ284)*CC284/(CE284+273)*$E$13)</f>
        <v>0</v>
      </c>
      <c r="AK284" t="s">
        <v>292</v>
      </c>
      <c r="AL284" t="s">
        <v>292</v>
      </c>
      <c r="AM284">
        <v>0</v>
      </c>
      <c r="AN284">
        <v>0</v>
      </c>
      <c r="AO284">
        <f>1-AM284/AN284</f>
        <v>0</v>
      </c>
      <c r="AP284">
        <v>0</v>
      </c>
      <c r="AQ284" t="s">
        <v>292</v>
      </c>
      <c r="AR284" t="s">
        <v>292</v>
      </c>
      <c r="AS284">
        <v>0</v>
      </c>
      <c r="AT284">
        <v>0</v>
      </c>
      <c r="AU284">
        <f>1-AS284/AT284</f>
        <v>0</v>
      </c>
      <c r="AV284">
        <v>0.5</v>
      </c>
      <c r="AW284">
        <f>BN284</f>
        <v>0</v>
      </c>
      <c r="AX284">
        <f>K284</f>
        <v>0</v>
      </c>
      <c r="AY284">
        <f>AU284*AV284*AW284</f>
        <v>0</v>
      </c>
      <c r="AZ284">
        <f>(AX284-AP284)/AW284</f>
        <v>0</v>
      </c>
      <c r="BA284">
        <f>(AN284-AT284)/AT284</f>
        <v>0</v>
      </c>
      <c r="BB284">
        <f>AM284/(AO284+AM284/AT284)</f>
        <v>0</v>
      </c>
      <c r="BC284" t="s">
        <v>292</v>
      </c>
      <c r="BD284">
        <v>0</v>
      </c>
      <c r="BE284">
        <f>IF(BD284&lt;&gt;0, BD284, BB284)</f>
        <v>0</v>
      </c>
      <c r="BF284">
        <f>1-BE284/AT284</f>
        <v>0</v>
      </c>
      <c r="BG284">
        <f>(AT284-AS284)/(AT284-BE284)</f>
        <v>0</v>
      </c>
      <c r="BH284">
        <f>(AN284-AT284)/(AN284-BE284)</f>
        <v>0</v>
      </c>
      <c r="BI284">
        <f>(AT284-AS284)/(AT284-AM284)</f>
        <v>0</v>
      </c>
      <c r="BJ284">
        <f>(AN284-AT284)/(AN284-AM284)</f>
        <v>0</v>
      </c>
      <c r="BK284">
        <f>(BG284*BE284/AS284)</f>
        <v>0</v>
      </c>
      <c r="BL284">
        <f>(1-BK284)</f>
        <v>0</v>
      </c>
      <c r="BM284">
        <f>$B$11*CK284+$C$11*CL284+$F$11*CM284*(1-CP284)</f>
        <v>0</v>
      </c>
      <c r="BN284">
        <f>BM284*BO284</f>
        <v>0</v>
      </c>
      <c r="BO284">
        <f>($B$11*$D$9+$C$11*$D$9+$F$11*((CZ284+CR284)/MAX(CZ284+CR284+DA284, 0.1)*$I$9+DA284/MAX(CZ284+CR284+DA284, 0.1)*$J$9))/($B$11+$C$11+$F$11)</f>
        <v>0</v>
      </c>
      <c r="BP284">
        <f>($B$11*$K$9+$C$11*$K$9+$F$11*((CZ284+CR284)/MAX(CZ284+CR284+DA284, 0.1)*$P$9+DA284/MAX(CZ284+CR284+DA284, 0.1)*$Q$9))/($B$11+$C$11+$F$11)</f>
        <v>0</v>
      </c>
      <c r="BQ284">
        <v>6</v>
      </c>
      <c r="BR284">
        <v>0.5</v>
      </c>
      <c r="BS284" t="s">
        <v>293</v>
      </c>
      <c r="BT284">
        <v>2</v>
      </c>
      <c r="BU284">
        <v>1627941047.6</v>
      </c>
      <c r="BV284">
        <v>887.286</v>
      </c>
      <c r="BW284">
        <v>892.412</v>
      </c>
      <c r="BX284">
        <v>19.8821</v>
      </c>
      <c r="BY284">
        <v>19.8261</v>
      </c>
      <c r="BZ284">
        <v>885.064</v>
      </c>
      <c r="CA284">
        <v>20.0104</v>
      </c>
      <c r="CB284">
        <v>900.054</v>
      </c>
      <c r="CC284">
        <v>101.135</v>
      </c>
      <c r="CD284">
        <v>0.100298</v>
      </c>
      <c r="CE284">
        <v>35.3411</v>
      </c>
      <c r="CF284">
        <v>35.5803</v>
      </c>
      <c r="CG284">
        <v>999.9</v>
      </c>
      <c r="CH284">
        <v>0</v>
      </c>
      <c r="CI284">
        <v>0</v>
      </c>
      <c r="CJ284">
        <v>10010</v>
      </c>
      <c r="CK284">
        <v>0</v>
      </c>
      <c r="CL284">
        <v>66.265</v>
      </c>
      <c r="CM284">
        <v>1459.98</v>
      </c>
      <c r="CN284">
        <v>0.972993</v>
      </c>
      <c r="CO284">
        <v>0.027007</v>
      </c>
      <c r="CP284">
        <v>0</v>
      </c>
      <c r="CQ284">
        <v>3.4234</v>
      </c>
      <c r="CR284">
        <v>4.99951</v>
      </c>
      <c r="CS284">
        <v>202.814</v>
      </c>
      <c r="CT284">
        <v>11911.7</v>
      </c>
      <c r="CU284">
        <v>49.125</v>
      </c>
      <c r="CV284">
        <v>51.437</v>
      </c>
      <c r="CW284">
        <v>50.687</v>
      </c>
      <c r="CX284">
        <v>50.5</v>
      </c>
      <c r="CY284">
        <v>51.125</v>
      </c>
      <c r="CZ284">
        <v>1415.69</v>
      </c>
      <c r="DA284">
        <v>39.29</v>
      </c>
      <c r="DB284">
        <v>0</v>
      </c>
      <c r="DC284">
        <v>1627941048.1</v>
      </c>
      <c r="DD284">
        <v>0</v>
      </c>
      <c r="DE284">
        <v>3.26501923076923</v>
      </c>
      <c r="DF284">
        <v>0.0171589717649663</v>
      </c>
      <c r="DG284">
        <v>-1.74591453023331</v>
      </c>
      <c r="DH284">
        <v>202.768230769231</v>
      </c>
      <c r="DI284">
        <v>15</v>
      </c>
      <c r="DJ284">
        <v>1627940486.6</v>
      </c>
      <c r="DK284" t="s">
        <v>294</v>
      </c>
      <c r="DL284">
        <v>1627940484.1</v>
      </c>
      <c r="DM284">
        <v>1627940486.6</v>
      </c>
      <c r="DN284">
        <v>1</v>
      </c>
      <c r="DO284">
        <v>-0.66</v>
      </c>
      <c r="DP284">
        <v>-0.126</v>
      </c>
      <c r="DQ284">
        <v>0.617</v>
      </c>
      <c r="DR284">
        <v>-0.144</v>
      </c>
      <c r="DS284">
        <v>420</v>
      </c>
      <c r="DT284">
        <v>19</v>
      </c>
      <c r="DU284">
        <v>0.69</v>
      </c>
      <c r="DV284">
        <v>0.21</v>
      </c>
      <c r="DW284">
        <v>-5.11882804878049</v>
      </c>
      <c r="DX284">
        <v>-0.148384181184671</v>
      </c>
      <c r="DY284">
        <v>0.0488645670528852</v>
      </c>
      <c r="DZ284">
        <v>1</v>
      </c>
      <c r="EA284">
        <v>3.25002941176471</v>
      </c>
      <c r="EB284">
        <v>0.0667994089397869</v>
      </c>
      <c r="EC284">
        <v>0.143000936914684</v>
      </c>
      <c r="ED284">
        <v>1</v>
      </c>
      <c r="EE284">
        <v>0.0583652829268293</v>
      </c>
      <c r="EF284">
        <v>-0.0034932606271777</v>
      </c>
      <c r="EG284">
        <v>0.00160395710877245</v>
      </c>
      <c r="EH284">
        <v>1</v>
      </c>
      <c r="EI284">
        <v>3</v>
      </c>
      <c r="EJ284">
        <v>3</v>
      </c>
      <c r="EK284" t="s">
        <v>295</v>
      </c>
      <c r="EL284">
        <v>100</v>
      </c>
      <c r="EM284">
        <v>100</v>
      </c>
      <c r="EN284">
        <v>2.222</v>
      </c>
      <c r="EO284">
        <v>-0.1283</v>
      </c>
      <c r="EP284">
        <v>-1.5265217558934</v>
      </c>
      <c r="EQ284">
        <v>0.00616335315543056</v>
      </c>
      <c r="ER284">
        <v>-2.81551833566181e-06</v>
      </c>
      <c r="ES284">
        <v>7.20361701182458e-10</v>
      </c>
      <c r="ET284">
        <v>-0.335119031910718</v>
      </c>
      <c r="EU284">
        <v>0.000949733804135094</v>
      </c>
      <c r="EV284">
        <v>0.000626151634330831</v>
      </c>
      <c r="EW284">
        <v>-7.8445624330649e-06</v>
      </c>
      <c r="EX284">
        <v>-4</v>
      </c>
      <c r="EY284">
        <v>2067</v>
      </c>
      <c r="EZ284">
        <v>1</v>
      </c>
      <c r="FA284">
        <v>22</v>
      </c>
      <c r="FB284">
        <v>9.4</v>
      </c>
      <c r="FC284">
        <v>9.3</v>
      </c>
      <c r="FD284">
        <v>18</v>
      </c>
      <c r="FE284">
        <v>993.818</v>
      </c>
      <c r="FF284">
        <v>446.586</v>
      </c>
      <c r="FG284">
        <v>33.0017</v>
      </c>
      <c r="FH284">
        <v>35.5168</v>
      </c>
      <c r="FI284">
        <v>30.0011</v>
      </c>
      <c r="FJ284">
        <v>35.1836</v>
      </c>
      <c r="FK284">
        <v>35.2064</v>
      </c>
      <c r="FL284">
        <v>49.8539</v>
      </c>
      <c r="FM284">
        <v>45.1577</v>
      </c>
      <c r="FN284">
        <v>0</v>
      </c>
      <c r="FO284">
        <v>33</v>
      </c>
      <c r="FP284">
        <v>902.88</v>
      </c>
      <c r="FQ284">
        <v>19.7383</v>
      </c>
      <c r="FR284">
        <v>98.7307</v>
      </c>
      <c r="FS284">
        <v>97.5465</v>
      </c>
    </row>
    <row r="285" spans="1:175">
      <c r="A285">
        <v>269</v>
      </c>
      <c r="B285">
        <v>1627941049.6</v>
      </c>
      <c r="C285">
        <v>536</v>
      </c>
      <c r="D285" t="s">
        <v>832</v>
      </c>
      <c r="E285" t="s">
        <v>833</v>
      </c>
      <c r="F285">
        <v>0</v>
      </c>
      <c r="H285">
        <v>1627941049.6</v>
      </c>
      <c r="I285">
        <f>(J285)/1000</f>
        <v>0</v>
      </c>
      <c r="J285">
        <f>1000*CB285*AH285*(BX285-BY285)/(100*BQ285*(1000-AH285*BX285))</f>
        <v>0</v>
      </c>
      <c r="K285">
        <f>CB285*AH285*(BW285-BV285*(1000-AH285*BY285)/(1000-AH285*BX285))/(100*BQ285)</f>
        <v>0</v>
      </c>
      <c r="L285">
        <f>BV285 - IF(AH285&gt;1, K285*BQ285*100.0/(AJ285*CJ285), 0)</f>
        <v>0</v>
      </c>
      <c r="M285">
        <f>((S285-I285/2)*L285-K285)/(S285+I285/2)</f>
        <v>0</v>
      </c>
      <c r="N285">
        <f>M285*(CC285+CD285)/1000.0</f>
        <v>0</v>
      </c>
      <c r="O285">
        <f>(BV285 - IF(AH285&gt;1, K285*BQ285*100.0/(AJ285*CJ285), 0))*(CC285+CD285)/1000.0</f>
        <v>0</v>
      </c>
      <c r="P285">
        <f>2.0/((1/R285-1/Q285)+SIGN(R285)*SQRT((1/R285-1/Q285)*(1/R285-1/Q285) + 4*BR285/((BR285+1)*(BR285+1))*(2*1/R285*1/Q285-1/Q285*1/Q285)))</f>
        <v>0</v>
      </c>
      <c r="Q285">
        <f>IF(LEFT(BS285,1)&lt;&gt;"0",IF(LEFT(BS285,1)="1",3.0,BT285),$D$5+$E$5*(CJ285*CC285/($K$5*1000))+$F$5*(CJ285*CC285/($K$5*1000))*MAX(MIN(BQ285,$J$5),$I$5)*MAX(MIN(BQ285,$J$5),$I$5)+$G$5*MAX(MIN(BQ285,$J$5),$I$5)*(CJ285*CC285/($K$5*1000))+$H$5*(CJ285*CC285/($K$5*1000))*(CJ285*CC285/($K$5*1000)))</f>
        <v>0</v>
      </c>
      <c r="R285">
        <f>I285*(1000-(1000*0.61365*exp(17.502*V285/(240.97+V285))/(CC285+CD285)+BX285)/2)/(1000*0.61365*exp(17.502*V285/(240.97+V285))/(CC285+CD285)-BX285)</f>
        <v>0</v>
      </c>
      <c r="S285">
        <f>1/((BR285+1)/(P285/1.6)+1/(Q285/1.37)) + BR285/((BR285+1)/(P285/1.6) + BR285/(Q285/1.37))</f>
        <v>0</v>
      </c>
      <c r="T285">
        <f>(BM285*BP285)</f>
        <v>0</v>
      </c>
      <c r="U285">
        <f>(CE285+(T285+2*0.95*5.67E-8*(((CE285+$B$7)+273)^4-(CE285+273)^4)-44100*I285)/(1.84*29.3*Q285+8*0.95*5.67E-8*(CE285+273)^3))</f>
        <v>0</v>
      </c>
      <c r="V285">
        <f>($C$7*CF285+$D$7*CG285+$E$7*U285)</f>
        <v>0</v>
      </c>
      <c r="W285">
        <f>0.61365*exp(17.502*V285/(240.97+V285))</f>
        <v>0</v>
      </c>
      <c r="X285">
        <f>(Y285/Z285*100)</f>
        <v>0</v>
      </c>
      <c r="Y285">
        <f>BX285*(CC285+CD285)/1000</f>
        <v>0</v>
      </c>
      <c r="Z285">
        <f>0.61365*exp(17.502*CE285/(240.97+CE285))</f>
        <v>0</v>
      </c>
      <c r="AA285">
        <f>(W285-BX285*(CC285+CD285)/1000)</f>
        <v>0</v>
      </c>
      <c r="AB285">
        <f>(-I285*44100)</f>
        <v>0</v>
      </c>
      <c r="AC285">
        <f>2*29.3*Q285*0.92*(CE285-V285)</f>
        <v>0</v>
      </c>
      <c r="AD285">
        <f>2*0.95*5.67E-8*(((CE285+$B$7)+273)^4-(V285+273)^4)</f>
        <v>0</v>
      </c>
      <c r="AE285">
        <f>T285+AD285+AB285+AC285</f>
        <v>0</v>
      </c>
      <c r="AF285">
        <v>0</v>
      </c>
      <c r="AG285">
        <v>0</v>
      </c>
      <c r="AH285">
        <f>IF(AF285*$H$13&gt;=AJ285,1.0,(AJ285/(AJ285-AF285*$H$13)))</f>
        <v>0</v>
      </c>
      <c r="AI285">
        <f>(AH285-1)*100</f>
        <v>0</v>
      </c>
      <c r="AJ285">
        <f>MAX(0,($B$13+$C$13*CJ285)/(1+$D$13*CJ285)*CC285/(CE285+273)*$E$13)</f>
        <v>0</v>
      </c>
      <c r="AK285" t="s">
        <v>292</v>
      </c>
      <c r="AL285" t="s">
        <v>292</v>
      </c>
      <c r="AM285">
        <v>0</v>
      </c>
      <c r="AN285">
        <v>0</v>
      </c>
      <c r="AO285">
        <f>1-AM285/AN285</f>
        <v>0</v>
      </c>
      <c r="AP285">
        <v>0</v>
      </c>
      <c r="AQ285" t="s">
        <v>292</v>
      </c>
      <c r="AR285" t="s">
        <v>292</v>
      </c>
      <c r="AS285">
        <v>0</v>
      </c>
      <c r="AT285">
        <v>0</v>
      </c>
      <c r="AU285">
        <f>1-AS285/AT285</f>
        <v>0</v>
      </c>
      <c r="AV285">
        <v>0.5</v>
      </c>
      <c r="AW285">
        <f>BN285</f>
        <v>0</v>
      </c>
      <c r="AX285">
        <f>K285</f>
        <v>0</v>
      </c>
      <c r="AY285">
        <f>AU285*AV285*AW285</f>
        <v>0</v>
      </c>
      <c r="AZ285">
        <f>(AX285-AP285)/AW285</f>
        <v>0</v>
      </c>
      <c r="BA285">
        <f>(AN285-AT285)/AT285</f>
        <v>0</v>
      </c>
      <c r="BB285">
        <f>AM285/(AO285+AM285/AT285)</f>
        <v>0</v>
      </c>
      <c r="BC285" t="s">
        <v>292</v>
      </c>
      <c r="BD285">
        <v>0</v>
      </c>
      <c r="BE285">
        <f>IF(BD285&lt;&gt;0, BD285, BB285)</f>
        <v>0</v>
      </c>
      <c r="BF285">
        <f>1-BE285/AT285</f>
        <v>0</v>
      </c>
      <c r="BG285">
        <f>(AT285-AS285)/(AT285-BE285)</f>
        <v>0</v>
      </c>
      <c r="BH285">
        <f>(AN285-AT285)/(AN285-BE285)</f>
        <v>0</v>
      </c>
      <c r="BI285">
        <f>(AT285-AS285)/(AT285-AM285)</f>
        <v>0</v>
      </c>
      <c r="BJ285">
        <f>(AN285-AT285)/(AN285-AM285)</f>
        <v>0</v>
      </c>
      <c r="BK285">
        <f>(BG285*BE285/AS285)</f>
        <v>0</v>
      </c>
      <c r="BL285">
        <f>(1-BK285)</f>
        <v>0</v>
      </c>
      <c r="BM285">
        <f>$B$11*CK285+$C$11*CL285+$F$11*CM285*(1-CP285)</f>
        <v>0</v>
      </c>
      <c r="BN285">
        <f>BM285*BO285</f>
        <v>0</v>
      </c>
      <c r="BO285">
        <f>($B$11*$D$9+$C$11*$D$9+$F$11*((CZ285+CR285)/MAX(CZ285+CR285+DA285, 0.1)*$I$9+DA285/MAX(CZ285+CR285+DA285, 0.1)*$J$9))/($B$11+$C$11+$F$11)</f>
        <v>0</v>
      </c>
      <c r="BP285">
        <f>($B$11*$K$9+$C$11*$K$9+$F$11*((CZ285+CR285)/MAX(CZ285+CR285+DA285, 0.1)*$P$9+DA285/MAX(CZ285+CR285+DA285, 0.1)*$Q$9))/($B$11+$C$11+$F$11)</f>
        <v>0</v>
      </c>
      <c r="BQ285">
        <v>6</v>
      </c>
      <c r="BR285">
        <v>0.5</v>
      </c>
      <c r="BS285" t="s">
        <v>293</v>
      </c>
      <c r="BT285">
        <v>2</v>
      </c>
      <c r="BU285">
        <v>1627941049.6</v>
      </c>
      <c r="BV285">
        <v>890.647</v>
      </c>
      <c r="BW285">
        <v>895.764</v>
      </c>
      <c r="BX285">
        <v>19.887</v>
      </c>
      <c r="BY285">
        <v>19.8307</v>
      </c>
      <c r="BZ285">
        <v>888.415</v>
      </c>
      <c r="CA285">
        <v>20.0151</v>
      </c>
      <c r="CB285">
        <v>900.005</v>
      </c>
      <c r="CC285">
        <v>101.135</v>
      </c>
      <c r="CD285">
        <v>0.0999214</v>
      </c>
      <c r="CE285">
        <v>35.3386</v>
      </c>
      <c r="CF285">
        <v>35.5947</v>
      </c>
      <c r="CG285">
        <v>999.9</v>
      </c>
      <c r="CH285">
        <v>0</v>
      </c>
      <c r="CI285">
        <v>0</v>
      </c>
      <c r="CJ285">
        <v>10008.8</v>
      </c>
      <c r="CK285">
        <v>0</v>
      </c>
      <c r="CL285">
        <v>66.265</v>
      </c>
      <c r="CM285">
        <v>1459.99</v>
      </c>
      <c r="CN285">
        <v>0.972993</v>
      </c>
      <c r="CO285">
        <v>0.027007</v>
      </c>
      <c r="CP285">
        <v>0</v>
      </c>
      <c r="CQ285">
        <v>3.0797</v>
      </c>
      <c r="CR285">
        <v>4.99951</v>
      </c>
      <c r="CS285">
        <v>202.662</v>
      </c>
      <c r="CT285">
        <v>11911.8</v>
      </c>
      <c r="CU285">
        <v>49.125</v>
      </c>
      <c r="CV285">
        <v>51.437</v>
      </c>
      <c r="CW285">
        <v>50.625</v>
      </c>
      <c r="CX285">
        <v>50.5</v>
      </c>
      <c r="CY285">
        <v>51.125</v>
      </c>
      <c r="CZ285">
        <v>1415.7</v>
      </c>
      <c r="DA285">
        <v>39.29</v>
      </c>
      <c r="DB285">
        <v>0</v>
      </c>
      <c r="DC285">
        <v>1627941050.5</v>
      </c>
      <c r="DD285">
        <v>0</v>
      </c>
      <c r="DE285">
        <v>3.26462307692308</v>
      </c>
      <c r="DF285">
        <v>0.477729914353515</v>
      </c>
      <c r="DG285">
        <v>-1.27035896928772</v>
      </c>
      <c r="DH285">
        <v>202.704692307692</v>
      </c>
      <c r="DI285">
        <v>15</v>
      </c>
      <c r="DJ285">
        <v>1627940486.6</v>
      </c>
      <c r="DK285" t="s">
        <v>294</v>
      </c>
      <c r="DL285">
        <v>1627940484.1</v>
      </c>
      <c r="DM285">
        <v>1627940486.6</v>
      </c>
      <c r="DN285">
        <v>1</v>
      </c>
      <c r="DO285">
        <v>-0.66</v>
      </c>
      <c r="DP285">
        <v>-0.126</v>
      </c>
      <c r="DQ285">
        <v>0.617</v>
      </c>
      <c r="DR285">
        <v>-0.144</v>
      </c>
      <c r="DS285">
        <v>420</v>
      </c>
      <c r="DT285">
        <v>19</v>
      </c>
      <c r="DU285">
        <v>0.69</v>
      </c>
      <c r="DV285">
        <v>0.21</v>
      </c>
      <c r="DW285">
        <v>-5.12427341463415</v>
      </c>
      <c r="DX285">
        <v>-0.197230243902434</v>
      </c>
      <c r="DY285">
        <v>0.0522683433367612</v>
      </c>
      <c r="DZ285">
        <v>1</v>
      </c>
      <c r="EA285">
        <v>3.26708235294118</v>
      </c>
      <c r="EB285">
        <v>0.0860981100594474</v>
      </c>
      <c r="EC285">
        <v>0.137974367761442</v>
      </c>
      <c r="ED285">
        <v>1</v>
      </c>
      <c r="EE285">
        <v>0.0581594756097561</v>
      </c>
      <c r="EF285">
        <v>-0.00820015609756088</v>
      </c>
      <c r="EG285">
        <v>0.00177107726564047</v>
      </c>
      <c r="EH285">
        <v>1</v>
      </c>
      <c r="EI285">
        <v>3</v>
      </c>
      <c r="EJ285">
        <v>3</v>
      </c>
      <c r="EK285" t="s">
        <v>295</v>
      </c>
      <c r="EL285">
        <v>100</v>
      </c>
      <c r="EM285">
        <v>100</v>
      </c>
      <c r="EN285">
        <v>2.232</v>
      </c>
      <c r="EO285">
        <v>-0.1281</v>
      </c>
      <c r="EP285">
        <v>-1.5265217558934</v>
      </c>
      <c r="EQ285">
        <v>0.00616335315543056</v>
      </c>
      <c r="ER285">
        <v>-2.81551833566181e-06</v>
      </c>
      <c r="ES285">
        <v>7.20361701182458e-10</v>
      </c>
      <c r="ET285">
        <v>-0.335119031910718</v>
      </c>
      <c r="EU285">
        <v>0.000949733804135094</v>
      </c>
      <c r="EV285">
        <v>0.000626151634330831</v>
      </c>
      <c r="EW285">
        <v>-7.8445624330649e-06</v>
      </c>
      <c r="EX285">
        <v>-4</v>
      </c>
      <c r="EY285">
        <v>2067</v>
      </c>
      <c r="EZ285">
        <v>1</v>
      </c>
      <c r="FA285">
        <v>22</v>
      </c>
      <c r="FB285">
        <v>9.4</v>
      </c>
      <c r="FC285">
        <v>9.4</v>
      </c>
      <c r="FD285">
        <v>18</v>
      </c>
      <c r="FE285">
        <v>993.698</v>
      </c>
      <c r="FF285">
        <v>446.614</v>
      </c>
      <c r="FG285">
        <v>33.0017</v>
      </c>
      <c r="FH285">
        <v>35.5227</v>
      </c>
      <c r="FI285">
        <v>30.0012</v>
      </c>
      <c r="FJ285">
        <v>35.19</v>
      </c>
      <c r="FK285">
        <v>35.2128</v>
      </c>
      <c r="FL285">
        <v>50.0194</v>
      </c>
      <c r="FM285">
        <v>45.1577</v>
      </c>
      <c r="FN285">
        <v>0</v>
      </c>
      <c r="FO285">
        <v>33</v>
      </c>
      <c r="FP285">
        <v>907.93</v>
      </c>
      <c r="FQ285">
        <v>19.729</v>
      </c>
      <c r="FR285">
        <v>98.7288</v>
      </c>
      <c r="FS285">
        <v>97.5449</v>
      </c>
    </row>
    <row r="286" spans="1:175">
      <c r="A286">
        <v>270</v>
      </c>
      <c r="B286">
        <v>1627941051.6</v>
      </c>
      <c r="C286">
        <v>538</v>
      </c>
      <c r="D286" t="s">
        <v>834</v>
      </c>
      <c r="E286" t="s">
        <v>835</v>
      </c>
      <c r="F286">
        <v>0</v>
      </c>
      <c r="H286">
        <v>1627941051.6</v>
      </c>
      <c r="I286">
        <f>(J286)/1000</f>
        <v>0</v>
      </c>
      <c r="J286">
        <f>1000*CB286*AH286*(BX286-BY286)/(100*BQ286*(1000-AH286*BX286))</f>
        <v>0</v>
      </c>
      <c r="K286">
        <f>CB286*AH286*(BW286-BV286*(1000-AH286*BY286)/(1000-AH286*BX286))/(100*BQ286)</f>
        <v>0</v>
      </c>
      <c r="L286">
        <f>BV286 - IF(AH286&gt;1, K286*BQ286*100.0/(AJ286*CJ286), 0)</f>
        <v>0</v>
      </c>
      <c r="M286">
        <f>((S286-I286/2)*L286-K286)/(S286+I286/2)</f>
        <v>0</v>
      </c>
      <c r="N286">
        <f>M286*(CC286+CD286)/1000.0</f>
        <v>0</v>
      </c>
      <c r="O286">
        <f>(BV286 - IF(AH286&gt;1, K286*BQ286*100.0/(AJ286*CJ286), 0))*(CC286+CD286)/1000.0</f>
        <v>0</v>
      </c>
      <c r="P286">
        <f>2.0/((1/R286-1/Q286)+SIGN(R286)*SQRT((1/R286-1/Q286)*(1/R286-1/Q286) + 4*BR286/((BR286+1)*(BR286+1))*(2*1/R286*1/Q286-1/Q286*1/Q286)))</f>
        <v>0</v>
      </c>
      <c r="Q286">
        <f>IF(LEFT(BS286,1)&lt;&gt;"0",IF(LEFT(BS286,1)="1",3.0,BT286),$D$5+$E$5*(CJ286*CC286/($K$5*1000))+$F$5*(CJ286*CC286/($K$5*1000))*MAX(MIN(BQ286,$J$5),$I$5)*MAX(MIN(BQ286,$J$5),$I$5)+$G$5*MAX(MIN(BQ286,$J$5),$I$5)*(CJ286*CC286/($K$5*1000))+$H$5*(CJ286*CC286/($K$5*1000))*(CJ286*CC286/($K$5*1000)))</f>
        <v>0</v>
      </c>
      <c r="R286">
        <f>I286*(1000-(1000*0.61365*exp(17.502*V286/(240.97+V286))/(CC286+CD286)+BX286)/2)/(1000*0.61365*exp(17.502*V286/(240.97+V286))/(CC286+CD286)-BX286)</f>
        <v>0</v>
      </c>
      <c r="S286">
        <f>1/((BR286+1)/(P286/1.6)+1/(Q286/1.37)) + BR286/((BR286+1)/(P286/1.6) + BR286/(Q286/1.37))</f>
        <v>0</v>
      </c>
      <c r="T286">
        <f>(BM286*BP286)</f>
        <v>0</v>
      </c>
      <c r="U286">
        <f>(CE286+(T286+2*0.95*5.67E-8*(((CE286+$B$7)+273)^4-(CE286+273)^4)-44100*I286)/(1.84*29.3*Q286+8*0.95*5.67E-8*(CE286+273)^3))</f>
        <v>0</v>
      </c>
      <c r="V286">
        <f>($C$7*CF286+$D$7*CG286+$E$7*U286)</f>
        <v>0</v>
      </c>
      <c r="W286">
        <f>0.61365*exp(17.502*V286/(240.97+V286))</f>
        <v>0</v>
      </c>
      <c r="X286">
        <f>(Y286/Z286*100)</f>
        <v>0</v>
      </c>
      <c r="Y286">
        <f>BX286*(CC286+CD286)/1000</f>
        <v>0</v>
      </c>
      <c r="Z286">
        <f>0.61365*exp(17.502*CE286/(240.97+CE286))</f>
        <v>0</v>
      </c>
      <c r="AA286">
        <f>(W286-BX286*(CC286+CD286)/1000)</f>
        <v>0</v>
      </c>
      <c r="AB286">
        <f>(-I286*44100)</f>
        <v>0</v>
      </c>
      <c r="AC286">
        <f>2*29.3*Q286*0.92*(CE286-V286)</f>
        <v>0</v>
      </c>
      <c r="AD286">
        <f>2*0.95*5.67E-8*(((CE286+$B$7)+273)^4-(V286+273)^4)</f>
        <v>0</v>
      </c>
      <c r="AE286">
        <f>T286+AD286+AB286+AC286</f>
        <v>0</v>
      </c>
      <c r="AF286">
        <v>0</v>
      </c>
      <c r="AG286">
        <v>0</v>
      </c>
      <c r="AH286">
        <f>IF(AF286*$H$13&gt;=AJ286,1.0,(AJ286/(AJ286-AF286*$H$13)))</f>
        <v>0</v>
      </c>
      <c r="AI286">
        <f>(AH286-1)*100</f>
        <v>0</v>
      </c>
      <c r="AJ286">
        <f>MAX(0,($B$13+$C$13*CJ286)/(1+$D$13*CJ286)*CC286/(CE286+273)*$E$13)</f>
        <v>0</v>
      </c>
      <c r="AK286" t="s">
        <v>292</v>
      </c>
      <c r="AL286" t="s">
        <v>292</v>
      </c>
      <c r="AM286">
        <v>0</v>
      </c>
      <c r="AN286">
        <v>0</v>
      </c>
      <c r="AO286">
        <f>1-AM286/AN286</f>
        <v>0</v>
      </c>
      <c r="AP286">
        <v>0</v>
      </c>
      <c r="AQ286" t="s">
        <v>292</v>
      </c>
      <c r="AR286" t="s">
        <v>292</v>
      </c>
      <c r="AS286">
        <v>0</v>
      </c>
      <c r="AT286">
        <v>0</v>
      </c>
      <c r="AU286">
        <f>1-AS286/AT286</f>
        <v>0</v>
      </c>
      <c r="AV286">
        <v>0.5</v>
      </c>
      <c r="AW286">
        <f>BN286</f>
        <v>0</v>
      </c>
      <c r="AX286">
        <f>K286</f>
        <v>0</v>
      </c>
      <c r="AY286">
        <f>AU286*AV286*AW286</f>
        <v>0</v>
      </c>
      <c r="AZ286">
        <f>(AX286-AP286)/AW286</f>
        <v>0</v>
      </c>
      <c r="BA286">
        <f>(AN286-AT286)/AT286</f>
        <v>0</v>
      </c>
      <c r="BB286">
        <f>AM286/(AO286+AM286/AT286)</f>
        <v>0</v>
      </c>
      <c r="BC286" t="s">
        <v>292</v>
      </c>
      <c r="BD286">
        <v>0</v>
      </c>
      <c r="BE286">
        <f>IF(BD286&lt;&gt;0, BD286, BB286)</f>
        <v>0</v>
      </c>
      <c r="BF286">
        <f>1-BE286/AT286</f>
        <v>0</v>
      </c>
      <c r="BG286">
        <f>(AT286-AS286)/(AT286-BE286)</f>
        <v>0</v>
      </c>
      <c r="BH286">
        <f>(AN286-AT286)/(AN286-BE286)</f>
        <v>0</v>
      </c>
      <c r="BI286">
        <f>(AT286-AS286)/(AT286-AM286)</f>
        <v>0</v>
      </c>
      <c r="BJ286">
        <f>(AN286-AT286)/(AN286-AM286)</f>
        <v>0</v>
      </c>
      <c r="BK286">
        <f>(BG286*BE286/AS286)</f>
        <v>0</v>
      </c>
      <c r="BL286">
        <f>(1-BK286)</f>
        <v>0</v>
      </c>
      <c r="BM286">
        <f>$B$11*CK286+$C$11*CL286+$F$11*CM286*(1-CP286)</f>
        <v>0</v>
      </c>
      <c r="BN286">
        <f>BM286*BO286</f>
        <v>0</v>
      </c>
      <c r="BO286">
        <f>($B$11*$D$9+$C$11*$D$9+$F$11*((CZ286+CR286)/MAX(CZ286+CR286+DA286, 0.1)*$I$9+DA286/MAX(CZ286+CR286+DA286, 0.1)*$J$9))/($B$11+$C$11+$F$11)</f>
        <v>0</v>
      </c>
      <c r="BP286">
        <f>($B$11*$K$9+$C$11*$K$9+$F$11*((CZ286+CR286)/MAX(CZ286+CR286+DA286, 0.1)*$P$9+DA286/MAX(CZ286+CR286+DA286, 0.1)*$Q$9))/($B$11+$C$11+$F$11)</f>
        <v>0</v>
      </c>
      <c r="BQ286">
        <v>6</v>
      </c>
      <c r="BR286">
        <v>0.5</v>
      </c>
      <c r="BS286" t="s">
        <v>293</v>
      </c>
      <c r="BT286">
        <v>2</v>
      </c>
      <c r="BU286">
        <v>1627941051.6</v>
      </c>
      <c r="BV286">
        <v>893.977</v>
      </c>
      <c r="BW286">
        <v>899.157</v>
      </c>
      <c r="BX286">
        <v>19.893</v>
      </c>
      <c r="BY286">
        <v>19.8348</v>
      </c>
      <c r="BZ286">
        <v>891.735</v>
      </c>
      <c r="CA286">
        <v>20.0211</v>
      </c>
      <c r="CB286">
        <v>900.001</v>
      </c>
      <c r="CC286">
        <v>101.135</v>
      </c>
      <c r="CD286">
        <v>0.0998437</v>
      </c>
      <c r="CE286">
        <v>35.3375</v>
      </c>
      <c r="CF286">
        <v>35.5921</v>
      </c>
      <c r="CG286">
        <v>999.9</v>
      </c>
      <c r="CH286">
        <v>0</v>
      </c>
      <c r="CI286">
        <v>0</v>
      </c>
      <c r="CJ286">
        <v>10015</v>
      </c>
      <c r="CK286">
        <v>0</v>
      </c>
      <c r="CL286">
        <v>66.2367</v>
      </c>
      <c r="CM286">
        <v>1460</v>
      </c>
      <c r="CN286">
        <v>0.972993</v>
      </c>
      <c r="CO286">
        <v>0.027007</v>
      </c>
      <c r="CP286">
        <v>0</v>
      </c>
      <c r="CQ286">
        <v>3.2307</v>
      </c>
      <c r="CR286">
        <v>4.99951</v>
      </c>
      <c r="CS286">
        <v>202.481</v>
      </c>
      <c r="CT286">
        <v>11911.8</v>
      </c>
      <c r="CU286">
        <v>49.125</v>
      </c>
      <c r="CV286">
        <v>51.437</v>
      </c>
      <c r="CW286">
        <v>50.687</v>
      </c>
      <c r="CX286">
        <v>50.5</v>
      </c>
      <c r="CY286">
        <v>51.125</v>
      </c>
      <c r="CZ286">
        <v>1415.71</v>
      </c>
      <c r="DA286">
        <v>39.3</v>
      </c>
      <c r="DB286">
        <v>0</v>
      </c>
      <c r="DC286">
        <v>1627941052.3</v>
      </c>
      <c r="DD286">
        <v>0</v>
      </c>
      <c r="DE286">
        <v>3.2777</v>
      </c>
      <c r="DF286">
        <v>0.256492310553004</v>
      </c>
      <c r="DG286">
        <v>-0.550076922906309</v>
      </c>
      <c r="DH286">
        <v>202.63668</v>
      </c>
      <c r="DI286">
        <v>15</v>
      </c>
      <c r="DJ286">
        <v>1627940486.6</v>
      </c>
      <c r="DK286" t="s">
        <v>294</v>
      </c>
      <c r="DL286">
        <v>1627940484.1</v>
      </c>
      <c r="DM286">
        <v>1627940486.6</v>
      </c>
      <c r="DN286">
        <v>1</v>
      </c>
      <c r="DO286">
        <v>-0.66</v>
      </c>
      <c r="DP286">
        <v>-0.126</v>
      </c>
      <c r="DQ286">
        <v>0.617</v>
      </c>
      <c r="DR286">
        <v>-0.144</v>
      </c>
      <c r="DS286">
        <v>420</v>
      </c>
      <c r="DT286">
        <v>19</v>
      </c>
      <c r="DU286">
        <v>0.69</v>
      </c>
      <c r="DV286">
        <v>0.21</v>
      </c>
      <c r="DW286">
        <v>-5.12321902439024</v>
      </c>
      <c r="DX286">
        <v>-0.118160278745655</v>
      </c>
      <c r="DY286">
        <v>0.054808565415915</v>
      </c>
      <c r="DZ286">
        <v>1</v>
      </c>
      <c r="EA286">
        <v>3.26376857142857</v>
      </c>
      <c r="EB286">
        <v>0.143611946542189</v>
      </c>
      <c r="EC286">
        <v>0.148051612180982</v>
      </c>
      <c r="ED286">
        <v>1</v>
      </c>
      <c r="EE286">
        <v>0.0580445682926829</v>
      </c>
      <c r="EF286">
        <v>-0.0111080989547038</v>
      </c>
      <c r="EG286">
        <v>0.00183492774901809</v>
      </c>
      <c r="EH286">
        <v>1</v>
      </c>
      <c r="EI286">
        <v>3</v>
      </c>
      <c r="EJ286">
        <v>3</v>
      </c>
      <c r="EK286" t="s">
        <v>295</v>
      </c>
      <c r="EL286">
        <v>100</v>
      </c>
      <c r="EM286">
        <v>100</v>
      </c>
      <c r="EN286">
        <v>2.242</v>
      </c>
      <c r="EO286">
        <v>-0.1281</v>
      </c>
      <c r="EP286">
        <v>-1.5265217558934</v>
      </c>
      <c r="EQ286">
        <v>0.00616335315543056</v>
      </c>
      <c r="ER286">
        <v>-2.81551833566181e-06</v>
      </c>
      <c r="ES286">
        <v>7.20361701182458e-10</v>
      </c>
      <c r="ET286">
        <v>-0.335119031910718</v>
      </c>
      <c r="EU286">
        <v>0.000949733804135094</v>
      </c>
      <c r="EV286">
        <v>0.000626151634330831</v>
      </c>
      <c r="EW286">
        <v>-7.8445624330649e-06</v>
      </c>
      <c r="EX286">
        <v>-4</v>
      </c>
      <c r="EY286">
        <v>2067</v>
      </c>
      <c r="EZ286">
        <v>1</v>
      </c>
      <c r="FA286">
        <v>22</v>
      </c>
      <c r="FB286">
        <v>9.5</v>
      </c>
      <c r="FC286">
        <v>9.4</v>
      </c>
      <c r="FD286">
        <v>18</v>
      </c>
      <c r="FE286">
        <v>993.826</v>
      </c>
      <c r="FF286">
        <v>446.709</v>
      </c>
      <c r="FG286">
        <v>33.0017</v>
      </c>
      <c r="FH286">
        <v>35.5291</v>
      </c>
      <c r="FI286">
        <v>30.0012</v>
      </c>
      <c r="FJ286">
        <v>35.1962</v>
      </c>
      <c r="FK286">
        <v>35.2192</v>
      </c>
      <c r="FL286">
        <v>50.172</v>
      </c>
      <c r="FM286">
        <v>45.4302</v>
      </c>
      <c r="FN286">
        <v>0</v>
      </c>
      <c r="FO286">
        <v>33</v>
      </c>
      <c r="FP286">
        <v>913.02</v>
      </c>
      <c r="FQ286">
        <v>19.722</v>
      </c>
      <c r="FR286">
        <v>98.7274</v>
      </c>
      <c r="FS286">
        <v>97.5421</v>
      </c>
    </row>
    <row r="287" spans="1:175">
      <c r="A287">
        <v>271</v>
      </c>
      <c r="B287">
        <v>1627941053.6</v>
      </c>
      <c r="C287">
        <v>540</v>
      </c>
      <c r="D287" t="s">
        <v>836</v>
      </c>
      <c r="E287" t="s">
        <v>837</v>
      </c>
      <c r="F287">
        <v>0</v>
      </c>
      <c r="H287">
        <v>1627941053.6</v>
      </c>
      <c r="I287">
        <f>(J287)/1000</f>
        <v>0</v>
      </c>
      <c r="J287">
        <f>1000*CB287*AH287*(BX287-BY287)/(100*BQ287*(1000-AH287*BX287))</f>
        <v>0</v>
      </c>
      <c r="K287">
        <f>CB287*AH287*(BW287-BV287*(1000-AH287*BY287)/(1000-AH287*BX287))/(100*BQ287)</f>
        <v>0</v>
      </c>
      <c r="L287">
        <f>BV287 - IF(AH287&gt;1, K287*BQ287*100.0/(AJ287*CJ287), 0)</f>
        <v>0</v>
      </c>
      <c r="M287">
        <f>((S287-I287/2)*L287-K287)/(S287+I287/2)</f>
        <v>0</v>
      </c>
      <c r="N287">
        <f>M287*(CC287+CD287)/1000.0</f>
        <v>0</v>
      </c>
      <c r="O287">
        <f>(BV287 - IF(AH287&gt;1, K287*BQ287*100.0/(AJ287*CJ287), 0))*(CC287+CD287)/1000.0</f>
        <v>0</v>
      </c>
      <c r="P287">
        <f>2.0/((1/R287-1/Q287)+SIGN(R287)*SQRT((1/R287-1/Q287)*(1/R287-1/Q287) + 4*BR287/((BR287+1)*(BR287+1))*(2*1/R287*1/Q287-1/Q287*1/Q287)))</f>
        <v>0</v>
      </c>
      <c r="Q287">
        <f>IF(LEFT(BS287,1)&lt;&gt;"0",IF(LEFT(BS287,1)="1",3.0,BT287),$D$5+$E$5*(CJ287*CC287/($K$5*1000))+$F$5*(CJ287*CC287/($K$5*1000))*MAX(MIN(BQ287,$J$5),$I$5)*MAX(MIN(BQ287,$J$5),$I$5)+$G$5*MAX(MIN(BQ287,$J$5),$I$5)*(CJ287*CC287/($K$5*1000))+$H$5*(CJ287*CC287/($K$5*1000))*(CJ287*CC287/($K$5*1000)))</f>
        <v>0</v>
      </c>
      <c r="R287">
        <f>I287*(1000-(1000*0.61365*exp(17.502*V287/(240.97+V287))/(CC287+CD287)+BX287)/2)/(1000*0.61365*exp(17.502*V287/(240.97+V287))/(CC287+CD287)-BX287)</f>
        <v>0</v>
      </c>
      <c r="S287">
        <f>1/((BR287+1)/(P287/1.6)+1/(Q287/1.37)) + BR287/((BR287+1)/(P287/1.6) + BR287/(Q287/1.37))</f>
        <v>0</v>
      </c>
      <c r="T287">
        <f>(BM287*BP287)</f>
        <v>0</v>
      </c>
      <c r="U287">
        <f>(CE287+(T287+2*0.95*5.67E-8*(((CE287+$B$7)+273)^4-(CE287+273)^4)-44100*I287)/(1.84*29.3*Q287+8*0.95*5.67E-8*(CE287+273)^3))</f>
        <v>0</v>
      </c>
      <c r="V287">
        <f>($C$7*CF287+$D$7*CG287+$E$7*U287)</f>
        <v>0</v>
      </c>
      <c r="W287">
        <f>0.61365*exp(17.502*V287/(240.97+V287))</f>
        <v>0</v>
      </c>
      <c r="X287">
        <f>(Y287/Z287*100)</f>
        <v>0</v>
      </c>
      <c r="Y287">
        <f>BX287*(CC287+CD287)/1000</f>
        <v>0</v>
      </c>
      <c r="Z287">
        <f>0.61365*exp(17.502*CE287/(240.97+CE287))</f>
        <v>0</v>
      </c>
      <c r="AA287">
        <f>(W287-BX287*(CC287+CD287)/1000)</f>
        <v>0</v>
      </c>
      <c r="AB287">
        <f>(-I287*44100)</f>
        <v>0</v>
      </c>
      <c r="AC287">
        <f>2*29.3*Q287*0.92*(CE287-V287)</f>
        <v>0</v>
      </c>
      <c r="AD287">
        <f>2*0.95*5.67E-8*(((CE287+$B$7)+273)^4-(V287+273)^4)</f>
        <v>0</v>
      </c>
      <c r="AE287">
        <f>T287+AD287+AB287+AC287</f>
        <v>0</v>
      </c>
      <c r="AF287">
        <v>0</v>
      </c>
      <c r="AG287">
        <v>0</v>
      </c>
      <c r="AH287">
        <f>IF(AF287*$H$13&gt;=AJ287,1.0,(AJ287/(AJ287-AF287*$H$13)))</f>
        <v>0</v>
      </c>
      <c r="AI287">
        <f>(AH287-1)*100</f>
        <v>0</v>
      </c>
      <c r="AJ287">
        <f>MAX(0,($B$13+$C$13*CJ287)/(1+$D$13*CJ287)*CC287/(CE287+273)*$E$13)</f>
        <v>0</v>
      </c>
      <c r="AK287" t="s">
        <v>292</v>
      </c>
      <c r="AL287" t="s">
        <v>292</v>
      </c>
      <c r="AM287">
        <v>0</v>
      </c>
      <c r="AN287">
        <v>0</v>
      </c>
      <c r="AO287">
        <f>1-AM287/AN287</f>
        <v>0</v>
      </c>
      <c r="AP287">
        <v>0</v>
      </c>
      <c r="AQ287" t="s">
        <v>292</v>
      </c>
      <c r="AR287" t="s">
        <v>292</v>
      </c>
      <c r="AS287">
        <v>0</v>
      </c>
      <c r="AT287">
        <v>0</v>
      </c>
      <c r="AU287">
        <f>1-AS287/AT287</f>
        <v>0</v>
      </c>
      <c r="AV287">
        <v>0.5</v>
      </c>
      <c r="AW287">
        <f>BN287</f>
        <v>0</v>
      </c>
      <c r="AX287">
        <f>K287</f>
        <v>0</v>
      </c>
      <c r="AY287">
        <f>AU287*AV287*AW287</f>
        <v>0</v>
      </c>
      <c r="AZ287">
        <f>(AX287-AP287)/AW287</f>
        <v>0</v>
      </c>
      <c r="BA287">
        <f>(AN287-AT287)/AT287</f>
        <v>0</v>
      </c>
      <c r="BB287">
        <f>AM287/(AO287+AM287/AT287)</f>
        <v>0</v>
      </c>
      <c r="BC287" t="s">
        <v>292</v>
      </c>
      <c r="BD287">
        <v>0</v>
      </c>
      <c r="BE287">
        <f>IF(BD287&lt;&gt;0, BD287, BB287)</f>
        <v>0</v>
      </c>
      <c r="BF287">
        <f>1-BE287/AT287</f>
        <v>0</v>
      </c>
      <c r="BG287">
        <f>(AT287-AS287)/(AT287-BE287)</f>
        <v>0</v>
      </c>
      <c r="BH287">
        <f>(AN287-AT287)/(AN287-BE287)</f>
        <v>0</v>
      </c>
      <c r="BI287">
        <f>(AT287-AS287)/(AT287-AM287)</f>
        <v>0</v>
      </c>
      <c r="BJ287">
        <f>(AN287-AT287)/(AN287-AM287)</f>
        <v>0</v>
      </c>
      <c r="BK287">
        <f>(BG287*BE287/AS287)</f>
        <v>0</v>
      </c>
      <c r="BL287">
        <f>(1-BK287)</f>
        <v>0</v>
      </c>
      <c r="BM287">
        <f>$B$11*CK287+$C$11*CL287+$F$11*CM287*(1-CP287)</f>
        <v>0</v>
      </c>
      <c r="BN287">
        <f>BM287*BO287</f>
        <v>0</v>
      </c>
      <c r="BO287">
        <f>($B$11*$D$9+$C$11*$D$9+$F$11*((CZ287+CR287)/MAX(CZ287+CR287+DA287, 0.1)*$I$9+DA287/MAX(CZ287+CR287+DA287, 0.1)*$J$9))/($B$11+$C$11+$F$11)</f>
        <v>0</v>
      </c>
      <c r="BP287">
        <f>($B$11*$K$9+$C$11*$K$9+$F$11*((CZ287+CR287)/MAX(CZ287+CR287+DA287, 0.1)*$P$9+DA287/MAX(CZ287+CR287+DA287, 0.1)*$Q$9))/($B$11+$C$11+$F$11)</f>
        <v>0</v>
      </c>
      <c r="BQ287">
        <v>6</v>
      </c>
      <c r="BR287">
        <v>0.5</v>
      </c>
      <c r="BS287" t="s">
        <v>293</v>
      </c>
      <c r="BT287">
        <v>2</v>
      </c>
      <c r="BU287">
        <v>1627941053.6</v>
      </c>
      <c r="BV287">
        <v>897.379</v>
      </c>
      <c r="BW287">
        <v>902.378</v>
      </c>
      <c r="BX287">
        <v>19.8976</v>
      </c>
      <c r="BY287">
        <v>19.8228</v>
      </c>
      <c r="BZ287">
        <v>895.128</v>
      </c>
      <c r="CA287">
        <v>20.0256</v>
      </c>
      <c r="CB287">
        <v>900.03</v>
      </c>
      <c r="CC287">
        <v>101.135</v>
      </c>
      <c r="CD287">
        <v>0.0999395</v>
      </c>
      <c r="CE287">
        <v>35.3416</v>
      </c>
      <c r="CF287">
        <v>35.5904</v>
      </c>
      <c r="CG287">
        <v>999.9</v>
      </c>
      <c r="CH287">
        <v>0</v>
      </c>
      <c r="CI287">
        <v>0</v>
      </c>
      <c r="CJ287">
        <v>10011.2</v>
      </c>
      <c r="CK287">
        <v>0</v>
      </c>
      <c r="CL287">
        <v>66.2226</v>
      </c>
      <c r="CM287">
        <v>1460</v>
      </c>
      <c r="CN287">
        <v>0.972993</v>
      </c>
      <c r="CO287">
        <v>0.027007</v>
      </c>
      <c r="CP287">
        <v>0</v>
      </c>
      <c r="CQ287">
        <v>3.2562</v>
      </c>
      <c r="CR287">
        <v>4.99951</v>
      </c>
      <c r="CS287">
        <v>202.523</v>
      </c>
      <c r="CT287">
        <v>11911.9</v>
      </c>
      <c r="CU287">
        <v>49.125</v>
      </c>
      <c r="CV287">
        <v>51.375</v>
      </c>
      <c r="CW287">
        <v>50.625</v>
      </c>
      <c r="CX287">
        <v>50.5</v>
      </c>
      <c r="CY287">
        <v>51.062</v>
      </c>
      <c r="CZ287">
        <v>1415.71</v>
      </c>
      <c r="DA287">
        <v>39.3</v>
      </c>
      <c r="DB287">
        <v>0</v>
      </c>
      <c r="DC287">
        <v>1627941054.1</v>
      </c>
      <c r="DD287">
        <v>0</v>
      </c>
      <c r="DE287">
        <v>3.29135769230769</v>
      </c>
      <c r="DF287">
        <v>0.395196585318922</v>
      </c>
      <c r="DG287">
        <v>-1.05644444716721</v>
      </c>
      <c r="DH287">
        <v>202.591038461538</v>
      </c>
      <c r="DI287">
        <v>15</v>
      </c>
      <c r="DJ287">
        <v>1627940486.6</v>
      </c>
      <c r="DK287" t="s">
        <v>294</v>
      </c>
      <c r="DL287">
        <v>1627940484.1</v>
      </c>
      <c r="DM287">
        <v>1627940486.6</v>
      </c>
      <c r="DN287">
        <v>1</v>
      </c>
      <c r="DO287">
        <v>-0.66</v>
      </c>
      <c r="DP287">
        <v>-0.126</v>
      </c>
      <c r="DQ287">
        <v>0.617</v>
      </c>
      <c r="DR287">
        <v>-0.144</v>
      </c>
      <c r="DS287">
        <v>420</v>
      </c>
      <c r="DT287">
        <v>19</v>
      </c>
      <c r="DU287">
        <v>0.69</v>
      </c>
      <c r="DV287">
        <v>0.21</v>
      </c>
      <c r="DW287">
        <v>-5.12317853658537</v>
      </c>
      <c r="DX287">
        <v>-0.0281368641114935</v>
      </c>
      <c r="DY287">
        <v>0.0584097389374107</v>
      </c>
      <c r="DZ287">
        <v>1</v>
      </c>
      <c r="EA287">
        <v>3.27862058823529</v>
      </c>
      <c r="EB287">
        <v>0.342834737492279</v>
      </c>
      <c r="EC287">
        <v>0.152458331393921</v>
      </c>
      <c r="ED287">
        <v>1</v>
      </c>
      <c r="EE287">
        <v>0.0582931292682927</v>
      </c>
      <c r="EF287">
        <v>-0.00844788919860634</v>
      </c>
      <c r="EG287">
        <v>0.00207765095489182</v>
      </c>
      <c r="EH287">
        <v>1</v>
      </c>
      <c r="EI287">
        <v>3</v>
      </c>
      <c r="EJ287">
        <v>3</v>
      </c>
      <c r="EK287" t="s">
        <v>295</v>
      </c>
      <c r="EL287">
        <v>100</v>
      </c>
      <c r="EM287">
        <v>100</v>
      </c>
      <c r="EN287">
        <v>2.251</v>
      </c>
      <c r="EO287">
        <v>-0.128</v>
      </c>
      <c r="EP287">
        <v>-1.5265217558934</v>
      </c>
      <c r="EQ287">
        <v>0.00616335315543056</v>
      </c>
      <c r="ER287">
        <v>-2.81551833566181e-06</v>
      </c>
      <c r="ES287">
        <v>7.20361701182458e-10</v>
      </c>
      <c r="ET287">
        <v>-0.335119031910718</v>
      </c>
      <c r="EU287">
        <v>0.000949733804135094</v>
      </c>
      <c r="EV287">
        <v>0.000626151634330831</v>
      </c>
      <c r="EW287">
        <v>-7.8445624330649e-06</v>
      </c>
      <c r="EX287">
        <v>-4</v>
      </c>
      <c r="EY287">
        <v>2067</v>
      </c>
      <c r="EZ287">
        <v>1</v>
      </c>
      <c r="FA287">
        <v>22</v>
      </c>
      <c r="FB287">
        <v>9.5</v>
      </c>
      <c r="FC287">
        <v>9.4</v>
      </c>
      <c r="FD287">
        <v>18</v>
      </c>
      <c r="FE287">
        <v>993.516</v>
      </c>
      <c r="FF287">
        <v>446.605</v>
      </c>
      <c r="FG287">
        <v>33.0016</v>
      </c>
      <c r="FH287">
        <v>35.534</v>
      </c>
      <c r="FI287">
        <v>30.001</v>
      </c>
      <c r="FJ287">
        <v>35.201</v>
      </c>
      <c r="FK287">
        <v>35.2256</v>
      </c>
      <c r="FL287">
        <v>50.3026</v>
      </c>
      <c r="FM287">
        <v>45.4302</v>
      </c>
      <c r="FN287">
        <v>0</v>
      </c>
      <c r="FO287">
        <v>33</v>
      </c>
      <c r="FP287">
        <v>913.02</v>
      </c>
      <c r="FQ287">
        <v>19.7187</v>
      </c>
      <c r="FR287">
        <v>98.7264</v>
      </c>
      <c r="FS287">
        <v>97.5406</v>
      </c>
    </row>
    <row r="288" spans="1:175">
      <c r="A288">
        <v>272</v>
      </c>
      <c r="B288">
        <v>1627941055.6</v>
      </c>
      <c r="C288">
        <v>542</v>
      </c>
      <c r="D288" t="s">
        <v>838</v>
      </c>
      <c r="E288" t="s">
        <v>839</v>
      </c>
      <c r="F288">
        <v>0</v>
      </c>
      <c r="H288">
        <v>1627941055.6</v>
      </c>
      <c r="I288">
        <f>(J288)/1000</f>
        <v>0</v>
      </c>
      <c r="J288">
        <f>1000*CB288*AH288*(BX288-BY288)/(100*BQ288*(1000-AH288*BX288))</f>
        <v>0</v>
      </c>
      <c r="K288">
        <f>CB288*AH288*(BW288-BV288*(1000-AH288*BY288)/(1000-AH288*BX288))/(100*BQ288)</f>
        <v>0</v>
      </c>
      <c r="L288">
        <f>BV288 - IF(AH288&gt;1, K288*BQ288*100.0/(AJ288*CJ288), 0)</f>
        <v>0</v>
      </c>
      <c r="M288">
        <f>((S288-I288/2)*L288-K288)/(S288+I288/2)</f>
        <v>0</v>
      </c>
      <c r="N288">
        <f>M288*(CC288+CD288)/1000.0</f>
        <v>0</v>
      </c>
      <c r="O288">
        <f>(BV288 - IF(AH288&gt;1, K288*BQ288*100.0/(AJ288*CJ288), 0))*(CC288+CD288)/1000.0</f>
        <v>0</v>
      </c>
      <c r="P288">
        <f>2.0/((1/R288-1/Q288)+SIGN(R288)*SQRT((1/R288-1/Q288)*(1/R288-1/Q288) + 4*BR288/((BR288+1)*(BR288+1))*(2*1/R288*1/Q288-1/Q288*1/Q288)))</f>
        <v>0</v>
      </c>
      <c r="Q288">
        <f>IF(LEFT(BS288,1)&lt;&gt;"0",IF(LEFT(BS288,1)="1",3.0,BT288),$D$5+$E$5*(CJ288*CC288/($K$5*1000))+$F$5*(CJ288*CC288/($K$5*1000))*MAX(MIN(BQ288,$J$5),$I$5)*MAX(MIN(BQ288,$J$5),$I$5)+$G$5*MAX(MIN(BQ288,$J$5),$I$5)*(CJ288*CC288/($K$5*1000))+$H$5*(CJ288*CC288/($K$5*1000))*(CJ288*CC288/($K$5*1000)))</f>
        <v>0</v>
      </c>
      <c r="R288">
        <f>I288*(1000-(1000*0.61365*exp(17.502*V288/(240.97+V288))/(CC288+CD288)+BX288)/2)/(1000*0.61365*exp(17.502*V288/(240.97+V288))/(CC288+CD288)-BX288)</f>
        <v>0</v>
      </c>
      <c r="S288">
        <f>1/((BR288+1)/(P288/1.6)+1/(Q288/1.37)) + BR288/((BR288+1)/(P288/1.6) + BR288/(Q288/1.37))</f>
        <v>0</v>
      </c>
      <c r="T288">
        <f>(BM288*BP288)</f>
        <v>0</v>
      </c>
      <c r="U288">
        <f>(CE288+(T288+2*0.95*5.67E-8*(((CE288+$B$7)+273)^4-(CE288+273)^4)-44100*I288)/(1.84*29.3*Q288+8*0.95*5.67E-8*(CE288+273)^3))</f>
        <v>0</v>
      </c>
      <c r="V288">
        <f>($C$7*CF288+$D$7*CG288+$E$7*U288)</f>
        <v>0</v>
      </c>
      <c r="W288">
        <f>0.61365*exp(17.502*V288/(240.97+V288))</f>
        <v>0</v>
      </c>
      <c r="X288">
        <f>(Y288/Z288*100)</f>
        <v>0</v>
      </c>
      <c r="Y288">
        <f>BX288*(CC288+CD288)/1000</f>
        <v>0</v>
      </c>
      <c r="Z288">
        <f>0.61365*exp(17.502*CE288/(240.97+CE288))</f>
        <v>0</v>
      </c>
      <c r="AA288">
        <f>(W288-BX288*(CC288+CD288)/1000)</f>
        <v>0</v>
      </c>
      <c r="AB288">
        <f>(-I288*44100)</f>
        <v>0</v>
      </c>
      <c r="AC288">
        <f>2*29.3*Q288*0.92*(CE288-V288)</f>
        <v>0</v>
      </c>
      <c r="AD288">
        <f>2*0.95*5.67E-8*(((CE288+$B$7)+273)^4-(V288+273)^4)</f>
        <v>0</v>
      </c>
      <c r="AE288">
        <f>T288+AD288+AB288+AC288</f>
        <v>0</v>
      </c>
      <c r="AF288">
        <v>0</v>
      </c>
      <c r="AG288">
        <v>0</v>
      </c>
      <c r="AH288">
        <f>IF(AF288*$H$13&gt;=AJ288,1.0,(AJ288/(AJ288-AF288*$H$13)))</f>
        <v>0</v>
      </c>
      <c r="AI288">
        <f>(AH288-1)*100</f>
        <v>0</v>
      </c>
      <c r="AJ288">
        <f>MAX(0,($B$13+$C$13*CJ288)/(1+$D$13*CJ288)*CC288/(CE288+273)*$E$13)</f>
        <v>0</v>
      </c>
      <c r="AK288" t="s">
        <v>292</v>
      </c>
      <c r="AL288" t="s">
        <v>292</v>
      </c>
      <c r="AM288">
        <v>0</v>
      </c>
      <c r="AN288">
        <v>0</v>
      </c>
      <c r="AO288">
        <f>1-AM288/AN288</f>
        <v>0</v>
      </c>
      <c r="AP288">
        <v>0</v>
      </c>
      <c r="AQ288" t="s">
        <v>292</v>
      </c>
      <c r="AR288" t="s">
        <v>292</v>
      </c>
      <c r="AS288">
        <v>0</v>
      </c>
      <c r="AT288">
        <v>0</v>
      </c>
      <c r="AU288">
        <f>1-AS288/AT288</f>
        <v>0</v>
      </c>
      <c r="AV288">
        <v>0.5</v>
      </c>
      <c r="AW288">
        <f>BN288</f>
        <v>0</v>
      </c>
      <c r="AX288">
        <f>K288</f>
        <v>0</v>
      </c>
      <c r="AY288">
        <f>AU288*AV288*AW288</f>
        <v>0</v>
      </c>
      <c r="AZ288">
        <f>(AX288-AP288)/AW288</f>
        <v>0</v>
      </c>
      <c r="BA288">
        <f>(AN288-AT288)/AT288</f>
        <v>0</v>
      </c>
      <c r="BB288">
        <f>AM288/(AO288+AM288/AT288)</f>
        <v>0</v>
      </c>
      <c r="BC288" t="s">
        <v>292</v>
      </c>
      <c r="BD288">
        <v>0</v>
      </c>
      <c r="BE288">
        <f>IF(BD288&lt;&gt;0, BD288, BB288)</f>
        <v>0</v>
      </c>
      <c r="BF288">
        <f>1-BE288/AT288</f>
        <v>0</v>
      </c>
      <c r="BG288">
        <f>(AT288-AS288)/(AT288-BE288)</f>
        <v>0</v>
      </c>
      <c r="BH288">
        <f>(AN288-AT288)/(AN288-BE288)</f>
        <v>0</v>
      </c>
      <c r="BI288">
        <f>(AT288-AS288)/(AT288-AM288)</f>
        <v>0</v>
      </c>
      <c r="BJ288">
        <f>(AN288-AT288)/(AN288-AM288)</f>
        <v>0</v>
      </c>
      <c r="BK288">
        <f>(BG288*BE288/AS288)</f>
        <v>0</v>
      </c>
      <c r="BL288">
        <f>(1-BK288)</f>
        <v>0</v>
      </c>
      <c r="BM288">
        <f>$B$11*CK288+$C$11*CL288+$F$11*CM288*(1-CP288)</f>
        <v>0</v>
      </c>
      <c r="BN288">
        <f>BM288*BO288</f>
        <v>0</v>
      </c>
      <c r="BO288">
        <f>($B$11*$D$9+$C$11*$D$9+$F$11*((CZ288+CR288)/MAX(CZ288+CR288+DA288, 0.1)*$I$9+DA288/MAX(CZ288+CR288+DA288, 0.1)*$J$9))/($B$11+$C$11+$F$11)</f>
        <v>0</v>
      </c>
      <c r="BP288">
        <f>($B$11*$K$9+$C$11*$K$9+$F$11*((CZ288+CR288)/MAX(CZ288+CR288+DA288, 0.1)*$P$9+DA288/MAX(CZ288+CR288+DA288, 0.1)*$Q$9))/($B$11+$C$11+$F$11)</f>
        <v>0</v>
      </c>
      <c r="BQ288">
        <v>6</v>
      </c>
      <c r="BR288">
        <v>0.5</v>
      </c>
      <c r="BS288" t="s">
        <v>293</v>
      </c>
      <c r="BT288">
        <v>2</v>
      </c>
      <c r="BU288">
        <v>1627941055.6</v>
      </c>
      <c r="BV288">
        <v>900.781</v>
      </c>
      <c r="BW288">
        <v>905.841</v>
      </c>
      <c r="BX288">
        <v>19.8902</v>
      </c>
      <c r="BY288">
        <v>19.7977</v>
      </c>
      <c r="BZ288">
        <v>898.521</v>
      </c>
      <c r="CA288">
        <v>20.0183</v>
      </c>
      <c r="CB288">
        <v>899.96</v>
      </c>
      <c r="CC288">
        <v>101.134</v>
      </c>
      <c r="CD288">
        <v>0.0999493</v>
      </c>
      <c r="CE288">
        <v>35.3443</v>
      </c>
      <c r="CF288">
        <v>35.5867</v>
      </c>
      <c r="CG288">
        <v>999.9</v>
      </c>
      <c r="CH288">
        <v>0</v>
      </c>
      <c r="CI288">
        <v>0</v>
      </c>
      <c r="CJ288">
        <v>9999.38</v>
      </c>
      <c r="CK288">
        <v>0</v>
      </c>
      <c r="CL288">
        <v>66.2226</v>
      </c>
      <c r="CM288">
        <v>1460.02</v>
      </c>
      <c r="CN288">
        <v>0.972993</v>
      </c>
      <c r="CO288">
        <v>0.027007</v>
      </c>
      <c r="CP288">
        <v>0</v>
      </c>
      <c r="CQ288">
        <v>3.2212</v>
      </c>
      <c r="CR288">
        <v>4.99951</v>
      </c>
      <c r="CS288">
        <v>202.057</v>
      </c>
      <c r="CT288">
        <v>11912</v>
      </c>
      <c r="CU288">
        <v>49.125</v>
      </c>
      <c r="CV288">
        <v>51.375</v>
      </c>
      <c r="CW288">
        <v>50.625</v>
      </c>
      <c r="CX288">
        <v>50.437</v>
      </c>
      <c r="CY288">
        <v>51.062</v>
      </c>
      <c r="CZ288">
        <v>1415.72</v>
      </c>
      <c r="DA288">
        <v>39.3</v>
      </c>
      <c r="DB288">
        <v>0</v>
      </c>
      <c r="DC288">
        <v>1627941056.5</v>
      </c>
      <c r="DD288">
        <v>0</v>
      </c>
      <c r="DE288">
        <v>3.27684615384615</v>
      </c>
      <c r="DF288">
        <v>-0.0315692254673115</v>
      </c>
      <c r="DG288">
        <v>-1.53798291087306</v>
      </c>
      <c r="DH288">
        <v>202.498846153846</v>
      </c>
      <c r="DI288">
        <v>15</v>
      </c>
      <c r="DJ288">
        <v>1627940486.6</v>
      </c>
      <c r="DK288" t="s">
        <v>294</v>
      </c>
      <c r="DL288">
        <v>1627940484.1</v>
      </c>
      <c r="DM288">
        <v>1627940486.6</v>
      </c>
      <c r="DN288">
        <v>1</v>
      </c>
      <c r="DO288">
        <v>-0.66</v>
      </c>
      <c r="DP288">
        <v>-0.126</v>
      </c>
      <c r="DQ288">
        <v>0.617</v>
      </c>
      <c r="DR288">
        <v>-0.144</v>
      </c>
      <c r="DS288">
        <v>420</v>
      </c>
      <c r="DT288">
        <v>19</v>
      </c>
      <c r="DU288">
        <v>0.69</v>
      </c>
      <c r="DV288">
        <v>0.21</v>
      </c>
      <c r="DW288">
        <v>-5.11704804878049</v>
      </c>
      <c r="DX288">
        <v>0.0404397909407643</v>
      </c>
      <c r="DY288">
        <v>0.0644918274353335</v>
      </c>
      <c r="DZ288">
        <v>1</v>
      </c>
      <c r="EA288">
        <v>3.26555882352941</v>
      </c>
      <c r="EB288">
        <v>0.177355776530934</v>
      </c>
      <c r="EC288">
        <v>0.166136517425114</v>
      </c>
      <c r="ED288">
        <v>1</v>
      </c>
      <c r="EE288">
        <v>0.0601109756097561</v>
      </c>
      <c r="EF288">
        <v>0.0209779066202092</v>
      </c>
      <c r="EG288">
        <v>0.00615029259211896</v>
      </c>
      <c r="EH288">
        <v>1</v>
      </c>
      <c r="EI288">
        <v>3</v>
      </c>
      <c r="EJ288">
        <v>3</v>
      </c>
      <c r="EK288" t="s">
        <v>295</v>
      </c>
      <c r="EL288">
        <v>100</v>
      </c>
      <c r="EM288">
        <v>100</v>
      </c>
      <c r="EN288">
        <v>2.26</v>
      </c>
      <c r="EO288">
        <v>-0.1281</v>
      </c>
      <c r="EP288">
        <v>-1.5265217558934</v>
      </c>
      <c r="EQ288">
        <v>0.00616335315543056</v>
      </c>
      <c r="ER288">
        <v>-2.81551833566181e-06</v>
      </c>
      <c r="ES288">
        <v>7.20361701182458e-10</v>
      </c>
      <c r="ET288">
        <v>-0.335119031910718</v>
      </c>
      <c r="EU288">
        <v>0.000949733804135094</v>
      </c>
      <c r="EV288">
        <v>0.000626151634330831</v>
      </c>
      <c r="EW288">
        <v>-7.8445624330649e-06</v>
      </c>
      <c r="EX288">
        <v>-4</v>
      </c>
      <c r="EY288">
        <v>2067</v>
      </c>
      <c r="EZ288">
        <v>1</v>
      </c>
      <c r="FA288">
        <v>22</v>
      </c>
      <c r="FB288">
        <v>9.5</v>
      </c>
      <c r="FC288">
        <v>9.5</v>
      </c>
      <c r="FD288">
        <v>18</v>
      </c>
      <c r="FE288">
        <v>993.345</v>
      </c>
      <c r="FF288">
        <v>446.568</v>
      </c>
      <c r="FG288">
        <v>33.0014</v>
      </c>
      <c r="FH288">
        <v>35.539</v>
      </c>
      <c r="FI288">
        <v>30.0011</v>
      </c>
      <c r="FJ288">
        <v>35.206</v>
      </c>
      <c r="FK288">
        <v>35.232</v>
      </c>
      <c r="FL288">
        <v>50.4692</v>
      </c>
      <c r="FM288">
        <v>45.4302</v>
      </c>
      <c r="FN288">
        <v>0</v>
      </c>
      <c r="FO288">
        <v>33</v>
      </c>
      <c r="FP288">
        <v>918.12</v>
      </c>
      <c r="FQ288">
        <v>19.7262</v>
      </c>
      <c r="FR288">
        <v>98.7248</v>
      </c>
      <c r="FS288">
        <v>97.5404</v>
      </c>
    </row>
    <row r="289" spans="1:175">
      <c r="A289">
        <v>273</v>
      </c>
      <c r="B289">
        <v>1627941057.6</v>
      </c>
      <c r="C289">
        <v>544</v>
      </c>
      <c r="D289" t="s">
        <v>840</v>
      </c>
      <c r="E289" t="s">
        <v>841</v>
      </c>
      <c r="F289">
        <v>0</v>
      </c>
      <c r="H289">
        <v>1627941057.6</v>
      </c>
      <c r="I289">
        <f>(J289)/1000</f>
        <v>0</v>
      </c>
      <c r="J289">
        <f>1000*CB289*AH289*(BX289-BY289)/(100*BQ289*(1000-AH289*BX289))</f>
        <v>0</v>
      </c>
      <c r="K289">
        <f>CB289*AH289*(BW289-BV289*(1000-AH289*BY289)/(1000-AH289*BX289))/(100*BQ289)</f>
        <v>0</v>
      </c>
      <c r="L289">
        <f>BV289 - IF(AH289&gt;1, K289*BQ289*100.0/(AJ289*CJ289), 0)</f>
        <v>0</v>
      </c>
      <c r="M289">
        <f>((S289-I289/2)*L289-K289)/(S289+I289/2)</f>
        <v>0</v>
      </c>
      <c r="N289">
        <f>M289*(CC289+CD289)/1000.0</f>
        <v>0</v>
      </c>
      <c r="O289">
        <f>(BV289 - IF(AH289&gt;1, K289*BQ289*100.0/(AJ289*CJ289), 0))*(CC289+CD289)/1000.0</f>
        <v>0</v>
      </c>
      <c r="P289">
        <f>2.0/((1/R289-1/Q289)+SIGN(R289)*SQRT((1/R289-1/Q289)*(1/R289-1/Q289) + 4*BR289/((BR289+1)*(BR289+1))*(2*1/R289*1/Q289-1/Q289*1/Q289)))</f>
        <v>0</v>
      </c>
      <c r="Q289">
        <f>IF(LEFT(BS289,1)&lt;&gt;"0",IF(LEFT(BS289,1)="1",3.0,BT289),$D$5+$E$5*(CJ289*CC289/($K$5*1000))+$F$5*(CJ289*CC289/($K$5*1000))*MAX(MIN(BQ289,$J$5),$I$5)*MAX(MIN(BQ289,$J$5),$I$5)+$G$5*MAX(MIN(BQ289,$J$5),$I$5)*(CJ289*CC289/($K$5*1000))+$H$5*(CJ289*CC289/($K$5*1000))*(CJ289*CC289/($K$5*1000)))</f>
        <v>0</v>
      </c>
      <c r="R289">
        <f>I289*(1000-(1000*0.61365*exp(17.502*V289/(240.97+V289))/(CC289+CD289)+BX289)/2)/(1000*0.61365*exp(17.502*V289/(240.97+V289))/(CC289+CD289)-BX289)</f>
        <v>0</v>
      </c>
      <c r="S289">
        <f>1/((BR289+1)/(P289/1.6)+1/(Q289/1.37)) + BR289/((BR289+1)/(P289/1.6) + BR289/(Q289/1.37))</f>
        <v>0</v>
      </c>
      <c r="T289">
        <f>(BM289*BP289)</f>
        <v>0</v>
      </c>
      <c r="U289">
        <f>(CE289+(T289+2*0.95*5.67E-8*(((CE289+$B$7)+273)^4-(CE289+273)^4)-44100*I289)/(1.84*29.3*Q289+8*0.95*5.67E-8*(CE289+273)^3))</f>
        <v>0</v>
      </c>
      <c r="V289">
        <f>($C$7*CF289+$D$7*CG289+$E$7*U289)</f>
        <v>0</v>
      </c>
      <c r="W289">
        <f>0.61365*exp(17.502*V289/(240.97+V289))</f>
        <v>0</v>
      </c>
      <c r="X289">
        <f>(Y289/Z289*100)</f>
        <v>0</v>
      </c>
      <c r="Y289">
        <f>BX289*(CC289+CD289)/1000</f>
        <v>0</v>
      </c>
      <c r="Z289">
        <f>0.61365*exp(17.502*CE289/(240.97+CE289))</f>
        <v>0</v>
      </c>
      <c r="AA289">
        <f>(W289-BX289*(CC289+CD289)/1000)</f>
        <v>0</v>
      </c>
      <c r="AB289">
        <f>(-I289*44100)</f>
        <v>0</v>
      </c>
      <c r="AC289">
        <f>2*29.3*Q289*0.92*(CE289-V289)</f>
        <v>0</v>
      </c>
      <c r="AD289">
        <f>2*0.95*5.67E-8*(((CE289+$B$7)+273)^4-(V289+273)^4)</f>
        <v>0</v>
      </c>
      <c r="AE289">
        <f>T289+AD289+AB289+AC289</f>
        <v>0</v>
      </c>
      <c r="AF289">
        <v>0</v>
      </c>
      <c r="AG289">
        <v>0</v>
      </c>
      <c r="AH289">
        <f>IF(AF289*$H$13&gt;=AJ289,1.0,(AJ289/(AJ289-AF289*$H$13)))</f>
        <v>0</v>
      </c>
      <c r="AI289">
        <f>(AH289-1)*100</f>
        <v>0</v>
      </c>
      <c r="AJ289">
        <f>MAX(0,($B$13+$C$13*CJ289)/(1+$D$13*CJ289)*CC289/(CE289+273)*$E$13)</f>
        <v>0</v>
      </c>
      <c r="AK289" t="s">
        <v>292</v>
      </c>
      <c r="AL289" t="s">
        <v>292</v>
      </c>
      <c r="AM289">
        <v>0</v>
      </c>
      <c r="AN289">
        <v>0</v>
      </c>
      <c r="AO289">
        <f>1-AM289/AN289</f>
        <v>0</v>
      </c>
      <c r="AP289">
        <v>0</v>
      </c>
      <c r="AQ289" t="s">
        <v>292</v>
      </c>
      <c r="AR289" t="s">
        <v>292</v>
      </c>
      <c r="AS289">
        <v>0</v>
      </c>
      <c r="AT289">
        <v>0</v>
      </c>
      <c r="AU289">
        <f>1-AS289/AT289</f>
        <v>0</v>
      </c>
      <c r="AV289">
        <v>0.5</v>
      </c>
      <c r="AW289">
        <f>BN289</f>
        <v>0</v>
      </c>
      <c r="AX289">
        <f>K289</f>
        <v>0</v>
      </c>
      <c r="AY289">
        <f>AU289*AV289*AW289</f>
        <v>0</v>
      </c>
      <c r="AZ289">
        <f>(AX289-AP289)/AW289</f>
        <v>0</v>
      </c>
      <c r="BA289">
        <f>(AN289-AT289)/AT289</f>
        <v>0</v>
      </c>
      <c r="BB289">
        <f>AM289/(AO289+AM289/AT289)</f>
        <v>0</v>
      </c>
      <c r="BC289" t="s">
        <v>292</v>
      </c>
      <c r="BD289">
        <v>0</v>
      </c>
      <c r="BE289">
        <f>IF(BD289&lt;&gt;0, BD289, BB289)</f>
        <v>0</v>
      </c>
      <c r="BF289">
        <f>1-BE289/AT289</f>
        <v>0</v>
      </c>
      <c r="BG289">
        <f>(AT289-AS289)/(AT289-BE289)</f>
        <v>0</v>
      </c>
      <c r="BH289">
        <f>(AN289-AT289)/(AN289-BE289)</f>
        <v>0</v>
      </c>
      <c r="BI289">
        <f>(AT289-AS289)/(AT289-AM289)</f>
        <v>0</v>
      </c>
      <c r="BJ289">
        <f>(AN289-AT289)/(AN289-AM289)</f>
        <v>0</v>
      </c>
      <c r="BK289">
        <f>(BG289*BE289/AS289)</f>
        <v>0</v>
      </c>
      <c r="BL289">
        <f>(1-BK289)</f>
        <v>0</v>
      </c>
      <c r="BM289">
        <f>$B$11*CK289+$C$11*CL289+$F$11*CM289*(1-CP289)</f>
        <v>0</v>
      </c>
      <c r="BN289">
        <f>BM289*BO289</f>
        <v>0</v>
      </c>
      <c r="BO289">
        <f>($B$11*$D$9+$C$11*$D$9+$F$11*((CZ289+CR289)/MAX(CZ289+CR289+DA289, 0.1)*$I$9+DA289/MAX(CZ289+CR289+DA289, 0.1)*$J$9))/($B$11+$C$11+$F$11)</f>
        <v>0</v>
      </c>
      <c r="BP289">
        <f>($B$11*$K$9+$C$11*$K$9+$F$11*((CZ289+CR289)/MAX(CZ289+CR289+DA289, 0.1)*$P$9+DA289/MAX(CZ289+CR289+DA289, 0.1)*$Q$9))/($B$11+$C$11+$F$11)</f>
        <v>0</v>
      </c>
      <c r="BQ289">
        <v>6</v>
      </c>
      <c r="BR289">
        <v>0.5</v>
      </c>
      <c r="BS289" t="s">
        <v>293</v>
      </c>
      <c r="BT289">
        <v>2</v>
      </c>
      <c r="BU289">
        <v>1627941057.6</v>
      </c>
      <c r="BV289">
        <v>904.102</v>
      </c>
      <c r="BW289">
        <v>909.258</v>
      </c>
      <c r="BX289">
        <v>19.8761</v>
      </c>
      <c r="BY289">
        <v>19.7866</v>
      </c>
      <c r="BZ289">
        <v>901.831</v>
      </c>
      <c r="CA289">
        <v>20.0044</v>
      </c>
      <c r="CB289">
        <v>900.039</v>
      </c>
      <c r="CC289">
        <v>101.135</v>
      </c>
      <c r="CD289">
        <v>0.100253</v>
      </c>
      <c r="CE289">
        <v>35.3437</v>
      </c>
      <c r="CF289">
        <v>35.5839</v>
      </c>
      <c r="CG289">
        <v>999.9</v>
      </c>
      <c r="CH289">
        <v>0</v>
      </c>
      <c r="CI289">
        <v>0</v>
      </c>
      <c r="CJ289">
        <v>9990.62</v>
      </c>
      <c r="CK289">
        <v>0</v>
      </c>
      <c r="CL289">
        <v>66.2084</v>
      </c>
      <c r="CM289">
        <v>1460.01</v>
      </c>
      <c r="CN289">
        <v>0.972993</v>
      </c>
      <c r="CO289">
        <v>0.027007</v>
      </c>
      <c r="CP289">
        <v>0</v>
      </c>
      <c r="CQ289">
        <v>3.4489</v>
      </c>
      <c r="CR289">
        <v>4.99951</v>
      </c>
      <c r="CS289">
        <v>202.071</v>
      </c>
      <c r="CT289">
        <v>11911.9</v>
      </c>
      <c r="CU289">
        <v>49.125</v>
      </c>
      <c r="CV289">
        <v>51.375</v>
      </c>
      <c r="CW289">
        <v>50.625</v>
      </c>
      <c r="CX289">
        <v>50.437</v>
      </c>
      <c r="CY289">
        <v>51.062</v>
      </c>
      <c r="CZ289">
        <v>1415.72</v>
      </c>
      <c r="DA289">
        <v>39.3</v>
      </c>
      <c r="DB289">
        <v>0</v>
      </c>
      <c r="DC289">
        <v>1627941058.3</v>
      </c>
      <c r="DD289">
        <v>0</v>
      </c>
      <c r="DE289">
        <v>3.304432</v>
      </c>
      <c r="DF289">
        <v>-0.087146146640864</v>
      </c>
      <c r="DG289">
        <v>-3.05976924958514</v>
      </c>
      <c r="DH289">
        <v>202.44544</v>
      </c>
      <c r="DI289">
        <v>15</v>
      </c>
      <c r="DJ289">
        <v>1627940486.6</v>
      </c>
      <c r="DK289" t="s">
        <v>294</v>
      </c>
      <c r="DL289">
        <v>1627940484.1</v>
      </c>
      <c r="DM289">
        <v>1627940486.6</v>
      </c>
      <c r="DN289">
        <v>1</v>
      </c>
      <c r="DO289">
        <v>-0.66</v>
      </c>
      <c r="DP289">
        <v>-0.126</v>
      </c>
      <c r="DQ289">
        <v>0.617</v>
      </c>
      <c r="DR289">
        <v>-0.144</v>
      </c>
      <c r="DS289">
        <v>420</v>
      </c>
      <c r="DT289">
        <v>19</v>
      </c>
      <c r="DU289">
        <v>0.69</v>
      </c>
      <c r="DV289">
        <v>0.21</v>
      </c>
      <c r="DW289">
        <v>-5.11249414634146</v>
      </c>
      <c r="DX289">
        <v>0.118800627177699</v>
      </c>
      <c r="DY289">
        <v>0.064366431448714</v>
      </c>
      <c r="DZ289">
        <v>1</v>
      </c>
      <c r="EA289">
        <v>3.27268857142857</v>
      </c>
      <c r="EB289">
        <v>0.177015281831609</v>
      </c>
      <c r="EC289">
        <v>0.165402920636554</v>
      </c>
      <c r="ED289">
        <v>1</v>
      </c>
      <c r="EE289">
        <v>0.0632192097560976</v>
      </c>
      <c r="EF289">
        <v>0.0722628397212544</v>
      </c>
      <c r="EG289">
        <v>0.0114476366787084</v>
      </c>
      <c r="EH289">
        <v>1</v>
      </c>
      <c r="EI289">
        <v>3</v>
      </c>
      <c r="EJ289">
        <v>3</v>
      </c>
      <c r="EK289" t="s">
        <v>295</v>
      </c>
      <c r="EL289">
        <v>100</v>
      </c>
      <c r="EM289">
        <v>100</v>
      </c>
      <c r="EN289">
        <v>2.271</v>
      </c>
      <c r="EO289">
        <v>-0.1283</v>
      </c>
      <c r="EP289">
        <v>-1.5265217558934</v>
      </c>
      <c r="EQ289">
        <v>0.00616335315543056</v>
      </c>
      <c r="ER289">
        <v>-2.81551833566181e-06</v>
      </c>
      <c r="ES289">
        <v>7.20361701182458e-10</v>
      </c>
      <c r="ET289">
        <v>-0.335119031910718</v>
      </c>
      <c r="EU289">
        <v>0.000949733804135094</v>
      </c>
      <c r="EV289">
        <v>0.000626151634330831</v>
      </c>
      <c r="EW289">
        <v>-7.8445624330649e-06</v>
      </c>
      <c r="EX289">
        <v>-4</v>
      </c>
      <c r="EY289">
        <v>2067</v>
      </c>
      <c r="EZ289">
        <v>1</v>
      </c>
      <c r="FA289">
        <v>22</v>
      </c>
      <c r="FB289">
        <v>9.6</v>
      </c>
      <c r="FC289">
        <v>9.5</v>
      </c>
      <c r="FD289">
        <v>18</v>
      </c>
      <c r="FE289">
        <v>993.38</v>
      </c>
      <c r="FF289">
        <v>446.443</v>
      </c>
      <c r="FG289">
        <v>33.0013</v>
      </c>
      <c r="FH289">
        <v>35.5449</v>
      </c>
      <c r="FI289">
        <v>30.0012</v>
      </c>
      <c r="FJ289">
        <v>35.2118</v>
      </c>
      <c r="FK289">
        <v>35.2378</v>
      </c>
      <c r="FL289">
        <v>50.5667</v>
      </c>
      <c r="FM289">
        <v>45.4302</v>
      </c>
      <c r="FN289">
        <v>0</v>
      </c>
      <c r="FO289">
        <v>33</v>
      </c>
      <c r="FP289">
        <v>923.16</v>
      </c>
      <c r="FQ289">
        <v>19.7287</v>
      </c>
      <c r="FR289">
        <v>98.7238</v>
      </c>
      <c r="FS289">
        <v>97.5403</v>
      </c>
    </row>
    <row r="290" spans="1:175">
      <c r="A290">
        <v>274</v>
      </c>
      <c r="B290">
        <v>1627941059.6</v>
      </c>
      <c r="C290">
        <v>546</v>
      </c>
      <c r="D290" t="s">
        <v>842</v>
      </c>
      <c r="E290" t="s">
        <v>843</v>
      </c>
      <c r="F290">
        <v>0</v>
      </c>
      <c r="H290">
        <v>1627941059.6</v>
      </c>
      <c r="I290">
        <f>(J290)/1000</f>
        <v>0</v>
      </c>
      <c r="J290">
        <f>1000*CB290*AH290*(BX290-BY290)/(100*BQ290*(1000-AH290*BX290))</f>
        <v>0</v>
      </c>
      <c r="K290">
        <f>CB290*AH290*(BW290-BV290*(1000-AH290*BY290)/(1000-AH290*BX290))/(100*BQ290)</f>
        <v>0</v>
      </c>
      <c r="L290">
        <f>BV290 - IF(AH290&gt;1, K290*BQ290*100.0/(AJ290*CJ290), 0)</f>
        <v>0</v>
      </c>
      <c r="M290">
        <f>((S290-I290/2)*L290-K290)/(S290+I290/2)</f>
        <v>0</v>
      </c>
      <c r="N290">
        <f>M290*(CC290+CD290)/1000.0</f>
        <v>0</v>
      </c>
      <c r="O290">
        <f>(BV290 - IF(AH290&gt;1, K290*BQ290*100.0/(AJ290*CJ290), 0))*(CC290+CD290)/1000.0</f>
        <v>0</v>
      </c>
      <c r="P290">
        <f>2.0/((1/R290-1/Q290)+SIGN(R290)*SQRT((1/R290-1/Q290)*(1/R290-1/Q290) + 4*BR290/((BR290+1)*(BR290+1))*(2*1/R290*1/Q290-1/Q290*1/Q290)))</f>
        <v>0</v>
      </c>
      <c r="Q290">
        <f>IF(LEFT(BS290,1)&lt;&gt;"0",IF(LEFT(BS290,1)="1",3.0,BT290),$D$5+$E$5*(CJ290*CC290/($K$5*1000))+$F$5*(CJ290*CC290/($K$5*1000))*MAX(MIN(BQ290,$J$5),$I$5)*MAX(MIN(BQ290,$J$5),$I$5)+$G$5*MAX(MIN(BQ290,$J$5),$I$5)*(CJ290*CC290/($K$5*1000))+$H$5*(CJ290*CC290/($K$5*1000))*(CJ290*CC290/($K$5*1000)))</f>
        <v>0</v>
      </c>
      <c r="R290">
        <f>I290*(1000-(1000*0.61365*exp(17.502*V290/(240.97+V290))/(CC290+CD290)+BX290)/2)/(1000*0.61365*exp(17.502*V290/(240.97+V290))/(CC290+CD290)-BX290)</f>
        <v>0</v>
      </c>
      <c r="S290">
        <f>1/((BR290+1)/(P290/1.6)+1/(Q290/1.37)) + BR290/((BR290+1)/(P290/1.6) + BR290/(Q290/1.37))</f>
        <v>0</v>
      </c>
      <c r="T290">
        <f>(BM290*BP290)</f>
        <v>0</v>
      </c>
      <c r="U290">
        <f>(CE290+(T290+2*0.95*5.67E-8*(((CE290+$B$7)+273)^4-(CE290+273)^4)-44100*I290)/(1.84*29.3*Q290+8*0.95*5.67E-8*(CE290+273)^3))</f>
        <v>0</v>
      </c>
      <c r="V290">
        <f>($C$7*CF290+$D$7*CG290+$E$7*U290)</f>
        <v>0</v>
      </c>
      <c r="W290">
        <f>0.61365*exp(17.502*V290/(240.97+V290))</f>
        <v>0</v>
      </c>
      <c r="X290">
        <f>(Y290/Z290*100)</f>
        <v>0</v>
      </c>
      <c r="Y290">
        <f>BX290*(CC290+CD290)/1000</f>
        <v>0</v>
      </c>
      <c r="Z290">
        <f>0.61365*exp(17.502*CE290/(240.97+CE290))</f>
        <v>0</v>
      </c>
      <c r="AA290">
        <f>(W290-BX290*(CC290+CD290)/1000)</f>
        <v>0</v>
      </c>
      <c r="AB290">
        <f>(-I290*44100)</f>
        <v>0</v>
      </c>
      <c r="AC290">
        <f>2*29.3*Q290*0.92*(CE290-V290)</f>
        <v>0</v>
      </c>
      <c r="AD290">
        <f>2*0.95*5.67E-8*(((CE290+$B$7)+273)^4-(V290+273)^4)</f>
        <v>0</v>
      </c>
      <c r="AE290">
        <f>T290+AD290+AB290+AC290</f>
        <v>0</v>
      </c>
      <c r="AF290">
        <v>0</v>
      </c>
      <c r="AG290">
        <v>0</v>
      </c>
      <c r="AH290">
        <f>IF(AF290*$H$13&gt;=AJ290,1.0,(AJ290/(AJ290-AF290*$H$13)))</f>
        <v>0</v>
      </c>
      <c r="AI290">
        <f>(AH290-1)*100</f>
        <v>0</v>
      </c>
      <c r="AJ290">
        <f>MAX(0,($B$13+$C$13*CJ290)/(1+$D$13*CJ290)*CC290/(CE290+273)*$E$13)</f>
        <v>0</v>
      </c>
      <c r="AK290" t="s">
        <v>292</v>
      </c>
      <c r="AL290" t="s">
        <v>292</v>
      </c>
      <c r="AM290">
        <v>0</v>
      </c>
      <c r="AN290">
        <v>0</v>
      </c>
      <c r="AO290">
        <f>1-AM290/AN290</f>
        <v>0</v>
      </c>
      <c r="AP290">
        <v>0</v>
      </c>
      <c r="AQ290" t="s">
        <v>292</v>
      </c>
      <c r="AR290" t="s">
        <v>292</v>
      </c>
      <c r="AS290">
        <v>0</v>
      </c>
      <c r="AT290">
        <v>0</v>
      </c>
      <c r="AU290">
        <f>1-AS290/AT290</f>
        <v>0</v>
      </c>
      <c r="AV290">
        <v>0.5</v>
      </c>
      <c r="AW290">
        <f>BN290</f>
        <v>0</v>
      </c>
      <c r="AX290">
        <f>K290</f>
        <v>0</v>
      </c>
      <c r="AY290">
        <f>AU290*AV290*AW290</f>
        <v>0</v>
      </c>
      <c r="AZ290">
        <f>(AX290-AP290)/AW290</f>
        <v>0</v>
      </c>
      <c r="BA290">
        <f>(AN290-AT290)/AT290</f>
        <v>0</v>
      </c>
      <c r="BB290">
        <f>AM290/(AO290+AM290/AT290)</f>
        <v>0</v>
      </c>
      <c r="BC290" t="s">
        <v>292</v>
      </c>
      <c r="BD290">
        <v>0</v>
      </c>
      <c r="BE290">
        <f>IF(BD290&lt;&gt;0, BD290, BB290)</f>
        <v>0</v>
      </c>
      <c r="BF290">
        <f>1-BE290/AT290</f>
        <v>0</v>
      </c>
      <c r="BG290">
        <f>(AT290-AS290)/(AT290-BE290)</f>
        <v>0</v>
      </c>
      <c r="BH290">
        <f>(AN290-AT290)/(AN290-BE290)</f>
        <v>0</v>
      </c>
      <c r="BI290">
        <f>(AT290-AS290)/(AT290-AM290)</f>
        <v>0</v>
      </c>
      <c r="BJ290">
        <f>(AN290-AT290)/(AN290-AM290)</f>
        <v>0</v>
      </c>
      <c r="BK290">
        <f>(BG290*BE290/AS290)</f>
        <v>0</v>
      </c>
      <c r="BL290">
        <f>(1-BK290)</f>
        <v>0</v>
      </c>
      <c r="BM290">
        <f>$B$11*CK290+$C$11*CL290+$F$11*CM290*(1-CP290)</f>
        <v>0</v>
      </c>
      <c r="BN290">
        <f>BM290*BO290</f>
        <v>0</v>
      </c>
      <c r="BO290">
        <f>($B$11*$D$9+$C$11*$D$9+$F$11*((CZ290+CR290)/MAX(CZ290+CR290+DA290, 0.1)*$I$9+DA290/MAX(CZ290+CR290+DA290, 0.1)*$J$9))/($B$11+$C$11+$F$11)</f>
        <v>0</v>
      </c>
      <c r="BP290">
        <f>($B$11*$K$9+$C$11*$K$9+$F$11*((CZ290+CR290)/MAX(CZ290+CR290+DA290, 0.1)*$P$9+DA290/MAX(CZ290+CR290+DA290, 0.1)*$Q$9))/($B$11+$C$11+$F$11)</f>
        <v>0</v>
      </c>
      <c r="BQ290">
        <v>6</v>
      </c>
      <c r="BR290">
        <v>0.5</v>
      </c>
      <c r="BS290" t="s">
        <v>293</v>
      </c>
      <c r="BT290">
        <v>2</v>
      </c>
      <c r="BU290">
        <v>1627941059.6</v>
      </c>
      <c r="BV290">
        <v>907.466</v>
      </c>
      <c r="BW290">
        <v>912.474</v>
      </c>
      <c r="BX290">
        <v>19.8676</v>
      </c>
      <c r="BY290">
        <v>19.7892</v>
      </c>
      <c r="BZ290">
        <v>905.186</v>
      </c>
      <c r="CA290">
        <v>19.9961</v>
      </c>
      <c r="CB290">
        <v>900.027</v>
      </c>
      <c r="CC290">
        <v>101.134</v>
      </c>
      <c r="CD290">
        <v>0.0999278</v>
      </c>
      <c r="CE290">
        <v>35.3429</v>
      </c>
      <c r="CF290">
        <v>35.5858</v>
      </c>
      <c r="CG290">
        <v>999.9</v>
      </c>
      <c r="CH290">
        <v>0</v>
      </c>
      <c r="CI290">
        <v>0</v>
      </c>
      <c r="CJ290">
        <v>10000.6</v>
      </c>
      <c r="CK290">
        <v>0</v>
      </c>
      <c r="CL290">
        <v>66.2226</v>
      </c>
      <c r="CM290">
        <v>1460.02</v>
      </c>
      <c r="CN290">
        <v>0.972993</v>
      </c>
      <c r="CO290">
        <v>0.027007</v>
      </c>
      <c r="CP290">
        <v>0</v>
      </c>
      <c r="CQ290">
        <v>3.4088</v>
      </c>
      <c r="CR290">
        <v>4.99951</v>
      </c>
      <c r="CS290">
        <v>201.557</v>
      </c>
      <c r="CT290">
        <v>11912.1</v>
      </c>
      <c r="CU290">
        <v>49.062</v>
      </c>
      <c r="CV290">
        <v>51.375</v>
      </c>
      <c r="CW290">
        <v>50.625</v>
      </c>
      <c r="CX290">
        <v>50.437</v>
      </c>
      <c r="CY290">
        <v>51.062</v>
      </c>
      <c r="CZ290">
        <v>1415.72</v>
      </c>
      <c r="DA290">
        <v>39.3</v>
      </c>
      <c r="DB290">
        <v>0</v>
      </c>
      <c r="DC290">
        <v>1627941060.1</v>
      </c>
      <c r="DD290">
        <v>0</v>
      </c>
      <c r="DE290">
        <v>3.30905769230769</v>
      </c>
      <c r="DF290">
        <v>0.0674906019831112</v>
      </c>
      <c r="DG290">
        <v>-4.3269059905446</v>
      </c>
      <c r="DH290">
        <v>202.338153846154</v>
      </c>
      <c r="DI290">
        <v>15</v>
      </c>
      <c r="DJ290">
        <v>1627940486.6</v>
      </c>
      <c r="DK290" t="s">
        <v>294</v>
      </c>
      <c r="DL290">
        <v>1627940484.1</v>
      </c>
      <c r="DM290">
        <v>1627940486.6</v>
      </c>
      <c r="DN290">
        <v>1</v>
      </c>
      <c r="DO290">
        <v>-0.66</v>
      </c>
      <c r="DP290">
        <v>-0.126</v>
      </c>
      <c r="DQ290">
        <v>0.617</v>
      </c>
      <c r="DR290">
        <v>-0.144</v>
      </c>
      <c r="DS290">
        <v>420</v>
      </c>
      <c r="DT290">
        <v>19</v>
      </c>
      <c r="DU290">
        <v>0.69</v>
      </c>
      <c r="DV290">
        <v>0.21</v>
      </c>
      <c r="DW290">
        <v>-5.1143056097561</v>
      </c>
      <c r="DX290">
        <v>0.213449895470384</v>
      </c>
      <c r="DY290">
        <v>0.0634375316334908</v>
      </c>
      <c r="DZ290">
        <v>1</v>
      </c>
      <c r="EA290">
        <v>3.29035882352941</v>
      </c>
      <c r="EB290">
        <v>0.159539301364724</v>
      </c>
      <c r="EC290">
        <v>0.169198110679285</v>
      </c>
      <c r="ED290">
        <v>1</v>
      </c>
      <c r="EE290">
        <v>0.0658443243902439</v>
      </c>
      <c r="EF290">
        <v>0.107066763763066</v>
      </c>
      <c r="EG290">
        <v>0.0136233263782987</v>
      </c>
      <c r="EH290">
        <v>0</v>
      </c>
      <c r="EI290">
        <v>2</v>
      </c>
      <c r="EJ290">
        <v>3</v>
      </c>
      <c r="EK290" t="s">
        <v>298</v>
      </c>
      <c r="EL290">
        <v>100</v>
      </c>
      <c r="EM290">
        <v>100</v>
      </c>
      <c r="EN290">
        <v>2.28</v>
      </c>
      <c r="EO290">
        <v>-0.1285</v>
      </c>
      <c r="EP290">
        <v>-1.5265217558934</v>
      </c>
      <c r="EQ290">
        <v>0.00616335315543056</v>
      </c>
      <c r="ER290">
        <v>-2.81551833566181e-06</v>
      </c>
      <c r="ES290">
        <v>7.20361701182458e-10</v>
      </c>
      <c r="ET290">
        <v>-0.335119031910718</v>
      </c>
      <c r="EU290">
        <v>0.000949733804135094</v>
      </c>
      <c r="EV290">
        <v>0.000626151634330831</v>
      </c>
      <c r="EW290">
        <v>-7.8445624330649e-06</v>
      </c>
      <c r="EX290">
        <v>-4</v>
      </c>
      <c r="EY290">
        <v>2067</v>
      </c>
      <c r="EZ290">
        <v>1</v>
      </c>
      <c r="FA290">
        <v>22</v>
      </c>
      <c r="FB290">
        <v>9.6</v>
      </c>
      <c r="FC290">
        <v>9.6</v>
      </c>
      <c r="FD290">
        <v>18</v>
      </c>
      <c r="FE290">
        <v>993.216</v>
      </c>
      <c r="FF290">
        <v>446.443</v>
      </c>
      <c r="FG290">
        <v>33.0011</v>
      </c>
      <c r="FH290">
        <v>35.552</v>
      </c>
      <c r="FI290">
        <v>30.0012</v>
      </c>
      <c r="FJ290">
        <v>35.2189</v>
      </c>
      <c r="FK290">
        <v>35.2448</v>
      </c>
      <c r="FL290">
        <v>50.7339</v>
      </c>
      <c r="FM290">
        <v>45.4302</v>
      </c>
      <c r="FN290">
        <v>0</v>
      </c>
      <c r="FO290">
        <v>33</v>
      </c>
      <c r="FP290">
        <v>923.16</v>
      </c>
      <c r="FQ290">
        <v>19.7287</v>
      </c>
      <c r="FR290">
        <v>98.7246</v>
      </c>
      <c r="FS290">
        <v>97.5392</v>
      </c>
    </row>
    <row r="291" spans="1:175">
      <c r="A291">
        <v>275</v>
      </c>
      <c r="B291">
        <v>1627941061.6</v>
      </c>
      <c r="C291">
        <v>548</v>
      </c>
      <c r="D291" t="s">
        <v>844</v>
      </c>
      <c r="E291" t="s">
        <v>845</v>
      </c>
      <c r="F291">
        <v>0</v>
      </c>
      <c r="H291">
        <v>1627941061.6</v>
      </c>
      <c r="I291">
        <f>(J291)/1000</f>
        <v>0</v>
      </c>
      <c r="J291">
        <f>1000*CB291*AH291*(BX291-BY291)/(100*BQ291*(1000-AH291*BX291))</f>
        <v>0</v>
      </c>
      <c r="K291">
        <f>CB291*AH291*(BW291-BV291*(1000-AH291*BY291)/(1000-AH291*BX291))/(100*BQ291)</f>
        <v>0</v>
      </c>
      <c r="L291">
        <f>BV291 - IF(AH291&gt;1, K291*BQ291*100.0/(AJ291*CJ291), 0)</f>
        <v>0</v>
      </c>
      <c r="M291">
        <f>((S291-I291/2)*L291-K291)/(S291+I291/2)</f>
        <v>0</v>
      </c>
      <c r="N291">
        <f>M291*(CC291+CD291)/1000.0</f>
        <v>0</v>
      </c>
      <c r="O291">
        <f>(BV291 - IF(AH291&gt;1, K291*BQ291*100.0/(AJ291*CJ291), 0))*(CC291+CD291)/1000.0</f>
        <v>0</v>
      </c>
      <c r="P291">
        <f>2.0/((1/R291-1/Q291)+SIGN(R291)*SQRT((1/R291-1/Q291)*(1/R291-1/Q291) + 4*BR291/((BR291+1)*(BR291+1))*(2*1/R291*1/Q291-1/Q291*1/Q291)))</f>
        <v>0</v>
      </c>
      <c r="Q291">
        <f>IF(LEFT(BS291,1)&lt;&gt;"0",IF(LEFT(BS291,1)="1",3.0,BT291),$D$5+$E$5*(CJ291*CC291/($K$5*1000))+$F$5*(CJ291*CC291/($K$5*1000))*MAX(MIN(BQ291,$J$5),$I$5)*MAX(MIN(BQ291,$J$5),$I$5)+$G$5*MAX(MIN(BQ291,$J$5),$I$5)*(CJ291*CC291/($K$5*1000))+$H$5*(CJ291*CC291/($K$5*1000))*(CJ291*CC291/($K$5*1000)))</f>
        <v>0</v>
      </c>
      <c r="R291">
        <f>I291*(1000-(1000*0.61365*exp(17.502*V291/(240.97+V291))/(CC291+CD291)+BX291)/2)/(1000*0.61365*exp(17.502*V291/(240.97+V291))/(CC291+CD291)-BX291)</f>
        <v>0</v>
      </c>
      <c r="S291">
        <f>1/((BR291+1)/(P291/1.6)+1/(Q291/1.37)) + BR291/((BR291+1)/(P291/1.6) + BR291/(Q291/1.37))</f>
        <v>0</v>
      </c>
      <c r="T291">
        <f>(BM291*BP291)</f>
        <v>0</v>
      </c>
      <c r="U291">
        <f>(CE291+(T291+2*0.95*5.67E-8*(((CE291+$B$7)+273)^4-(CE291+273)^4)-44100*I291)/(1.84*29.3*Q291+8*0.95*5.67E-8*(CE291+273)^3))</f>
        <v>0</v>
      </c>
      <c r="V291">
        <f>($C$7*CF291+$D$7*CG291+$E$7*U291)</f>
        <v>0</v>
      </c>
      <c r="W291">
        <f>0.61365*exp(17.502*V291/(240.97+V291))</f>
        <v>0</v>
      </c>
      <c r="X291">
        <f>(Y291/Z291*100)</f>
        <v>0</v>
      </c>
      <c r="Y291">
        <f>BX291*(CC291+CD291)/1000</f>
        <v>0</v>
      </c>
      <c r="Z291">
        <f>0.61365*exp(17.502*CE291/(240.97+CE291))</f>
        <v>0</v>
      </c>
      <c r="AA291">
        <f>(W291-BX291*(CC291+CD291)/1000)</f>
        <v>0</v>
      </c>
      <c r="AB291">
        <f>(-I291*44100)</f>
        <v>0</v>
      </c>
      <c r="AC291">
        <f>2*29.3*Q291*0.92*(CE291-V291)</f>
        <v>0</v>
      </c>
      <c r="AD291">
        <f>2*0.95*5.67E-8*(((CE291+$B$7)+273)^4-(V291+273)^4)</f>
        <v>0</v>
      </c>
      <c r="AE291">
        <f>T291+AD291+AB291+AC291</f>
        <v>0</v>
      </c>
      <c r="AF291">
        <v>0</v>
      </c>
      <c r="AG291">
        <v>0</v>
      </c>
      <c r="AH291">
        <f>IF(AF291*$H$13&gt;=AJ291,1.0,(AJ291/(AJ291-AF291*$H$13)))</f>
        <v>0</v>
      </c>
      <c r="AI291">
        <f>(AH291-1)*100</f>
        <v>0</v>
      </c>
      <c r="AJ291">
        <f>MAX(0,($B$13+$C$13*CJ291)/(1+$D$13*CJ291)*CC291/(CE291+273)*$E$13)</f>
        <v>0</v>
      </c>
      <c r="AK291" t="s">
        <v>292</v>
      </c>
      <c r="AL291" t="s">
        <v>292</v>
      </c>
      <c r="AM291">
        <v>0</v>
      </c>
      <c r="AN291">
        <v>0</v>
      </c>
      <c r="AO291">
        <f>1-AM291/AN291</f>
        <v>0</v>
      </c>
      <c r="AP291">
        <v>0</v>
      </c>
      <c r="AQ291" t="s">
        <v>292</v>
      </c>
      <c r="AR291" t="s">
        <v>292</v>
      </c>
      <c r="AS291">
        <v>0</v>
      </c>
      <c r="AT291">
        <v>0</v>
      </c>
      <c r="AU291">
        <f>1-AS291/AT291</f>
        <v>0</v>
      </c>
      <c r="AV291">
        <v>0.5</v>
      </c>
      <c r="AW291">
        <f>BN291</f>
        <v>0</v>
      </c>
      <c r="AX291">
        <f>K291</f>
        <v>0</v>
      </c>
      <c r="AY291">
        <f>AU291*AV291*AW291</f>
        <v>0</v>
      </c>
      <c r="AZ291">
        <f>(AX291-AP291)/AW291</f>
        <v>0</v>
      </c>
      <c r="BA291">
        <f>(AN291-AT291)/AT291</f>
        <v>0</v>
      </c>
      <c r="BB291">
        <f>AM291/(AO291+AM291/AT291)</f>
        <v>0</v>
      </c>
      <c r="BC291" t="s">
        <v>292</v>
      </c>
      <c r="BD291">
        <v>0</v>
      </c>
      <c r="BE291">
        <f>IF(BD291&lt;&gt;0, BD291, BB291)</f>
        <v>0</v>
      </c>
      <c r="BF291">
        <f>1-BE291/AT291</f>
        <v>0</v>
      </c>
      <c r="BG291">
        <f>(AT291-AS291)/(AT291-BE291)</f>
        <v>0</v>
      </c>
      <c r="BH291">
        <f>(AN291-AT291)/(AN291-BE291)</f>
        <v>0</v>
      </c>
      <c r="BI291">
        <f>(AT291-AS291)/(AT291-AM291)</f>
        <v>0</v>
      </c>
      <c r="BJ291">
        <f>(AN291-AT291)/(AN291-AM291)</f>
        <v>0</v>
      </c>
      <c r="BK291">
        <f>(BG291*BE291/AS291)</f>
        <v>0</v>
      </c>
      <c r="BL291">
        <f>(1-BK291)</f>
        <v>0</v>
      </c>
      <c r="BM291">
        <f>$B$11*CK291+$C$11*CL291+$F$11*CM291*(1-CP291)</f>
        <v>0</v>
      </c>
      <c r="BN291">
        <f>BM291*BO291</f>
        <v>0</v>
      </c>
      <c r="BO291">
        <f>($B$11*$D$9+$C$11*$D$9+$F$11*((CZ291+CR291)/MAX(CZ291+CR291+DA291, 0.1)*$I$9+DA291/MAX(CZ291+CR291+DA291, 0.1)*$J$9))/($B$11+$C$11+$F$11)</f>
        <v>0</v>
      </c>
      <c r="BP291">
        <f>($B$11*$K$9+$C$11*$K$9+$F$11*((CZ291+CR291)/MAX(CZ291+CR291+DA291, 0.1)*$P$9+DA291/MAX(CZ291+CR291+DA291, 0.1)*$Q$9))/($B$11+$C$11+$F$11)</f>
        <v>0</v>
      </c>
      <c r="BQ291">
        <v>6</v>
      </c>
      <c r="BR291">
        <v>0.5</v>
      </c>
      <c r="BS291" t="s">
        <v>293</v>
      </c>
      <c r="BT291">
        <v>2</v>
      </c>
      <c r="BU291">
        <v>1627941061.6</v>
      </c>
      <c r="BV291">
        <v>910.804</v>
      </c>
      <c r="BW291">
        <v>915.733</v>
      </c>
      <c r="BX291">
        <v>19.8647</v>
      </c>
      <c r="BY291">
        <v>19.794</v>
      </c>
      <c r="BZ291">
        <v>908.515</v>
      </c>
      <c r="CA291">
        <v>19.9932</v>
      </c>
      <c r="CB291">
        <v>900.001</v>
      </c>
      <c r="CC291">
        <v>101.133</v>
      </c>
      <c r="CD291">
        <v>0.0995076</v>
      </c>
      <c r="CE291">
        <v>35.3421</v>
      </c>
      <c r="CF291">
        <v>35.5989</v>
      </c>
      <c r="CG291">
        <v>999.9</v>
      </c>
      <c r="CH291">
        <v>0</v>
      </c>
      <c r="CI291">
        <v>0</v>
      </c>
      <c r="CJ291">
        <v>10010</v>
      </c>
      <c r="CK291">
        <v>0</v>
      </c>
      <c r="CL291">
        <v>66.2367</v>
      </c>
      <c r="CM291">
        <v>1460.03</v>
      </c>
      <c r="CN291">
        <v>0.972993</v>
      </c>
      <c r="CO291">
        <v>0.027007</v>
      </c>
      <c r="CP291">
        <v>0</v>
      </c>
      <c r="CQ291">
        <v>3.2313</v>
      </c>
      <c r="CR291">
        <v>4.99951</v>
      </c>
      <c r="CS291">
        <v>201.746</v>
      </c>
      <c r="CT291">
        <v>11912.2</v>
      </c>
      <c r="CU291">
        <v>49.125</v>
      </c>
      <c r="CV291">
        <v>51.375</v>
      </c>
      <c r="CW291">
        <v>50.625</v>
      </c>
      <c r="CX291">
        <v>50.437</v>
      </c>
      <c r="CY291">
        <v>51.062</v>
      </c>
      <c r="CZ291">
        <v>1415.73</v>
      </c>
      <c r="DA291">
        <v>39.3</v>
      </c>
      <c r="DB291">
        <v>0</v>
      </c>
      <c r="DC291">
        <v>1627941062.5</v>
      </c>
      <c r="DD291">
        <v>0</v>
      </c>
      <c r="DE291">
        <v>3.30329230769231</v>
      </c>
      <c r="DF291">
        <v>-0.112793156855333</v>
      </c>
      <c r="DG291">
        <v>-5.3744615387047</v>
      </c>
      <c r="DH291">
        <v>202.172653846154</v>
      </c>
      <c r="DI291">
        <v>15</v>
      </c>
      <c r="DJ291">
        <v>1627940486.6</v>
      </c>
      <c r="DK291" t="s">
        <v>294</v>
      </c>
      <c r="DL291">
        <v>1627940484.1</v>
      </c>
      <c r="DM291">
        <v>1627940486.6</v>
      </c>
      <c r="DN291">
        <v>1</v>
      </c>
      <c r="DO291">
        <v>-0.66</v>
      </c>
      <c r="DP291">
        <v>-0.126</v>
      </c>
      <c r="DQ291">
        <v>0.617</v>
      </c>
      <c r="DR291">
        <v>-0.144</v>
      </c>
      <c r="DS291">
        <v>420</v>
      </c>
      <c r="DT291">
        <v>19</v>
      </c>
      <c r="DU291">
        <v>0.69</v>
      </c>
      <c r="DV291">
        <v>0.21</v>
      </c>
      <c r="DW291">
        <v>-5.10405926829268</v>
      </c>
      <c r="DX291">
        <v>0.308535261324044</v>
      </c>
      <c r="DY291">
        <v>0.0675454909542087</v>
      </c>
      <c r="DZ291">
        <v>1</v>
      </c>
      <c r="EA291">
        <v>3.29246470588235</v>
      </c>
      <c r="EB291">
        <v>0.164173288250208</v>
      </c>
      <c r="EC291">
        <v>0.168312739167569</v>
      </c>
      <c r="ED291">
        <v>1</v>
      </c>
      <c r="EE291">
        <v>0.0675938292682927</v>
      </c>
      <c r="EF291">
        <v>0.112632275958188</v>
      </c>
      <c r="EG291">
        <v>0.0138607824653702</v>
      </c>
      <c r="EH291">
        <v>0</v>
      </c>
      <c r="EI291">
        <v>2</v>
      </c>
      <c r="EJ291">
        <v>3</v>
      </c>
      <c r="EK291" t="s">
        <v>298</v>
      </c>
      <c r="EL291">
        <v>100</v>
      </c>
      <c r="EM291">
        <v>100</v>
      </c>
      <c r="EN291">
        <v>2.289</v>
      </c>
      <c r="EO291">
        <v>-0.1285</v>
      </c>
      <c r="EP291">
        <v>-1.5265217558934</v>
      </c>
      <c r="EQ291">
        <v>0.00616335315543056</v>
      </c>
      <c r="ER291">
        <v>-2.81551833566181e-06</v>
      </c>
      <c r="ES291">
        <v>7.20361701182458e-10</v>
      </c>
      <c r="ET291">
        <v>-0.335119031910718</v>
      </c>
      <c r="EU291">
        <v>0.000949733804135094</v>
      </c>
      <c r="EV291">
        <v>0.000626151634330831</v>
      </c>
      <c r="EW291">
        <v>-7.8445624330649e-06</v>
      </c>
      <c r="EX291">
        <v>-4</v>
      </c>
      <c r="EY291">
        <v>2067</v>
      </c>
      <c r="EZ291">
        <v>1</v>
      </c>
      <c r="FA291">
        <v>22</v>
      </c>
      <c r="FB291">
        <v>9.6</v>
      </c>
      <c r="FC291">
        <v>9.6</v>
      </c>
      <c r="FD291">
        <v>18</v>
      </c>
      <c r="FE291">
        <v>993.152</v>
      </c>
      <c r="FF291">
        <v>446.516</v>
      </c>
      <c r="FG291">
        <v>33.001</v>
      </c>
      <c r="FH291">
        <v>35.5569</v>
      </c>
      <c r="FI291">
        <v>30.0011</v>
      </c>
      <c r="FJ291">
        <v>35.2253</v>
      </c>
      <c r="FK291">
        <v>35.2504</v>
      </c>
      <c r="FL291">
        <v>50.892</v>
      </c>
      <c r="FM291">
        <v>45.4302</v>
      </c>
      <c r="FN291">
        <v>0</v>
      </c>
      <c r="FO291">
        <v>33</v>
      </c>
      <c r="FP291">
        <v>928.31</v>
      </c>
      <c r="FQ291">
        <v>19.7287</v>
      </c>
      <c r="FR291">
        <v>98.7244</v>
      </c>
      <c r="FS291">
        <v>97.5382</v>
      </c>
    </row>
    <row r="292" spans="1:175">
      <c r="A292">
        <v>276</v>
      </c>
      <c r="B292">
        <v>1627941063.6</v>
      </c>
      <c r="C292">
        <v>550</v>
      </c>
      <c r="D292" t="s">
        <v>846</v>
      </c>
      <c r="E292" t="s">
        <v>847</v>
      </c>
      <c r="F292">
        <v>0</v>
      </c>
      <c r="H292">
        <v>1627941063.6</v>
      </c>
      <c r="I292">
        <f>(J292)/1000</f>
        <v>0</v>
      </c>
      <c r="J292">
        <f>1000*CB292*AH292*(BX292-BY292)/(100*BQ292*(1000-AH292*BX292))</f>
        <v>0</v>
      </c>
      <c r="K292">
        <f>CB292*AH292*(BW292-BV292*(1000-AH292*BY292)/(1000-AH292*BX292))/(100*BQ292)</f>
        <v>0</v>
      </c>
      <c r="L292">
        <f>BV292 - IF(AH292&gt;1, K292*BQ292*100.0/(AJ292*CJ292), 0)</f>
        <v>0</v>
      </c>
      <c r="M292">
        <f>((S292-I292/2)*L292-K292)/(S292+I292/2)</f>
        <v>0</v>
      </c>
      <c r="N292">
        <f>M292*(CC292+CD292)/1000.0</f>
        <v>0</v>
      </c>
      <c r="O292">
        <f>(BV292 - IF(AH292&gt;1, K292*BQ292*100.0/(AJ292*CJ292), 0))*(CC292+CD292)/1000.0</f>
        <v>0</v>
      </c>
      <c r="P292">
        <f>2.0/((1/R292-1/Q292)+SIGN(R292)*SQRT((1/R292-1/Q292)*(1/R292-1/Q292) + 4*BR292/((BR292+1)*(BR292+1))*(2*1/R292*1/Q292-1/Q292*1/Q292)))</f>
        <v>0</v>
      </c>
      <c r="Q292">
        <f>IF(LEFT(BS292,1)&lt;&gt;"0",IF(LEFT(BS292,1)="1",3.0,BT292),$D$5+$E$5*(CJ292*CC292/($K$5*1000))+$F$5*(CJ292*CC292/($K$5*1000))*MAX(MIN(BQ292,$J$5),$I$5)*MAX(MIN(BQ292,$J$5),$I$5)+$G$5*MAX(MIN(BQ292,$J$5),$I$5)*(CJ292*CC292/($K$5*1000))+$H$5*(CJ292*CC292/($K$5*1000))*(CJ292*CC292/($K$5*1000)))</f>
        <v>0</v>
      </c>
      <c r="R292">
        <f>I292*(1000-(1000*0.61365*exp(17.502*V292/(240.97+V292))/(CC292+CD292)+BX292)/2)/(1000*0.61365*exp(17.502*V292/(240.97+V292))/(CC292+CD292)-BX292)</f>
        <v>0</v>
      </c>
      <c r="S292">
        <f>1/((BR292+1)/(P292/1.6)+1/(Q292/1.37)) + BR292/((BR292+1)/(P292/1.6) + BR292/(Q292/1.37))</f>
        <v>0</v>
      </c>
      <c r="T292">
        <f>(BM292*BP292)</f>
        <v>0</v>
      </c>
      <c r="U292">
        <f>(CE292+(T292+2*0.95*5.67E-8*(((CE292+$B$7)+273)^4-(CE292+273)^4)-44100*I292)/(1.84*29.3*Q292+8*0.95*5.67E-8*(CE292+273)^3))</f>
        <v>0</v>
      </c>
      <c r="V292">
        <f>($C$7*CF292+$D$7*CG292+$E$7*U292)</f>
        <v>0</v>
      </c>
      <c r="W292">
        <f>0.61365*exp(17.502*V292/(240.97+V292))</f>
        <v>0</v>
      </c>
      <c r="X292">
        <f>(Y292/Z292*100)</f>
        <v>0</v>
      </c>
      <c r="Y292">
        <f>BX292*(CC292+CD292)/1000</f>
        <v>0</v>
      </c>
      <c r="Z292">
        <f>0.61365*exp(17.502*CE292/(240.97+CE292))</f>
        <v>0</v>
      </c>
      <c r="AA292">
        <f>(W292-BX292*(CC292+CD292)/1000)</f>
        <v>0</v>
      </c>
      <c r="AB292">
        <f>(-I292*44100)</f>
        <v>0</v>
      </c>
      <c r="AC292">
        <f>2*29.3*Q292*0.92*(CE292-V292)</f>
        <v>0</v>
      </c>
      <c r="AD292">
        <f>2*0.95*5.67E-8*(((CE292+$B$7)+273)^4-(V292+273)^4)</f>
        <v>0</v>
      </c>
      <c r="AE292">
        <f>T292+AD292+AB292+AC292</f>
        <v>0</v>
      </c>
      <c r="AF292">
        <v>0</v>
      </c>
      <c r="AG292">
        <v>0</v>
      </c>
      <c r="AH292">
        <f>IF(AF292*$H$13&gt;=AJ292,1.0,(AJ292/(AJ292-AF292*$H$13)))</f>
        <v>0</v>
      </c>
      <c r="AI292">
        <f>(AH292-1)*100</f>
        <v>0</v>
      </c>
      <c r="AJ292">
        <f>MAX(0,($B$13+$C$13*CJ292)/(1+$D$13*CJ292)*CC292/(CE292+273)*$E$13)</f>
        <v>0</v>
      </c>
      <c r="AK292" t="s">
        <v>292</v>
      </c>
      <c r="AL292" t="s">
        <v>292</v>
      </c>
      <c r="AM292">
        <v>0</v>
      </c>
      <c r="AN292">
        <v>0</v>
      </c>
      <c r="AO292">
        <f>1-AM292/AN292</f>
        <v>0</v>
      </c>
      <c r="AP292">
        <v>0</v>
      </c>
      <c r="AQ292" t="s">
        <v>292</v>
      </c>
      <c r="AR292" t="s">
        <v>292</v>
      </c>
      <c r="AS292">
        <v>0</v>
      </c>
      <c r="AT292">
        <v>0</v>
      </c>
      <c r="AU292">
        <f>1-AS292/AT292</f>
        <v>0</v>
      </c>
      <c r="AV292">
        <v>0.5</v>
      </c>
      <c r="AW292">
        <f>BN292</f>
        <v>0</v>
      </c>
      <c r="AX292">
        <f>K292</f>
        <v>0</v>
      </c>
      <c r="AY292">
        <f>AU292*AV292*AW292</f>
        <v>0</v>
      </c>
      <c r="AZ292">
        <f>(AX292-AP292)/AW292</f>
        <v>0</v>
      </c>
      <c r="BA292">
        <f>(AN292-AT292)/AT292</f>
        <v>0</v>
      </c>
      <c r="BB292">
        <f>AM292/(AO292+AM292/AT292)</f>
        <v>0</v>
      </c>
      <c r="BC292" t="s">
        <v>292</v>
      </c>
      <c r="BD292">
        <v>0</v>
      </c>
      <c r="BE292">
        <f>IF(BD292&lt;&gt;0, BD292, BB292)</f>
        <v>0</v>
      </c>
      <c r="BF292">
        <f>1-BE292/AT292</f>
        <v>0</v>
      </c>
      <c r="BG292">
        <f>(AT292-AS292)/(AT292-BE292)</f>
        <v>0</v>
      </c>
      <c r="BH292">
        <f>(AN292-AT292)/(AN292-BE292)</f>
        <v>0</v>
      </c>
      <c r="BI292">
        <f>(AT292-AS292)/(AT292-AM292)</f>
        <v>0</v>
      </c>
      <c r="BJ292">
        <f>(AN292-AT292)/(AN292-AM292)</f>
        <v>0</v>
      </c>
      <c r="BK292">
        <f>(BG292*BE292/AS292)</f>
        <v>0</v>
      </c>
      <c r="BL292">
        <f>(1-BK292)</f>
        <v>0</v>
      </c>
      <c r="BM292">
        <f>$B$11*CK292+$C$11*CL292+$F$11*CM292*(1-CP292)</f>
        <v>0</v>
      </c>
      <c r="BN292">
        <f>BM292*BO292</f>
        <v>0</v>
      </c>
      <c r="BO292">
        <f>($B$11*$D$9+$C$11*$D$9+$F$11*((CZ292+CR292)/MAX(CZ292+CR292+DA292, 0.1)*$I$9+DA292/MAX(CZ292+CR292+DA292, 0.1)*$J$9))/($B$11+$C$11+$F$11)</f>
        <v>0</v>
      </c>
      <c r="BP292">
        <f>($B$11*$K$9+$C$11*$K$9+$F$11*((CZ292+CR292)/MAX(CZ292+CR292+DA292, 0.1)*$P$9+DA292/MAX(CZ292+CR292+DA292, 0.1)*$Q$9))/($B$11+$C$11+$F$11)</f>
        <v>0</v>
      </c>
      <c r="BQ292">
        <v>6</v>
      </c>
      <c r="BR292">
        <v>0.5</v>
      </c>
      <c r="BS292" t="s">
        <v>293</v>
      </c>
      <c r="BT292">
        <v>2</v>
      </c>
      <c r="BU292">
        <v>1627941063.6</v>
      </c>
      <c r="BV292">
        <v>914.065</v>
      </c>
      <c r="BW292">
        <v>918.94</v>
      </c>
      <c r="BX292">
        <v>19.8646</v>
      </c>
      <c r="BY292">
        <v>19.7984</v>
      </c>
      <c r="BZ292">
        <v>911.767</v>
      </c>
      <c r="CA292">
        <v>19.9931</v>
      </c>
      <c r="CB292">
        <v>900.004</v>
      </c>
      <c r="CC292">
        <v>101.135</v>
      </c>
      <c r="CD292">
        <v>0.0998168</v>
      </c>
      <c r="CE292">
        <v>35.3421</v>
      </c>
      <c r="CF292">
        <v>35.6068</v>
      </c>
      <c r="CG292">
        <v>999.9</v>
      </c>
      <c r="CH292">
        <v>0</v>
      </c>
      <c r="CI292">
        <v>0</v>
      </c>
      <c r="CJ292">
        <v>9996.88</v>
      </c>
      <c r="CK292">
        <v>0</v>
      </c>
      <c r="CL292">
        <v>66.2339</v>
      </c>
      <c r="CM292">
        <v>1460.04</v>
      </c>
      <c r="CN292">
        <v>0.972993</v>
      </c>
      <c r="CO292">
        <v>0.027007</v>
      </c>
      <c r="CP292">
        <v>0</v>
      </c>
      <c r="CQ292">
        <v>3.3784</v>
      </c>
      <c r="CR292">
        <v>4.99951</v>
      </c>
      <c r="CS292">
        <v>201.25</v>
      </c>
      <c r="CT292">
        <v>11912.2</v>
      </c>
      <c r="CU292">
        <v>49.062</v>
      </c>
      <c r="CV292">
        <v>51.375</v>
      </c>
      <c r="CW292">
        <v>50.625</v>
      </c>
      <c r="CX292">
        <v>50.437</v>
      </c>
      <c r="CY292">
        <v>51.062</v>
      </c>
      <c r="CZ292">
        <v>1415.74</v>
      </c>
      <c r="DA292">
        <v>39.3</v>
      </c>
      <c r="DB292">
        <v>0</v>
      </c>
      <c r="DC292">
        <v>1627941064.3</v>
      </c>
      <c r="DD292">
        <v>0</v>
      </c>
      <c r="DE292">
        <v>3.286352</v>
      </c>
      <c r="DF292">
        <v>-0.294946146289949</v>
      </c>
      <c r="DG292">
        <v>-5.15915386523096</v>
      </c>
      <c r="DH292">
        <v>202.01408</v>
      </c>
      <c r="DI292">
        <v>15</v>
      </c>
      <c r="DJ292">
        <v>1627940486.6</v>
      </c>
      <c r="DK292" t="s">
        <v>294</v>
      </c>
      <c r="DL292">
        <v>1627940484.1</v>
      </c>
      <c r="DM292">
        <v>1627940486.6</v>
      </c>
      <c r="DN292">
        <v>1</v>
      </c>
      <c r="DO292">
        <v>-0.66</v>
      </c>
      <c r="DP292">
        <v>-0.126</v>
      </c>
      <c r="DQ292">
        <v>0.617</v>
      </c>
      <c r="DR292">
        <v>-0.144</v>
      </c>
      <c r="DS292">
        <v>420</v>
      </c>
      <c r="DT292">
        <v>19</v>
      </c>
      <c r="DU292">
        <v>0.69</v>
      </c>
      <c r="DV292">
        <v>0.21</v>
      </c>
      <c r="DW292">
        <v>-5.08543756097561</v>
      </c>
      <c r="DX292">
        <v>0.593010522648076</v>
      </c>
      <c r="DY292">
        <v>0.0874090072598284</v>
      </c>
      <c r="DZ292">
        <v>0</v>
      </c>
      <c r="EA292">
        <v>3.27882857142857</v>
      </c>
      <c r="EB292">
        <v>0.0904391389432467</v>
      </c>
      <c r="EC292">
        <v>0.169588924118509</v>
      </c>
      <c r="ED292">
        <v>1</v>
      </c>
      <c r="EE292">
        <v>0.0688110902439024</v>
      </c>
      <c r="EF292">
        <v>0.097629012543554</v>
      </c>
      <c r="EG292">
        <v>0.0134774534649685</v>
      </c>
      <c r="EH292">
        <v>1</v>
      </c>
      <c r="EI292">
        <v>2</v>
      </c>
      <c r="EJ292">
        <v>3</v>
      </c>
      <c r="EK292" t="s">
        <v>298</v>
      </c>
      <c r="EL292">
        <v>100</v>
      </c>
      <c r="EM292">
        <v>100</v>
      </c>
      <c r="EN292">
        <v>2.298</v>
      </c>
      <c r="EO292">
        <v>-0.1285</v>
      </c>
      <c r="EP292">
        <v>-1.5265217558934</v>
      </c>
      <c r="EQ292">
        <v>0.00616335315543056</v>
      </c>
      <c r="ER292">
        <v>-2.81551833566181e-06</v>
      </c>
      <c r="ES292">
        <v>7.20361701182458e-10</v>
      </c>
      <c r="ET292">
        <v>-0.335119031910718</v>
      </c>
      <c r="EU292">
        <v>0.000949733804135094</v>
      </c>
      <c r="EV292">
        <v>0.000626151634330831</v>
      </c>
      <c r="EW292">
        <v>-7.8445624330649e-06</v>
      </c>
      <c r="EX292">
        <v>-4</v>
      </c>
      <c r="EY292">
        <v>2067</v>
      </c>
      <c r="EZ292">
        <v>1</v>
      </c>
      <c r="FA292">
        <v>22</v>
      </c>
      <c r="FB292">
        <v>9.7</v>
      </c>
      <c r="FC292">
        <v>9.6</v>
      </c>
      <c r="FD292">
        <v>18</v>
      </c>
      <c r="FE292">
        <v>993.297</v>
      </c>
      <c r="FF292">
        <v>446.332</v>
      </c>
      <c r="FG292">
        <v>33.0009</v>
      </c>
      <c r="FH292">
        <v>35.5613</v>
      </c>
      <c r="FI292">
        <v>30.0011</v>
      </c>
      <c r="FJ292">
        <v>35.231</v>
      </c>
      <c r="FK292">
        <v>35.2547</v>
      </c>
      <c r="FL292">
        <v>50.9978</v>
      </c>
      <c r="FM292">
        <v>45.4302</v>
      </c>
      <c r="FN292">
        <v>0</v>
      </c>
      <c r="FO292">
        <v>33</v>
      </c>
      <c r="FP292">
        <v>933.33</v>
      </c>
      <c r="FQ292">
        <v>19.7287</v>
      </c>
      <c r="FR292">
        <v>98.7223</v>
      </c>
      <c r="FS292">
        <v>97.5373</v>
      </c>
    </row>
    <row r="293" spans="1:175">
      <c r="A293">
        <v>277</v>
      </c>
      <c r="B293">
        <v>1627941065.6</v>
      </c>
      <c r="C293">
        <v>552</v>
      </c>
      <c r="D293" t="s">
        <v>848</v>
      </c>
      <c r="E293" t="s">
        <v>849</v>
      </c>
      <c r="F293">
        <v>0</v>
      </c>
      <c r="H293">
        <v>1627941065.6</v>
      </c>
      <c r="I293">
        <f>(J293)/1000</f>
        <v>0</v>
      </c>
      <c r="J293">
        <f>1000*CB293*AH293*(BX293-BY293)/(100*BQ293*(1000-AH293*BX293))</f>
        <v>0</v>
      </c>
      <c r="K293">
        <f>CB293*AH293*(BW293-BV293*(1000-AH293*BY293)/(1000-AH293*BX293))/(100*BQ293)</f>
        <v>0</v>
      </c>
      <c r="L293">
        <f>BV293 - IF(AH293&gt;1, K293*BQ293*100.0/(AJ293*CJ293), 0)</f>
        <v>0</v>
      </c>
      <c r="M293">
        <f>((S293-I293/2)*L293-K293)/(S293+I293/2)</f>
        <v>0</v>
      </c>
      <c r="N293">
        <f>M293*(CC293+CD293)/1000.0</f>
        <v>0</v>
      </c>
      <c r="O293">
        <f>(BV293 - IF(AH293&gt;1, K293*BQ293*100.0/(AJ293*CJ293), 0))*(CC293+CD293)/1000.0</f>
        <v>0</v>
      </c>
      <c r="P293">
        <f>2.0/((1/R293-1/Q293)+SIGN(R293)*SQRT((1/R293-1/Q293)*(1/R293-1/Q293) + 4*BR293/((BR293+1)*(BR293+1))*(2*1/R293*1/Q293-1/Q293*1/Q293)))</f>
        <v>0</v>
      </c>
      <c r="Q293">
        <f>IF(LEFT(BS293,1)&lt;&gt;"0",IF(LEFT(BS293,1)="1",3.0,BT293),$D$5+$E$5*(CJ293*CC293/($K$5*1000))+$F$5*(CJ293*CC293/($K$5*1000))*MAX(MIN(BQ293,$J$5),$I$5)*MAX(MIN(BQ293,$J$5),$I$5)+$G$5*MAX(MIN(BQ293,$J$5),$I$5)*(CJ293*CC293/($K$5*1000))+$H$5*(CJ293*CC293/($K$5*1000))*(CJ293*CC293/($K$5*1000)))</f>
        <v>0</v>
      </c>
      <c r="R293">
        <f>I293*(1000-(1000*0.61365*exp(17.502*V293/(240.97+V293))/(CC293+CD293)+BX293)/2)/(1000*0.61365*exp(17.502*V293/(240.97+V293))/(CC293+CD293)-BX293)</f>
        <v>0</v>
      </c>
      <c r="S293">
        <f>1/((BR293+1)/(P293/1.6)+1/(Q293/1.37)) + BR293/((BR293+1)/(P293/1.6) + BR293/(Q293/1.37))</f>
        <v>0</v>
      </c>
      <c r="T293">
        <f>(BM293*BP293)</f>
        <v>0</v>
      </c>
      <c r="U293">
        <f>(CE293+(T293+2*0.95*5.67E-8*(((CE293+$B$7)+273)^4-(CE293+273)^4)-44100*I293)/(1.84*29.3*Q293+8*0.95*5.67E-8*(CE293+273)^3))</f>
        <v>0</v>
      </c>
      <c r="V293">
        <f>($C$7*CF293+$D$7*CG293+$E$7*U293)</f>
        <v>0</v>
      </c>
      <c r="W293">
        <f>0.61365*exp(17.502*V293/(240.97+V293))</f>
        <v>0</v>
      </c>
      <c r="X293">
        <f>(Y293/Z293*100)</f>
        <v>0</v>
      </c>
      <c r="Y293">
        <f>BX293*(CC293+CD293)/1000</f>
        <v>0</v>
      </c>
      <c r="Z293">
        <f>0.61365*exp(17.502*CE293/(240.97+CE293))</f>
        <v>0</v>
      </c>
      <c r="AA293">
        <f>(W293-BX293*(CC293+CD293)/1000)</f>
        <v>0</v>
      </c>
      <c r="AB293">
        <f>(-I293*44100)</f>
        <v>0</v>
      </c>
      <c r="AC293">
        <f>2*29.3*Q293*0.92*(CE293-V293)</f>
        <v>0</v>
      </c>
      <c r="AD293">
        <f>2*0.95*5.67E-8*(((CE293+$B$7)+273)^4-(V293+273)^4)</f>
        <v>0</v>
      </c>
      <c r="AE293">
        <f>T293+AD293+AB293+AC293</f>
        <v>0</v>
      </c>
      <c r="AF293">
        <v>0</v>
      </c>
      <c r="AG293">
        <v>0</v>
      </c>
      <c r="AH293">
        <f>IF(AF293*$H$13&gt;=AJ293,1.0,(AJ293/(AJ293-AF293*$H$13)))</f>
        <v>0</v>
      </c>
      <c r="AI293">
        <f>(AH293-1)*100</f>
        <v>0</v>
      </c>
      <c r="AJ293">
        <f>MAX(0,($B$13+$C$13*CJ293)/(1+$D$13*CJ293)*CC293/(CE293+273)*$E$13)</f>
        <v>0</v>
      </c>
      <c r="AK293" t="s">
        <v>292</v>
      </c>
      <c r="AL293" t="s">
        <v>292</v>
      </c>
      <c r="AM293">
        <v>0</v>
      </c>
      <c r="AN293">
        <v>0</v>
      </c>
      <c r="AO293">
        <f>1-AM293/AN293</f>
        <v>0</v>
      </c>
      <c r="AP293">
        <v>0</v>
      </c>
      <c r="AQ293" t="s">
        <v>292</v>
      </c>
      <c r="AR293" t="s">
        <v>292</v>
      </c>
      <c r="AS293">
        <v>0</v>
      </c>
      <c r="AT293">
        <v>0</v>
      </c>
      <c r="AU293">
        <f>1-AS293/AT293</f>
        <v>0</v>
      </c>
      <c r="AV293">
        <v>0.5</v>
      </c>
      <c r="AW293">
        <f>BN293</f>
        <v>0</v>
      </c>
      <c r="AX293">
        <f>K293</f>
        <v>0</v>
      </c>
      <c r="AY293">
        <f>AU293*AV293*AW293</f>
        <v>0</v>
      </c>
      <c r="AZ293">
        <f>(AX293-AP293)/AW293</f>
        <v>0</v>
      </c>
      <c r="BA293">
        <f>(AN293-AT293)/AT293</f>
        <v>0</v>
      </c>
      <c r="BB293">
        <f>AM293/(AO293+AM293/AT293)</f>
        <v>0</v>
      </c>
      <c r="BC293" t="s">
        <v>292</v>
      </c>
      <c r="BD293">
        <v>0</v>
      </c>
      <c r="BE293">
        <f>IF(BD293&lt;&gt;0, BD293, BB293)</f>
        <v>0</v>
      </c>
      <c r="BF293">
        <f>1-BE293/AT293</f>
        <v>0</v>
      </c>
      <c r="BG293">
        <f>(AT293-AS293)/(AT293-BE293)</f>
        <v>0</v>
      </c>
      <c r="BH293">
        <f>(AN293-AT293)/(AN293-BE293)</f>
        <v>0</v>
      </c>
      <c r="BI293">
        <f>(AT293-AS293)/(AT293-AM293)</f>
        <v>0</v>
      </c>
      <c r="BJ293">
        <f>(AN293-AT293)/(AN293-AM293)</f>
        <v>0</v>
      </c>
      <c r="BK293">
        <f>(BG293*BE293/AS293)</f>
        <v>0</v>
      </c>
      <c r="BL293">
        <f>(1-BK293)</f>
        <v>0</v>
      </c>
      <c r="BM293">
        <f>$B$11*CK293+$C$11*CL293+$F$11*CM293*(1-CP293)</f>
        <v>0</v>
      </c>
      <c r="BN293">
        <f>BM293*BO293</f>
        <v>0</v>
      </c>
      <c r="BO293">
        <f>($B$11*$D$9+$C$11*$D$9+$F$11*((CZ293+CR293)/MAX(CZ293+CR293+DA293, 0.1)*$I$9+DA293/MAX(CZ293+CR293+DA293, 0.1)*$J$9))/($B$11+$C$11+$F$11)</f>
        <v>0</v>
      </c>
      <c r="BP293">
        <f>($B$11*$K$9+$C$11*$K$9+$F$11*((CZ293+CR293)/MAX(CZ293+CR293+DA293, 0.1)*$P$9+DA293/MAX(CZ293+CR293+DA293, 0.1)*$Q$9))/($B$11+$C$11+$F$11)</f>
        <v>0</v>
      </c>
      <c r="BQ293">
        <v>6</v>
      </c>
      <c r="BR293">
        <v>0.5</v>
      </c>
      <c r="BS293" t="s">
        <v>293</v>
      </c>
      <c r="BT293">
        <v>2</v>
      </c>
      <c r="BU293">
        <v>1627941065.6</v>
      </c>
      <c r="BV293">
        <v>917.329</v>
      </c>
      <c r="BW293">
        <v>922.182</v>
      </c>
      <c r="BX293">
        <v>19.8664</v>
      </c>
      <c r="BY293">
        <v>19.8037</v>
      </c>
      <c r="BZ293">
        <v>915.022</v>
      </c>
      <c r="CA293">
        <v>19.9949</v>
      </c>
      <c r="CB293">
        <v>900.057</v>
      </c>
      <c r="CC293">
        <v>101.135</v>
      </c>
      <c r="CD293">
        <v>0.0999142</v>
      </c>
      <c r="CE293">
        <v>35.3419</v>
      </c>
      <c r="CF293">
        <v>35.5932</v>
      </c>
      <c r="CG293">
        <v>999.9</v>
      </c>
      <c r="CH293">
        <v>0</v>
      </c>
      <c r="CI293">
        <v>0</v>
      </c>
      <c r="CJ293">
        <v>9988.12</v>
      </c>
      <c r="CK293">
        <v>0</v>
      </c>
      <c r="CL293">
        <v>66.2508</v>
      </c>
      <c r="CM293">
        <v>1460.05</v>
      </c>
      <c r="CN293">
        <v>0.972993</v>
      </c>
      <c r="CO293">
        <v>0.027007</v>
      </c>
      <c r="CP293">
        <v>0</v>
      </c>
      <c r="CQ293">
        <v>2.9454</v>
      </c>
      <c r="CR293">
        <v>4.99951</v>
      </c>
      <c r="CS293">
        <v>201.656</v>
      </c>
      <c r="CT293">
        <v>11912.3</v>
      </c>
      <c r="CU293">
        <v>49.062</v>
      </c>
      <c r="CV293">
        <v>51.312</v>
      </c>
      <c r="CW293">
        <v>50.625</v>
      </c>
      <c r="CX293">
        <v>50.437</v>
      </c>
      <c r="CY293">
        <v>51.062</v>
      </c>
      <c r="CZ293">
        <v>1415.75</v>
      </c>
      <c r="DA293">
        <v>39.3</v>
      </c>
      <c r="DB293">
        <v>0</v>
      </c>
      <c r="DC293">
        <v>1627941066.1</v>
      </c>
      <c r="DD293">
        <v>0</v>
      </c>
      <c r="DE293">
        <v>3.25950384615385</v>
      </c>
      <c r="DF293">
        <v>-0.680687172363658</v>
      </c>
      <c r="DG293">
        <v>-4.41032479756092</v>
      </c>
      <c r="DH293">
        <v>201.921692307692</v>
      </c>
      <c r="DI293">
        <v>15</v>
      </c>
      <c r="DJ293">
        <v>1627940486.6</v>
      </c>
      <c r="DK293" t="s">
        <v>294</v>
      </c>
      <c r="DL293">
        <v>1627940484.1</v>
      </c>
      <c r="DM293">
        <v>1627940486.6</v>
      </c>
      <c r="DN293">
        <v>1</v>
      </c>
      <c r="DO293">
        <v>-0.66</v>
      </c>
      <c r="DP293">
        <v>-0.126</v>
      </c>
      <c r="DQ293">
        <v>0.617</v>
      </c>
      <c r="DR293">
        <v>-0.144</v>
      </c>
      <c r="DS293">
        <v>420</v>
      </c>
      <c r="DT293">
        <v>19</v>
      </c>
      <c r="DU293">
        <v>0.69</v>
      </c>
      <c r="DV293">
        <v>0.21</v>
      </c>
      <c r="DW293">
        <v>-5.06024951219512</v>
      </c>
      <c r="DX293">
        <v>0.874777839721244</v>
      </c>
      <c r="DY293">
        <v>0.108216429007241</v>
      </c>
      <c r="DZ293">
        <v>0</v>
      </c>
      <c r="EA293">
        <v>3.27508235294118</v>
      </c>
      <c r="EB293">
        <v>-0.185192587955426</v>
      </c>
      <c r="EC293">
        <v>0.147306693810982</v>
      </c>
      <c r="ED293">
        <v>1</v>
      </c>
      <c r="EE293">
        <v>0.0697173146341463</v>
      </c>
      <c r="EF293">
        <v>0.0712715331010453</v>
      </c>
      <c r="EG293">
        <v>0.0129512539097536</v>
      </c>
      <c r="EH293">
        <v>1</v>
      </c>
      <c r="EI293">
        <v>2</v>
      </c>
      <c r="EJ293">
        <v>3</v>
      </c>
      <c r="EK293" t="s">
        <v>298</v>
      </c>
      <c r="EL293">
        <v>100</v>
      </c>
      <c r="EM293">
        <v>100</v>
      </c>
      <c r="EN293">
        <v>2.307</v>
      </c>
      <c r="EO293">
        <v>-0.1285</v>
      </c>
      <c r="EP293">
        <v>-1.5265217558934</v>
      </c>
      <c r="EQ293">
        <v>0.00616335315543056</v>
      </c>
      <c r="ER293">
        <v>-2.81551833566181e-06</v>
      </c>
      <c r="ES293">
        <v>7.20361701182458e-10</v>
      </c>
      <c r="ET293">
        <v>-0.335119031910718</v>
      </c>
      <c r="EU293">
        <v>0.000949733804135094</v>
      </c>
      <c r="EV293">
        <v>0.000626151634330831</v>
      </c>
      <c r="EW293">
        <v>-7.8445624330649e-06</v>
      </c>
      <c r="EX293">
        <v>-4</v>
      </c>
      <c r="EY293">
        <v>2067</v>
      </c>
      <c r="EZ293">
        <v>1</v>
      </c>
      <c r="FA293">
        <v>22</v>
      </c>
      <c r="FB293">
        <v>9.7</v>
      </c>
      <c r="FC293">
        <v>9.7</v>
      </c>
      <c r="FD293">
        <v>18</v>
      </c>
      <c r="FE293">
        <v>993.627</v>
      </c>
      <c r="FF293">
        <v>446.275</v>
      </c>
      <c r="FG293">
        <v>33.0008</v>
      </c>
      <c r="FH293">
        <v>35.5683</v>
      </c>
      <c r="FI293">
        <v>30.0011</v>
      </c>
      <c r="FJ293">
        <v>35.2381</v>
      </c>
      <c r="FK293">
        <v>35.2608</v>
      </c>
      <c r="FL293">
        <v>51.1725</v>
      </c>
      <c r="FM293">
        <v>45.4302</v>
      </c>
      <c r="FN293">
        <v>0</v>
      </c>
      <c r="FO293">
        <v>33</v>
      </c>
      <c r="FP293">
        <v>933.33</v>
      </c>
      <c r="FQ293">
        <v>19.7287</v>
      </c>
      <c r="FR293">
        <v>98.7203</v>
      </c>
      <c r="FS293">
        <v>97.5367</v>
      </c>
    </row>
    <row r="294" spans="1:175">
      <c r="A294">
        <v>278</v>
      </c>
      <c r="B294">
        <v>1627941067.6</v>
      </c>
      <c r="C294">
        <v>554</v>
      </c>
      <c r="D294" t="s">
        <v>850</v>
      </c>
      <c r="E294" t="s">
        <v>851</v>
      </c>
      <c r="F294">
        <v>0</v>
      </c>
      <c r="H294">
        <v>1627941067.6</v>
      </c>
      <c r="I294">
        <f>(J294)/1000</f>
        <v>0</v>
      </c>
      <c r="J294">
        <f>1000*CB294*AH294*(BX294-BY294)/(100*BQ294*(1000-AH294*BX294))</f>
        <v>0</v>
      </c>
      <c r="K294">
        <f>CB294*AH294*(BW294-BV294*(1000-AH294*BY294)/(1000-AH294*BX294))/(100*BQ294)</f>
        <v>0</v>
      </c>
      <c r="L294">
        <f>BV294 - IF(AH294&gt;1, K294*BQ294*100.0/(AJ294*CJ294), 0)</f>
        <v>0</v>
      </c>
      <c r="M294">
        <f>((S294-I294/2)*L294-K294)/(S294+I294/2)</f>
        <v>0</v>
      </c>
      <c r="N294">
        <f>M294*(CC294+CD294)/1000.0</f>
        <v>0</v>
      </c>
      <c r="O294">
        <f>(BV294 - IF(AH294&gt;1, K294*BQ294*100.0/(AJ294*CJ294), 0))*(CC294+CD294)/1000.0</f>
        <v>0</v>
      </c>
      <c r="P294">
        <f>2.0/((1/R294-1/Q294)+SIGN(R294)*SQRT((1/R294-1/Q294)*(1/R294-1/Q294) + 4*BR294/((BR294+1)*(BR294+1))*(2*1/R294*1/Q294-1/Q294*1/Q294)))</f>
        <v>0</v>
      </c>
      <c r="Q294">
        <f>IF(LEFT(BS294,1)&lt;&gt;"0",IF(LEFT(BS294,1)="1",3.0,BT294),$D$5+$E$5*(CJ294*CC294/($K$5*1000))+$F$5*(CJ294*CC294/($K$5*1000))*MAX(MIN(BQ294,$J$5),$I$5)*MAX(MIN(BQ294,$J$5),$I$5)+$G$5*MAX(MIN(BQ294,$J$5),$I$5)*(CJ294*CC294/($K$5*1000))+$H$5*(CJ294*CC294/($K$5*1000))*(CJ294*CC294/($K$5*1000)))</f>
        <v>0</v>
      </c>
      <c r="R294">
        <f>I294*(1000-(1000*0.61365*exp(17.502*V294/(240.97+V294))/(CC294+CD294)+BX294)/2)/(1000*0.61365*exp(17.502*V294/(240.97+V294))/(CC294+CD294)-BX294)</f>
        <v>0</v>
      </c>
      <c r="S294">
        <f>1/((BR294+1)/(P294/1.6)+1/(Q294/1.37)) + BR294/((BR294+1)/(P294/1.6) + BR294/(Q294/1.37))</f>
        <v>0</v>
      </c>
      <c r="T294">
        <f>(BM294*BP294)</f>
        <v>0</v>
      </c>
      <c r="U294">
        <f>(CE294+(T294+2*0.95*5.67E-8*(((CE294+$B$7)+273)^4-(CE294+273)^4)-44100*I294)/(1.84*29.3*Q294+8*0.95*5.67E-8*(CE294+273)^3))</f>
        <v>0</v>
      </c>
      <c r="V294">
        <f>($C$7*CF294+$D$7*CG294+$E$7*U294)</f>
        <v>0</v>
      </c>
      <c r="W294">
        <f>0.61365*exp(17.502*V294/(240.97+V294))</f>
        <v>0</v>
      </c>
      <c r="X294">
        <f>(Y294/Z294*100)</f>
        <v>0</v>
      </c>
      <c r="Y294">
        <f>BX294*(CC294+CD294)/1000</f>
        <v>0</v>
      </c>
      <c r="Z294">
        <f>0.61365*exp(17.502*CE294/(240.97+CE294))</f>
        <v>0</v>
      </c>
      <c r="AA294">
        <f>(W294-BX294*(CC294+CD294)/1000)</f>
        <v>0</v>
      </c>
      <c r="AB294">
        <f>(-I294*44100)</f>
        <v>0</v>
      </c>
      <c r="AC294">
        <f>2*29.3*Q294*0.92*(CE294-V294)</f>
        <v>0</v>
      </c>
      <c r="AD294">
        <f>2*0.95*5.67E-8*(((CE294+$B$7)+273)^4-(V294+273)^4)</f>
        <v>0</v>
      </c>
      <c r="AE294">
        <f>T294+AD294+AB294+AC294</f>
        <v>0</v>
      </c>
      <c r="AF294">
        <v>0</v>
      </c>
      <c r="AG294">
        <v>0</v>
      </c>
      <c r="AH294">
        <f>IF(AF294*$H$13&gt;=AJ294,1.0,(AJ294/(AJ294-AF294*$H$13)))</f>
        <v>0</v>
      </c>
      <c r="AI294">
        <f>(AH294-1)*100</f>
        <v>0</v>
      </c>
      <c r="AJ294">
        <f>MAX(0,($B$13+$C$13*CJ294)/(1+$D$13*CJ294)*CC294/(CE294+273)*$E$13)</f>
        <v>0</v>
      </c>
      <c r="AK294" t="s">
        <v>292</v>
      </c>
      <c r="AL294" t="s">
        <v>292</v>
      </c>
      <c r="AM294">
        <v>0</v>
      </c>
      <c r="AN294">
        <v>0</v>
      </c>
      <c r="AO294">
        <f>1-AM294/AN294</f>
        <v>0</v>
      </c>
      <c r="AP294">
        <v>0</v>
      </c>
      <c r="AQ294" t="s">
        <v>292</v>
      </c>
      <c r="AR294" t="s">
        <v>292</v>
      </c>
      <c r="AS294">
        <v>0</v>
      </c>
      <c r="AT294">
        <v>0</v>
      </c>
      <c r="AU294">
        <f>1-AS294/AT294</f>
        <v>0</v>
      </c>
      <c r="AV294">
        <v>0.5</v>
      </c>
      <c r="AW294">
        <f>BN294</f>
        <v>0</v>
      </c>
      <c r="AX294">
        <f>K294</f>
        <v>0</v>
      </c>
      <c r="AY294">
        <f>AU294*AV294*AW294</f>
        <v>0</v>
      </c>
      <c r="AZ294">
        <f>(AX294-AP294)/AW294</f>
        <v>0</v>
      </c>
      <c r="BA294">
        <f>(AN294-AT294)/AT294</f>
        <v>0</v>
      </c>
      <c r="BB294">
        <f>AM294/(AO294+AM294/AT294)</f>
        <v>0</v>
      </c>
      <c r="BC294" t="s">
        <v>292</v>
      </c>
      <c r="BD294">
        <v>0</v>
      </c>
      <c r="BE294">
        <f>IF(BD294&lt;&gt;0, BD294, BB294)</f>
        <v>0</v>
      </c>
      <c r="BF294">
        <f>1-BE294/AT294</f>
        <v>0</v>
      </c>
      <c r="BG294">
        <f>(AT294-AS294)/(AT294-BE294)</f>
        <v>0</v>
      </c>
      <c r="BH294">
        <f>(AN294-AT294)/(AN294-BE294)</f>
        <v>0</v>
      </c>
      <c r="BI294">
        <f>(AT294-AS294)/(AT294-AM294)</f>
        <v>0</v>
      </c>
      <c r="BJ294">
        <f>(AN294-AT294)/(AN294-AM294)</f>
        <v>0</v>
      </c>
      <c r="BK294">
        <f>(BG294*BE294/AS294)</f>
        <v>0</v>
      </c>
      <c r="BL294">
        <f>(1-BK294)</f>
        <v>0</v>
      </c>
      <c r="BM294">
        <f>$B$11*CK294+$C$11*CL294+$F$11*CM294*(1-CP294)</f>
        <v>0</v>
      </c>
      <c r="BN294">
        <f>BM294*BO294</f>
        <v>0</v>
      </c>
      <c r="BO294">
        <f>($B$11*$D$9+$C$11*$D$9+$F$11*((CZ294+CR294)/MAX(CZ294+CR294+DA294, 0.1)*$I$9+DA294/MAX(CZ294+CR294+DA294, 0.1)*$J$9))/($B$11+$C$11+$F$11)</f>
        <v>0</v>
      </c>
      <c r="BP294">
        <f>($B$11*$K$9+$C$11*$K$9+$F$11*((CZ294+CR294)/MAX(CZ294+CR294+DA294, 0.1)*$P$9+DA294/MAX(CZ294+CR294+DA294, 0.1)*$Q$9))/($B$11+$C$11+$F$11)</f>
        <v>0</v>
      </c>
      <c r="BQ294">
        <v>6</v>
      </c>
      <c r="BR294">
        <v>0.5</v>
      </c>
      <c r="BS294" t="s">
        <v>293</v>
      </c>
      <c r="BT294">
        <v>2</v>
      </c>
      <c r="BU294">
        <v>1627941067.6</v>
      </c>
      <c r="BV294">
        <v>920.556</v>
      </c>
      <c r="BW294">
        <v>925.57</v>
      </c>
      <c r="BX294">
        <v>19.8701</v>
      </c>
      <c r="BY294">
        <v>19.8087</v>
      </c>
      <c r="BZ294">
        <v>918.239</v>
      </c>
      <c r="CA294">
        <v>19.9986</v>
      </c>
      <c r="CB294">
        <v>899.881</v>
      </c>
      <c r="CC294">
        <v>101.135</v>
      </c>
      <c r="CD294">
        <v>0.0998897</v>
      </c>
      <c r="CE294">
        <v>35.3412</v>
      </c>
      <c r="CF294">
        <v>35.5894</v>
      </c>
      <c r="CG294">
        <v>999.9</v>
      </c>
      <c r="CH294">
        <v>0</v>
      </c>
      <c r="CI294">
        <v>0</v>
      </c>
      <c r="CJ294">
        <v>9975</v>
      </c>
      <c r="CK294">
        <v>0</v>
      </c>
      <c r="CL294">
        <v>66.265</v>
      </c>
      <c r="CM294">
        <v>1460.06</v>
      </c>
      <c r="CN294">
        <v>0.972993</v>
      </c>
      <c r="CO294">
        <v>0.027007</v>
      </c>
      <c r="CP294">
        <v>0</v>
      </c>
      <c r="CQ294">
        <v>3.4925</v>
      </c>
      <c r="CR294">
        <v>4.99951</v>
      </c>
      <c r="CS294">
        <v>201.527</v>
      </c>
      <c r="CT294">
        <v>11912.4</v>
      </c>
      <c r="CU294">
        <v>49.062</v>
      </c>
      <c r="CV294">
        <v>51.375</v>
      </c>
      <c r="CW294">
        <v>50.562</v>
      </c>
      <c r="CX294">
        <v>50.437</v>
      </c>
      <c r="CY294">
        <v>51.062</v>
      </c>
      <c r="CZ294">
        <v>1415.76</v>
      </c>
      <c r="DA294">
        <v>39.3</v>
      </c>
      <c r="DB294">
        <v>0</v>
      </c>
      <c r="DC294">
        <v>1627941068.5</v>
      </c>
      <c r="DD294">
        <v>0</v>
      </c>
      <c r="DE294">
        <v>3.2567</v>
      </c>
      <c r="DF294">
        <v>-0.300588025852241</v>
      </c>
      <c r="DG294">
        <v>-3.18297436360074</v>
      </c>
      <c r="DH294">
        <v>201.791153846154</v>
      </c>
      <c r="DI294">
        <v>15</v>
      </c>
      <c r="DJ294">
        <v>1627940486.6</v>
      </c>
      <c r="DK294" t="s">
        <v>294</v>
      </c>
      <c r="DL294">
        <v>1627940484.1</v>
      </c>
      <c r="DM294">
        <v>1627940486.6</v>
      </c>
      <c r="DN294">
        <v>1</v>
      </c>
      <c r="DO294">
        <v>-0.66</v>
      </c>
      <c r="DP294">
        <v>-0.126</v>
      </c>
      <c r="DQ294">
        <v>0.617</v>
      </c>
      <c r="DR294">
        <v>-0.144</v>
      </c>
      <c r="DS294">
        <v>420</v>
      </c>
      <c r="DT294">
        <v>19</v>
      </c>
      <c r="DU294">
        <v>0.69</v>
      </c>
      <c r="DV294">
        <v>0.21</v>
      </c>
      <c r="DW294">
        <v>-5.03344292682927</v>
      </c>
      <c r="DX294">
        <v>0.885435679442523</v>
      </c>
      <c r="DY294">
        <v>0.109105614982465</v>
      </c>
      <c r="DZ294">
        <v>0</v>
      </c>
      <c r="EA294">
        <v>3.26280882352941</v>
      </c>
      <c r="EB294">
        <v>-0.613432797971263</v>
      </c>
      <c r="EC294">
        <v>0.163907514035933</v>
      </c>
      <c r="ED294">
        <v>1</v>
      </c>
      <c r="EE294">
        <v>0.0703301804878049</v>
      </c>
      <c r="EF294">
        <v>0.0359831477351917</v>
      </c>
      <c r="EG294">
        <v>0.0124551073415828</v>
      </c>
      <c r="EH294">
        <v>1</v>
      </c>
      <c r="EI294">
        <v>2</v>
      </c>
      <c r="EJ294">
        <v>3</v>
      </c>
      <c r="EK294" t="s">
        <v>298</v>
      </c>
      <c r="EL294">
        <v>100</v>
      </c>
      <c r="EM294">
        <v>100</v>
      </c>
      <c r="EN294">
        <v>2.317</v>
      </c>
      <c r="EO294">
        <v>-0.1285</v>
      </c>
      <c r="EP294">
        <v>-1.5265217558934</v>
      </c>
      <c r="EQ294">
        <v>0.00616335315543056</v>
      </c>
      <c r="ER294">
        <v>-2.81551833566181e-06</v>
      </c>
      <c r="ES294">
        <v>7.20361701182458e-10</v>
      </c>
      <c r="ET294">
        <v>-0.335119031910718</v>
      </c>
      <c r="EU294">
        <v>0.000949733804135094</v>
      </c>
      <c r="EV294">
        <v>0.000626151634330831</v>
      </c>
      <c r="EW294">
        <v>-7.8445624330649e-06</v>
      </c>
      <c r="EX294">
        <v>-4</v>
      </c>
      <c r="EY294">
        <v>2067</v>
      </c>
      <c r="EZ294">
        <v>1</v>
      </c>
      <c r="FA294">
        <v>22</v>
      </c>
      <c r="FB294">
        <v>9.7</v>
      </c>
      <c r="FC294">
        <v>9.7</v>
      </c>
      <c r="FD294">
        <v>18</v>
      </c>
      <c r="FE294">
        <v>993.563</v>
      </c>
      <c r="FF294">
        <v>446.353</v>
      </c>
      <c r="FG294">
        <v>33.0007</v>
      </c>
      <c r="FH294">
        <v>35.5732</v>
      </c>
      <c r="FI294">
        <v>30.0012</v>
      </c>
      <c r="FJ294">
        <v>35.2445</v>
      </c>
      <c r="FK294">
        <v>35.2672</v>
      </c>
      <c r="FL294">
        <v>51.3314</v>
      </c>
      <c r="FM294">
        <v>45.4302</v>
      </c>
      <c r="FN294">
        <v>0</v>
      </c>
      <c r="FO294">
        <v>33</v>
      </c>
      <c r="FP294">
        <v>938.37</v>
      </c>
      <c r="FQ294">
        <v>19.7287</v>
      </c>
      <c r="FR294">
        <v>98.7181</v>
      </c>
      <c r="FS294">
        <v>97.5354</v>
      </c>
    </row>
    <row r="295" spans="1:175">
      <c r="A295">
        <v>279</v>
      </c>
      <c r="B295">
        <v>1627941069.6</v>
      </c>
      <c r="C295">
        <v>556</v>
      </c>
      <c r="D295" t="s">
        <v>852</v>
      </c>
      <c r="E295" t="s">
        <v>853</v>
      </c>
      <c r="F295">
        <v>0</v>
      </c>
      <c r="H295">
        <v>1627941069.6</v>
      </c>
      <c r="I295">
        <f>(J295)/1000</f>
        <v>0</v>
      </c>
      <c r="J295">
        <f>1000*CB295*AH295*(BX295-BY295)/(100*BQ295*(1000-AH295*BX295))</f>
        <v>0</v>
      </c>
      <c r="K295">
        <f>CB295*AH295*(BW295-BV295*(1000-AH295*BY295)/(1000-AH295*BX295))/(100*BQ295)</f>
        <v>0</v>
      </c>
      <c r="L295">
        <f>BV295 - IF(AH295&gt;1, K295*BQ295*100.0/(AJ295*CJ295), 0)</f>
        <v>0</v>
      </c>
      <c r="M295">
        <f>((S295-I295/2)*L295-K295)/(S295+I295/2)</f>
        <v>0</v>
      </c>
      <c r="N295">
        <f>M295*(CC295+CD295)/1000.0</f>
        <v>0</v>
      </c>
      <c r="O295">
        <f>(BV295 - IF(AH295&gt;1, K295*BQ295*100.0/(AJ295*CJ295), 0))*(CC295+CD295)/1000.0</f>
        <v>0</v>
      </c>
      <c r="P295">
        <f>2.0/((1/R295-1/Q295)+SIGN(R295)*SQRT((1/R295-1/Q295)*(1/R295-1/Q295) + 4*BR295/((BR295+1)*(BR295+1))*(2*1/R295*1/Q295-1/Q295*1/Q295)))</f>
        <v>0</v>
      </c>
      <c r="Q295">
        <f>IF(LEFT(BS295,1)&lt;&gt;"0",IF(LEFT(BS295,1)="1",3.0,BT295),$D$5+$E$5*(CJ295*CC295/($K$5*1000))+$F$5*(CJ295*CC295/($K$5*1000))*MAX(MIN(BQ295,$J$5),$I$5)*MAX(MIN(BQ295,$J$5),$I$5)+$G$5*MAX(MIN(BQ295,$J$5),$I$5)*(CJ295*CC295/($K$5*1000))+$H$5*(CJ295*CC295/($K$5*1000))*(CJ295*CC295/($K$5*1000)))</f>
        <v>0</v>
      </c>
      <c r="R295">
        <f>I295*(1000-(1000*0.61365*exp(17.502*V295/(240.97+V295))/(CC295+CD295)+BX295)/2)/(1000*0.61365*exp(17.502*V295/(240.97+V295))/(CC295+CD295)-BX295)</f>
        <v>0</v>
      </c>
      <c r="S295">
        <f>1/((BR295+1)/(P295/1.6)+1/(Q295/1.37)) + BR295/((BR295+1)/(P295/1.6) + BR295/(Q295/1.37))</f>
        <v>0</v>
      </c>
      <c r="T295">
        <f>(BM295*BP295)</f>
        <v>0</v>
      </c>
      <c r="U295">
        <f>(CE295+(T295+2*0.95*5.67E-8*(((CE295+$B$7)+273)^4-(CE295+273)^4)-44100*I295)/(1.84*29.3*Q295+8*0.95*5.67E-8*(CE295+273)^3))</f>
        <v>0</v>
      </c>
      <c r="V295">
        <f>($C$7*CF295+$D$7*CG295+$E$7*U295)</f>
        <v>0</v>
      </c>
      <c r="W295">
        <f>0.61365*exp(17.502*V295/(240.97+V295))</f>
        <v>0</v>
      </c>
      <c r="X295">
        <f>(Y295/Z295*100)</f>
        <v>0</v>
      </c>
      <c r="Y295">
        <f>BX295*(CC295+CD295)/1000</f>
        <v>0</v>
      </c>
      <c r="Z295">
        <f>0.61365*exp(17.502*CE295/(240.97+CE295))</f>
        <v>0</v>
      </c>
      <c r="AA295">
        <f>(W295-BX295*(CC295+CD295)/1000)</f>
        <v>0</v>
      </c>
      <c r="AB295">
        <f>(-I295*44100)</f>
        <v>0</v>
      </c>
      <c r="AC295">
        <f>2*29.3*Q295*0.92*(CE295-V295)</f>
        <v>0</v>
      </c>
      <c r="AD295">
        <f>2*0.95*5.67E-8*(((CE295+$B$7)+273)^4-(V295+273)^4)</f>
        <v>0</v>
      </c>
      <c r="AE295">
        <f>T295+AD295+AB295+AC295</f>
        <v>0</v>
      </c>
      <c r="AF295">
        <v>0</v>
      </c>
      <c r="AG295">
        <v>0</v>
      </c>
      <c r="AH295">
        <f>IF(AF295*$H$13&gt;=AJ295,1.0,(AJ295/(AJ295-AF295*$H$13)))</f>
        <v>0</v>
      </c>
      <c r="AI295">
        <f>(AH295-1)*100</f>
        <v>0</v>
      </c>
      <c r="AJ295">
        <f>MAX(0,($B$13+$C$13*CJ295)/(1+$D$13*CJ295)*CC295/(CE295+273)*$E$13)</f>
        <v>0</v>
      </c>
      <c r="AK295" t="s">
        <v>292</v>
      </c>
      <c r="AL295" t="s">
        <v>292</v>
      </c>
      <c r="AM295">
        <v>0</v>
      </c>
      <c r="AN295">
        <v>0</v>
      </c>
      <c r="AO295">
        <f>1-AM295/AN295</f>
        <v>0</v>
      </c>
      <c r="AP295">
        <v>0</v>
      </c>
      <c r="AQ295" t="s">
        <v>292</v>
      </c>
      <c r="AR295" t="s">
        <v>292</v>
      </c>
      <c r="AS295">
        <v>0</v>
      </c>
      <c r="AT295">
        <v>0</v>
      </c>
      <c r="AU295">
        <f>1-AS295/AT295</f>
        <v>0</v>
      </c>
      <c r="AV295">
        <v>0.5</v>
      </c>
      <c r="AW295">
        <f>BN295</f>
        <v>0</v>
      </c>
      <c r="AX295">
        <f>K295</f>
        <v>0</v>
      </c>
      <c r="AY295">
        <f>AU295*AV295*AW295</f>
        <v>0</v>
      </c>
      <c r="AZ295">
        <f>(AX295-AP295)/AW295</f>
        <v>0</v>
      </c>
      <c r="BA295">
        <f>(AN295-AT295)/AT295</f>
        <v>0</v>
      </c>
      <c r="BB295">
        <f>AM295/(AO295+AM295/AT295)</f>
        <v>0</v>
      </c>
      <c r="BC295" t="s">
        <v>292</v>
      </c>
      <c r="BD295">
        <v>0</v>
      </c>
      <c r="BE295">
        <f>IF(BD295&lt;&gt;0, BD295, BB295)</f>
        <v>0</v>
      </c>
      <c r="BF295">
        <f>1-BE295/AT295</f>
        <v>0</v>
      </c>
      <c r="BG295">
        <f>(AT295-AS295)/(AT295-BE295)</f>
        <v>0</v>
      </c>
      <c r="BH295">
        <f>(AN295-AT295)/(AN295-BE295)</f>
        <v>0</v>
      </c>
      <c r="BI295">
        <f>(AT295-AS295)/(AT295-AM295)</f>
        <v>0</v>
      </c>
      <c r="BJ295">
        <f>(AN295-AT295)/(AN295-AM295)</f>
        <v>0</v>
      </c>
      <c r="BK295">
        <f>(BG295*BE295/AS295)</f>
        <v>0</v>
      </c>
      <c r="BL295">
        <f>(1-BK295)</f>
        <v>0</v>
      </c>
      <c r="BM295">
        <f>$B$11*CK295+$C$11*CL295+$F$11*CM295*(1-CP295)</f>
        <v>0</v>
      </c>
      <c r="BN295">
        <f>BM295*BO295</f>
        <v>0</v>
      </c>
      <c r="BO295">
        <f>($B$11*$D$9+$C$11*$D$9+$F$11*((CZ295+CR295)/MAX(CZ295+CR295+DA295, 0.1)*$I$9+DA295/MAX(CZ295+CR295+DA295, 0.1)*$J$9))/($B$11+$C$11+$F$11)</f>
        <v>0</v>
      </c>
      <c r="BP295">
        <f>($B$11*$K$9+$C$11*$K$9+$F$11*((CZ295+CR295)/MAX(CZ295+CR295+DA295, 0.1)*$P$9+DA295/MAX(CZ295+CR295+DA295, 0.1)*$Q$9))/($B$11+$C$11+$F$11)</f>
        <v>0</v>
      </c>
      <c r="BQ295">
        <v>6</v>
      </c>
      <c r="BR295">
        <v>0.5</v>
      </c>
      <c r="BS295" t="s">
        <v>293</v>
      </c>
      <c r="BT295">
        <v>2</v>
      </c>
      <c r="BU295">
        <v>1627941069.6</v>
      </c>
      <c r="BV295">
        <v>923.795</v>
      </c>
      <c r="BW295">
        <v>928.859</v>
      </c>
      <c r="BX295">
        <v>19.8746</v>
      </c>
      <c r="BY295">
        <v>19.8112</v>
      </c>
      <c r="BZ295">
        <v>921.469</v>
      </c>
      <c r="CA295">
        <v>20.003</v>
      </c>
      <c r="CB295">
        <v>900.038</v>
      </c>
      <c r="CC295">
        <v>101.135</v>
      </c>
      <c r="CD295">
        <v>0.100335</v>
      </c>
      <c r="CE295">
        <v>35.3413</v>
      </c>
      <c r="CF295">
        <v>35.5873</v>
      </c>
      <c r="CG295">
        <v>999.9</v>
      </c>
      <c r="CH295">
        <v>0</v>
      </c>
      <c r="CI295">
        <v>0</v>
      </c>
      <c r="CJ295">
        <v>9983.12</v>
      </c>
      <c r="CK295">
        <v>0</v>
      </c>
      <c r="CL295">
        <v>66.265</v>
      </c>
      <c r="CM295">
        <v>1459.76</v>
      </c>
      <c r="CN295">
        <v>0.972987</v>
      </c>
      <c r="CO295">
        <v>0.0270127</v>
      </c>
      <c r="CP295">
        <v>0</v>
      </c>
      <c r="CQ295">
        <v>3.0007</v>
      </c>
      <c r="CR295">
        <v>4.99951</v>
      </c>
      <c r="CS295">
        <v>201.549</v>
      </c>
      <c r="CT295">
        <v>11909.9</v>
      </c>
      <c r="CU295">
        <v>49.062</v>
      </c>
      <c r="CV295">
        <v>51.312</v>
      </c>
      <c r="CW295">
        <v>50.562</v>
      </c>
      <c r="CX295">
        <v>50.437</v>
      </c>
      <c r="CY295">
        <v>51</v>
      </c>
      <c r="CZ295">
        <v>1415.46</v>
      </c>
      <c r="DA295">
        <v>39.3</v>
      </c>
      <c r="DB295">
        <v>0</v>
      </c>
      <c r="DC295">
        <v>1627941070.3</v>
      </c>
      <c r="DD295">
        <v>0</v>
      </c>
      <c r="DE295">
        <v>3.254432</v>
      </c>
      <c r="DF295">
        <v>-0.644115380178087</v>
      </c>
      <c r="DG295">
        <v>-1.70253847099118</v>
      </c>
      <c r="DH295">
        <v>201.69552</v>
      </c>
      <c r="DI295">
        <v>15</v>
      </c>
      <c r="DJ295">
        <v>1627940486.6</v>
      </c>
      <c r="DK295" t="s">
        <v>294</v>
      </c>
      <c r="DL295">
        <v>1627940484.1</v>
      </c>
      <c r="DM295">
        <v>1627940486.6</v>
      </c>
      <c r="DN295">
        <v>1</v>
      </c>
      <c r="DO295">
        <v>-0.66</v>
      </c>
      <c r="DP295">
        <v>-0.126</v>
      </c>
      <c r="DQ295">
        <v>0.617</v>
      </c>
      <c r="DR295">
        <v>-0.144</v>
      </c>
      <c r="DS295">
        <v>420</v>
      </c>
      <c r="DT295">
        <v>19</v>
      </c>
      <c r="DU295">
        <v>0.69</v>
      </c>
      <c r="DV295">
        <v>0.21</v>
      </c>
      <c r="DW295">
        <v>-5.01988268292683</v>
      </c>
      <c r="DX295">
        <v>0.704942717770022</v>
      </c>
      <c r="DY295">
        <v>0.10165340760726</v>
      </c>
      <c r="DZ295">
        <v>0</v>
      </c>
      <c r="EA295">
        <v>3.2731</v>
      </c>
      <c r="EB295">
        <v>-0.305189823874754</v>
      </c>
      <c r="EC295">
        <v>0.167185435114084</v>
      </c>
      <c r="ED295">
        <v>1</v>
      </c>
      <c r="EE295">
        <v>0.0708658170731707</v>
      </c>
      <c r="EF295">
        <v>-0.0047425087108015</v>
      </c>
      <c r="EG295">
        <v>0.011937213975486</v>
      </c>
      <c r="EH295">
        <v>1</v>
      </c>
      <c r="EI295">
        <v>2</v>
      </c>
      <c r="EJ295">
        <v>3</v>
      </c>
      <c r="EK295" t="s">
        <v>298</v>
      </c>
      <c r="EL295">
        <v>100</v>
      </c>
      <c r="EM295">
        <v>100</v>
      </c>
      <c r="EN295">
        <v>2.326</v>
      </c>
      <c r="EO295">
        <v>-0.1284</v>
      </c>
      <c r="EP295">
        <v>-1.5265217558934</v>
      </c>
      <c r="EQ295">
        <v>0.00616335315543056</v>
      </c>
      <c r="ER295">
        <v>-2.81551833566181e-06</v>
      </c>
      <c r="ES295">
        <v>7.20361701182458e-10</v>
      </c>
      <c r="ET295">
        <v>-0.335119031910718</v>
      </c>
      <c r="EU295">
        <v>0.000949733804135094</v>
      </c>
      <c r="EV295">
        <v>0.000626151634330831</v>
      </c>
      <c r="EW295">
        <v>-7.8445624330649e-06</v>
      </c>
      <c r="EX295">
        <v>-4</v>
      </c>
      <c r="EY295">
        <v>2067</v>
      </c>
      <c r="EZ295">
        <v>1</v>
      </c>
      <c r="FA295">
        <v>22</v>
      </c>
      <c r="FB295">
        <v>9.8</v>
      </c>
      <c r="FC295">
        <v>9.7</v>
      </c>
      <c r="FD295">
        <v>18</v>
      </c>
      <c r="FE295">
        <v>993.823</v>
      </c>
      <c r="FF295">
        <v>446.313</v>
      </c>
      <c r="FG295">
        <v>33.0005</v>
      </c>
      <c r="FH295">
        <v>35.578</v>
      </c>
      <c r="FI295">
        <v>30.0012</v>
      </c>
      <c r="FJ295">
        <v>35.2506</v>
      </c>
      <c r="FK295">
        <v>35.2733</v>
      </c>
      <c r="FL295">
        <v>51.4393</v>
      </c>
      <c r="FM295">
        <v>45.4302</v>
      </c>
      <c r="FN295">
        <v>0</v>
      </c>
      <c r="FO295">
        <v>33</v>
      </c>
      <c r="FP295">
        <v>943.4</v>
      </c>
      <c r="FQ295">
        <v>19.7263</v>
      </c>
      <c r="FR295">
        <v>98.7167</v>
      </c>
      <c r="FS295">
        <v>97.533</v>
      </c>
    </row>
    <row r="296" spans="1:175">
      <c r="A296">
        <v>280</v>
      </c>
      <c r="B296">
        <v>1627941071.6</v>
      </c>
      <c r="C296">
        <v>558</v>
      </c>
      <c r="D296" t="s">
        <v>854</v>
      </c>
      <c r="E296" t="s">
        <v>855</v>
      </c>
      <c r="F296">
        <v>0</v>
      </c>
      <c r="H296">
        <v>1627941071.6</v>
      </c>
      <c r="I296">
        <f>(J296)/1000</f>
        <v>0</v>
      </c>
      <c r="J296">
        <f>1000*CB296*AH296*(BX296-BY296)/(100*BQ296*(1000-AH296*BX296))</f>
        <v>0</v>
      </c>
      <c r="K296">
        <f>CB296*AH296*(BW296-BV296*(1000-AH296*BY296)/(1000-AH296*BX296))/(100*BQ296)</f>
        <v>0</v>
      </c>
      <c r="L296">
        <f>BV296 - IF(AH296&gt;1, K296*BQ296*100.0/(AJ296*CJ296), 0)</f>
        <v>0</v>
      </c>
      <c r="M296">
        <f>((S296-I296/2)*L296-K296)/(S296+I296/2)</f>
        <v>0</v>
      </c>
      <c r="N296">
        <f>M296*(CC296+CD296)/1000.0</f>
        <v>0</v>
      </c>
      <c r="O296">
        <f>(BV296 - IF(AH296&gt;1, K296*BQ296*100.0/(AJ296*CJ296), 0))*(CC296+CD296)/1000.0</f>
        <v>0</v>
      </c>
      <c r="P296">
        <f>2.0/((1/R296-1/Q296)+SIGN(R296)*SQRT((1/R296-1/Q296)*(1/R296-1/Q296) + 4*BR296/((BR296+1)*(BR296+1))*(2*1/R296*1/Q296-1/Q296*1/Q296)))</f>
        <v>0</v>
      </c>
      <c r="Q296">
        <f>IF(LEFT(BS296,1)&lt;&gt;"0",IF(LEFT(BS296,1)="1",3.0,BT296),$D$5+$E$5*(CJ296*CC296/($K$5*1000))+$F$5*(CJ296*CC296/($K$5*1000))*MAX(MIN(BQ296,$J$5),$I$5)*MAX(MIN(BQ296,$J$5),$I$5)+$G$5*MAX(MIN(BQ296,$J$5),$I$5)*(CJ296*CC296/($K$5*1000))+$H$5*(CJ296*CC296/($K$5*1000))*(CJ296*CC296/($K$5*1000)))</f>
        <v>0</v>
      </c>
      <c r="R296">
        <f>I296*(1000-(1000*0.61365*exp(17.502*V296/(240.97+V296))/(CC296+CD296)+BX296)/2)/(1000*0.61365*exp(17.502*V296/(240.97+V296))/(CC296+CD296)-BX296)</f>
        <v>0</v>
      </c>
      <c r="S296">
        <f>1/((BR296+1)/(P296/1.6)+1/(Q296/1.37)) + BR296/((BR296+1)/(P296/1.6) + BR296/(Q296/1.37))</f>
        <v>0</v>
      </c>
      <c r="T296">
        <f>(BM296*BP296)</f>
        <v>0</v>
      </c>
      <c r="U296">
        <f>(CE296+(T296+2*0.95*5.67E-8*(((CE296+$B$7)+273)^4-(CE296+273)^4)-44100*I296)/(1.84*29.3*Q296+8*0.95*5.67E-8*(CE296+273)^3))</f>
        <v>0</v>
      </c>
      <c r="V296">
        <f>($C$7*CF296+$D$7*CG296+$E$7*U296)</f>
        <v>0</v>
      </c>
      <c r="W296">
        <f>0.61365*exp(17.502*V296/(240.97+V296))</f>
        <v>0</v>
      </c>
      <c r="X296">
        <f>(Y296/Z296*100)</f>
        <v>0</v>
      </c>
      <c r="Y296">
        <f>BX296*(CC296+CD296)/1000</f>
        <v>0</v>
      </c>
      <c r="Z296">
        <f>0.61365*exp(17.502*CE296/(240.97+CE296))</f>
        <v>0</v>
      </c>
      <c r="AA296">
        <f>(W296-BX296*(CC296+CD296)/1000)</f>
        <v>0</v>
      </c>
      <c r="AB296">
        <f>(-I296*44100)</f>
        <v>0</v>
      </c>
      <c r="AC296">
        <f>2*29.3*Q296*0.92*(CE296-V296)</f>
        <v>0</v>
      </c>
      <c r="AD296">
        <f>2*0.95*5.67E-8*(((CE296+$B$7)+273)^4-(V296+273)^4)</f>
        <v>0</v>
      </c>
      <c r="AE296">
        <f>T296+AD296+AB296+AC296</f>
        <v>0</v>
      </c>
      <c r="AF296">
        <v>0</v>
      </c>
      <c r="AG296">
        <v>0</v>
      </c>
      <c r="AH296">
        <f>IF(AF296*$H$13&gt;=AJ296,1.0,(AJ296/(AJ296-AF296*$H$13)))</f>
        <v>0</v>
      </c>
      <c r="AI296">
        <f>(AH296-1)*100</f>
        <v>0</v>
      </c>
      <c r="AJ296">
        <f>MAX(0,($B$13+$C$13*CJ296)/(1+$D$13*CJ296)*CC296/(CE296+273)*$E$13)</f>
        <v>0</v>
      </c>
      <c r="AK296" t="s">
        <v>292</v>
      </c>
      <c r="AL296" t="s">
        <v>292</v>
      </c>
      <c r="AM296">
        <v>0</v>
      </c>
      <c r="AN296">
        <v>0</v>
      </c>
      <c r="AO296">
        <f>1-AM296/AN296</f>
        <v>0</v>
      </c>
      <c r="AP296">
        <v>0</v>
      </c>
      <c r="AQ296" t="s">
        <v>292</v>
      </c>
      <c r="AR296" t="s">
        <v>292</v>
      </c>
      <c r="AS296">
        <v>0</v>
      </c>
      <c r="AT296">
        <v>0</v>
      </c>
      <c r="AU296">
        <f>1-AS296/AT296</f>
        <v>0</v>
      </c>
      <c r="AV296">
        <v>0.5</v>
      </c>
      <c r="AW296">
        <f>BN296</f>
        <v>0</v>
      </c>
      <c r="AX296">
        <f>K296</f>
        <v>0</v>
      </c>
      <c r="AY296">
        <f>AU296*AV296*AW296</f>
        <v>0</v>
      </c>
      <c r="AZ296">
        <f>(AX296-AP296)/AW296</f>
        <v>0</v>
      </c>
      <c r="BA296">
        <f>(AN296-AT296)/AT296</f>
        <v>0</v>
      </c>
      <c r="BB296">
        <f>AM296/(AO296+AM296/AT296)</f>
        <v>0</v>
      </c>
      <c r="BC296" t="s">
        <v>292</v>
      </c>
      <c r="BD296">
        <v>0</v>
      </c>
      <c r="BE296">
        <f>IF(BD296&lt;&gt;0, BD296, BB296)</f>
        <v>0</v>
      </c>
      <c r="BF296">
        <f>1-BE296/AT296</f>
        <v>0</v>
      </c>
      <c r="BG296">
        <f>(AT296-AS296)/(AT296-BE296)</f>
        <v>0</v>
      </c>
      <c r="BH296">
        <f>(AN296-AT296)/(AN296-BE296)</f>
        <v>0</v>
      </c>
      <c r="BI296">
        <f>(AT296-AS296)/(AT296-AM296)</f>
        <v>0</v>
      </c>
      <c r="BJ296">
        <f>(AN296-AT296)/(AN296-AM296)</f>
        <v>0</v>
      </c>
      <c r="BK296">
        <f>(BG296*BE296/AS296)</f>
        <v>0</v>
      </c>
      <c r="BL296">
        <f>(1-BK296)</f>
        <v>0</v>
      </c>
      <c r="BM296">
        <f>$B$11*CK296+$C$11*CL296+$F$11*CM296*(1-CP296)</f>
        <v>0</v>
      </c>
      <c r="BN296">
        <f>BM296*BO296</f>
        <v>0</v>
      </c>
      <c r="BO296">
        <f>($B$11*$D$9+$C$11*$D$9+$F$11*((CZ296+CR296)/MAX(CZ296+CR296+DA296, 0.1)*$I$9+DA296/MAX(CZ296+CR296+DA296, 0.1)*$J$9))/($B$11+$C$11+$F$11)</f>
        <v>0</v>
      </c>
      <c r="BP296">
        <f>($B$11*$K$9+$C$11*$K$9+$F$11*((CZ296+CR296)/MAX(CZ296+CR296+DA296, 0.1)*$P$9+DA296/MAX(CZ296+CR296+DA296, 0.1)*$Q$9))/($B$11+$C$11+$F$11)</f>
        <v>0</v>
      </c>
      <c r="BQ296">
        <v>6</v>
      </c>
      <c r="BR296">
        <v>0.5</v>
      </c>
      <c r="BS296" t="s">
        <v>293</v>
      </c>
      <c r="BT296">
        <v>2</v>
      </c>
      <c r="BU296">
        <v>1627941071.6</v>
      </c>
      <c r="BV296">
        <v>927.125</v>
      </c>
      <c r="BW296">
        <v>932.032</v>
      </c>
      <c r="BX296">
        <v>19.879</v>
      </c>
      <c r="BY296">
        <v>19.8145</v>
      </c>
      <c r="BZ296">
        <v>924.79</v>
      </c>
      <c r="CA296">
        <v>20.0073</v>
      </c>
      <c r="CB296">
        <v>900.057</v>
      </c>
      <c r="CC296">
        <v>101.134</v>
      </c>
      <c r="CD296">
        <v>0.100128</v>
      </c>
      <c r="CE296">
        <v>35.3421</v>
      </c>
      <c r="CF296">
        <v>35.5839</v>
      </c>
      <c r="CG296">
        <v>999.9</v>
      </c>
      <c r="CH296">
        <v>0</v>
      </c>
      <c r="CI296">
        <v>0</v>
      </c>
      <c r="CJ296">
        <v>10005.6</v>
      </c>
      <c r="CK296">
        <v>0</v>
      </c>
      <c r="CL296">
        <v>66.265</v>
      </c>
      <c r="CM296">
        <v>1460.07</v>
      </c>
      <c r="CN296">
        <v>0.972993</v>
      </c>
      <c r="CO296">
        <v>0.027007</v>
      </c>
      <c r="CP296">
        <v>0</v>
      </c>
      <c r="CQ296">
        <v>2.9152</v>
      </c>
      <c r="CR296">
        <v>4.99951</v>
      </c>
      <c r="CS296">
        <v>201.627</v>
      </c>
      <c r="CT296">
        <v>11912.5</v>
      </c>
      <c r="CU296">
        <v>49.062</v>
      </c>
      <c r="CV296">
        <v>51.312</v>
      </c>
      <c r="CW296">
        <v>50.562</v>
      </c>
      <c r="CX296">
        <v>50.375</v>
      </c>
      <c r="CY296">
        <v>51</v>
      </c>
      <c r="CZ296">
        <v>1415.77</v>
      </c>
      <c r="DA296">
        <v>39.3</v>
      </c>
      <c r="DB296">
        <v>0</v>
      </c>
      <c r="DC296">
        <v>1627941072.1</v>
      </c>
      <c r="DD296">
        <v>0</v>
      </c>
      <c r="DE296">
        <v>3.23527307692308</v>
      </c>
      <c r="DF296">
        <v>-0.951695718347681</v>
      </c>
      <c r="DG296">
        <v>-1.09312821596014</v>
      </c>
      <c r="DH296">
        <v>201.644846153846</v>
      </c>
      <c r="DI296">
        <v>15</v>
      </c>
      <c r="DJ296">
        <v>1627940486.6</v>
      </c>
      <c r="DK296" t="s">
        <v>294</v>
      </c>
      <c r="DL296">
        <v>1627940484.1</v>
      </c>
      <c r="DM296">
        <v>1627940486.6</v>
      </c>
      <c r="DN296">
        <v>1</v>
      </c>
      <c r="DO296">
        <v>-0.66</v>
      </c>
      <c r="DP296">
        <v>-0.126</v>
      </c>
      <c r="DQ296">
        <v>0.617</v>
      </c>
      <c r="DR296">
        <v>-0.144</v>
      </c>
      <c r="DS296">
        <v>420</v>
      </c>
      <c r="DT296">
        <v>19</v>
      </c>
      <c r="DU296">
        <v>0.69</v>
      </c>
      <c r="DV296">
        <v>0.21</v>
      </c>
      <c r="DW296">
        <v>-5.00957951219512</v>
      </c>
      <c r="DX296">
        <v>0.468307317073158</v>
      </c>
      <c r="DY296">
        <v>0.0925239563164318</v>
      </c>
      <c r="DZ296">
        <v>1</v>
      </c>
      <c r="EA296">
        <v>3.25614117647059</v>
      </c>
      <c r="EB296">
        <v>-0.462607136596974</v>
      </c>
      <c r="EC296">
        <v>0.163774691210116</v>
      </c>
      <c r="ED296">
        <v>1</v>
      </c>
      <c r="EE296">
        <v>0.0715754463414634</v>
      </c>
      <c r="EF296">
        <v>-0.0440985554006968</v>
      </c>
      <c r="EG296">
        <v>0.0112336565265342</v>
      </c>
      <c r="EH296">
        <v>1</v>
      </c>
      <c r="EI296">
        <v>3</v>
      </c>
      <c r="EJ296">
        <v>3</v>
      </c>
      <c r="EK296" t="s">
        <v>295</v>
      </c>
      <c r="EL296">
        <v>100</v>
      </c>
      <c r="EM296">
        <v>100</v>
      </c>
      <c r="EN296">
        <v>2.335</v>
      </c>
      <c r="EO296">
        <v>-0.1283</v>
      </c>
      <c r="EP296">
        <v>-1.5265217558934</v>
      </c>
      <c r="EQ296">
        <v>0.00616335315543056</v>
      </c>
      <c r="ER296">
        <v>-2.81551833566181e-06</v>
      </c>
      <c r="ES296">
        <v>7.20361701182458e-10</v>
      </c>
      <c r="ET296">
        <v>-0.335119031910718</v>
      </c>
      <c r="EU296">
        <v>0.000949733804135094</v>
      </c>
      <c r="EV296">
        <v>0.000626151634330831</v>
      </c>
      <c r="EW296">
        <v>-7.8445624330649e-06</v>
      </c>
      <c r="EX296">
        <v>-4</v>
      </c>
      <c r="EY296">
        <v>2067</v>
      </c>
      <c r="EZ296">
        <v>1</v>
      </c>
      <c r="FA296">
        <v>22</v>
      </c>
      <c r="FB296">
        <v>9.8</v>
      </c>
      <c r="FC296">
        <v>9.8</v>
      </c>
      <c r="FD296">
        <v>18</v>
      </c>
      <c r="FE296">
        <v>993.694</v>
      </c>
      <c r="FF296">
        <v>446.146</v>
      </c>
      <c r="FG296">
        <v>33.0003</v>
      </c>
      <c r="FH296">
        <v>35.5847</v>
      </c>
      <c r="FI296">
        <v>30.0012</v>
      </c>
      <c r="FJ296">
        <v>35.2564</v>
      </c>
      <c r="FK296">
        <v>35.28</v>
      </c>
      <c r="FL296">
        <v>51.6182</v>
      </c>
      <c r="FM296">
        <v>45.7144</v>
      </c>
      <c r="FN296">
        <v>0</v>
      </c>
      <c r="FO296">
        <v>33</v>
      </c>
      <c r="FP296">
        <v>943.4</v>
      </c>
      <c r="FQ296">
        <v>19.7267</v>
      </c>
      <c r="FR296">
        <v>98.7163</v>
      </c>
      <c r="FS296">
        <v>97.531</v>
      </c>
    </row>
    <row r="297" spans="1:175">
      <c r="A297">
        <v>281</v>
      </c>
      <c r="B297">
        <v>1627941073.6</v>
      </c>
      <c r="C297">
        <v>560</v>
      </c>
      <c r="D297" t="s">
        <v>856</v>
      </c>
      <c r="E297" t="s">
        <v>857</v>
      </c>
      <c r="F297">
        <v>0</v>
      </c>
      <c r="H297">
        <v>1627941073.6</v>
      </c>
      <c r="I297">
        <f>(J297)/1000</f>
        <v>0</v>
      </c>
      <c r="J297">
        <f>1000*CB297*AH297*(BX297-BY297)/(100*BQ297*(1000-AH297*BX297))</f>
        <v>0</v>
      </c>
      <c r="K297">
        <f>CB297*AH297*(BW297-BV297*(1000-AH297*BY297)/(1000-AH297*BX297))/(100*BQ297)</f>
        <v>0</v>
      </c>
      <c r="L297">
        <f>BV297 - IF(AH297&gt;1, K297*BQ297*100.0/(AJ297*CJ297), 0)</f>
        <v>0</v>
      </c>
      <c r="M297">
        <f>((S297-I297/2)*L297-K297)/(S297+I297/2)</f>
        <v>0</v>
      </c>
      <c r="N297">
        <f>M297*(CC297+CD297)/1000.0</f>
        <v>0</v>
      </c>
      <c r="O297">
        <f>(BV297 - IF(AH297&gt;1, K297*BQ297*100.0/(AJ297*CJ297), 0))*(CC297+CD297)/1000.0</f>
        <v>0</v>
      </c>
      <c r="P297">
        <f>2.0/((1/R297-1/Q297)+SIGN(R297)*SQRT((1/R297-1/Q297)*(1/R297-1/Q297) + 4*BR297/((BR297+1)*(BR297+1))*(2*1/R297*1/Q297-1/Q297*1/Q297)))</f>
        <v>0</v>
      </c>
      <c r="Q297">
        <f>IF(LEFT(BS297,1)&lt;&gt;"0",IF(LEFT(BS297,1)="1",3.0,BT297),$D$5+$E$5*(CJ297*CC297/($K$5*1000))+$F$5*(CJ297*CC297/($K$5*1000))*MAX(MIN(BQ297,$J$5),$I$5)*MAX(MIN(BQ297,$J$5),$I$5)+$G$5*MAX(MIN(BQ297,$J$5),$I$5)*(CJ297*CC297/($K$5*1000))+$H$5*(CJ297*CC297/($K$5*1000))*(CJ297*CC297/($K$5*1000)))</f>
        <v>0</v>
      </c>
      <c r="R297">
        <f>I297*(1000-(1000*0.61365*exp(17.502*V297/(240.97+V297))/(CC297+CD297)+BX297)/2)/(1000*0.61365*exp(17.502*V297/(240.97+V297))/(CC297+CD297)-BX297)</f>
        <v>0</v>
      </c>
      <c r="S297">
        <f>1/((BR297+1)/(P297/1.6)+1/(Q297/1.37)) + BR297/((BR297+1)/(P297/1.6) + BR297/(Q297/1.37))</f>
        <v>0</v>
      </c>
      <c r="T297">
        <f>(BM297*BP297)</f>
        <v>0</v>
      </c>
      <c r="U297">
        <f>(CE297+(T297+2*0.95*5.67E-8*(((CE297+$B$7)+273)^4-(CE297+273)^4)-44100*I297)/(1.84*29.3*Q297+8*0.95*5.67E-8*(CE297+273)^3))</f>
        <v>0</v>
      </c>
      <c r="V297">
        <f>($C$7*CF297+$D$7*CG297+$E$7*U297)</f>
        <v>0</v>
      </c>
      <c r="W297">
        <f>0.61365*exp(17.502*V297/(240.97+V297))</f>
        <v>0</v>
      </c>
      <c r="X297">
        <f>(Y297/Z297*100)</f>
        <v>0</v>
      </c>
      <c r="Y297">
        <f>BX297*(CC297+CD297)/1000</f>
        <v>0</v>
      </c>
      <c r="Z297">
        <f>0.61365*exp(17.502*CE297/(240.97+CE297))</f>
        <v>0</v>
      </c>
      <c r="AA297">
        <f>(W297-BX297*(CC297+CD297)/1000)</f>
        <v>0</v>
      </c>
      <c r="AB297">
        <f>(-I297*44100)</f>
        <v>0</v>
      </c>
      <c r="AC297">
        <f>2*29.3*Q297*0.92*(CE297-V297)</f>
        <v>0</v>
      </c>
      <c r="AD297">
        <f>2*0.95*5.67E-8*(((CE297+$B$7)+273)^4-(V297+273)^4)</f>
        <v>0</v>
      </c>
      <c r="AE297">
        <f>T297+AD297+AB297+AC297</f>
        <v>0</v>
      </c>
      <c r="AF297">
        <v>0</v>
      </c>
      <c r="AG297">
        <v>0</v>
      </c>
      <c r="AH297">
        <f>IF(AF297*$H$13&gt;=AJ297,1.0,(AJ297/(AJ297-AF297*$H$13)))</f>
        <v>0</v>
      </c>
      <c r="AI297">
        <f>(AH297-1)*100</f>
        <v>0</v>
      </c>
      <c r="AJ297">
        <f>MAX(0,($B$13+$C$13*CJ297)/(1+$D$13*CJ297)*CC297/(CE297+273)*$E$13)</f>
        <v>0</v>
      </c>
      <c r="AK297" t="s">
        <v>292</v>
      </c>
      <c r="AL297" t="s">
        <v>292</v>
      </c>
      <c r="AM297">
        <v>0</v>
      </c>
      <c r="AN297">
        <v>0</v>
      </c>
      <c r="AO297">
        <f>1-AM297/AN297</f>
        <v>0</v>
      </c>
      <c r="AP297">
        <v>0</v>
      </c>
      <c r="AQ297" t="s">
        <v>292</v>
      </c>
      <c r="AR297" t="s">
        <v>292</v>
      </c>
      <c r="AS297">
        <v>0</v>
      </c>
      <c r="AT297">
        <v>0</v>
      </c>
      <c r="AU297">
        <f>1-AS297/AT297</f>
        <v>0</v>
      </c>
      <c r="AV297">
        <v>0.5</v>
      </c>
      <c r="AW297">
        <f>BN297</f>
        <v>0</v>
      </c>
      <c r="AX297">
        <f>K297</f>
        <v>0</v>
      </c>
      <c r="AY297">
        <f>AU297*AV297*AW297</f>
        <v>0</v>
      </c>
      <c r="AZ297">
        <f>(AX297-AP297)/AW297</f>
        <v>0</v>
      </c>
      <c r="BA297">
        <f>(AN297-AT297)/AT297</f>
        <v>0</v>
      </c>
      <c r="BB297">
        <f>AM297/(AO297+AM297/AT297)</f>
        <v>0</v>
      </c>
      <c r="BC297" t="s">
        <v>292</v>
      </c>
      <c r="BD297">
        <v>0</v>
      </c>
      <c r="BE297">
        <f>IF(BD297&lt;&gt;0, BD297, BB297)</f>
        <v>0</v>
      </c>
      <c r="BF297">
        <f>1-BE297/AT297</f>
        <v>0</v>
      </c>
      <c r="BG297">
        <f>(AT297-AS297)/(AT297-BE297)</f>
        <v>0</v>
      </c>
      <c r="BH297">
        <f>(AN297-AT297)/(AN297-BE297)</f>
        <v>0</v>
      </c>
      <c r="BI297">
        <f>(AT297-AS297)/(AT297-AM297)</f>
        <v>0</v>
      </c>
      <c r="BJ297">
        <f>(AN297-AT297)/(AN297-AM297)</f>
        <v>0</v>
      </c>
      <c r="BK297">
        <f>(BG297*BE297/AS297)</f>
        <v>0</v>
      </c>
      <c r="BL297">
        <f>(1-BK297)</f>
        <v>0</v>
      </c>
      <c r="BM297">
        <f>$B$11*CK297+$C$11*CL297+$F$11*CM297*(1-CP297)</f>
        <v>0</v>
      </c>
      <c r="BN297">
        <f>BM297*BO297</f>
        <v>0</v>
      </c>
      <c r="BO297">
        <f>($B$11*$D$9+$C$11*$D$9+$F$11*((CZ297+CR297)/MAX(CZ297+CR297+DA297, 0.1)*$I$9+DA297/MAX(CZ297+CR297+DA297, 0.1)*$J$9))/($B$11+$C$11+$F$11)</f>
        <v>0</v>
      </c>
      <c r="BP297">
        <f>($B$11*$K$9+$C$11*$K$9+$F$11*((CZ297+CR297)/MAX(CZ297+CR297+DA297, 0.1)*$P$9+DA297/MAX(CZ297+CR297+DA297, 0.1)*$Q$9))/($B$11+$C$11+$F$11)</f>
        <v>0</v>
      </c>
      <c r="BQ297">
        <v>6</v>
      </c>
      <c r="BR297">
        <v>0.5</v>
      </c>
      <c r="BS297" t="s">
        <v>293</v>
      </c>
      <c r="BT297">
        <v>2</v>
      </c>
      <c r="BU297">
        <v>1627941073.6</v>
      </c>
      <c r="BV297">
        <v>930.488</v>
      </c>
      <c r="BW297">
        <v>935.505</v>
      </c>
      <c r="BX297">
        <v>19.8785</v>
      </c>
      <c r="BY297">
        <v>19.7856</v>
      </c>
      <c r="BZ297">
        <v>928.143</v>
      </c>
      <c r="CA297">
        <v>20.0068</v>
      </c>
      <c r="CB297">
        <v>899.951</v>
      </c>
      <c r="CC297">
        <v>101.133</v>
      </c>
      <c r="CD297">
        <v>0.0999015</v>
      </c>
      <c r="CE297">
        <v>35.3409</v>
      </c>
      <c r="CF297">
        <v>35.5815</v>
      </c>
      <c r="CG297">
        <v>999.9</v>
      </c>
      <c r="CH297">
        <v>0</v>
      </c>
      <c r="CI297">
        <v>0</v>
      </c>
      <c r="CJ297">
        <v>10001.2</v>
      </c>
      <c r="CK297">
        <v>0</v>
      </c>
      <c r="CL297">
        <v>66.265</v>
      </c>
      <c r="CM297">
        <v>1460.07</v>
      </c>
      <c r="CN297">
        <v>0.972993</v>
      </c>
      <c r="CO297">
        <v>0.027007</v>
      </c>
      <c r="CP297">
        <v>0</v>
      </c>
      <c r="CQ297">
        <v>3.336</v>
      </c>
      <c r="CR297">
        <v>4.99951</v>
      </c>
      <c r="CS297">
        <v>201.353</v>
      </c>
      <c r="CT297">
        <v>11912.4</v>
      </c>
      <c r="CU297">
        <v>49.062</v>
      </c>
      <c r="CV297">
        <v>51.312</v>
      </c>
      <c r="CW297">
        <v>50.562</v>
      </c>
      <c r="CX297">
        <v>50.375</v>
      </c>
      <c r="CY297">
        <v>51</v>
      </c>
      <c r="CZ297">
        <v>1415.77</v>
      </c>
      <c r="DA297">
        <v>39.3</v>
      </c>
      <c r="DB297">
        <v>0</v>
      </c>
      <c r="DC297">
        <v>1627941074.5</v>
      </c>
      <c r="DD297">
        <v>0</v>
      </c>
      <c r="DE297">
        <v>3.22269230769231</v>
      </c>
      <c r="DF297">
        <v>-0.377258110369003</v>
      </c>
      <c r="DG297">
        <v>-1.44557265972908</v>
      </c>
      <c r="DH297">
        <v>201.514884615385</v>
      </c>
      <c r="DI297">
        <v>15</v>
      </c>
      <c r="DJ297">
        <v>1627940486.6</v>
      </c>
      <c r="DK297" t="s">
        <v>294</v>
      </c>
      <c r="DL297">
        <v>1627940484.1</v>
      </c>
      <c r="DM297">
        <v>1627940486.6</v>
      </c>
      <c r="DN297">
        <v>1</v>
      </c>
      <c r="DO297">
        <v>-0.66</v>
      </c>
      <c r="DP297">
        <v>-0.126</v>
      </c>
      <c r="DQ297">
        <v>0.617</v>
      </c>
      <c r="DR297">
        <v>-0.144</v>
      </c>
      <c r="DS297">
        <v>420</v>
      </c>
      <c r="DT297">
        <v>19</v>
      </c>
      <c r="DU297">
        <v>0.69</v>
      </c>
      <c r="DV297">
        <v>0.21</v>
      </c>
      <c r="DW297">
        <v>-4.99578878048781</v>
      </c>
      <c r="DX297">
        <v>0.320560139372813</v>
      </c>
      <c r="DY297">
        <v>0.0860658640921441</v>
      </c>
      <c r="DZ297">
        <v>1</v>
      </c>
      <c r="EA297">
        <v>3.23723529411765</v>
      </c>
      <c r="EB297">
        <v>-0.394848689771766</v>
      </c>
      <c r="EC297">
        <v>0.174286307521903</v>
      </c>
      <c r="ED297">
        <v>1</v>
      </c>
      <c r="EE297">
        <v>0.0724217975609756</v>
      </c>
      <c r="EF297">
        <v>-0.0754176229965156</v>
      </c>
      <c r="EG297">
        <v>0.0105885288402923</v>
      </c>
      <c r="EH297">
        <v>1</v>
      </c>
      <c r="EI297">
        <v>3</v>
      </c>
      <c r="EJ297">
        <v>3</v>
      </c>
      <c r="EK297" t="s">
        <v>295</v>
      </c>
      <c r="EL297">
        <v>100</v>
      </c>
      <c r="EM297">
        <v>100</v>
      </c>
      <c r="EN297">
        <v>2.345</v>
      </c>
      <c r="EO297">
        <v>-0.1283</v>
      </c>
      <c r="EP297">
        <v>-1.5265217558934</v>
      </c>
      <c r="EQ297">
        <v>0.00616335315543056</v>
      </c>
      <c r="ER297">
        <v>-2.81551833566181e-06</v>
      </c>
      <c r="ES297">
        <v>7.20361701182458e-10</v>
      </c>
      <c r="ET297">
        <v>-0.335119031910718</v>
      </c>
      <c r="EU297">
        <v>0.000949733804135094</v>
      </c>
      <c r="EV297">
        <v>0.000626151634330831</v>
      </c>
      <c r="EW297">
        <v>-7.8445624330649e-06</v>
      </c>
      <c r="EX297">
        <v>-4</v>
      </c>
      <c r="EY297">
        <v>2067</v>
      </c>
      <c r="EZ297">
        <v>1</v>
      </c>
      <c r="FA297">
        <v>22</v>
      </c>
      <c r="FB297">
        <v>9.8</v>
      </c>
      <c r="FC297">
        <v>9.8</v>
      </c>
      <c r="FD297">
        <v>18</v>
      </c>
      <c r="FE297">
        <v>993.632</v>
      </c>
      <c r="FF297">
        <v>446.12</v>
      </c>
      <c r="FG297">
        <v>33.0001</v>
      </c>
      <c r="FH297">
        <v>35.5896</v>
      </c>
      <c r="FI297">
        <v>30.0011</v>
      </c>
      <c r="FJ297">
        <v>35.2612</v>
      </c>
      <c r="FK297">
        <v>35.2856</v>
      </c>
      <c r="FL297">
        <v>51.775</v>
      </c>
      <c r="FM297">
        <v>45.7144</v>
      </c>
      <c r="FN297">
        <v>0</v>
      </c>
      <c r="FO297">
        <v>33</v>
      </c>
      <c r="FP297">
        <v>948.44</v>
      </c>
      <c r="FQ297">
        <v>19.7265</v>
      </c>
      <c r="FR297">
        <v>98.7147</v>
      </c>
      <c r="FS297">
        <v>97.5301</v>
      </c>
    </row>
    <row r="298" spans="1:175">
      <c r="A298">
        <v>282</v>
      </c>
      <c r="B298">
        <v>1627941075.6</v>
      </c>
      <c r="C298">
        <v>562</v>
      </c>
      <c r="D298" t="s">
        <v>858</v>
      </c>
      <c r="E298" t="s">
        <v>859</v>
      </c>
      <c r="F298">
        <v>0</v>
      </c>
      <c r="H298">
        <v>1627941075.6</v>
      </c>
      <c r="I298">
        <f>(J298)/1000</f>
        <v>0</v>
      </c>
      <c r="J298">
        <f>1000*CB298*AH298*(BX298-BY298)/(100*BQ298*(1000-AH298*BX298))</f>
        <v>0</v>
      </c>
      <c r="K298">
        <f>CB298*AH298*(BW298-BV298*(1000-AH298*BY298)/(1000-AH298*BX298))/(100*BQ298)</f>
        <v>0</v>
      </c>
      <c r="L298">
        <f>BV298 - IF(AH298&gt;1, K298*BQ298*100.0/(AJ298*CJ298), 0)</f>
        <v>0</v>
      </c>
      <c r="M298">
        <f>((S298-I298/2)*L298-K298)/(S298+I298/2)</f>
        <v>0</v>
      </c>
      <c r="N298">
        <f>M298*(CC298+CD298)/1000.0</f>
        <v>0</v>
      </c>
      <c r="O298">
        <f>(BV298 - IF(AH298&gt;1, K298*BQ298*100.0/(AJ298*CJ298), 0))*(CC298+CD298)/1000.0</f>
        <v>0</v>
      </c>
      <c r="P298">
        <f>2.0/((1/R298-1/Q298)+SIGN(R298)*SQRT((1/R298-1/Q298)*(1/R298-1/Q298) + 4*BR298/((BR298+1)*(BR298+1))*(2*1/R298*1/Q298-1/Q298*1/Q298)))</f>
        <v>0</v>
      </c>
      <c r="Q298">
        <f>IF(LEFT(BS298,1)&lt;&gt;"0",IF(LEFT(BS298,1)="1",3.0,BT298),$D$5+$E$5*(CJ298*CC298/($K$5*1000))+$F$5*(CJ298*CC298/($K$5*1000))*MAX(MIN(BQ298,$J$5),$I$5)*MAX(MIN(BQ298,$J$5),$I$5)+$G$5*MAX(MIN(BQ298,$J$5),$I$5)*(CJ298*CC298/($K$5*1000))+$H$5*(CJ298*CC298/($K$5*1000))*(CJ298*CC298/($K$5*1000)))</f>
        <v>0</v>
      </c>
      <c r="R298">
        <f>I298*(1000-(1000*0.61365*exp(17.502*V298/(240.97+V298))/(CC298+CD298)+BX298)/2)/(1000*0.61365*exp(17.502*V298/(240.97+V298))/(CC298+CD298)-BX298)</f>
        <v>0</v>
      </c>
      <c r="S298">
        <f>1/((BR298+1)/(P298/1.6)+1/(Q298/1.37)) + BR298/((BR298+1)/(P298/1.6) + BR298/(Q298/1.37))</f>
        <v>0</v>
      </c>
      <c r="T298">
        <f>(BM298*BP298)</f>
        <v>0</v>
      </c>
      <c r="U298">
        <f>(CE298+(T298+2*0.95*5.67E-8*(((CE298+$B$7)+273)^4-(CE298+273)^4)-44100*I298)/(1.84*29.3*Q298+8*0.95*5.67E-8*(CE298+273)^3))</f>
        <v>0</v>
      </c>
      <c r="V298">
        <f>($C$7*CF298+$D$7*CG298+$E$7*U298)</f>
        <v>0</v>
      </c>
      <c r="W298">
        <f>0.61365*exp(17.502*V298/(240.97+V298))</f>
        <v>0</v>
      </c>
      <c r="X298">
        <f>(Y298/Z298*100)</f>
        <v>0</v>
      </c>
      <c r="Y298">
        <f>BX298*(CC298+CD298)/1000</f>
        <v>0</v>
      </c>
      <c r="Z298">
        <f>0.61365*exp(17.502*CE298/(240.97+CE298))</f>
        <v>0</v>
      </c>
      <c r="AA298">
        <f>(W298-BX298*(CC298+CD298)/1000)</f>
        <v>0</v>
      </c>
      <c r="AB298">
        <f>(-I298*44100)</f>
        <v>0</v>
      </c>
      <c r="AC298">
        <f>2*29.3*Q298*0.92*(CE298-V298)</f>
        <v>0</v>
      </c>
      <c r="AD298">
        <f>2*0.95*5.67E-8*(((CE298+$B$7)+273)^4-(V298+273)^4)</f>
        <v>0</v>
      </c>
      <c r="AE298">
        <f>T298+AD298+AB298+AC298</f>
        <v>0</v>
      </c>
      <c r="AF298">
        <v>0</v>
      </c>
      <c r="AG298">
        <v>0</v>
      </c>
      <c r="AH298">
        <f>IF(AF298*$H$13&gt;=AJ298,1.0,(AJ298/(AJ298-AF298*$H$13)))</f>
        <v>0</v>
      </c>
      <c r="AI298">
        <f>(AH298-1)*100</f>
        <v>0</v>
      </c>
      <c r="AJ298">
        <f>MAX(0,($B$13+$C$13*CJ298)/(1+$D$13*CJ298)*CC298/(CE298+273)*$E$13)</f>
        <v>0</v>
      </c>
      <c r="AK298" t="s">
        <v>292</v>
      </c>
      <c r="AL298" t="s">
        <v>292</v>
      </c>
      <c r="AM298">
        <v>0</v>
      </c>
      <c r="AN298">
        <v>0</v>
      </c>
      <c r="AO298">
        <f>1-AM298/AN298</f>
        <v>0</v>
      </c>
      <c r="AP298">
        <v>0</v>
      </c>
      <c r="AQ298" t="s">
        <v>292</v>
      </c>
      <c r="AR298" t="s">
        <v>292</v>
      </c>
      <c r="AS298">
        <v>0</v>
      </c>
      <c r="AT298">
        <v>0</v>
      </c>
      <c r="AU298">
        <f>1-AS298/AT298</f>
        <v>0</v>
      </c>
      <c r="AV298">
        <v>0.5</v>
      </c>
      <c r="AW298">
        <f>BN298</f>
        <v>0</v>
      </c>
      <c r="AX298">
        <f>K298</f>
        <v>0</v>
      </c>
      <c r="AY298">
        <f>AU298*AV298*AW298</f>
        <v>0</v>
      </c>
      <c r="AZ298">
        <f>(AX298-AP298)/AW298</f>
        <v>0</v>
      </c>
      <c r="BA298">
        <f>(AN298-AT298)/AT298</f>
        <v>0</v>
      </c>
      <c r="BB298">
        <f>AM298/(AO298+AM298/AT298)</f>
        <v>0</v>
      </c>
      <c r="BC298" t="s">
        <v>292</v>
      </c>
      <c r="BD298">
        <v>0</v>
      </c>
      <c r="BE298">
        <f>IF(BD298&lt;&gt;0, BD298, BB298)</f>
        <v>0</v>
      </c>
      <c r="BF298">
        <f>1-BE298/AT298</f>
        <v>0</v>
      </c>
      <c r="BG298">
        <f>(AT298-AS298)/(AT298-BE298)</f>
        <v>0</v>
      </c>
      <c r="BH298">
        <f>(AN298-AT298)/(AN298-BE298)</f>
        <v>0</v>
      </c>
      <c r="BI298">
        <f>(AT298-AS298)/(AT298-AM298)</f>
        <v>0</v>
      </c>
      <c r="BJ298">
        <f>(AN298-AT298)/(AN298-AM298)</f>
        <v>0</v>
      </c>
      <c r="BK298">
        <f>(BG298*BE298/AS298)</f>
        <v>0</v>
      </c>
      <c r="BL298">
        <f>(1-BK298)</f>
        <v>0</v>
      </c>
      <c r="BM298">
        <f>$B$11*CK298+$C$11*CL298+$F$11*CM298*(1-CP298)</f>
        <v>0</v>
      </c>
      <c r="BN298">
        <f>BM298*BO298</f>
        <v>0</v>
      </c>
      <c r="BO298">
        <f>($B$11*$D$9+$C$11*$D$9+$F$11*((CZ298+CR298)/MAX(CZ298+CR298+DA298, 0.1)*$I$9+DA298/MAX(CZ298+CR298+DA298, 0.1)*$J$9))/($B$11+$C$11+$F$11)</f>
        <v>0</v>
      </c>
      <c r="BP298">
        <f>($B$11*$K$9+$C$11*$K$9+$F$11*((CZ298+CR298)/MAX(CZ298+CR298+DA298, 0.1)*$P$9+DA298/MAX(CZ298+CR298+DA298, 0.1)*$Q$9))/($B$11+$C$11+$F$11)</f>
        <v>0</v>
      </c>
      <c r="BQ298">
        <v>6</v>
      </c>
      <c r="BR298">
        <v>0.5</v>
      </c>
      <c r="BS298" t="s">
        <v>293</v>
      </c>
      <c r="BT298">
        <v>2</v>
      </c>
      <c r="BU298">
        <v>1627941075.6</v>
      </c>
      <c r="BV298">
        <v>933.812</v>
      </c>
      <c r="BW298">
        <v>938.938</v>
      </c>
      <c r="BX298">
        <v>19.8593</v>
      </c>
      <c r="BY298">
        <v>19.7322</v>
      </c>
      <c r="BZ298">
        <v>931.458</v>
      </c>
      <c r="CA298">
        <v>19.9879</v>
      </c>
      <c r="CB298">
        <v>900.022</v>
      </c>
      <c r="CC298">
        <v>101.132</v>
      </c>
      <c r="CD298">
        <v>0.100096</v>
      </c>
      <c r="CE298">
        <v>35.3379</v>
      </c>
      <c r="CF298">
        <v>35.5801</v>
      </c>
      <c r="CG298">
        <v>999.9</v>
      </c>
      <c r="CH298">
        <v>0</v>
      </c>
      <c r="CI298">
        <v>0</v>
      </c>
      <c r="CJ298">
        <v>10023.8</v>
      </c>
      <c r="CK298">
        <v>0</v>
      </c>
      <c r="CL298">
        <v>66.265</v>
      </c>
      <c r="CM298">
        <v>1460.08</v>
      </c>
      <c r="CN298">
        <v>0.972993</v>
      </c>
      <c r="CO298">
        <v>0.027007</v>
      </c>
      <c r="CP298">
        <v>0</v>
      </c>
      <c r="CQ298">
        <v>3.4808</v>
      </c>
      <c r="CR298">
        <v>4.99951</v>
      </c>
      <c r="CS298">
        <v>201.053</v>
      </c>
      <c r="CT298">
        <v>11912.6</v>
      </c>
      <c r="CU298">
        <v>49</v>
      </c>
      <c r="CV298">
        <v>51.312</v>
      </c>
      <c r="CW298">
        <v>50.562</v>
      </c>
      <c r="CX298">
        <v>50.375</v>
      </c>
      <c r="CY298">
        <v>51</v>
      </c>
      <c r="CZ298">
        <v>1415.78</v>
      </c>
      <c r="DA298">
        <v>39.3</v>
      </c>
      <c r="DB298">
        <v>0</v>
      </c>
      <c r="DC298">
        <v>1627941076.3</v>
      </c>
      <c r="DD298">
        <v>0</v>
      </c>
      <c r="DE298">
        <v>3.21904</v>
      </c>
      <c r="DF298">
        <v>0.442284621160105</v>
      </c>
      <c r="DG298">
        <v>-2.68892309474589</v>
      </c>
      <c r="DH298">
        <v>201.45496</v>
      </c>
      <c r="DI298">
        <v>15</v>
      </c>
      <c r="DJ298">
        <v>1627940486.6</v>
      </c>
      <c r="DK298" t="s">
        <v>294</v>
      </c>
      <c r="DL298">
        <v>1627940484.1</v>
      </c>
      <c r="DM298">
        <v>1627940486.6</v>
      </c>
      <c r="DN298">
        <v>1</v>
      </c>
      <c r="DO298">
        <v>-0.66</v>
      </c>
      <c r="DP298">
        <v>-0.126</v>
      </c>
      <c r="DQ298">
        <v>0.617</v>
      </c>
      <c r="DR298">
        <v>-0.144</v>
      </c>
      <c r="DS298">
        <v>420</v>
      </c>
      <c r="DT298">
        <v>19</v>
      </c>
      <c r="DU298">
        <v>0.69</v>
      </c>
      <c r="DV298">
        <v>0.21</v>
      </c>
      <c r="DW298">
        <v>-4.99565780487805</v>
      </c>
      <c r="DX298">
        <v>0.236967177700353</v>
      </c>
      <c r="DY298">
        <v>0.0834105209048623</v>
      </c>
      <c r="DZ298">
        <v>1</v>
      </c>
      <c r="EA298">
        <v>3.24162857142857</v>
      </c>
      <c r="EB298">
        <v>-0.0821495107632013</v>
      </c>
      <c r="EC298">
        <v>0.178726615767416</v>
      </c>
      <c r="ED298">
        <v>1</v>
      </c>
      <c r="EE298">
        <v>0.0749172780487805</v>
      </c>
      <c r="EF298">
        <v>-0.0369085484320559</v>
      </c>
      <c r="EG298">
        <v>0.013252958469596</v>
      </c>
      <c r="EH298">
        <v>1</v>
      </c>
      <c r="EI298">
        <v>3</v>
      </c>
      <c r="EJ298">
        <v>3</v>
      </c>
      <c r="EK298" t="s">
        <v>295</v>
      </c>
      <c r="EL298">
        <v>100</v>
      </c>
      <c r="EM298">
        <v>100</v>
      </c>
      <c r="EN298">
        <v>2.354</v>
      </c>
      <c r="EO298">
        <v>-0.1286</v>
      </c>
      <c r="EP298">
        <v>-1.5265217558934</v>
      </c>
      <c r="EQ298">
        <v>0.00616335315543056</v>
      </c>
      <c r="ER298">
        <v>-2.81551833566181e-06</v>
      </c>
      <c r="ES298">
        <v>7.20361701182458e-10</v>
      </c>
      <c r="ET298">
        <v>-0.335119031910718</v>
      </c>
      <c r="EU298">
        <v>0.000949733804135094</v>
      </c>
      <c r="EV298">
        <v>0.000626151634330831</v>
      </c>
      <c r="EW298">
        <v>-7.8445624330649e-06</v>
      </c>
      <c r="EX298">
        <v>-4</v>
      </c>
      <c r="EY298">
        <v>2067</v>
      </c>
      <c r="EZ298">
        <v>1</v>
      </c>
      <c r="FA298">
        <v>22</v>
      </c>
      <c r="FB298">
        <v>9.9</v>
      </c>
      <c r="FC298">
        <v>9.8</v>
      </c>
      <c r="FD298">
        <v>18</v>
      </c>
      <c r="FE298">
        <v>993.799</v>
      </c>
      <c r="FF298">
        <v>446.02</v>
      </c>
      <c r="FG298">
        <v>33.0001</v>
      </c>
      <c r="FH298">
        <v>35.5944</v>
      </c>
      <c r="FI298">
        <v>30.001</v>
      </c>
      <c r="FJ298">
        <v>35.2667</v>
      </c>
      <c r="FK298">
        <v>35.2902</v>
      </c>
      <c r="FL298">
        <v>51.8829</v>
      </c>
      <c r="FM298">
        <v>45.7144</v>
      </c>
      <c r="FN298">
        <v>0</v>
      </c>
      <c r="FO298">
        <v>33</v>
      </c>
      <c r="FP298">
        <v>953.48</v>
      </c>
      <c r="FQ298">
        <v>19.7265</v>
      </c>
      <c r="FR298">
        <v>98.7135</v>
      </c>
      <c r="FS298">
        <v>97.53</v>
      </c>
    </row>
    <row r="299" spans="1:175">
      <c r="A299">
        <v>283</v>
      </c>
      <c r="B299">
        <v>1627941077.6</v>
      </c>
      <c r="C299">
        <v>564</v>
      </c>
      <c r="D299" t="s">
        <v>860</v>
      </c>
      <c r="E299" t="s">
        <v>861</v>
      </c>
      <c r="F299">
        <v>0</v>
      </c>
      <c r="H299">
        <v>1627941077.6</v>
      </c>
      <c r="I299">
        <f>(J299)/1000</f>
        <v>0</v>
      </c>
      <c r="J299">
        <f>1000*CB299*AH299*(BX299-BY299)/(100*BQ299*(1000-AH299*BX299))</f>
        <v>0</v>
      </c>
      <c r="K299">
        <f>CB299*AH299*(BW299-BV299*(1000-AH299*BY299)/(1000-AH299*BX299))/(100*BQ299)</f>
        <v>0</v>
      </c>
      <c r="L299">
        <f>BV299 - IF(AH299&gt;1, K299*BQ299*100.0/(AJ299*CJ299), 0)</f>
        <v>0</v>
      </c>
      <c r="M299">
        <f>((S299-I299/2)*L299-K299)/(S299+I299/2)</f>
        <v>0</v>
      </c>
      <c r="N299">
        <f>M299*(CC299+CD299)/1000.0</f>
        <v>0</v>
      </c>
      <c r="O299">
        <f>(BV299 - IF(AH299&gt;1, K299*BQ299*100.0/(AJ299*CJ299), 0))*(CC299+CD299)/1000.0</f>
        <v>0</v>
      </c>
      <c r="P299">
        <f>2.0/((1/R299-1/Q299)+SIGN(R299)*SQRT((1/R299-1/Q299)*(1/R299-1/Q299) + 4*BR299/((BR299+1)*(BR299+1))*(2*1/R299*1/Q299-1/Q299*1/Q299)))</f>
        <v>0</v>
      </c>
      <c r="Q299">
        <f>IF(LEFT(BS299,1)&lt;&gt;"0",IF(LEFT(BS299,1)="1",3.0,BT299),$D$5+$E$5*(CJ299*CC299/($K$5*1000))+$F$5*(CJ299*CC299/($K$5*1000))*MAX(MIN(BQ299,$J$5),$I$5)*MAX(MIN(BQ299,$J$5),$I$5)+$G$5*MAX(MIN(BQ299,$J$5),$I$5)*(CJ299*CC299/($K$5*1000))+$H$5*(CJ299*CC299/($K$5*1000))*(CJ299*CC299/($K$5*1000)))</f>
        <v>0</v>
      </c>
      <c r="R299">
        <f>I299*(1000-(1000*0.61365*exp(17.502*V299/(240.97+V299))/(CC299+CD299)+BX299)/2)/(1000*0.61365*exp(17.502*V299/(240.97+V299))/(CC299+CD299)-BX299)</f>
        <v>0</v>
      </c>
      <c r="S299">
        <f>1/((BR299+1)/(P299/1.6)+1/(Q299/1.37)) + BR299/((BR299+1)/(P299/1.6) + BR299/(Q299/1.37))</f>
        <v>0</v>
      </c>
      <c r="T299">
        <f>(BM299*BP299)</f>
        <v>0</v>
      </c>
      <c r="U299">
        <f>(CE299+(T299+2*0.95*5.67E-8*(((CE299+$B$7)+273)^4-(CE299+273)^4)-44100*I299)/(1.84*29.3*Q299+8*0.95*5.67E-8*(CE299+273)^3))</f>
        <v>0</v>
      </c>
      <c r="V299">
        <f>($C$7*CF299+$D$7*CG299+$E$7*U299)</f>
        <v>0</v>
      </c>
      <c r="W299">
        <f>0.61365*exp(17.502*V299/(240.97+V299))</f>
        <v>0</v>
      </c>
      <c r="X299">
        <f>(Y299/Z299*100)</f>
        <v>0</v>
      </c>
      <c r="Y299">
        <f>BX299*(CC299+CD299)/1000</f>
        <v>0</v>
      </c>
      <c r="Z299">
        <f>0.61365*exp(17.502*CE299/(240.97+CE299))</f>
        <v>0</v>
      </c>
      <c r="AA299">
        <f>(W299-BX299*(CC299+CD299)/1000)</f>
        <v>0</v>
      </c>
      <c r="AB299">
        <f>(-I299*44100)</f>
        <v>0</v>
      </c>
      <c r="AC299">
        <f>2*29.3*Q299*0.92*(CE299-V299)</f>
        <v>0</v>
      </c>
      <c r="AD299">
        <f>2*0.95*5.67E-8*(((CE299+$B$7)+273)^4-(V299+273)^4)</f>
        <v>0</v>
      </c>
      <c r="AE299">
        <f>T299+AD299+AB299+AC299</f>
        <v>0</v>
      </c>
      <c r="AF299">
        <v>0</v>
      </c>
      <c r="AG299">
        <v>0</v>
      </c>
      <c r="AH299">
        <f>IF(AF299*$H$13&gt;=AJ299,1.0,(AJ299/(AJ299-AF299*$H$13)))</f>
        <v>0</v>
      </c>
      <c r="AI299">
        <f>(AH299-1)*100</f>
        <v>0</v>
      </c>
      <c r="AJ299">
        <f>MAX(0,($B$13+$C$13*CJ299)/(1+$D$13*CJ299)*CC299/(CE299+273)*$E$13)</f>
        <v>0</v>
      </c>
      <c r="AK299" t="s">
        <v>292</v>
      </c>
      <c r="AL299" t="s">
        <v>292</v>
      </c>
      <c r="AM299">
        <v>0</v>
      </c>
      <c r="AN299">
        <v>0</v>
      </c>
      <c r="AO299">
        <f>1-AM299/AN299</f>
        <v>0</v>
      </c>
      <c r="AP299">
        <v>0</v>
      </c>
      <c r="AQ299" t="s">
        <v>292</v>
      </c>
      <c r="AR299" t="s">
        <v>292</v>
      </c>
      <c r="AS299">
        <v>0</v>
      </c>
      <c r="AT299">
        <v>0</v>
      </c>
      <c r="AU299">
        <f>1-AS299/AT299</f>
        <v>0</v>
      </c>
      <c r="AV299">
        <v>0.5</v>
      </c>
      <c r="AW299">
        <f>BN299</f>
        <v>0</v>
      </c>
      <c r="AX299">
        <f>K299</f>
        <v>0</v>
      </c>
      <c r="AY299">
        <f>AU299*AV299*AW299</f>
        <v>0</v>
      </c>
      <c r="AZ299">
        <f>(AX299-AP299)/AW299</f>
        <v>0</v>
      </c>
      <c r="BA299">
        <f>(AN299-AT299)/AT299</f>
        <v>0</v>
      </c>
      <c r="BB299">
        <f>AM299/(AO299+AM299/AT299)</f>
        <v>0</v>
      </c>
      <c r="BC299" t="s">
        <v>292</v>
      </c>
      <c r="BD299">
        <v>0</v>
      </c>
      <c r="BE299">
        <f>IF(BD299&lt;&gt;0, BD299, BB299)</f>
        <v>0</v>
      </c>
      <c r="BF299">
        <f>1-BE299/AT299</f>
        <v>0</v>
      </c>
      <c r="BG299">
        <f>(AT299-AS299)/(AT299-BE299)</f>
        <v>0</v>
      </c>
      <c r="BH299">
        <f>(AN299-AT299)/(AN299-BE299)</f>
        <v>0</v>
      </c>
      <c r="BI299">
        <f>(AT299-AS299)/(AT299-AM299)</f>
        <v>0</v>
      </c>
      <c r="BJ299">
        <f>(AN299-AT299)/(AN299-AM299)</f>
        <v>0</v>
      </c>
      <c r="BK299">
        <f>(BG299*BE299/AS299)</f>
        <v>0</v>
      </c>
      <c r="BL299">
        <f>(1-BK299)</f>
        <v>0</v>
      </c>
      <c r="BM299">
        <f>$B$11*CK299+$C$11*CL299+$F$11*CM299*(1-CP299)</f>
        <v>0</v>
      </c>
      <c r="BN299">
        <f>BM299*BO299</f>
        <v>0</v>
      </c>
      <c r="BO299">
        <f>($B$11*$D$9+$C$11*$D$9+$F$11*((CZ299+CR299)/MAX(CZ299+CR299+DA299, 0.1)*$I$9+DA299/MAX(CZ299+CR299+DA299, 0.1)*$J$9))/($B$11+$C$11+$F$11)</f>
        <v>0</v>
      </c>
      <c r="BP299">
        <f>($B$11*$K$9+$C$11*$K$9+$F$11*((CZ299+CR299)/MAX(CZ299+CR299+DA299, 0.1)*$P$9+DA299/MAX(CZ299+CR299+DA299, 0.1)*$Q$9))/($B$11+$C$11+$F$11)</f>
        <v>0</v>
      </c>
      <c r="BQ299">
        <v>6</v>
      </c>
      <c r="BR299">
        <v>0.5</v>
      </c>
      <c r="BS299" t="s">
        <v>293</v>
      </c>
      <c r="BT299">
        <v>2</v>
      </c>
      <c r="BU299">
        <v>1627941077.6</v>
      </c>
      <c r="BV299">
        <v>937.142</v>
      </c>
      <c r="BW299">
        <v>942.161</v>
      </c>
      <c r="BX299">
        <v>19.8298</v>
      </c>
      <c r="BY299">
        <v>19.7095</v>
      </c>
      <c r="BZ299">
        <v>934.779</v>
      </c>
      <c r="CA299">
        <v>19.9589</v>
      </c>
      <c r="CB299">
        <v>900.049</v>
      </c>
      <c r="CC299">
        <v>101.134</v>
      </c>
      <c r="CD299">
        <v>0.099812</v>
      </c>
      <c r="CE299">
        <v>35.3362</v>
      </c>
      <c r="CF299">
        <v>35.5829</v>
      </c>
      <c r="CG299">
        <v>999.9</v>
      </c>
      <c r="CH299">
        <v>0</v>
      </c>
      <c r="CI299">
        <v>0</v>
      </c>
      <c r="CJ299">
        <v>10031.2</v>
      </c>
      <c r="CK299">
        <v>0</v>
      </c>
      <c r="CL299">
        <v>66.265</v>
      </c>
      <c r="CM299">
        <v>1460.09</v>
      </c>
      <c r="CN299">
        <v>0.972993</v>
      </c>
      <c r="CO299">
        <v>0.027007</v>
      </c>
      <c r="CP299">
        <v>0</v>
      </c>
      <c r="CQ299">
        <v>3.278</v>
      </c>
      <c r="CR299">
        <v>4.99951</v>
      </c>
      <c r="CS299">
        <v>200.997</v>
      </c>
      <c r="CT299">
        <v>11912.6</v>
      </c>
      <c r="CU299">
        <v>49</v>
      </c>
      <c r="CV299">
        <v>51.312</v>
      </c>
      <c r="CW299">
        <v>50.562</v>
      </c>
      <c r="CX299">
        <v>50.375</v>
      </c>
      <c r="CY299">
        <v>51</v>
      </c>
      <c r="CZ299">
        <v>1415.79</v>
      </c>
      <c r="DA299">
        <v>39.3</v>
      </c>
      <c r="DB299">
        <v>0</v>
      </c>
      <c r="DC299">
        <v>1627941078.1</v>
      </c>
      <c r="DD299">
        <v>0</v>
      </c>
      <c r="DE299">
        <v>3.23046923076923</v>
      </c>
      <c r="DF299">
        <v>0.761935046538528</v>
      </c>
      <c r="DG299">
        <v>-3.12793163503808</v>
      </c>
      <c r="DH299">
        <v>201.384615384615</v>
      </c>
      <c r="DI299">
        <v>15</v>
      </c>
      <c r="DJ299">
        <v>1627940486.6</v>
      </c>
      <c r="DK299" t="s">
        <v>294</v>
      </c>
      <c r="DL299">
        <v>1627940484.1</v>
      </c>
      <c r="DM299">
        <v>1627940486.6</v>
      </c>
      <c r="DN299">
        <v>1</v>
      </c>
      <c r="DO299">
        <v>-0.66</v>
      </c>
      <c r="DP299">
        <v>-0.126</v>
      </c>
      <c r="DQ299">
        <v>0.617</v>
      </c>
      <c r="DR299">
        <v>-0.144</v>
      </c>
      <c r="DS299">
        <v>420</v>
      </c>
      <c r="DT299">
        <v>19</v>
      </c>
      <c r="DU299">
        <v>0.69</v>
      </c>
      <c r="DV299">
        <v>0.21</v>
      </c>
      <c r="DW299">
        <v>-4.99555341463415</v>
      </c>
      <c r="DX299">
        <v>-0.110968850174217</v>
      </c>
      <c r="DY299">
        <v>0.082307592057425</v>
      </c>
      <c r="DZ299">
        <v>1</v>
      </c>
      <c r="EA299">
        <v>3.25175882352941</v>
      </c>
      <c r="EB299">
        <v>-0.00816877425816543</v>
      </c>
      <c r="EC299">
        <v>0.176841537770312</v>
      </c>
      <c r="ED299">
        <v>1</v>
      </c>
      <c r="EE299">
        <v>0.0785250268292683</v>
      </c>
      <c r="EF299">
        <v>0.0720204982578398</v>
      </c>
      <c r="EG299">
        <v>0.0201261281552361</v>
      </c>
      <c r="EH299">
        <v>1</v>
      </c>
      <c r="EI299">
        <v>3</v>
      </c>
      <c r="EJ299">
        <v>3</v>
      </c>
      <c r="EK299" t="s">
        <v>295</v>
      </c>
      <c r="EL299">
        <v>100</v>
      </c>
      <c r="EM299">
        <v>100</v>
      </c>
      <c r="EN299">
        <v>2.363</v>
      </c>
      <c r="EO299">
        <v>-0.1291</v>
      </c>
      <c r="EP299">
        <v>-1.5265217558934</v>
      </c>
      <c r="EQ299">
        <v>0.00616335315543056</v>
      </c>
      <c r="ER299">
        <v>-2.81551833566181e-06</v>
      </c>
      <c r="ES299">
        <v>7.20361701182458e-10</v>
      </c>
      <c r="ET299">
        <v>-0.335119031910718</v>
      </c>
      <c r="EU299">
        <v>0.000949733804135094</v>
      </c>
      <c r="EV299">
        <v>0.000626151634330831</v>
      </c>
      <c r="EW299">
        <v>-7.8445624330649e-06</v>
      </c>
      <c r="EX299">
        <v>-4</v>
      </c>
      <c r="EY299">
        <v>2067</v>
      </c>
      <c r="EZ299">
        <v>1</v>
      </c>
      <c r="FA299">
        <v>22</v>
      </c>
      <c r="FB299">
        <v>9.9</v>
      </c>
      <c r="FC299">
        <v>9.8</v>
      </c>
      <c r="FD299">
        <v>18</v>
      </c>
      <c r="FE299">
        <v>993.849</v>
      </c>
      <c r="FF299">
        <v>446.011</v>
      </c>
      <c r="FG299">
        <v>33.0002</v>
      </c>
      <c r="FH299">
        <v>35.6011</v>
      </c>
      <c r="FI299">
        <v>30.0011</v>
      </c>
      <c r="FJ299">
        <v>35.2735</v>
      </c>
      <c r="FK299">
        <v>35.2961</v>
      </c>
      <c r="FL299">
        <v>52.0615</v>
      </c>
      <c r="FM299">
        <v>45.7144</v>
      </c>
      <c r="FN299">
        <v>0</v>
      </c>
      <c r="FO299">
        <v>33</v>
      </c>
      <c r="FP299">
        <v>953.48</v>
      </c>
      <c r="FQ299">
        <v>19.7287</v>
      </c>
      <c r="FR299">
        <v>98.7128</v>
      </c>
      <c r="FS299">
        <v>97.5284</v>
      </c>
    </row>
    <row r="300" spans="1:175">
      <c r="A300">
        <v>284</v>
      </c>
      <c r="B300">
        <v>1627941079.6</v>
      </c>
      <c r="C300">
        <v>566</v>
      </c>
      <c r="D300" t="s">
        <v>862</v>
      </c>
      <c r="E300" t="s">
        <v>863</v>
      </c>
      <c r="F300">
        <v>0</v>
      </c>
      <c r="H300">
        <v>1627941079.6</v>
      </c>
      <c r="I300">
        <f>(J300)/1000</f>
        <v>0</v>
      </c>
      <c r="J300">
        <f>1000*CB300*AH300*(BX300-BY300)/(100*BQ300*(1000-AH300*BX300))</f>
        <v>0</v>
      </c>
      <c r="K300">
        <f>CB300*AH300*(BW300-BV300*(1000-AH300*BY300)/(1000-AH300*BX300))/(100*BQ300)</f>
        <v>0</v>
      </c>
      <c r="L300">
        <f>BV300 - IF(AH300&gt;1, K300*BQ300*100.0/(AJ300*CJ300), 0)</f>
        <v>0</v>
      </c>
      <c r="M300">
        <f>((S300-I300/2)*L300-K300)/(S300+I300/2)</f>
        <v>0</v>
      </c>
      <c r="N300">
        <f>M300*(CC300+CD300)/1000.0</f>
        <v>0</v>
      </c>
      <c r="O300">
        <f>(BV300 - IF(AH300&gt;1, K300*BQ300*100.0/(AJ300*CJ300), 0))*(CC300+CD300)/1000.0</f>
        <v>0</v>
      </c>
      <c r="P300">
        <f>2.0/((1/R300-1/Q300)+SIGN(R300)*SQRT((1/R300-1/Q300)*(1/R300-1/Q300) + 4*BR300/((BR300+1)*(BR300+1))*(2*1/R300*1/Q300-1/Q300*1/Q300)))</f>
        <v>0</v>
      </c>
      <c r="Q300">
        <f>IF(LEFT(BS300,1)&lt;&gt;"0",IF(LEFT(BS300,1)="1",3.0,BT300),$D$5+$E$5*(CJ300*CC300/($K$5*1000))+$F$5*(CJ300*CC300/($K$5*1000))*MAX(MIN(BQ300,$J$5),$I$5)*MAX(MIN(BQ300,$J$5),$I$5)+$G$5*MAX(MIN(BQ300,$J$5),$I$5)*(CJ300*CC300/($K$5*1000))+$H$5*(CJ300*CC300/($K$5*1000))*(CJ300*CC300/($K$5*1000)))</f>
        <v>0</v>
      </c>
      <c r="R300">
        <f>I300*(1000-(1000*0.61365*exp(17.502*V300/(240.97+V300))/(CC300+CD300)+BX300)/2)/(1000*0.61365*exp(17.502*V300/(240.97+V300))/(CC300+CD300)-BX300)</f>
        <v>0</v>
      </c>
      <c r="S300">
        <f>1/((BR300+1)/(P300/1.6)+1/(Q300/1.37)) + BR300/((BR300+1)/(P300/1.6) + BR300/(Q300/1.37))</f>
        <v>0</v>
      </c>
      <c r="T300">
        <f>(BM300*BP300)</f>
        <v>0</v>
      </c>
      <c r="U300">
        <f>(CE300+(T300+2*0.95*5.67E-8*(((CE300+$B$7)+273)^4-(CE300+273)^4)-44100*I300)/(1.84*29.3*Q300+8*0.95*5.67E-8*(CE300+273)^3))</f>
        <v>0</v>
      </c>
      <c r="V300">
        <f>($C$7*CF300+$D$7*CG300+$E$7*U300)</f>
        <v>0</v>
      </c>
      <c r="W300">
        <f>0.61365*exp(17.502*V300/(240.97+V300))</f>
        <v>0</v>
      </c>
      <c r="X300">
        <f>(Y300/Z300*100)</f>
        <v>0</v>
      </c>
      <c r="Y300">
        <f>BX300*(CC300+CD300)/1000</f>
        <v>0</v>
      </c>
      <c r="Z300">
        <f>0.61365*exp(17.502*CE300/(240.97+CE300))</f>
        <v>0</v>
      </c>
      <c r="AA300">
        <f>(W300-BX300*(CC300+CD300)/1000)</f>
        <v>0</v>
      </c>
      <c r="AB300">
        <f>(-I300*44100)</f>
        <v>0</v>
      </c>
      <c r="AC300">
        <f>2*29.3*Q300*0.92*(CE300-V300)</f>
        <v>0</v>
      </c>
      <c r="AD300">
        <f>2*0.95*5.67E-8*(((CE300+$B$7)+273)^4-(V300+273)^4)</f>
        <v>0</v>
      </c>
      <c r="AE300">
        <f>T300+AD300+AB300+AC300</f>
        <v>0</v>
      </c>
      <c r="AF300">
        <v>0</v>
      </c>
      <c r="AG300">
        <v>0</v>
      </c>
      <c r="AH300">
        <f>IF(AF300*$H$13&gt;=AJ300,1.0,(AJ300/(AJ300-AF300*$H$13)))</f>
        <v>0</v>
      </c>
      <c r="AI300">
        <f>(AH300-1)*100</f>
        <v>0</v>
      </c>
      <c r="AJ300">
        <f>MAX(0,($B$13+$C$13*CJ300)/(1+$D$13*CJ300)*CC300/(CE300+273)*$E$13)</f>
        <v>0</v>
      </c>
      <c r="AK300" t="s">
        <v>292</v>
      </c>
      <c r="AL300" t="s">
        <v>292</v>
      </c>
      <c r="AM300">
        <v>0</v>
      </c>
      <c r="AN300">
        <v>0</v>
      </c>
      <c r="AO300">
        <f>1-AM300/AN300</f>
        <v>0</v>
      </c>
      <c r="AP300">
        <v>0</v>
      </c>
      <c r="AQ300" t="s">
        <v>292</v>
      </c>
      <c r="AR300" t="s">
        <v>292</v>
      </c>
      <c r="AS300">
        <v>0</v>
      </c>
      <c r="AT300">
        <v>0</v>
      </c>
      <c r="AU300">
        <f>1-AS300/AT300</f>
        <v>0</v>
      </c>
      <c r="AV300">
        <v>0.5</v>
      </c>
      <c r="AW300">
        <f>BN300</f>
        <v>0</v>
      </c>
      <c r="AX300">
        <f>K300</f>
        <v>0</v>
      </c>
      <c r="AY300">
        <f>AU300*AV300*AW300</f>
        <v>0</v>
      </c>
      <c r="AZ300">
        <f>(AX300-AP300)/AW300</f>
        <v>0</v>
      </c>
      <c r="BA300">
        <f>(AN300-AT300)/AT300</f>
        <v>0</v>
      </c>
      <c r="BB300">
        <f>AM300/(AO300+AM300/AT300)</f>
        <v>0</v>
      </c>
      <c r="BC300" t="s">
        <v>292</v>
      </c>
      <c r="BD300">
        <v>0</v>
      </c>
      <c r="BE300">
        <f>IF(BD300&lt;&gt;0, BD300, BB300)</f>
        <v>0</v>
      </c>
      <c r="BF300">
        <f>1-BE300/AT300</f>
        <v>0</v>
      </c>
      <c r="BG300">
        <f>(AT300-AS300)/(AT300-BE300)</f>
        <v>0</v>
      </c>
      <c r="BH300">
        <f>(AN300-AT300)/(AN300-BE300)</f>
        <v>0</v>
      </c>
      <c r="BI300">
        <f>(AT300-AS300)/(AT300-AM300)</f>
        <v>0</v>
      </c>
      <c r="BJ300">
        <f>(AN300-AT300)/(AN300-AM300)</f>
        <v>0</v>
      </c>
      <c r="BK300">
        <f>(BG300*BE300/AS300)</f>
        <v>0</v>
      </c>
      <c r="BL300">
        <f>(1-BK300)</f>
        <v>0</v>
      </c>
      <c r="BM300">
        <f>$B$11*CK300+$C$11*CL300+$F$11*CM300*(1-CP300)</f>
        <v>0</v>
      </c>
      <c r="BN300">
        <f>BM300*BO300</f>
        <v>0</v>
      </c>
      <c r="BO300">
        <f>($B$11*$D$9+$C$11*$D$9+$F$11*((CZ300+CR300)/MAX(CZ300+CR300+DA300, 0.1)*$I$9+DA300/MAX(CZ300+CR300+DA300, 0.1)*$J$9))/($B$11+$C$11+$F$11)</f>
        <v>0</v>
      </c>
      <c r="BP300">
        <f>($B$11*$K$9+$C$11*$K$9+$F$11*((CZ300+CR300)/MAX(CZ300+CR300+DA300, 0.1)*$P$9+DA300/MAX(CZ300+CR300+DA300, 0.1)*$Q$9))/($B$11+$C$11+$F$11)</f>
        <v>0</v>
      </c>
      <c r="BQ300">
        <v>6</v>
      </c>
      <c r="BR300">
        <v>0.5</v>
      </c>
      <c r="BS300" t="s">
        <v>293</v>
      </c>
      <c r="BT300">
        <v>2</v>
      </c>
      <c r="BU300">
        <v>1627941079.6</v>
      </c>
      <c r="BV300">
        <v>940.51</v>
      </c>
      <c r="BW300">
        <v>945.599</v>
      </c>
      <c r="BX300">
        <v>19.811</v>
      </c>
      <c r="BY300">
        <v>19.7108</v>
      </c>
      <c r="BZ300">
        <v>938.138</v>
      </c>
      <c r="CA300">
        <v>19.9404</v>
      </c>
      <c r="CB300">
        <v>899.999</v>
      </c>
      <c r="CC300">
        <v>101.134</v>
      </c>
      <c r="CD300">
        <v>0.0994522</v>
      </c>
      <c r="CE300">
        <v>35.3362</v>
      </c>
      <c r="CF300">
        <v>35.5875</v>
      </c>
      <c r="CG300">
        <v>999.9</v>
      </c>
      <c r="CH300">
        <v>0</v>
      </c>
      <c r="CI300">
        <v>0</v>
      </c>
      <c r="CJ300">
        <v>10011.2</v>
      </c>
      <c r="CK300">
        <v>0</v>
      </c>
      <c r="CL300">
        <v>66.265</v>
      </c>
      <c r="CM300">
        <v>1459.79</v>
      </c>
      <c r="CN300">
        <v>0.972987</v>
      </c>
      <c r="CO300">
        <v>0.0270127</v>
      </c>
      <c r="CP300">
        <v>0</v>
      </c>
      <c r="CQ300">
        <v>3.4719</v>
      </c>
      <c r="CR300">
        <v>4.99951</v>
      </c>
      <c r="CS300">
        <v>200.936</v>
      </c>
      <c r="CT300">
        <v>11910.1</v>
      </c>
      <c r="CU300">
        <v>49</v>
      </c>
      <c r="CV300">
        <v>51.312</v>
      </c>
      <c r="CW300">
        <v>50.5</v>
      </c>
      <c r="CX300">
        <v>50.375</v>
      </c>
      <c r="CY300">
        <v>51</v>
      </c>
      <c r="CZ300">
        <v>1415.49</v>
      </c>
      <c r="DA300">
        <v>39.3</v>
      </c>
      <c r="DB300">
        <v>0</v>
      </c>
      <c r="DC300">
        <v>1627941080.5</v>
      </c>
      <c r="DD300">
        <v>0</v>
      </c>
      <c r="DE300">
        <v>3.22281923076923</v>
      </c>
      <c r="DF300">
        <v>0.428960686308812</v>
      </c>
      <c r="DG300">
        <v>-3.25740171517312</v>
      </c>
      <c r="DH300">
        <v>201.313423076923</v>
      </c>
      <c r="DI300">
        <v>15</v>
      </c>
      <c r="DJ300">
        <v>1627940486.6</v>
      </c>
      <c r="DK300" t="s">
        <v>294</v>
      </c>
      <c r="DL300">
        <v>1627940484.1</v>
      </c>
      <c r="DM300">
        <v>1627940486.6</v>
      </c>
      <c r="DN300">
        <v>1</v>
      </c>
      <c r="DO300">
        <v>-0.66</v>
      </c>
      <c r="DP300">
        <v>-0.126</v>
      </c>
      <c r="DQ300">
        <v>0.617</v>
      </c>
      <c r="DR300">
        <v>-0.144</v>
      </c>
      <c r="DS300">
        <v>420</v>
      </c>
      <c r="DT300">
        <v>19</v>
      </c>
      <c r="DU300">
        <v>0.69</v>
      </c>
      <c r="DV300">
        <v>0.21</v>
      </c>
      <c r="DW300">
        <v>-4.98926390243902</v>
      </c>
      <c r="DX300">
        <v>-0.388684599303135</v>
      </c>
      <c r="DY300">
        <v>0.0751877235334123</v>
      </c>
      <c r="DZ300">
        <v>1</v>
      </c>
      <c r="EA300">
        <v>3.22604411764706</v>
      </c>
      <c r="EB300">
        <v>-0.215622147083691</v>
      </c>
      <c r="EC300">
        <v>0.190624344459704</v>
      </c>
      <c r="ED300">
        <v>1</v>
      </c>
      <c r="EE300">
        <v>0.0811312609756098</v>
      </c>
      <c r="EF300">
        <v>0.155086860627178</v>
      </c>
      <c r="EG300">
        <v>0.023130910783444</v>
      </c>
      <c r="EH300">
        <v>0</v>
      </c>
      <c r="EI300">
        <v>2</v>
      </c>
      <c r="EJ300">
        <v>3</v>
      </c>
      <c r="EK300" t="s">
        <v>298</v>
      </c>
      <c r="EL300">
        <v>100</v>
      </c>
      <c r="EM300">
        <v>100</v>
      </c>
      <c r="EN300">
        <v>2.372</v>
      </c>
      <c r="EO300">
        <v>-0.1294</v>
      </c>
      <c r="EP300">
        <v>-1.5265217558934</v>
      </c>
      <c r="EQ300">
        <v>0.00616335315543056</v>
      </c>
      <c r="ER300">
        <v>-2.81551833566181e-06</v>
      </c>
      <c r="ES300">
        <v>7.20361701182458e-10</v>
      </c>
      <c r="ET300">
        <v>-0.335119031910718</v>
      </c>
      <c r="EU300">
        <v>0.000949733804135094</v>
      </c>
      <c r="EV300">
        <v>0.000626151634330831</v>
      </c>
      <c r="EW300">
        <v>-7.8445624330649e-06</v>
      </c>
      <c r="EX300">
        <v>-4</v>
      </c>
      <c r="EY300">
        <v>2067</v>
      </c>
      <c r="EZ300">
        <v>1</v>
      </c>
      <c r="FA300">
        <v>22</v>
      </c>
      <c r="FB300">
        <v>9.9</v>
      </c>
      <c r="FC300">
        <v>9.9</v>
      </c>
      <c r="FD300">
        <v>18</v>
      </c>
      <c r="FE300">
        <v>993.84</v>
      </c>
      <c r="FF300">
        <v>446.106</v>
      </c>
      <c r="FG300">
        <v>33.0001</v>
      </c>
      <c r="FH300">
        <v>35.606</v>
      </c>
      <c r="FI300">
        <v>30.0011</v>
      </c>
      <c r="FJ300">
        <v>35.2799</v>
      </c>
      <c r="FK300">
        <v>35.3025</v>
      </c>
      <c r="FL300">
        <v>52.2164</v>
      </c>
      <c r="FM300">
        <v>45.7144</v>
      </c>
      <c r="FN300">
        <v>0</v>
      </c>
      <c r="FO300">
        <v>33</v>
      </c>
      <c r="FP300">
        <v>958.53</v>
      </c>
      <c r="FQ300">
        <v>19.7381</v>
      </c>
      <c r="FR300">
        <v>98.7124</v>
      </c>
      <c r="FS300">
        <v>97.5268</v>
      </c>
    </row>
    <row r="301" spans="1:175">
      <c r="A301">
        <v>285</v>
      </c>
      <c r="B301">
        <v>1627941081.6</v>
      </c>
      <c r="C301">
        <v>568</v>
      </c>
      <c r="D301" t="s">
        <v>864</v>
      </c>
      <c r="E301" t="s">
        <v>865</v>
      </c>
      <c r="F301">
        <v>0</v>
      </c>
      <c r="H301">
        <v>1627941081.6</v>
      </c>
      <c r="I301">
        <f>(J301)/1000</f>
        <v>0</v>
      </c>
      <c r="J301">
        <f>1000*CB301*AH301*(BX301-BY301)/(100*BQ301*(1000-AH301*BX301))</f>
        <v>0</v>
      </c>
      <c r="K301">
        <f>CB301*AH301*(BW301-BV301*(1000-AH301*BY301)/(1000-AH301*BX301))/(100*BQ301)</f>
        <v>0</v>
      </c>
      <c r="L301">
        <f>BV301 - IF(AH301&gt;1, K301*BQ301*100.0/(AJ301*CJ301), 0)</f>
        <v>0</v>
      </c>
      <c r="M301">
        <f>((S301-I301/2)*L301-K301)/(S301+I301/2)</f>
        <v>0</v>
      </c>
      <c r="N301">
        <f>M301*(CC301+CD301)/1000.0</f>
        <v>0</v>
      </c>
      <c r="O301">
        <f>(BV301 - IF(AH301&gt;1, K301*BQ301*100.0/(AJ301*CJ301), 0))*(CC301+CD301)/1000.0</f>
        <v>0</v>
      </c>
      <c r="P301">
        <f>2.0/((1/R301-1/Q301)+SIGN(R301)*SQRT((1/R301-1/Q301)*(1/R301-1/Q301) + 4*BR301/((BR301+1)*(BR301+1))*(2*1/R301*1/Q301-1/Q301*1/Q301)))</f>
        <v>0</v>
      </c>
      <c r="Q301">
        <f>IF(LEFT(BS301,1)&lt;&gt;"0",IF(LEFT(BS301,1)="1",3.0,BT301),$D$5+$E$5*(CJ301*CC301/($K$5*1000))+$F$5*(CJ301*CC301/($K$5*1000))*MAX(MIN(BQ301,$J$5),$I$5)*MAX(MIN(BQ301,$J$5),$I$5)+$G$5*MAX(MIN(BQ301,$J$5),$I$5)*(CJ301*CC301/($K$5*1000))+$H$5*(CJ301*CC301/($K$5*1000))*(CJ301*CC301/($K$5*1000)))</f>
        <v>0</v>
      </c>
      <c r="R301">
        <f>I301*(1000-(1000*0.61365*exp(17.502*V301/(240.97+V301))/(CC301+CD301)+BX301)/2)/(1000*0.61365*exp(17.502*V301/(240.97+V301))/(CC301+CD301)-BX301)</f>
        <v>0</v>
      </c>
      <c r="S301">
        <f>1/((BR301+1)/(P301/1.6)+1/(Q301/1.37)) + BR301/((BR301+1)/(P301/1.6) + BR301/(Q301/1.37))</f>
        <v>0</v>
      </c>
      <c r="T301">
        <f>(BM301*BP301)</f>
        <v>0</v>
      </c>
      <c r="U301">
        <f>(CE301+(T301+2*0.95*5.67E-8*(((CE301+$B$7)+273)^4-(CE301+273)^4)-44100*I301)/(1.84*29.3*Q301+8*0.95*5.67E-8*(CE301+273)^3))</f>
        <v>0</v>
      </c>
      <c r="V301">
        <f>($C$7*CF301+$D$7*CG301+$E$7*U301)</f>
        <v>0</v>
      </c>
      <c r="W301">
        <f>0.61365*exp(17.502*V301/(240.97+V301))</f>
        <v>0</v>
      </c>
      <c r="X301">
        <f>(Y301/Z301*100)</f>
        <v>0</v>
      </c>
      <c r="Y301">
        <f>BX301*(CC301+CD301)/1000</f>
        <v>0</v>
      </c>
      <c r="Z301">
        <f>0.61365*exp(17.502*CE301/(240.97+CE301))</f>
        <v>0</v>
      </c>
      <c r="AA301">
        <f>(W301-BX301*(CC301+CD301)/1000)</f>
        <v>0</v>
      </c>
      <c r="AB301">
        <f>(-I301*44100)</f>
        <v>0</v>
      </c>
      <c r="AC301">
        <f>2*29.3*Q301*0.92*(CE301-V301)</f>
        <v>0</v>
      </c>
      <c r="AD301">
        <f>2*0.95*5.67E-8*(((CE301+$B$7)+273)^4-(V301+273)^4)</f>
        <v>0</v>
      </c>
      <c r="AE301">
        <f>T301+AD301+AB301+AC301</f>
        <v>0</v>
      </c>
      <c r="AF301">
        <v>0</v>
      </c>
      <c r="AG301">
        <v>0</v>
      </c>
      <c r="AH301">
        <f>IF(AF301*$H$13&gt;=AJ301,1.0,(AJ301/(AJ301-AF301*$H$13)))</f>
        <v>0</v>
      </c>
      <c r="AI301">
        <f>(AH301-1)*100</f>
        <v>0</v>
      </c>
      <c r="AJ301">
        <f>MAX(0,($B$13+$C$13*CJ301)/(1+$D$13*CJ301)*CC301/(CE301+273)*$E$13)</f>
        <v>0</v>
      </c>
      <c r="AK301" t="s">
        <v>292</v>
      </c>
      <c r="AL301" t="s">
        <v>292</v>
      </c>
      <c r="AM301">
        <v>0</v>
      </c>
      <c r="AN301">
        <v>0</v>
      </c>
      <c r="AO301">
        <f>1-AM301/AN301</f>
        <v>0</v>
      </c>
      <c r="AP301">
        <v>0</v>
      </c>
      <c r="AQ301" t="s">
        <v>292</v>
      </c>
      <c r="AR301" t="s">
        <v>292</v>
      </c>
      <c r="AS301">
        <v>0</v>
      </c>
      <c r="AT301">
        <v>0</v>
      </c>
      <c r="AU301">
        <f>1-AS301/AT301</f>
        <v>0</v>
      </c>
      <c r="AV301">
        <v>0.5</v>
      </c>
      <c r="AW301">
        <f>BN301</f>
        <v>0</v>
      </c>
      <c r="AX301">
        <f>K301</f>
        <v>0</v>
      </c>
      <c r="AY301">
        <f>AU301*AV301*AW301</f>
        <v>0</v>
      </c>
      <c r="AZ301">
        <f>(AX301-AP301)/AW301</f>
        <v>0</v>
      </c>
      <c r="BA301">
        <f>(AN301-AT301)/AT301</f>
        <v>0</v>
      </c>
      <c r="BB301">
        <f>AM301/(AO301+AM301/AT301)</f>
        <v>0</v>
      </c>
      <c r="BC301" t="s">
        <v>292</v>
      </c>
      <c r="BD301">
        <v>0</v>
      </c>
      <c r="BE301">
        <f>IF(BD301&lt;&gt;0, BD301, BB301)</f>
        <v>0</v>
      </c>
      <c r="BF301">
        <f>1-BE301/AT301</f>
        <v>0</v>
      </c>
      <c r="BG301">
        <f>(AT301-AS301)/(AT301-BE301)</f>
        <v>0</v>
      </c>
      <c r="BH301">
        <f>(AN301-AT301)/(AN301-BE301)</f>
        <v>0</v>
      </c>
      <c r="BI301">
        <f>(AT301-AS301)/(AT301-AM301)</f>
        <v>0</v>
      </c>
      <c r="BJ301">
        <f>(AN301-AT301)/(AN301-AM301)</f>
        <v>0</v>
      </c>
      <c r="BK301">
        <f>(BG301*BE301/AS301)</f>
        <v>0</v>
      </c>
      <c r="BL301">
        <f>(1-BK301)</f>
        <v>0</v>
      </c>
      <c r="BM301">
        <f>$B$11*CK301+$C$11*CL301+$F$11*CM301*(1-CP301)</f>
        <v>0</v>
      </c>
      <c r="BN301">
        <f>BM301*BO301</f>
        <v>0</v>
      </c>
      <c r="BO301">
        <f>($B$11*$D$9+$C$11*$D$9+$F$11*((CZ301+CR301)/MAX(CZ301+CR301+DA301, 0.1)*$I$9+DA301/MAX(CZ301+CR301+DA301, 0.1)*$J$9))/($B$11+$C$11+$F$11)</f>
        <v>0</v>
      </c>
      <c r="BP301">
        <f>($B$11*$K$9+$C$11*$K$9+$F$11*((CZ301+CR301)/MAX(CZ301+CR301+DA301, 0.1)*$P$9+DA301/MAX(CZ301+CR301+DA301, 0.1)*$Q$9))/($B$11+$C$11+$F$11)</f>
        <v>0</v>
      </c>
      <c r="BQ301">
        <v>6</v>
      </c>
      <c r="BR301">
        <v>0.5</v>
      </c>
      <c r="BS301" t="s">
        <v>293</v>
      </c>
      <c r="BT301">
        <v>2</v>
      </c>
      <c r="BU301">
        <v>1627941081.6</v>
      </c>
      <c r="BV301">
        <v>943.854</v>
      </c>
      <c r="BW301">
        <v>948.986</v>
      </c>
      <c r="BX301">
        <v>19.801</v>
      </c>
      <c r="BY301">
        <v>19.7139</v>
      </c>
      <c r="BZ301">
        <v>941.472</v>
      </c>
      <c r="CA301">
        <v>19.9305</v>
      </c>
      <c r="CB301">
        <v>900.027</v>
      </c>
      <c r="CC301">
        <v>101.135</v>
      </c>
      <c r="CD301">
        <v>0.100095</v>
      </c>
      <c r="CE301">
        <v>35.3356</v>
      </c>
      <c r="CF301">
        <v>35.5869</v>
      </c>
      <c r="CG301">
        <v>999.9</v>
      </c>
      <c r="CH301">
        <v>0</v>
      </c>
      <c r="CI301">
        <v>0</v>
      </c>
      <c r="CJ301">
        <v>9990</v>
      </c>
      <c r="CK301">
        <v>0</v>
      </c>
      <c r="CL301">
        <v>66.265</v>
      </c>
      <c r="CM301">
        <v>1459.78</v>
      </c>
      <c r="CN301">
        <v>0.972987</v>
      </c>
      <c r="CO301">
        <v>0.0270127</v>
      </c>
      <c r="CP301">
        <v>0</v>
      </c>
      <c r="CQ301">
        <v>3.1482</v>
      </c>
      <c r="CR301">
        <v>4.99951</v>
      </c>
      <c r="CS301">
        <v>201.042</v>
      </c>
      <c r="CT301">
        <v>11910.1</v>
      </c>
      <c r="CU301">
        <v>49</v>
      </c>
      <c r="CV301">
        <v>51.25</v>
      </c>
      <c r="CW301">
        <v>50.5</v>
      </c>
      <c r="CX301">
        <v>50.375</v>
      </c>
      <c r="CY301">
        <v>51</v>
      </c>
      <c r="CZ301">
        <v>1415.48</v>
      </c>
      <c r="DA301">
        <v>39.3</v>
      </c>
      <c r="DB301">
        <v>0</v>
      </c>
      <c r="DC301">
        <v>1627941082.3</v>
      </c>
      <c r="DD301">
        <v>0</v>
      </c>
      <c r="DE301">
        <v>3.242848</v>
      </c>
      <c r="DF301">
        <v>-0.318176920927411</v>
      </c>
      <c r="DG301">
        <v>-2.65684617566132</v>
      </c>
      <c r="DH301">
        <v>201.22076</v>
      </c>
      <c r="DI301">
        <v>15</v>
      </c>
      <c r="DJ301">
        <v>1627940486.6</v>
      </c>
      <c r="DK301" t="s">
        <v>294</v>
      </c>
      <c r="DL301">
        <v>1627940484.1</v>
      </c>
      <c r="DM301">
        <v>1627940486.6</v>
      </c>
      <c r="DN301">
        <v>1</v>
      </c>
      <c r="DO301">
        <v>-0.66</v>
      </c>
      <c r="DP301">
        <v>-0.126</v>
      </c>
      <c r="DQ301">
        <v>0.617</v>
      </c>
      <c r="DR301">
        <v>-0.144</v>
      </c>
      <c r="DS301">
        <v>420</v>
      </c>
      <c r="DT301">
        <v>19</v>
      </c>
      <c r="DU301">
        <v>0.69</v>
      </c>
      <c r="DV301">
        <v>0.21</v>
      </c>
      <c r="DW301">
        <v>-4.99229487804878</v>
      </c>
      <c r="DX301">
        <v>-0.549670871080148</v>
      </c>
      <c r="DY301">
        <v>0.0787969637003849</v>
      </c>
      <c r="DZ301">
        <v>0</v>
      </c>
      <c r="EA301">
        <v>3.21668</v>
      </c>
      <c r="EB301">
        <v>0.0285252446183942</v>
      </c>
      <c r="EC301">
        <v>0.19200983873601</v>
      </c>
      <c r="ED301">
        <v>1</v>
      </c>
      <c r="EE301">
        <v>0.0829775268292683</v>
      </c>
      <c r="EF301">
        <v>0.180059485714286</v>
      </c>
      <c r="EG301">
        <v>0.0237236157966351</v>
      </c>
      <c r="EH301">
        <v>0</v>
      </c>
      <c r="EI301">
        <v>1</v>
      </c>
      <c r="EJ301">
        <v>3</v>
      </c>
      <c r="EK301" t="s">
        <v>349</v>
      </c>
      <c r="EL301">
        <v>100</v>
      </c>
      <c r="EM301">
        <v>100</v>
      </c>
      <c r="EN301">
        <v>2.382</v>
      </c>
      <c r="EO301">
        <v>-0.1295</v>
      </c>
      <c r="EP301">
        <v>-1.5265217558934</v>
      </c>
      <c r="EQ301">
        <v>0.00616335315543056</v>
      </c>
      <c r="ER301">
        <v>-2.81551833566181e-06</v>
      </c>
      <c r="ES301">
        <v>7.20361701182458e-10</v>
      </c>
      <c r="ET301">
        <v>-0.335119031910718</v>
      </c>
      <c r="EU301">
        <v>0.000949733804135094</v>
      </c>
      <c r="EV301">
        <v>0.000626151634330831</v>
      </c>
      <c r="EW301">
        <v>-7.8445624330649e-06</v>
      </c>
      <c r="EX301">
        <v>-4</v>
      </c>
      <c r="EY301">
        <v>2067</v>
      </c>
      <c r="EZ301">
        <v>1</v>
      </c>
      <c r="FA301">
        <v>22</v>
      </c>
      <c r="FB301">
        <v>10</v>
      </c>
      <c r="FC301">
        <v>9.9</v>
      </c>
      <c r="FD301">
        <v>18</v>
      </c>
      <c r="FE301">
        <v>993.953</v>
      </c>
      <c r="FF301">
        <v>445.964</v>
      </c>
      <c r="FG301">
        <v>33</v>
      </c>
      <c r="FH301">
        <v>35.6111</v>
      </c>
      <c r="FI301">
        <v>30.001</v>
      </c>
      <c r="FJ301">
        <v>35.2854</v>
      </c>
      <c r="FK301">
        <v>35.3081</v>
      </c>
      <c r="FL301">
        <v>52.3272</v>
      </c>
      <c r="FM301">
        <v>45.7144</v>
      </c>
      <c r="FN301">
        <v>0</v>
      </c>
      <c r="FO301">
        <v>33</v>
      </c>
      <c r="FP301">
        <v>963.57</v>
      </c>
      <c r="FQ301">
        <v>19.746</v>
      </c>
      <c r="FR301">
        <v>98.7118</v>
      </c>
      <c r="FS301">
        <v>97.5266</v>
      </c>
    </row>
    <row r="302" spans="1:175">
      <c r="A302">
        <v>286</v>
      </c>
      <c r="B302">
        <v>1627941083.6</v>
      </c>
      <c r="C302">
        <v>570</v>
      </c>
      <c r="D302" t="s">
        <v>866</v>
      </c>
      <c r="E302" t="s">
        <v>867</v>
      </c>
      <c r="F302">
        <v>0</v>
      </c>
      <c r="H302">
        <v>1627941083.6</v>
      </c>
      <c r="I302">
        <f>(J302)/1000</f>
        <v>0</v>
      </c>
      <c r="J302">
        <f>1000*CB302*AH302*(BX302-BY302)/(100*BQ302*(1000-AH302*BX302))</f>
        <v>0</v>
      </c>
      <c r="K302">
        <f>CB302*AH302*(BW302-BV302*(1000-AH302*BY302)/(1000-AH302*BX302))/(100*BQ302)</f>
        <v>0</v>
      </c>
      <c r="L302">
        <f>BV302 - IF(AH302&gt;1, K302*BQ302*100.0/(AJ302*CJ302), 0)</f>
        <v>0</v>
      </c>
      <c r="M302">
        <f>((S302-I302/2)*L302-K302)/(S302+I302/2)</f>
        <v>0</v>
      </c>
      <c r="N302">
        <f>M302*(CC302+CD302)/1000.0</f>
        <v>0</v>
      </c>
      <c r="O302">
        <f>(BV302 - IF(AH302&gt;1, K302*BQ302*100.0/(AJ302*CJ302), 0))*(CC302+CD302)/1000.0</f>
        <v>0</v>
      </c>
      <c r="P302">
        <f>2.0/((1/R302-1/Q302)+SIGN(R302)*SQRT((1/R302-1/Q302)*(1/R302-1/Q302) + 4*BR302/((BR302+1)*(BR302+1))*(2*1/R302*1/Q302-1/Q302*1/Q302)))</f>
        <v>0</v>
      </c>
      <c r="Q302">
        <f>IF(LEFT(BS302,1)&lt;&gt;"0",IF(LEFT(BS302,1)="1",3.0,BT302),$D$5+$E$5*(CJ302*CC302/($K$5*1000))+$F$5*(CJ302*CC302/($K$5*1000))*MAX(MIN(BQ302,$J$5),$I$5)*MAX(MIN(BQ302,$J$5),$I$5)+$G$5*MAX(MIN(BQ302,$J$5),$I$5)*(CJ302*CC302/($K$5*1000))+$H$5*(CJ302*CC302/($K$5*1000))*(CJ302*CC302/($K$5*1000)))</f>
        <v>0</v>
      </c>
      <c r="R302">
        <f>I302*(1000-(1000*0.61365*exp(17.502*V302/(240.97+V302))/(CC302+CD302)+BX302)/2)/(1000*0.61365*exp(17.502*V302/(240.97+V302))/(CC302+CD302)-BX302)</f>
        <v>0</v>
      </c>
      <c r="S302">
        <f>1/((BR302+1)/(P302/1.6)+1/(Q302/1.37)) + BR302/((BR302+1)/(P302/1.6) + BR302/(Q302/1.37))</f>
        <v>0</v>
      </c>
      <c r="T302">
        <f>(BM302*BP302)</f>
        <v>0</v>
      </c>
      <c r="U302">
        <f>(CE302+(T302+2*0.95*5.67E-8*(((CE302+$B$7)+273)^4-(CE302+273)^4)-44100*I302)/(1.84*29.3*Q302+8*0.95*5.67E-8*(CE302+273)^3))</f>
        <v>0</v>
      </c>
      <c r="V302">
        <f>($C$7*CF302+$D$7*CG302+$E$7*U302)</f>
        <v>0</v>
      </c>
      <c r="W302">
        <f>0.61365*exp(17.502*V302/(240.97+V302))</f>
        <v>0</v>
      </c>
      <c r="X302">
        <f>(Y302/Z302*100)</f>
        <v>0</v>
      </c>
      <c r="Y302">
        <f>BX302*(CC302+CD302)/1000</f>
        <v>0</v>
      </c>
      <c r="Z302">
        <f>0.61365*exp(17.502*CE302/(240.97+CE302))</f>
        <v>0</v>
      </c>
      <c r="AA302">
        <f>(W302-BX302*(CC302+CD302)/1000)</f>
        <v>0</v>
      </c>
      <c r="AB302">
        <f>(-I302*44100)</f>
        <v>0</v>
      </c>
      <c r="AC302">
        <f>2*29.3*Q302*0.92*(CE302-V302)</f>
        <v>0</v>
      </c>
      <c r="AD302">
        <f>2*0.95*5.67E-8*(((CE302+$B$7)+273)^4-(V302+273)^4)</f>
        <v>0</v>
      </c>
      <c r="AE302">
        <f>T302+AD302+AB302+AC302</f>
        <v>0</v>
      </c>
      <c r="AF302">
        <v>0</v>
      </c>
      <c r="AG302">
        <v>0</v>
      </c>
      <c r="AH302">
        <f>IF(AF302*$H$13&gt;=AJ302,1.0,(AJ302/(AJ302-AF302*$H$13)))</f>
        <v>0</v>
      </c>
      <c r="AI302">
        <f>(AH302-1)*100</f>
        <v>0</v>
      </c>
      <c r="AJ302">
        <f>MAX(0,($B$13+$C$13*CJ302)/(1+$D$13*CJ302)*CC302/(CE302+273)*$E$13)</f>
        <v>0</v>
      </c>
      <c r="AK302" t="s">
        <v>292</v>
      </c>
      <c r="AL302" t="s">
        <v>292</v>
      </c>
      <c r="AM302">
        <v>0</v>
      </c>
      <c r="AN302">
        <v>0</v>
      </c>
      <c r="AO302">
        <f>1-AM302/AN302</f>
        <v>0</v>
      </c>
      <c r="AP302">
        <v>0</v>
      </c>
      <c r="AQ302" t="s">
        <v>292</v>
      </c>
      <c r="AR302" t="s">
        <v>292</v>
      </c>
      <c r="AS302">
        <v>0</v>
      </c>
      <c r="AT302">
        <v>0</v>
      </c>
      <c r="AU302">
        <f>1-AS302/AT302</f>
        <v>0</v>
      </c>
      <c r="AV302">
        <v>0.5</v>
      </c>
      <c r="AW302">
        <f>BN302</f>
        <v>0</v>
      </c>
      <c r="AX302">
        <f>K302</f>
        <v>0</v>
      </c>
      <c r="AY302">
        <f>AU302*AV302*AW302</f>
        <v>0</v>
      </c>
      <c r="AZ302">
        <f>(AX302-AP302)/AW302</f>
        <v>0</v>
      </c>
      <c r="BA302">
        <f>(AN302-AT302)/AT302</f>
        <v>0</v>
      </c>
      <c r="BB302">
        <f>AM302/(AO302+AM302/AT302)</f>
        <v>0</v>
      </c>
      <c r="BC302" t="s">
        <v>292</v>
      </c>
      <c r="BD302">
        <v>0</v>
      </c>
      <c r="BE302">
        <f>IF(BD302&lt;&gt;0, BD302, BB302)</f>
        <v>0</v>
      </c>
      <c r="BF302">
        <f>1-BE302/AT302</f>
        <v>0</v>
      </c>
      <c r="BG302">
        <f>(AT302-AS302)/(AT302-BE302)</f>
        <v>0</v>
      </c>
      <c r="BH302">
        <f>(AN302-AT302)/(AN302-BE302)</f>
        <v>0</v>
      </c>
      <c r="BI302">
        <f>(AT302-AS302)/(AT302-AM302)</f>
        <v>0</v>
      </c>
      <c r="BJ302">
        <f>(AN302-AT302)/(AN302-AM302)</f>
        <v>0</v>
      </c>
      <c r="BK302">
        <f>(BG302*BE302/AS302)</f>
        <v>0</v>
      </c>
      <c r="BL302">
        <f>(1-BK302)</f>
        <v>0</v>
      </c>
      <c r="BM302">
        <f>$B$11*CK302+$C$11*CL302+$F$11*CM302*(1-CP302)</f>
        <v>0</v>
      </c>
      <c r="BN302">
        <f>BM302*BO302</f>
        <v>0</v>
      </c>
      <c r="BO302">
        <f>($B$11*$D$9+$C$11*$D$9+$F$11*((CZ302+CR302)/MAX(CZ302+CR302+DA302, 0.1)*$I$9+DA302/MAX(CZ302+CR302+DA302, 0.1)*$J$9))/($B$11+$C$11+$F$11)</f>
        <v>0</v>
      </c>
      <c r="BP302">
        <f>($B$11*$K$9+$C$11*$K$9+$F$11*((CZ302+CR302)/MAX(CZ302+CR302+DA302, 0.1)*$P$9+DA302/MAX(CZ302+CR302+DA302, 0.1)*$Q$9))/($B$11+$C$11+$F$11)</f>
        <v>0</v>
      </c>
      <c r="BQ302">
        <v>6</v>
      </c>
      <c r="BR302">
        <v>0.5</v>
      </c>
      <c r="BS302" t="s">
        <v>293</v>
      </c>
      <c r="BT302">
        <v>2</v>
      </c>
      <c r="BU302">
        <v>1627941083.6</v>
      </c>
      <c r="BV302">
        <v>947.235</v>
      </c>
      <c r="BW302">
        <v>952.293</v>
      </c>
      <c r="BX302">
        <v>19.7966</v>
      </c>
      <c r="BY302">
        <v>19.7177</v>
      </c>
      <c r="BZ302">
        <v>944.844</v>
      </c>
      <c r="CA302">
        <v>19.9263</v>
      </c>
      <c r="CB302">
        <v>900.069</v>
      </c>
      <c r="CC302">
        <v>101.134</v>
      </c>
      <c r="CD302">
        <v>0.100212</v>
      </c>
      <c r="CE302">
        <v>35.3357</v>
      </c>
      <c r="CF302">
        <v>35.5907</v>
      </c>
      <c r="CG302">
        <v>999.9</v>
      </c>
      <c r="CH302">
        <v>0</v>
      </c>
      <c r="CI302">
        <v>0</v>
      </c>
      <c r="CJ302">
        <v>9967.5</v>
      </c>
      <c r="CK302">
        <v>0</v>
      </c>
      <c r="CL302">
        <v>66.265</v>
      </c>
      <c r="CM302">
        <v>1460.12</v>
      </c>
      <c r="CN302">
        <v>0.972993</v>
      </c>
      <c r="CO302">
        <v>0.027007</v>
      </c>
      <c r="CP302">
        <v>0</v>
      </c>
      <c r="CQ302">
        <v>3.2353</v>
      </c>
      <c r="CR302">
        <v>4.99951</v>
      </c>
      <c r="CS302">
        <v>200.63</v>
      </c>
      <c r="CT302">
        <v>11912.8</v>
      </c>
      <c r="CU302">
        <v>49</v>
      </c>
      <c r="CV302">
        <v>51.312</v>
      </c>
      <c r="CW302">
        <v>50.562</v>
      </c>
      <c r="CX302">
        <v>50.375</v>
      </c>
      <c r="CY302">
        <v>51</v>
      </c>
      <c r="CZ302">
        <v>1415.82</v>
      </c>
      <c r="DA302">
        <v>39.3</v>
      </c>
      <c r="DB302">
        <v>0</v>
      </c>
      <c r="DC302">
        <v>1627941084.1</v>
      </c>
      <c r="DD302">
        <v>0</v>
      </c>
      <c r="DE302">
        <v>3.21941153846154</v>
      </c>
      <c r="DF302">
        <v>0.0775760668943302</v>
      </c>
      <c r="DG302">
        <v>-2.93859830213451</v>
      </c>
      <c r="DH302">
        <v>201.152538461538</v>
      </c>
      <c r="DI302">
        <v>15</v>
      </c>
      <c r="DJ302">
        <v>1627940486.6</v>
      </c>
      <c r="DK302" t="s">
        <v>294</v>
      </c>
      <c r="DL302">
        <v>1627940484.1</v>
      </c>
      <c r="DM302">
        <v>1627940486.6</v>
      </c>
      <c r="DN302">
        <v>1</v>
      </c>
      <c r="DO302">
        <v>-0.66</v>
      </c>
      <c r="DP302">
        <v>-0.126</v>
      </c>
      <c r="DQ302">
        <v>0.617</v>
      </c>
      <c r="DR302">
        <v>-0.144</v>
      </c>
      <c r="DS302">
        <v>420</v>
      </c>
      <c r="DT302">
        <v>19</v>
      </c>
      <c r="DU302">
        <v>0.69</v>
      </c>
      <c r="DV302">
        <v>0.21</v>
      </c>
      <c r="DW302">
        <v>-5.00815195121951</v>
      </c>
      <c r="DX302">
        <v>-0.699332195121961</v>
      </c>
      <c r="DY302">
        <v>0.0856072320064287</v>
      </c>
      <c r="DZ302">
        <v>0</v>
      </c>
      <c r="EA302">
        <v>3.21869705882353</v>
      </c>
      <c r="EB302">
        <v>0.0637143357956762</v>
      </c>
      <c r="EC302">
        <v>0.19684610514053</v>
      </c>
      <c r="ED302">
        <v>1</v>
      </c>
      <c r="EE302">
        <v>0.0843632390243902</v>
      </c>
      <c r="EF302">
        <v>0.162381173519164</v>
      </c>
      <c r="EG302">
        <v>0.023435200733646</v>
      </c>
      <c r="EH302">
        <v>0</v>
      </c>
      <c r="EI302">
        <v>1</v>
      </c>
      <c r="EJ302">
        <v>3</v>
      </c>
      <c r="EK302" t="s">
        <v>349</v>
      </c>
      <c r="EL302">
        <v>100</v>
      </c>
      <c r="EM302">
        <v>100</v>
      </c>
      <c r="EN302">
        <v>2.391</v>
      </c>
      <c r="EO302">
        <v>-0.1297</v>
      </c>
      <c r="EP302">
        <v>-1.5265217558934</v>
      </c>
      <c r="EQ302">
        <v>0.00616335315543056</v>
      </c>
      <c r="ER302">
        <v>-2.81551833566181e-06</v>
      </c>
      <c r="ES302">
        <v>7.20361701182458e-10</v>
      </c>
      <c r="ET302">
        <v>-0.335119031910718</v>
      </c>
      <c r="EU302">
        <v>0.000949733804135094</v>
      </c>
      <c r="EV302">
        <v>0.000626151634330831</v>
      </c>
      <c r="EW302">
        <v>-7.8445624330649e-06</v>
      </c>
      <c r="EX302">
        <v>-4</v>
      </c>
      <c r="EY302">
        <v>2067</v>
      </c>
      <c r="EZ302">
        <v>1</v>
      </c>
      <c r="FA302">
        <v>22</v>
      </c>
      <c r="FB302">
        <v>10</v>
      </c>
      <c r="FC302">
        <v>9.9</v>
      </c>
      <c r="FD302">
        <v>18</v>
      </c>
      <c r="FE302">
        <v>993.837</v>
      </c>
      <c r="FF302">
        <v>445.833</v>
      </c>
      <c r="FG302">
        <v>33</v>
      </c>
      <c r="FH302">
        <v>35.6167</v>
      </c>
      <c r="FI302">
        <v>30.001</v>
      </c>
      <c r="FJ302">
        <v>35.2902</v>
      </c>
      <c r="FK302">
        <v>35.3129</v>
      </c>
      <c r="FL302">
        <v>52.5037</v>
      </c>
      <c r="FM302">
        <v>45.7144</v>
      </c>
      <c r="FN302">
        <v>0</v>
      </c>
      <c r="FO302">
        <v>33</v>
      </c>
      <c r="FP302">
        <v>963.57</v>
      </c>
      <c r="FQ302">
        <v>19.7499</v>
      </c>
      <c r="FR302">
        <v>98.7096</v>
      </c>
      <c r="FS302">
        <v>97.5264</v>
      </c>
    </row>
    <row r="303" spans="1:175">
      <c r="A303">
        <v>287</v>
      </c>
      <c r="B303">
        <v>1627941085.6</v>
      </c>
      <c r="C303">
        <v>572</v>
      </c>
      <c r="D303" t="s">
        <v>868</v>
      </c>
      <c r="E303" t="s">
        <v>869</v>
      </c>
      <c r="F303">
        <v>0</v>
      </c>
      <c r="H303">
        <v>1627941085.6</v>
      </c>
      <c r="I303">
        <f>(J303)/1000</f>
        <v>0</v>
      </c>
      <c r="J303">
        <f>1000*CB303*AH303*(BX303-BY303)/(100*BQ303*(1000-AH303*BX303))</f>
        <v>0</v>
      </c>
      <c r="K303">
        <f>CB303*AH303*(BW303-BV303*(1000-AH303*BY303)/(1000-AH303*BX303))/(100*BQ303)</f>
        <v>0</v>
      </c>
      <c r="L303">
        <f>BV303 - IF(AH303&gt;1, K303*BQ303*100.0/(AJ303*CJ303), 0)</f>
        <v>0</v>
      </c>
      <c r="M303">
        <f>((S303-I303/2)*L303-K303)/(S303+I303/2)</f>
        <v>0</v>
      </c>
      <c r="N303">
        <f>M303*(CC303+CD303)/1000.0</f>
        <v>0</v>
      </c>
      <c r="O303">
        <f>(BV303 - IF(AH303&gt;1, K303*BQ303*100.0/(AJ303*CJ303), 0))*(CC303+CD303)/1000.0</f>
        <v>0</v>
      </c>
      <c r="P303">
        <f>2.0/((1/R303-1/Q303)+SIGN(R303)*SQRT((1/R303-1/Q303)*(1/R303-1/Q303) + 4*BR303/((BR303+1)*(BR303+1))*(2*1/R303*1/Q303-1/Q303*1/Q303)))</f>
        <v>0</v>
      </c>
      <c r="Q303">
        <f>IF(LEFT(BS303,1)&lt;&gt;"0",IF(LEFT(BS303,1)="1",3.0,BT303),$D$5+$E$5*(CJ303*CC303/($K$5*1000))+$F$5*(CJ303*CC303/($K$5*1000))*MAX(MIN(BQ303,$J$5),$I$5)*MAX(MIN(BQ303,$J$5),$I$5)+$G$5*MAX(MIN(BQ303,$J$5),$I$5)*(CJ303*CC303/($K$5*1000))+$H$5*(CJ303*CC303/($K$5*1000))*(CJ303*CC303/($K$5*1000)))</f>
        <v>0</v>
      </c>
      <c r="R303">
        <f>I303*(1000-(1000*0.61365*exp(17.502*V303/(240.97+V303))/(CC303+CD303)+BX303)/2)/(1000*0.61365*exp(17.502*V303/(240.97+V303))/(CC303+CD303)-BX303)</f>
        <v>0</v>
      </c>
      <c r="S303">
        <f>1/((BR303+1)/(P303/1.6)+1/(Q303/1.37)) + BR303/((BR303+1)/(P303/1.6) + BR303/(Q303/1.37))</f>
        <v>0</v>
      </c>
      <c r="T303">
        <f>(BM303*BP303)</f>
        <v>0</v>
      </c>
      <c r="U303">
        <f>(CE303+(T303+2*0.95*5.67E-8*(((CE303+$B$7)+273)^4-(CE303+273)^4)-44100*I303)/(1.84*29.3*Q303+8*0.95*5.67E-8*(CE303+273)^3))</f>
        <v>0</v>
      </c>
      <c r="V303">
        <f>($C$7*CF303+$D$7*CG303+$E$7*U303)</f>
        <v>0</v>
      </c>
      <c r="W303">
        <f>0.61365*exp(17.502*V303/(240.97+V303))</f>
        <v>0</v>
      </c>
      <c r="X303">
        <f>(Y303/Z303*100)</f>
        <v>0</v>
      </c>
      <c r="Y303">
        <f>BX303*(CC303+CD303)/1000</f>
        <v>0</v>
      </c>
      <c r="Z303">
        <f>0.61365*exp(17.502*CE303/(240.97+CE303))</f>
        <v>0</v>
      </c>
      <c r="AA303">
        <f>(W303-BX303*(CC303+CD303)/1000)</f>
        <v>0</v>
      </c>
      <c r="AB303">
        <f>(-I303*44100)</f>
        <v>0</v>
      </c>
      <c r="AC303">
        <f>2*29.3*Q303*0.92*(CE303-V303)</f>
        <v>0</v>
      </c>
      <c r="AD303">
        <f>2*0.95*5.67E-8*(((CE303+$B$7)+273)^4-(V303+273)^4)</f>
        <v>0</v>
      </c>
      <c r="AE303">
        <f>T303+AD303+AB303+AC303</f>
        <v>0</v>
      </c>
      <c r="AF303">
        <v>0</v>
      </c>
      <c r="AG303">
        <v>0</v>
      </c>
      <c r="AH303">
        <f>IF(AF303*$H$13&gt;=AJ303,1.0,(AJ303/(AJ303-AF303*$H$13)))</f>
        <v>0</v>
      </c>
      <c r="AI303">
        <f>(AH303-1)*100</f>
        <v>0</v>
      </c>
      <c r="AJ303">
        <f>MAX(0,($B$13+$C$13*CJ303)/(1+$D$13*CJ303)*CC303/(CE303+273)*$E$13)</f>
        <v>0</v>
      </c>
      <c r="AK303" t="s">
        <v>292</v>
      </c>
      <c r="AL303" t="s">
        <v>292</v>
      </c>
      <c r="AM303">
        <v>0</v>
      </c>
      <c r="AN303">
        <v>0</v>
      </c>
      <c r="AO303">
        <f>1-AM303/AN303</f>
        <v>0</v>
      </c>
      <c r="AP303">
        <v>0</v>
      </c>
      <c r="AQ303" t="s">
        <v>292</v>
      </c>
      <c r="AR303" t="s">
        <v>292</v>
      </c>
      <c r="AS303">
        <v>0</v>
      </c>
      <c r="AT303">
        <v>0</v>
      </c>
      <c r="AU303">
        <f>1-AS303/AT303</f>
        <v>0</v>
      </c>
      <c r="AV303">
        <v>0.5</v>
      </c>
      <c r="AW303">
        <f>BN303</f>
        <v>0</v>
      </c>
      <c r="AX303">
        <f>K303</f>
        <v>0</v>
      </c>
      <c r="AY303">
        <f>AU303*AV303*AW303</f>
        <v>0</v>
      </c>
      <c r="AZ303">
        <f>(AX303-AP303)/AW303</f>
        <v>0</v>
      </c>
      <c r="BA303">
        <f>(AN303-AT303)/AT303</f>
        <v>0</v>
      </c>
      <c r="BB303">
        <f>AM303/(AO303+AM303/AT303)</f>
        <v>0</v>
      </c>
      <c r="BC303" t="s">
        <v>292</v>
      </c>
      <c r="BD303">
        <v>0</v>
      </c>
      <c r="BE303">
        <f>IF(BD303&lt;&gt;0, BD303, BB303)</f>
        <v>0</v>
      </c>
      <c r="BF303">
        <f>1-BE303/AT303</f>
        <v>0</v>
      </c>
      <c r="BG303">
        <f>(AT303-AS303)/(AT303-BE303)</f>
        <v>0</v>
      </c>
      <c r="BH303">
        <f>(AN303-AT303)/(AN303-BE303)</f>
        <v>0</v>
      </c>
      <c r="BI303">
        <f>(AT303-AS303)/(AT303-AM303)</f>
        <v>0</v>
      </c>
      <c r="BJ303">
        <f>(AN303-AT303)/(AN303-AM303)</f>
        <v>0</v>
      </c>
      <c r="BK303">
        <f>(BG303*BE303/AS303)</f>
        <v>0</v>
      </c>
      <c r="BL303">
        <f>(1-BK303)</f>
        <v>0</v>
      </c>
      <c r="BM303">
        <f>$B$11*CK303+$C$11*CL303+$F$11*CM303*(1-CP303)</f>
        <v>0</v>
      </c>
      <c r="BN303">
        <f>BM303*BO303</f>
        <v>0</v>
      </c>
      <c r="BO303">
        <f>($B$11*$D$9+$C$11*$D$9+$F$11*((CZ303+CR303)/MAX(CZ303+CR303+DA303, 0.1)*$I$9+DA303/MAX(CZ303+CR303+DA303, 0.1)*$J$9))/($B$11+$C$11+$F$11)</f>
        <v>0</v>
      </c>
      <c r="BP303">
        <f>($B$11*$K$9+$C$11*$K$9+$F$11*((CZ303+CR303)/MAX(CZ303+CR303+DA303, 0.1)*$P$9+DA303/MAX(CZ303+CR303+DA303, 0.1)*$Q$9))/($B$11+$C$11+$F$11)</f>
        <v>0</v>
      </c>
      <c r="BQ303">
        <v>6</v>
      </c>
      <c r="BR303">
        <v>0.5</v>
      </c>
      <c r="BS303" t="s">
        <v>293</v>
      </c>
      <c r="BT303">
        <v>2</v>
      </c>
      <c r="BU303">
        <v>1627941085.6</v>
      </c>
      <c r="BV303">
        <v>950.668</v>
      </c>
      <c r="BW303">
        <v>955.793</v>
      </c>
      <c r="BX303">
        <v>19.7954</v>
      </c>
      <c r="BY303">
        <v>19.7212</v>
      </c>
      <c r="BZ303">
        <v>948.268</v>
      </c>
      <c r="CA303">
        <v>19.925</v>
      </c>
      <c r="CB303">
        <v>900.01</v>
      </c>
      <c r="CC303">
        <v>101.133</v>
      </c>
      <c r="CD303">
        <v>0.0996028</v>
      </c>
      <c r="CE303">
        <v>35.3373</v>
      </c>
      <c r="CF303">
        <v>35.5868</v>
      </c>
      <c r="CG303">
        <v>999.9</v>
      </c>
      <c r="CH303">
        <v>0</v>
      </c>
      <c r="CI303">
        <v>0</v>
      </c>
      <c r="CJ303">
        <v>9982.5</v>
      </c>
      <c r="CK303">
        <v>0</v>
      </c>
      <c r="CL303">
        <v>66.265</v>
      </c>
      <c r="CM303">
        <v>1460.12</v>
      </c>
      <c r="CN303">
        <v>0.972993</v>
      </c>
      <c r="CO303">
        <v>0.027007</v>
      </c>
      <c r="CP303">
        <v>0</v>
      </c>
      <c r="CQ303">
        <v>3.2073</v>
      </c>
      <c r="CR303">
        <v>4.99951</v>
      </c>
      <c r="CS303">
        <v>200.268</v>
      </c>
      <c r="CT303">
        <v>11912.8</v>
      </c>
      <c r="CU303">
        <v>49</v>
      </c>
      <c r="CV303">
        <v>51.25</v>
      </c>
      <c r="CW303">
        <v>50.5</v>
      </c>
      <c r="CX303">
        <v>50.375</v>
      </c>
      <c r="CY303">
        <v>50.937</v>
      </c>
      <c r="CZ303">
        <v>1415.82</v>
      </c>
      <c r="DA303">
        <v>39.3</v>
      </c>
      <c r="DB303">
        <v>0</v>
      </c>
      <c r="DC303">
        <v>1627941086.5</v>
      </c>
      <c r="DD303">
        <v>0</v>
      </c>
      <c r="DE303">
        <v>3.23875384615385</v>
      </c>
      <c r="DF303">
        <v>0.292027351020677</v>
      </c>
      <c r="DG303">
        <v>-3.45179487697934</v>
      </c>
      <c r="DH303">
        <v>200.9555</v>
      </c>
      <c r="DI303">
        <v>15</v>
      </c>
      <c r="DJ303">
        <v>1627940486.6</v>
      </c>
      <c r="DK303" t="s">
        <v>294</v>
      </c>
      <c r="DL303">
        <v>1627940484.1</v>
      </c>
      <c r="DM303">
        <v>1627940486.6</v>
      </c>
      <c r="DN303">
        <v>1</v>
      </c>
      <c r="DO303">
        <v>-0.66</v>
      </c>
      <c r="DP303">
        <v>-0.126</v>
      </c>
      <c r="DQ303">
        <v>0.617</v>
      </c>
      <c r="DR303">
        <v>-0.144</v>
      </c>
      <c r="DS303">
        <v>420</v>
      </c>
      <c r="DT303">
        <v>19</v>
      </c>
      <c r="DU303">
        <v>0.69</v>
      </c>
      <c r="DV303">
        <v>0.21</v>
      </c>
      <c r="DW303">
        <v>-5.03242146341463</v>
      </c>
      <c r="DX303">
        <v>-0.586715331010452</v>
      </c>
      <c r="DY303">
        <v>0.0770578174936379</v>
      </c>
      <c r="DZ303">
        <v>0</v>
      </c>
      <c r="EA303">
        <v>3.21869705882353</v>
      </c>
      <c r="EB303">
        <v>0.156030431107349</v>
      </c>
      <c r="EC303">
        <v>0.19492351665279</v>
      </c>
      <c r="ED303">
        <v>1</v>
      </c>
      <c r="EE303">
        <v>0.0854607536585366</v>
      </c>
      <c r="EF303">
        <v>0.11982123554007</v>
      </c>
      <c r="EG303">
        <v>0.022852819599651</v>
      </c>
      <c r="EH303">
        <v>0</v>
      </c>
      <c r="EI303">
        <v>1</v>
      </c>
      <c r="EJ303">
        <v>3</v>
      </c>
      <c r="EK303" t="s">
        <v>349</v>
      </c>
      <c r="EL303">
        <v>100</v>
      </c>
      <c r="EM303">
        <v>100</v>
      </c>
      <c r="EN303">
        <v>2.4</v>
      </c>
      <c r="EO303">
        <v>-0.1296</v>
      </c>
      <c r="EP303">
        <v>-1.5265217558934</v>
      </c>
      <c r="EQ303">
        <v>0.00616335315543056</v>
      </c>
      <c r="ER303">
        <v>-2.81551833566181e-06</v>
      </c>
      <c r="ES303">
        <v>7.20361701182458e-10</v>
      </c>
      <c r="ET303">
        <v>-0.335119031910718</v>
      </c>
      <c r="EU303">
        <v>0.000949733804135094</v>
      </c>
      <c r="EV303">
        <v>0.000626151634330831</v>
      </c>
      <c r="EW303">
        <v>-7.8445624330649e-06</v>
      </c>
      <c r="EX303">
        <v>-4</v>
      </c>
      <c r="EY303">
        <v>2067</v>
      </c>
      <c r="EZ303">
        <v>1</v>
      </c>
      <c r="FA303">
        <v>22</v>
      </c>
      <c r="FB303">
        <v>10</v>
      </c>
      <c r="FC303">
        <v>10</v>
      </c>
      <c r="FD303">
        <v>18</v>
      </c>
      <c r="FE303">
        <v>993.844</v>
      </c>
      <c r="FF303">
        <v>445.922</v>
      </c>
      <c r="FG303">
        <v>33.0001</v>
      </c>
      <c r="FH303">
        <v>35.6216</v>
      </c>
      <c r="FI303">
        <v>30.0011</v>
      </c>
      <c r="FJ303">
        <v>35.296</v>
      </c>
      <c r="FK303">
        <v>35.3185</v>
      </c>
      <c r="FL303">
        <v>52.6585</v>
      </c>
      <c r="FM303">
        <v>45.7144</v>
      </c>
      <c r="FN303">
        <v>0</v>
      </c>
      <c r="FO303">
        <v>33</v>
      </c>
      <c r="FP303">
        <v>968.64</v>
      </c>
      <c r="FQ303">
        <v>19.757</v>
      </c>
      <c r="FR303">
        <v>98.7079</v>
      </c>
      <c r="FS303">
        <v>97.5259</v>
      </c>
    </row>
    <row r="304" spans="1:175">
      <c r="A304">
        <v>288</v>
      </c>
      <c r="B304">
        <v>1627941087.6</v>
      </c>
      <c r="C304">
        <v>574</v>
      </c>
      <c r="D304" t="s">
        <v>870</v>
      </c>
      <c r="E304" t="s">
        <v>871</v>
      </c>
      <c r="F304">
        <v>0</v>
      </c>
      <c r="H304">
        <v>1627941087.6</v>
      </c>
      <c r="I304">
        <f>(J304)/1000</f>
        <v>0</v>
      </c>
      <c r="J304">
        <f>1000*CB304*AH304*(BX304-BY304)/(100*BQ304*(1000-AH304*BX304))</f>
        <v>0</v>
      </c>
      <c r="K304">
        <f>CB304*AH304*(BW304-BV304*(1000-AH304*BY304)/(1000-AH304*BX304))/(100*BQ304)</f>
        <v>0</v>
      </c>
      <c r="L304">
        <f>BV304 - IF(AH304&gt;1, K304*BQ304*100.0/(AJ304*CJ304), 0)</f>
        <v>0</v>
      </c>
      <c r="M304">
        <f>((S304-I304/2)*L304-K304)/(S304+I304/2)</f>
        <v>0</v>
      </c>
      <c r="N304">
        <f>M304*(CC304+CD304)/1000.0</f>
        <v>0</v>
      </c>
      <c r="O304">
        <f>(BV304 - IF(AH304&gt;1, K304*BQ304*100.0/(AJ304*CJ304), 0))*(CC304+CD304)/1000.0</f>
        <v>0</v>
      </c>
      <c r="P304">
        <f>2.0/((1/R304-1/Q304)+SIGN(R304)*SQRT((1/R304-1/Q304)*(1/R304-1/Q304) + 4*BR304/((BR304+1)*(BR304+1))*(2*1/R304*1/Q304-1/Q304*1/Q304)))</f>
        <v>0</v>
      </c>
      <c r="Q304">
        <f>IF(LEFT(BS304,1)&lt;&gt;"0",IF(LEFT(BS304,1)="1",3.0,BT304),$D$5+$E$5*(CJ304*CC304/($K$5*1000))+$F$5*(CJ304*CC304/($K$5*1000))*MAX(MIN(BQ304,$J$5),$I$5)*MAX(MIN(BQ304,$J$5),$I$5)+$G$5*MAX(MIN(BQ304,$J$5),$I$5)*(CJ304*CC304/($K$5*1000))+$H$5*(CJ304*CC304/($K$5*1000))*(CJ304*CC304/($K$5*1000)))</f>
        <v>0</v>
      </c>
      <c r="R304">
        <f>I304*(1000-(1000*0.61365*exp(17.502*V304/(240.97+V304))/(CC304+CD304)+BX304)/2)/(1000*0.61365*exp(17.502*V304/(240.97+V304))/(CC304+CD304)-BX304)</f>
        <v>0</v>
      </c>
      <c r="S304">
        <f>1/((BR304+1)/(P304/1.6)+1/(Q304/1.37)) + BR304/((BR304+1)/(P304/1.6) + BR304/(Q304/1.37))</f>
        <v>0</v>
      </c>
      <c r="T304">
        <f>(BM304*BP304)</f>
        <v>0</v>
      </c>
      <c r="U304">
        <f>(CE304+(T304+2*0.95*5.67E-8*(((CE304+$B$7)+273)^4-(CE304+273)^4)-44100*I304)/(1.84*29.3*Q304+8*0.95*5.67E-8*(CE304+273)^3))</f>
        <v>0</v>
      </c>
      <c r="V304">
        <f>($C$7*CF304+$D$7*CG304+$E$7*U304)</f>
        <v>0</v>
      </c>
      <c r="W304">
        <f>0.61365*exp(17.502*V304/(240.97+V304))</f>
        <v>0</v>
      </c>
      <c r="X304">
        <f>(Y304/Z304*100)</f>
        <v>0</v>
      </c>
      <c r="Y304">
        <f>BX304*(CC304+CD304)/1000</f>
        <v>0</v>
      </c>
      <c r="Z304">
        <f>0.61365*exp(17.502*CE304/(240.97+CE304))</f>
        <v>0</v>
      </c>
      <c r="AA304">
        <f>(W304-BX304*(CC304+CD304)/1000)</f>
        <v>0</v>
      </c>
      <c r="AB304">
        <f>(-I304*44100)</f>
        <v>0</v>
      </c>
      <c r="AC304">
        <f>2*29.3*Q304*0.92*(CE304-V304)</f>
        <v>0</v>
      </c>
      <c r="AD304">
        <f>2*0.95*5.67E-8*(((CE304+$B$7)+273)^4-(V304+273)^4)</f>
        <v>0</v>
      </c>
      <c r="AE304">
        <f>T304+AD304+AB304+AC304</f>
        <v>0</v>
      </c>
      <c r="AF304">
        <v>0</v>
      </c>
      <c r="AG304">
        <v>0</v>
      </c>
      <c r="AH304">
        <f>IF(AF304*$H$13&gt;=AJ304,1.0,(AJ304/(AJ304-AF304*$H$13)))</f>
        <v>0</v>
      </c>
      <c r="AI304">
        <f>(AH304-1)*100</f>
        <v>0</v>
      </c>
      <c r="AJ304">
        <f>MAX(0,($B$13+$C$13*CJ304)/(1+$D$13*CJ304)*CC304/(CE304+273)*$E$13)</f>
        <v>0</v>
      </c>
      <c r="AK304" t="s">
        <v>292</v>
      </c>
      <c r="AL304" t="s">
        <v>292</v>
      </c>
      <c r="AM304">
        <v>0</v>
      </c>
      <c r="AN304">
        <v>0</v>
      </c>
      <c r="AO304">
        <f>1-AM304/AN304</f>
        <v>0</v>
      </c>
      <c r="AP304">
        <v>0</v>
      </c>
      <c r="AQ304" t="s">
        <v>292</v>
      </c>
      <c r="AR304" t="s">
        <v>292</v>
      </c>
      <c r="AS304">
        <v>0</v>
      </c>
      <c r="AT304">
        <v>0</v>
      </c>
      <c r="AU304">
        <f>1-AS304/AT304</f>
        <v>0</v>
      </c>
      <c r="AV304">
        <v>0.5</v>
      </c>
      <c r="AW304">
        <f>BN304</f>
        <v>0</v>
      </c>
      <c r="AX304">
        <f>K304</f>
        <v>0</v>
      </c>
      <c r="AY304">
        <f>AU304*AV304*AW304</f>
        <v>0</v>
      </c>
      <c r="AZ304">
        <f>(AX304-AP304)/AW304</f>
        <v>0</v>
      </c>
      <c r="BA304">
        <f>(AN304-AT304)/AT304</f>
        <v>0</v>
      </c>
      <c r="BB304">
        <f>AM304/(AO304+AM304/AT304)</f>
        <v>0</v>
      </c>
      <c r="BC304" t="s">
        <v>292</v>
      </c>
      <c r="BD304">
        <v>0</v>
      </c>
      <c r="BE304">
        <f>IF(BD304&lt;&gt;0, BD304, BB304)</f>
        <v>0</v>
      </c>
      <c r="BF304">
        <f>1-BE304/AT304</f>
        <v>0</v>
      </c>
      <c r="BG304">
        <f>(AT304-AS304)/(AT304-BE304)</f>
        <v>0</v>
      </c>
      <c r="BH304">
        <f>(AN304-AT304)/(AN304-BE304)</f>
        <v>0</v>
      </c>
      <c r="BI304">
        <f>(AT304-AS304)/(AT304-AM304)</f>
        <v>0</v>
      </c>
      <c r="BJ304">
        <f>(AN304-AT304)/(AN304-AM304)</f>
        <v>0</v>
      </c>
      <c r="BK304">
        <f>(BG304*BE304/AS304)</f>
        <v>0</v>
      </c>
      <c r="BL304">
        <f>(1-BK304)</f>
        <v>0</v>
      </c>
      <c r="BM304">
        <f>$B$11*CK304+$C$11*CL304+$F$11*CM304*(1-CP304)</f>
        <v>0</v>
      </c>
      <c r="BN304">
        <f>BM304*BO304</f>
        <v>0</v>
      </c>
      <c r="BO304">
        <f>($B$11*$D$9+$C$11*$D$9+$F$11*((CZ304+CR304)/MAX(CZ304+CR304+DA304, 0.1)*$I$9+DA304/MAX(CZ304+CR304+DA304, 0.1)*$J$9))/($B$11+$C$11+$F$11)</f>
        <v>0</v>
      </c>
      <c r="BP304">
        <f>($B$11*$K$9+$C$11*$K$9+$F$11*((CZ304+CR304)/MAX(CZ304+CR304+DA304, 0.1)*$P$9+DA304/MAX(CZ304+CR304+DA304, 0.1)*$Q$9))/($B$11+$C$11+$F$11)</f>
        <v>0</v>
      </c>
      <c r="BQ304">
        <v>6</v>
      </c>
      <c r="BR304">
        <v>0.5</v>
      </c>
      <c r="BS304" t="s">
        <v>293</v>
      </c>
      <c r="BT304">
        <v>2</v>
      </c>
      <c r="BU304">
        <v>1627941087.6</v>
      </c>
      <c r="BV304">
        <v>954.069</v>
      </c>
      <c r="BW304">
        <v>959.127</v>
      </c>
      <c r="BX304">
        <v>19.7956</v>
      </c>
      <c r="BY304">
        <v>19.7248</v>
      </c>
      <c r="BZ304">
        <v>951.66</v>
      </c>
      <c r="CA304">
        <v>19.9252</v>
      </c>
      <c r="CB304">
        <v>900.002</v>
      </c>
      <c r="CC304">
        <v>101.133</v>
      </c>
      <c r="CD304">
        <v>0.100222</v>
      </c>
      <c r="CE304">
        <v>35.339</v>
      </c>
      <c r="CF304">
        <v>35.5792</v>
      </c>
      <c r="CG304">
        <v>999.9</v>
      </c>
      <c r="CH304">
        <v>0</v>
      </c>
      <c r="CI304">
        <v>0</v>
      </c>
      <c r="CJ304">
        <v>9983.12</v>
      </c>
      <c r="CK304">
        <v>0</v>
      </c>
      <c r="CL304">
        <v>66.265</v>
      </c>
      <c r="CM304">
        <v>1459.8</v>
      </c>
      <c r="CN304">
        <v>0.972987</v>
      </c>
      <c r="CO304">
        <v>0.0270127</v>
      </c>
      <c r="CP304">
        <v>0</v>
      </c>
      <c r="CQ304">
        <v>3.6077</v>
      </c>
      <c r="CR304">
        <v>4.99951</v>
      </c>
      <c r="CS304">
        <v>200.324</v>
      </c>
      <c r="CT304">
        <v>11910.2</v>
      </c>
      <c r="CU304">
        <v>49</v>
      </c>
      <c r="CV304">
        <v>51.25</v>
      </c>
      <c r="CW304">
        <v>50.5</v>
      </c>
      <c r="CX304">
        <v>50.312</v>
      </c>
      <c r="CY304">
        <v>51</v>
      </c>
      <c r="CZ304">
        <v>1415.5</v>
      </c>
      <c r="DA304">
        <v>39.3</v>
      </c>
      <c r="DB304">
        <v>0</v>
      </c>
      <c r="DC304">
        <v>1627941088.3</v>
      </c>
      <c r="DD304">
        <v>0</v>
      </c>
      <c r="DE304">
        <v>3.255624</v>
      </c>
      <c r="DF304">
        <v>0.0349076933876254</v>
      </c>
      <c r="DG304">
        <v>-3.84400001296028</v>
      </c>
      <c r="DH304">
        <v>200.83384</v>
      </c>
      <c r="DI304">
        <v>15</v>
      </c>
      <c r="DJ304">
        <v>1627940486.6</v>
      </c>
      <c r="DK304" t="s">
        <v>294</v>
      </c>
      <c r="DL304">
        <v>1627940484.1</v>
      </c>
      <c r="DM304">
        <v>1627940486.6</v>
      </c>
      <c r="DN304">
        <v>1</v>
      </c>
      <c r="DO304">
        <v>-0.66</v>
      </c>
      <c r="DP304">
        <v>-0.126</v>
      </c>
      <c r="DQ304">
        <v>0.617</v>
      </c>
      <c r="DR304">
        <v>-0.144</v>
      </c>
      <c r="DS304">
        <v>420</v>
      </c>
      <c r="DT304">
        <v>19</v>
      </c>
      <c r="DU304">
        <v>0.69</v>
      </c>
      <c r="DV304">
        <v>0.21</v>
      </c>
      <c r="DW304">
        <v>-5.05356195121951</v>
      </c>
      <c r="DX304">
        <v>-0.386803275261329</v>
      </c>
      <c r="DY304">
        <v>0.0625093524015099</v>
      </c>
      <c r="DZ304">
        <v>1</v>
      </c>
      <c r="EA304">
        <v>3.23298857142857</v>
      </c>
      <c r="EB304">
        <v>-0.0528328767123244</v>
      </c>
      <c r="EC304">
        <v>0.197306742729514</v>
      </c>
      <c r="ED304">
        <v>1</v>
      </c>
      <c r="EE304">
        <v>0.0864312682926829</v>
      </c>
      <c r="EF304">
        <v>0.0607541498257839</v>
      </c>
      <c r="EG304">
        <v>0.0221074907747317</v>
      </c>
      <c r="EH304">
        <v>1</v>
      </c>
      <c r="EI304">
        <v>3</v>
      </c>
      <c r="EJ304">
        <v>3</v>
      </c>
      <c r="EK304" t="s">
        <v>295</v>
      </c>
      <c r="EL304">
        <v>100</v>
      </c>
      <c r="EM304">
        <v>100</v>
      </c>
      <c r="EN304">
        <v>2.409</v>
      </c>
      <c r="EO304">
        <v>-0.1296</v>
      </c>
      <c r="EP304">
        <v>-1.5265217558934</v>
      </c>
      <c r="EQ304">
        <v>0.00616335315543056</v>
      </c>
      <c r="ER304">
        <v>-2.81551833566181e-06</v>
      </c>
      <c r="ES304">
        <v>7.20361701182458e-10</v>
      </c>
      <c r="ET304">
        <v>-0.335119031910718</v>
      </c>
      <c r="EU304">
        <v>0.000949733804135094</v>
      </c>
      <c r="EV304">
        <v>0.000626151634330831</v>
      </c>
      <c r="EW304">
        <v>-7.8445624330649e-06</v>
      </c>
      <c r="EX304">
        <v>-4</v>
      </c>
      <c r="EY304">
        <v>2067</v>
      </c>
      <c r="EZ304">
        <v>1</v>
      </c>
      <c r="FA304">
        <v>22</v>
      </c>
      <c r="FB304">
        <v>10.1</v>
      </c>
      <c r="FC304">
        <v>10</v>
      </c>
      <c r="FD304">
        <v>18</v>
      </c>
      <c r="FE304">
        <v>993.78</v>
      </c>
      <c r="FF304">
        <v>445.999</v>
      </c>
      <c r="FG304">
        <v>33.0001</v>
      </c>
      <c r="FH304">
        <v>35.6274</v>
      </c>
      <c r="FI304">
        <v>30.0011</v>
      </c>
      <c r="FJ304">
        <v>35.3024</v>
      </c>
      <c r="FK304">
        <v>35.325</v>
      </c>
      <c r="FL304">
        <v>52.7685</v>
      </c>
      <c r="FM304">
        <v>45.7144</v>
      </c>
      <c r="FN304">
        <v>0</v>
      </c>
      <c r="FO304">
        <v>33</v>
      </c>
      <c r="FP304">
        <v>968.64</v>
      </c>
      <c r="FQ304">
        <v>19.762</v>
      </c>
      <c r="FR304">
        <v>98.7075</v>
      </c>
      <c r="FS304">
        <v>97.525</v>
      </c>
    </row>
    <row r="305" spans="1:175">
      <c r="A305">
        <v>289</v>
      </c>
      <c r="B305">
        <v>1627941089.6</v>
      </c>
      <c r="C305">
        <v>576</v>
      </c>
      <c r="D305" t="s">
        <v>872</v>
      </c>
      <c r="E305" t="s">
        <v>873</v>
      </c>
      <c r="F305">
        <v>0</v>
      </c>
      <c r="H305">
        <v>1627941089.6</v>
      </c>
      <c r="I305">
        <f>(J305)/1000</f>
        <v>0</v>
      </c>
      <c r="J305">
        <f>1000*CB305*AH305*(BX305-BY305)/(100*BQ305*(1000-AH305*BX305))</f>
        <v>0</v>
      </c>
      <c r="K305">
        <f>CB305*AH305*(BW305-BV305*(1000-AH305*BY305)/(1000-AH305*BX305))/(100*BQ305)</f>
        <v>0</v>
      </c>
      <c r="L305">
        <f>BV305 - IF(AH305&gt;1, K305*BQ305*100.0/(AJ305*CJ305), 0)</f>
        <v>0</v>
      </c>
      <c r="M305">
        <f>((S305-I305/2)*L305-K305)/(S305+I305/2)</f>
        <v>0</v>
      </c>
      <c r="N305">
        <f>M305*(CC305+CD305)/1000.0</f>
        <v>0</v>
      </c>
      <c r="O305">
        <f>(BV305 - IF(AH305&gt;1, K305*BQ305*100.0/(AJ305*CJ305), 0))*(CC305+CD305)/1000.0</f>
        <v>0</v>
      </c>
      <c r="P305">
        <f>2.0/((1/R305-1/Q305)+SIGN(R305)*SQRT((1/R305-1/Q305)*(1/R305-1/Q305) + 4*BR305/((BR305+1)*(BR305+1))*(2*1/R305*1/Q305-1/Q305*1/Q305)))</f>
        <v>0</v>
      </c>
      <c r="Q305">
        <f>IF(LEFT(BS305,1)&lt;&gt;"0",IF(LEFT(BS305,1)="1",3.0,BT305),$D$5+$E$5*(CJ305*CC305/($K$5*1000))+$F$5*(CJ305*CC305/($K$5*1000))*MAX(MIN(BQ305,$J$5),$I$5)*MAX(MIN(BQ305,$J$5),$I$5)+$G$5*MAX(MIN(BQ305,$J$5),$I$5)*(CJ305*CC305/($K$5*1000))+$H$5*(CJ305*CC305/($K$5*1000))*(CJ305*CC305/($K$5*1000)))</f>
        <v>0</v>
      </c>
      <c r="R305">
        <f>I305*(1000-(1000*0.61365*exp(17.502*V305/(240.97+V305))/(CC305+CD305)+BX305)/2)/(1000*0.61365*exp(17.502*V305/(240.97+V305))/(CC305+CD305)-BX305)</f>
        <v>0</v>
      </c>
      <c r="S305">
        <f>1/((BR305+1)/(P305/1.6)+1/(Q305/1.37)) + BR305/((BR305+1)/(P305/1.6) + BR305/(Q305/1.37))</f>
        <v>0</v>
      </c>
      <c r="T305">
        <f>(BM305*BP305)</f>
        <v>0</v>
      </c>
      <c r="U305">
        <f>(CE305+(T305+2*0.95*5.67E-8*(((CE305+$B$7)+273)^4-(CE305+273)^4)-44100*I305)/(1.84*29.3*Q305+8*0.95*5.67E-8*(CE305+273)^3))</f>
        <v>0</v>
      </c>
      <c r="V305">
        <f>($C$7*CF305+$D$7*CG305+$E$7*U305)</f>
        <v>0</v>
      </c>
      <c r="W305">
        <f>0.61365*exp(17.502*V305/(240.97+V305))</f>
        <v>0</v>
      </c>
      <c r="X305">
        <f>(Y305/Z305*100)</f>
        <v>0</v>
      </c>
      <c r="Y305">
        <f>BX305*(CC305+CD305)/1000</f>
        <v>0</v>
      </c>
      <c r="Z305">
        <f>0.61365*exp(17.502*CE305/(240.97+CE305))</f>
        <v>0</v>
      </c>
      <c r="AA305">
        <f>(W305-BX305*(CC305+CD305)/1000)</f>
        <v>0</v>
      </c>
      <c r="AB305">
        <f>(-I305*44100)</f>
        <v>0</v>
      </c>
      <c r="AC305">
        <f>2*29.3*Q305*0.92*(CE305-V305)</f>
        <v>0</v>
      </c>
      <c r="AD305">
        <f>2*0.95*5.67E-8*(((CE305+$B$7)+273)^4-(V305+273)^4)</f>
        <v>0</v>
      </c>
      <c r="AE305">
        <f>T305+AD305+AB305+AC305</f>
        <v>0</v>
      </c>
      <c r="AF305">
        <v>0</v>
      </c>
      <c r="AG305">
        <v>0</v>
      </c>
      <c r="AH305">
        <f>IF(AF305*$H$13&gt;=AJ305,1.0,(AJ305/(AJ305-AF305*$H$13)))</f>
        <v>0</v>
      </c>
      <c r="AI305">
        <f>(AH305-1)*100</f>
        <v>0</v>
      </c>
      <c r="AJ305">
        <f>MAX(0,($B$13+$C$13*CJ305)/(1+$D$13*CJ305)*CC305/(CE305+273)*$E$13)</f>
        <v>0</v>
      </c>
      <c r="AK305" t="s">
        <v>292</v>
      </c>
      <c r="AL305" t="s">
        <v>292</v>
      </c>
      <c r="AM305">
        <v>0</v>
      </c>
      <c r="AN305">
        <v>0</v>
      </c>
      <c r="AO305">
        <f>1-AM305/AN305</f>
        <v>0</v>
      </c>
      <c r="AP305">
        <v>0</v>
      </c>
      <c r="AQ305" t="s">
        <v>292</v>
      </c>
      <c r="AR305" t="s">
        <v>292</v>
      </c>
      <c r="AS305">
        <v>0</v>
      </c>
      <c r="AT305">
        <v>0</v>
      </c>
      <c r="AU305">
        <f>1-AS305/AT305</f>
        <v>0</v>
      </c>
      <c r="AV305">
        <v>0.5</v>
      </c>
      <c r="AW305">
        <f>BN305</f>
        <v>0</v>
      </c>
      <c r="AX305">
        <f>K305</f>
        <v>0</v>
      </c>
      <c r="AY305">
        <f>AU305*AV305*AW305</f>
        <v>0</v>
      </c>
      <c r="AZ305">
        <f>(AX305-AP305)/AW305</f>
        <v>0</v>
      </c>
      <c r="BA305">
        <f>(AN305-AT305)/AT305</f>
        <v>0</v>
      </c>
      <c r="BB305">
        <f>AM305/(AO305+AM305/AT305)</f>
        <v>0</v>
      </c>
      <c r="BC305" t="s">
        <v>292</v>
      </c>
      <c r="BD305">
        <v>0</v>
      </c>
      <c r="BE305">
        <f>IF(BD305&lt;&gt;0, BD305, BB305)</f>
        <v>0</v>
      </c>
      <c r="BF305">
        <f>1-BE305/AT305</f>
        <v>0</v>
      </c>
      <c r="BG305">
        <f>(AT305-AS305)/(AT305-BE305)</f>
        <v>0</v>
      </c>
      <c r="BH305">
        <f>(AN305-AT305)/(AN305-BE305)</f>
        <v>0</v>
      </c>
      <c r="BI305">
        <f>(AT305-AS305)/(AT305-AM305)</f>
        <v>0</v>
      </c>
      <c r="BJ305">
        <f>(AN305-AT305)/(AN305-AM305)</f>
        <v>0</v>
      </c>
      <c r="BK305">
        <f>(BG305*BE305/AS305)</f>
        <v>0</v>
      </c>
      <c r="BL305">
        <f>(1-BK305)</f>
        <v>0</v>
      </c>
      <c r="BM305">
        <f>$B$11*CK305+$C$11*CL305+$F$11*CM305*(1-CP305)</f>
        <v>0</v>
      </c>
      <c r="BN305">
        <f>BM305*BO305</f>
        <v>0</v>
      </c>
      <c r="BO305">
        <f>($B$11*$D$9+$C$11*$D$9+$F$11*((CZ305+CR305)/MAX(CZ305+CR305+DA305, 0.1)*$I$9+DA305/MAX(CZ305+CR305+DA305, 0.1)*$J$9))/($B$11+$C$11+$F$11)</f>
        <v>0</v>
      </c>
      <c r="BP305">
        <f>($B$11*$K$9+$C$11*$K$9+$F$11*((CZ305+CR305)/MAX(CZ305+CR305+DA305, 0.1)*$P$9+DA305/MAX(CZ305+CR305+DA305, 0.1)*$Q$9))/($B$11+$C$11+$F$11)</f>
        <v>0</v>
      </c>
      <c r="BQ305">
        <v>6</v>
      </c>
      <c r="BR305">
        <v>0.5</v>
      </c>
      <c r="BS305" t="s">
        <v>293</v>
      </c>
      <c r="BT305">
        <v>2</v>
      </c>
      <c r="BU305">
        <v>1627941089.6</v>
      </c>
      <c r="BV305">
        <v>957.379</v>
      </c>
      <c r="BW305">
        <v>962.359</v>
      </c>
      <c r="BX305">
        <v>19.7993</v>
      </c>
      <c r="BY305">
        <v>19.7302</v>
      </c>
      <c r="BZ305">
        <v>954.96</v>
      </c>
      <c r="CA305">
        <v>19.9289</v>
      </c>
      <c r="CB305">
        <v>899.933</v>
      </c>
      <c r="CC305">
        <v>101.134</v>
      </c>
      <c r="CD305">
        <v>0.100292</v>
      </c>
      <c r="CE305">
        <v>35.3406</v>
      </c>
      <c r="CF305">
        <v>35.5803</v>
      </c>
      <c r="CG305">
        <v>999.9</v>
      </c>
      <c r="CH305">
        <v>0</v>
      </c>
      <c r="CI305">
        <v>0</v>
      </c>
      <c r="CJ305">
        <v>10001.9</v>
      </c>
      <c r="CK305">
        <v>0</v>
      </c>
      <c r="CL305">
        <v>66.265</v>
      </c>
      <c r="CM305">
        <v>1460.11</v>
      </c>
      <c r="CN305">
        <v>0.972993</v>
      </c>
      <c r="CO305">
        <v>0.027007</v>
      </c>
      <c r="CP305">
        <v>0</v>
      </c>
      <c r="CQ305">
        <v>2.9589</v>
      </c>
      <c r="CR305">
        <v>4.99951</v>
      </c>
      <c r="CS305">
        <v>200.079</v>
      </c>
      <c r="CT305">
        <v>11912.8</v>
      </c>
      <c r="CU305">
        <v>48.937</v>
      </c>
      <c r="CV305">
        <v>51.25</v>
      </c>
      <c r="CW305">
        <v>50.5</v>
      </c>
      <c r="CX305">
        <v>50.312</v>
      </c>
      <c r="CY305">
        <v>51</v>
      </c>
      <c r="CZ305">
        <v>1415.81</v>
      </c>
      <c r="DA305">
        <v>39.3</v>
      </c>
      <c r="DB305">
        <v>0</v>
      </c>
      <c r="DC305">
        <v>1627941090.1</v>
      </c>
      <c r="DD305">
        <v>0</v>
      </c>
      <c r="DE305">
        <v>3.24757692307692</v>
      </c>
      <c r="DF305">
        <v>-0.173251275836076</v>
      </c>
      <c r="DG305">
        <v>-4.52635898001942</v>
      </c>
      <c r="DH305">
        <v>200.719153846154</v>
      </c>
      <c r="DI305">
        <v>15</v>
      </c>
      <c r="DJ305">
        <v>1627940486.6</v>
      </c>
      <c r="DK305" t="s">
        <v>294</v>
      </c>
      <c r="DL305">
        <v>1627940484.1</v>
      </c>
      <c r="DM305">
        <v>1627940486.6</v>
      </c>
      <c r="DN305">
        <v>1</v>
      </c>
      <c r="DO305">
        <v>-0.66</v>
      </c>
      <c r="DP305">
        <v>-0.126</v>
      </c>
      <c r="DQ305">
        <v>0.617</v>
      </c>
      <c r="DR305">
        <v>-0.144</v>
      </c>
      <c r="DS305">
        <v>420</v>
      </c>
      <c r="DT305">
        <v>19</v>
      </c>
      <c r="DU305">
        <v>0.69</v>
      </c>
      <c r="DV305">
        <v>0.21</v>
      </c>
      <c r="DW305">
        <v>-5.05657951219512</v>
      </c>
      <c r="DX305">
        <v>-0.27390355400697</v>
      </c>
      <c r="DY305">
        <v>0.0609007001422055</v>
      </c>
      <c r="DZ305">
        <v>1</v>
      </c>
      <c r="EA305">
        <v>3.23764411764706</v>
      </c>
      <c r="EB305">
        <v>0.354066107424568</v>
      </c>
      <c r="EC305">
        <v>0.194479037417429</v>
      </c>
      <c r="ED305">
        <v>1</v>
      </c>
      <c r="EE305">
        <v>0.0872865975609756</v>
      </c>
      <c r="EF305">
        <v>-0.0103335261324041</v>
      </c>
      <c r="EG305">
        <v>0.0212883745598102</v>
      </c>
      <c r="EH305">
        <v>1</v>
      </c>
      <c r="EI305">
        <v>3</v>
      </c>
      <c r="EJ305">
        <v>3</v>
      </c>
      <c r="EK305" t="s">
        <v>295</v>
      </c>
      <c r="EL305">
        <v>100</v>
      </c>
      <c r="EM305">
        <v>100</v>
      </c>
      <c r="EN305">
        <v>2.419</v>
      </c>
      <c r="EO305">
        <v>-0.1296</v>
      </c>
      <c r="EP305">
        <v>-1.5265217558934</v>
      </c>
      <c r="EQ305">
        <v>0.00616335315543056</v>
      </c>
      <c r="ER305">
        <v>-2.81551833566181e-06</v>
      </c>
      <c r="ES305">
        <v>7.20361701182458e-10</v>
      </c>
      <c r="ET305">
        <v>-0.335119031910718</v>
      </c>
      <c r="EU305">
        <v>0.000949733804135094</v>
      </c>
      <c r="EV305">
        <v>0.000626151634330831</v>
      </c>
      <c r="EW305">
        <v>-7.8445624330649e-06</v>
      </c>
      <c r="EX305">
        <v>-4</v>
      </c>
      <c r="EY305">
        <v>2067</v>
      </c>
      <c r="EZ305">
        <v>1</v>
      </c>
      <c r="FA305">
        <v>22</v>
      </c>
      <c r="FB305">
        <v>10.1</v>
      </c>
      <c r="FC305">
        <v>10.1</v>
      </c>
      <c r="FD305">
        <v>18</v>
      </c>
      <c r="FE305">
        <v>993.633</v>
      </c>
      <c r="FF305">
        <v>446.011</v>
      </c>
      <c r="FG305">
        <v>33.0002</v>
      </c>
      <c r="FH305">
        <v>35.6323</v>
      </c>
      <c r="FI305">
        <v>30.001</v>
      </c>
      <c r="FJ305">
        <v>35.3088</v>
      </c>
      <c r="FK305">
        <v>35.3314</v>
      </c>
      <c r="FL305">
        <v>52.9458</v>
      </c>
      <c r="FM305">
        <v>45.7144</v>
      </c>
      <c r="FN305">
        <v>0</v>
      </c>
      <c r="FO305">
        <v>33</v>
      </c>
      <c r="FP305">
        <v>973.67</v>
      </c>
      <c r="FQ305">
        <v>19.7607</v>
      </c>
      <c r="FR305">
        <v>98.7081</v>
      </c>
      <c r="FS305">
        <v>97.5241</v>
      </c>
    </row>
    <row r="306" spans="1:175">
      <c r="A306">
        <v>290</v>
      </c>
      <c r="B306">
        <v>1627941091.6</v>
      </c>
      <c r="C306">
        <v>578</v>
      </c>
      <c r="D306" t="s">
        <v>874</v>
      </c>
      <c r="E306" t="s">
        <v>875</v>
      </c>
      <c r="F306">
        <v>0</v>
      </c>
      <c r="H306">
        <v>1627941091.6</v>
      </c>
      <c r="I306">
        <f>(J306)/1000</f>
        <v>0</v>
      </c>
      <c r="J306">
        <f>1000*CB306*AH306*(BX306-BY306)/(100*BQ306*(1000-AH306*BX306))</f>
        <v>0</v>
      </c>
      <c r="K306">
        <f>CB306*AH306*(BW306-BV306*(1000-AH306*BY306)/(1000-AH306*BX306))/(100*BQ306)</f>
        <v>0</v>
      </c>
      <c r="L306">
        <f>BV306 - IF(AH306&gt;1, K306*BQ306*100.0/(AJ306*CJ306), 0)</f>
        <v>0</v>
      </c>
      <c r="M306">
        <f>((S306-I306/2)*L306-K306)/(S306+I306/2)</f>
        <v>0</v>
      </c>
      <c r="N306">
        <f>M306*(CC306+CD306)/1000.0</f>
        <v>0</v>
      </c>
      <c r="O306">
        <f>(BV306 - IF(AH306&gt;1, K306*BQ306*100.0/(AJ306*CJ306), 0))*(CC306+CD306)/1000.0</f>
        <v>0</v>
      </c>
      <c r="P306">
        <f>2.0/((1/R306-1/Q306)+SIGN(R306)*SQRT((1/R306-1/Q306)*(1/R306-1/Q306) + 4*BR306/((BR306+1)*(BR306+1))*(2*1/R306*1/Q306-1/Q306*1/Q306)))</f>
        <v>0</v>
      </c>
      <c r="Q306">
        <f>IF(LEFT(BS306,1)&lt;&gt;"0",IF(LEFT(BS306,1)="1",3.0,BT306),$D$5+$E$5*(CJ306*CC306/($K$5*1000))+$F$5*(CJ306*CC306/($K$5*1000))*MAX(MIN(BQ306,$J$5),$I$5)*MAX(MIN(BQ306,$J$5),$I$5)+$G$5*MAX(MIN(BQ306,$J$5),$I$5)*(CJ306*CC306/($K$5*1000))+$H$5*(CJ306*CC306/($K$5*1000))*(CJ306*CC306/($K$5*1000)))</f>
        <v>0</v>
      </c>
      <c r="R306">
        <f>I306*(1000-(1000*0.61365*exp(17.502*V306/(240.97+V306))/(CC306+CD306)+BX306)/2)/(1000*0.61365*exp(17.502*V306/(240.97+V306))/(CC306+CD306)-BX306)</f>
        <v>0</v>
      </c>
      <c r="S306">
        <f>1/((BR306+1)/(P306/1.6)+1/(Q306/1.37)) + BR306/((BR306+1)/(P306/1.6) + BR306/(Q306/1.37))</f>
        <v>0</v>
      </c>
      <c r="T306">
        <f>(BM306*BP306)</f>
        <v>0</v>
      </c>
      <c r="U306">
        <f>(CE306+(T306+2*0.95*5.67E-8*(((CE306+$B$7)+273)^4-(CE306+273)^4)-44100*I306)/(1.84*29.3*Q306+8*0.95*5.67E-8*(CE306+273)^3))</f>
        <v>0</v>
      </c>
      <c r="V306">
        <f>($C$7*CF306+$D$7*CG306+$E$7*U306)</f>
        <v>0</v>
      </c>
      <c r="W306">
        <f>0.61365*exp(17.502*V306/(240.97+V306))</f>
        <v>0</v>
      </c>
      <c r="X306">
        <f>(Y306/Z306*100)</f>
        <v>0</v>
      </c>
      <c r="Y306">
        <f>BX306*(CC306+CD306)/1000</f>
        <v>0</v>
      </c>
      <c r="Z306">
        <f>0.61365*exp(17.502*CE306/(240.97+CE306))</f>
        <v>0</v>
      </c>
      <c r="AA306">
        <f>(W306-BX306*(CC306+CD306)/1000)</f>
        <v>0</v>
      </c>
      <c r="AB306">
        <f>(-I306*44100)</f>
        <v>0</v>
      </c>
      <c r="AC306">
        <f>2*29.3*Q306*0.92*(CE306-V306)</f>
        <v>0</v>
      </c>
      <c r="AD306">
        <f>2*0.95*5.67E-8*(((CE306+$B$7)+273)^4-(V306+273)^4)</f>
        <v>0</v>
      </c>
      <c r="AE306">
        <f>T306+AD306+AB306+AC306</f>
        <v>0</v>
      </c>
      <c r="AF306">
        <v>0</v>
      </c>
      <c r="AG306">
        <v>0</v>
      </c>
      <c r="AH306">
        <f>IF(AF306*$H$13&gt;=AJ306,1.0,(AJ306/(AJ306-AF306*$H$13)))</f>
        <v>0</v>
      </c>
      <c r="AI306">
        <f>(AH306-1)*100</f>
        <v>0</v>
      </c>
      <c r="AJ306">
        <f>MAX(0,($B$13+$C$13*CJ306)/(1+$D$13*CJ306)*CC306/(CE306+273)*$E$13)</f>
        <v>0</v>
      </c>
      <c r="AK306" t="s">
        <v>292</v>
      </c>
      <c r="AL306" t="s">
        <v>292</v>
      </c>
      <c r="AM306">
        <v>0</v>
      </c>
      <c r="AN306">
        <v>0</v>
      </c>
      <c r="AO306">
        <f>1-AM306/AN306</f>
        <v>0</v>
      </c>
      <c r="AP306">
        <v>0</v>
      </c>
      <c r="AQ306" t="s">
        <v>292</v>
      </c>
      <c r="AR306" t="s">
        <v>292</v>
      </c>
      <c r="AS306">
        <v>0</v>
      </c>
      <c r="AT306">
        <v>0</v>
      </c>
      <c r="AU306">
        <f>1-AS306/AT306</f>
        <v>0</v>
      </c>
      <c r="AV306">
        <v>0.5</v>
      </c>
      <c r="AW306">
        <f>BN306</f>
        <v>0</v>
      </c>
      <c r="AX306">
        <f>K306</f>
        <v>0</v>
      </c>
      <c r="AY306">
        <f>AU306*AV306*AW306</f>
        <v>0</v>
      </c>
      <c r="AZ306">
        <f>(AX306-AP306)/AW306</f>
        <v>0</v>
      </c>
      <c r="BA306">
        <f>(AN306-AT306)/AT306</f>
        <v>0</v>
      </c>
      <c r="BB306">
        <f>AM306/(AO306+AM306/AT306)</f>
        <v>0</v>
      </c>
      <c r="BC306" t="s">
        <v>292</v>
      </c>
      <c r="BD306">
        <v>0</v>
      </c>
      <c r="BE306">
        <f>IF(BD306&lt;&gt;0, BD306, BB306)</f>
        <v>0</v>
      </c>
      <c r="BF306">
        <f>1-BE306/AT306</f>
        <v>0</v>
      </c>
      <c r="BG306">
        <f>(AT306-AS306)/(AT306-BE306)</f>
        <v>0</v>
      </c>
      <c r="BH306">
        <f>(AN306-AT306)/(AN306-BE306)</f>
        <v>0</v>
      </c>
      <c r="BI306">
        <f>(AT306-AS306)/(AT306-AM306)</f>
        <v>0</v>
      </c>
      <c r="BJ306">
        <f>(AN306-AT306)/(AN306-AM306)</f>
        <v>0</v>
      </c>
      <c r="BK306">
        <f>(BG306*BE306/AS306)</f>
        <v>0</v>
      </c>
      <c r="BL306">
        <f>(1-BK306)</f>
        <v>0</v>
      </c>
      <c r="BM306">
        <f>$B$11*CK306+$C$11*CL306+$F$11*CM306*(1-CP306)</f>
        <v>0</v>
      </c>
      <c r="BN306">
        <f>BM306*BO306</f>
        <v>0</v>
      </c>
      <c r="BO306">
        <f>($B$11*$D$9+$C$11*$D$9+$F$11*((CZ306+CR306)/MAX(CZ306+CR306+DA306, 0.1)*$I$9+DA306/MAX(CZ306+CR306+DA306, 0.1)*$J$9))/($B$11+$C$11+$F$11)</f>
        <v>0</v>
      </c>
      <c r="BP306">
        <f>($B$11*$K$9+$C$11*$K$9+$F$11*((CZ306+CR306)/MAX(CZ306+CR306+DA306, 0.1)*$P$9+DA306/MAX(CZ306+CR306+DA306, 0.1)*$Q$9))/($B$11+$C$11+$F$11)</f>
        <v>0</v>
      </c>
      <c r="BQ306">
        <v>6</v>
      </c>
      <c r="BR306">
        <v>0.5</v>
      </c>
      <c r="BS306" t="s">
        <v>293</v>
      </c>
      <c r="BT306">
        <v>2</v>
      </c>
      <c r="BU306">
        <v>1627941091.6</v>
      </c>
      <c r="BV306">
        <v>960.706</v>
      </c>
      <c r="BW306">
        <v>965.768</v>
      </c>
      <c r="BX306">
        <v>19.8039</v>
      </c>
      <c r="BY306">
        <v>19.7353</v>
      </c>
      <c r="BZ306">
        <v>958.278</v>
      </c>
      <c r="CA306">
        <v>19.9334</v>
      </c>
      <c r="CB306">
        <v>899.862</v>
      </c>
      <c r="CC306">
        <v>101.134</v>
      </c>
      <c r="CD306">
        <v>0.0997232</v>
      </c>
      <c r="CE306">
        <v>35.3414</v>
      </c>
      <c r="CF306">
        <v>35.581</v>
      </c>
      <c r="CG306">
        <v>999.9</v>
      </c>
      <c r="CH306">
        <v>0</v>
      </c>
      <c r="CI306">
        <v>0</v>
      </c>
      <c r="CJ306">
        <v>10017.5</v>
      </c>
      <c r="CK306">
        <v>0</v>
      </c>
      <c r="CL306">
        <v>66.265</v>
      </c>
      <c r="CM306">
        <v>1460.11</v>
      </c>
      <c r="CN306">
        <v>0.972993</v>
      </c>
      <c r="CO306">
        <v>0.027007</v>
      </c>
      <c r="CP306">
        <v>0</v>
      </c>
      <c r="CQ306">
        <v>2.9576</v>
      </c>
      <c r="CR306">
        <v>4.99951</v>
      </c>
      <c r="CS306">
        <v>200.343</v>
      </c>
      <c r="CT306">
        <v>11912.8</v>
      </c>
      <c r="CU306">
        <v>48.937</v>
      </c>
      <c r="CV306">
        <v>51.25</v>
      </c>
      <c r="CW306">
        <v>50.5</v>
      </c>
      <c r="CX306">
        <v>50.312</v>
      </c>
      <c r="CY306">
        <v>50.937</v>
      </c>
      <c r="CZ306">
        <v>1415.81</v>
      </c>
      <c r="DA306">
        <v>39.3</v>
      </c>
      <c r="DB306">
        <v>0</v>
      </c>
      <c r="DC306">
        <v>1627941092.5</v>
      </c>
      <c r="DD306">
        <v>0</v>
      </c>
      <c r="DE306">
        <v>3.23401923076923</v>
      </c>
      <c r="DF306">
        <v>0.19663249159911</v>
      </c>
      <c r="DG306">
        <v>-5.25367521591942</v>
      </c>
      <c r="DH306">
        <v>200.572384615385</v>
      </c>
      <c r="DI306">
        <v>15</v>
      </c>
      <c r="DJ306">
        <v>1627940486.6</v>
      </c>
      <c r="DK306" t="s">
        <v>294</v>
      </c>
      <c r="DL306">
        <v>1627940484.1</v>
      </c>
      <c r="DM306">
        <v>1627940486.6</v>
      </c>
      <c r="DN306">
        <v>1</v>
      </c>
      <c r="DO306">
        <v>-0.66</v>
      </c>
      <c r="DP306">
        <v>-0.126</v>
      </c>
      <c r="DQ306">
        <v>0.617</v>
      </c>
      <c r="DR306">
        <v>-0.144</v>
      </c>
      <c r="DS306">
        <v>420</v>
      </c>
      <c r="DT306">
        <v>19</v>
      </c>
      <c r="DU306">
        <v>0.69</v>
      </c>
      <c r="DV306">
        <v>0.21</v>
      </c>
      <c r="DW306">
        <v>-5.05379585365854</v>
      </c>
      <c r="DX306">
        <v>-0.132369825783983</v>
      </c>
      <c r="DY306">
        <v>0.0628150509374248</v>
      </c>
      <c r="DZ306">
        <v>1</v>
      </c>
      <c r="EA306">
        <v>3.24332941176471</v>
      </c>
      <c r="EB306">
        <v>0.21185376162299</v>
      </c>
      <c r="EC306">
        <v>0.198917395698362</v>
      </c>
      <c r="ED306">
        <v>1</v>
      </c>
      <c r="EE306">
        <v>0.0879468658536585</v>
      </c>
      <c r="EF306">
        <v>-0.0842724543554006</v>
      </c>
      <c r="EG306">
        <v>0.0206082135575708</v>
      </c>
      <c r="EH306">
        <v>1</v>
      </c>
      <c r="EI306">
        <v>3</v>
      </c>
      <c r="EJ306">
        <v>3</v>
      </c>
      <c r="EK306" t="s">
        <v>295</v>
      </c>
      <c r="EL306">
        <v>100</v>
      </c>
      <c r="EM306">
        <v>100</v>
      </c>
      <c r="EN306">
        <v>2.428</v>
      </c>
      <c r="EO306">
        <v>-0.1295</v>
      </c>
      <c r="EP306">
        <v>-1.5265217558934</v>
      </c>
      <c r="EQ306">
        <v>0.00616335315543056</v>
      </c>
      <c r="ER306">
        <v>-2.81551833566181e-06</v>
      </c>
      <c r="ES306">
        <v>7.20361701182458e-10</v>
      </c>
      <c r="ET306">
        <v>-0.335119031910718</v>
      </c>
      <c r="EU306">
        <v>0.000949733804135094</v>
      </c>
      <c r="EV306">
        <v>0.000626151634330831</v>
      </c>
      <c r="EW306">
        <v>-7.8445624330649e-06</v>
      </c>
      <c r="EX306">
        <v>-4</v>
      </c>
      <c r="EY306">
        <v>2067</v>
      </c>
      <c r="EZ306">
        <v>1</v>
      </c>
      <c r="FA306">
        <v>22</v>
      </c>
      <c r="FB306">
        <v>10.1</v>
      </c>
      <c r="FC306">
        <v>10.1</v>
      </c>
      <c r="FD306">
        <v>18</v>
      </c>
      <c r="FE306">
        <v>993.568</v>
      </c>
      <c r="FF306">
        <v>445.875</v>
      </c>
      <c r="FG306">
        <v>33.0003</v>
      </c>
      <c r="FH306">
        <v>35.6372</v>
      </c>
      <c r="FI306">
        <v>30.001</v>
      </c>
      <c r="FJ306">
        <v>35.3153</v>
      </c>
      <c r="FK306">
        <v>35.3378</v>
      </c>
      <c r="FL306">
        <v>53.1034</v>
      </c>
      <c r="FM306">
        <v>45.7144</v>
      </c>
      <c r="FN306">
        <v>0</v>
      </c>
      <c r="FO306">
        <v>33</v>
      </c>
      <c r="FP306">
        <v>978.68</v>
      </c>
      <c r="FQ306">
        <v>19.7591</v>
      </c>
      <c r="FR306">
        <v>98.7089</v>
      </c>
      <c r="FS306">
        <v>97.5235</v>
      </c>
    </row>
    <row r="307" spans="1:175">
      <c r="A307">
        <v>291</v>
      </c>
      <c r="B307">
        <v>1627941093.6</v>
      </c>
      <c r="C307">
        <v>580</v>
      </c>
      <c r="D307" t="s">
        <v>876</v>
      </c>
      <c r="E307" t="s">
        <v>877</v>
      </c>
      <c r="F307">
        <v>0</v>
      </c>
      <c r="H307">
        <v>1627941093.6</v>
      </c>
      <c r="I307">
        <f>(J307)/1000</f>
        <v>0</v>
      </c>
      <c r="J307">
        <f>1000*CB307*AH307*(BX307-BY307)/(100*BQ307*(1000-AH307*BX307))</f>
        <v>0</v>
      </c>
      <c r="K307">
        <f>CB307*AH307*(BW307-BV307*(1000-AH307*BY307)/(1000-AH307*BX307))/(100*BQ307)</f>
        <v>0</v>
      </c>
      <c r="L307">
        <f>BV307 - IF(AH307&gt;1, K307*BQ307*100.0/(AJ307*CJ307), 0)</f>
        <v>0</v>
      </c>
      <c r="M307">
        <f>((S307-I307/2)*L307-K307)/(S307+I307/2)</f>
        <v>0</v>
      </c>
      <c r="N307">
        <f>M307*(CC307+CD307)/1000.0</f>
        <v>0</v>
      </c>
      <c r="O307">
        <f>(BV307 - IF(AH307&gt;1, K307*BQ307*100.0/(AJ307*CJ307), 0))*(CC307+CD307)/1000.0</f>
        <v>0</v>
      </c>
      <c r="P307">
        <f>2.0/((1/R307-1/Q307)+SIGN(R307)*SQRT((1/R307-1/Q307)*(1/R307-1/Q307) + 4*BR307/((BR307+1)*(BR307+1))*(2*1/R307*1/Q307-1/Q307*1/Q307)))</f>
        <v>0</v>
      </c>
      <c r="Q307">
        <f>IF(LEFT(BS307,1)&lt;&gt;"0",IF(LEFT(BS307,1)="1",3.0,BT307),$D$5+$E$5*(CJ307*CC307/($K$5*1000))+$F$5*(CJ307*CC307/($K$5*1000))*MAX(MIN(BQ307,$J$5),$I$5)*MAX(MIN(BQ307,$J$5),$I$5)+$G$5*MAX(MIN(BQ307,$J$5),$I$5)*(CJ307*CC307/($K$5*1000))+$H$5*(CJ307*CC307/($K$5*1000))*(CJ307*CC307/($K$5*1000)))</f>
        <v>0</v>
      </c>
      <c r="R307">
        <f>I307*(1000-(1000*0.61365*exp(17.502*V307/(240.97+V307))/(CC307+CD307)+BX307)/2)/(1000*0.61365*exp(17.502*V307/(240.97+V307))/(CC307+CD307)-BX307)</f>
        <v>0</v>
      </c>
      <c r="S307">
        <f>1/((BR307+1)/(P307/1.6)+1/(Q307/1.37)) + BR307/((BR307+1)/(P307/1.6) + BR307/(Q307/1.37))</f>
        <v>0</v>
      </c>
      <c r="T307">
        <f>(BM307*BP307)</f>
        <v>0</v>
      </c>
      <c r="U307">
        <f>(CE307+(T307+2*0.95*5.67E-8*(((CE307+$B$7)+273)^4-(CE307+273)^4)-44100*I307)/(1.84*29.3*Q307+8*0.95*5.67E-8*(CE307+273)^3))</f>
        <v>0</v>
      </c>
      <c r="V307">
        <f>($C$7*CF307+$D$7*CG307+$E$7*U307)</f>
        <v>0</v>
      </c>
      <c r="W307">
        <f>0.61365*exp(17.502*V307/(240.97+V307))</f>
        <v>0</v>
      </c>
      <c r="X307">
        <f>(Y307/Z307*100)</f>
        <v>0</v>
      </c>
      <c r="Y307">
        <f>BX307*(CC307+CD307)/1000</f>
        <v>0</v>
      </c>
      <c r="Z307">
        <f>0.61365*exp(17.502*CE307/(240.97+CE307))</f>
        <v>0</v>
      </c>
      <c r="AA307">
        <f>(W307-BX307*(CC307+CD307)/1000)</f>
        <v>0</v>
      </c>
      <c r="AB307">
        <f>(-I307*44100)</f>
        <v>0</v>
      </c>
      <c r="AC307">
        <f>2*29.3*Q307*0.92*(CE307-V307)</f>
        <v>0</v>
      </c>
      <c r="AD307">
        <f>2*0.95*5.67E-8*(((CE307+$B$7)+273)^4-(V307+273)^4)</f>
        <v>0</v>
      </c>
      <c r="AE307">
        <f>T307+AD307+AB307+AC307</f>
        <v>0</v>
      </c>
      <c r="AF307">
        <v>0</v>
      </c>
      <c r="AG307">
        <v>0</v>
      </c>
      <c r="AH307">
        <f>IF(AF307*$H$13&gt;=AJ307,1.0,(AJ307/(AJ307-AF307*$H$13)))</f>
        <v>0</v>
      </c>
      <c r="AI307">
        <f>(AH307-1)*100</f>
        <v>0</v>
      </c>
      <c r="AJ307">
        <f>MAX(0,($B$13+$C$13*CJ307)/(1+$D$13*CJ307)*CC307/(CE307+273)*$E$13)</f>
        <v>0</v>
      </c>
      <c r="AK307" t="s">
        <v>292</v>
      </c>
      <c r="AL307" t="s">
        <v>292</v>
      </c>
      <c r="AM307">
        <v>0</v>
      </c>
      <c r="AN307">
        <v>0</v>
      </c>
      <c r="AO307">
        <f>1-AM307/AN307</f>
        <v>0</v>
      </c>
      <c r="AP307">
        <v>0</v>
      </c>
      <c r="AQ307" t="s">
        <v>292</v>
      </c>
      <c r="AR307" t="s">
        <v>292</v>
      </c>
      <c r="AS307">
        <v>0</v>
      </c>
      <c r="AT307">
        <v>0</v>
      </c>
      <c r="AU307">
        <f>1-AS307/AT307</f>
        <v>0</v>
      </c>
      <c r="AV307">
        <v>0.5</v>
      </c>
      <c r="AW307">
        <f>BN307</f>
        <v>0</v>
      </c>
      <c r="AX307">
        <f>K307</f>
        <v>0</v>
      </c>
      <c r="AY307">
        <f>AU307*AV307*AW307</f>
        <v>0</v>
      </c>
      <c r="AZ307">
        <f>(AX307-AP307)/AW307</f>
        <v>0</v>
      </c>
      <c r="BA307">
        <f>(AN307-AT307)/AT307</f>
        <v>0</v>
      </c>
      <c r="BB307">
        <f>AM307/(AO307+AM307/AT307)</f>
        <v>0</v>
      </c>
      <c r="BC307" t="s">
        <v>292</v>
      </c>
      <c r="BD307">
        <v>0</v>
      </c>
      <c r="BE307">
        <f>IF(BD307&lt;&gt;0, BD307, BB307)</f>
        <v>0</v>
      </c>
      <c r="BF307">
        <f>1-BE307/AT307</f>
        <v>0</v>
      </c>
      <c r="BG307">
        <f>(AT307-AS307)/(AT307-BE307)</f>
        <v>0</v>
      </c>
      <c r="BH307">
        <f>(AN307-AT307)/(AN307-BE307)</f>
        <v>0</v>
      </c>
      <c r="BI307">
        <f>(AT307-AS307)/(AT307-AM307)</f>
        <v>0</v>
      </c>
      <c r="BJ307">
        <f>(AN307-AT307)/(AN307-AM307)</f>
        <v>0</v>
      </c>
      <c r="BK307">
        <f>(BG307*BE307/AS307)</f>
        <v>0</v>
      </c>
      <c r="BL307">
        <f>(1-BK307)</f>
        <v>0</v>
      </c>
      <c r="BM307">
        <f>$B$11*CK307+$C$11*CL307+$F$11*CM307*(1-CP307)</f>
        <v>0</v>
      </c>
      <c r="BN307">
        <f>BM307*BO307</f>
        <v>0</v>
      </c>
      <c r="BO307">
        <f>($B$11*$D$9+$C$11*$D$9+$F$11*((CZ307+CR307)/MAX(CZ307+CR307+DA307, 0.1)*$I$9+DA307/MAX(CZ307+CR307+DA307, 0.1)*$J$9))/($B$11+$C$11+$F$11)</f>
        <v>0</v>
      </c>
      <c r="BP307">
        <f>($B$11*$K$9+$C$11*$K$9+$F$11*((CZ307+CR307)/MAX(CZ307+CR307+DA307, 0.1)*$P$9+DA307/MAX(CZ307+CR307+DA307, 0.1)*$Q$9))/($B$11+$C$11+$F$11)</f>
        <v>0</v>
      </c>
      <c r="BQ307">
        <v>6</v>
      </c>
      <c r="BR307">
        <v>0.5</v>
      </c>
      <c r="BS307" t="s">
        <v>293</v>
      </c>
      <c r="BT307">
        <v>2</v>
      </c>
      <c r="BU307">
        <v>1627941093.6</v>
      </c>
      <c r="BV307">
        <v>964.083</v>
      </c>
      <c r="BW307">
        <v>969.122</v>
      </c>
      <c r="BX307">
        <v>19.8074</v>
      </c>
      <c r="BY307">
        <v>19.7395</v>
      </c>
      <c r="BZ307">
        <v>961.646</v>
      </c>
      <c r="CA307">
        <v>19.9368</v>
      </c>
      <c r="CB307">
        <v>899.982</v>
      </c>
      <c r="CC307">
        <v>101.133</v>
      </c>
      <c r="CD307">
        <v>0.100197</v>
      </c>
      <c r="CE307">
        <v>35.3429</v>
      </c>
      <c r="CF307">
        <v>35.5831</v>
      </c>
      <c r="CG307">
        <v>999.9</v>
      </c>
      <c r="CH307">
        <v>0</v>
      </c>
      <c r="CI307">
        <v>0</v>
      </c>
      <c r="CJ307">
        <v>9995</v>
      </c>
      <c r="CK307">
        <v>0</v>
      </c>
      <c r="CL307">
        <v>66.265</v>
      </c>
      <c r="CM307">
        <v>1460.12</v>
      </c>
      <c r="CN307">
        <v>0.972987</v>
      </c>
      <c r="CO307">
        <v>0.0270127</v>
      </c>
      <c r="CP307">
        <v>0</v>
      </c>
      <c r="CQ307">
        <v>3.1344</v>
      </c>
      <c r="CR307">
        <v>4.99951</v>
      </c>
      <c r="CS307">
        <v>200.156</v>
      </c>
      <c r="CT307">
        <v>11912.9</v>
      </c>
      <c r="CU307">
        <v>48.937</v>
      </c>
      <c r="CV307">
        <v>51.25</v>
      </c>
      <c r="CW307">
        <v>50.5</v>
      </c>
      <c r="CX307">
        <v>50.312</v>
      </c>
      <c r="CY307">
        <v>50.937</v>
      </c>
      <c r="CZ307">
        <v>1415.81</v>
      </c>
      <c r="DA307">
        <v>39.31</v>
      </c>
      <c r="DB307">
        <v>0</v>
      </c>
      <c r="DC307">
        <v>1627941094.3</v>
      </c>
      <c r="DD307">
        <v>0</v>
      </c>
      <c r="DE307">
        <v>3.2457</v>
      </c>
      <c r="DF307">
        <v>-0.272399985109847</v>
      </c>
      <c r="DG307">
        <v>-4.78961540571772</v>
      </c>
      <c r="DH307">
        <v>200.44564</v>
      </c>
      <c r="DI307">
        <v>15</v>
      </c>
      <c r="DJ307">
        <v>1627940486.6</v>
      </c>
      <c r="DK307" t="s">
        <v>294</v>
      </c>
      <c r="DL307">
        <v>1627940484.1</v>
      </c>
      <c r="DM307">
        <v>1627940486.6</v>
      </c>
      <c r="DN307">
        <v>1</v>
      </c>
      <c r="DO307">
        <v>-0.66</v>
      </c>
      <c r="DP307">
        <v>-0.126</v>
      </c>
      <c r="DQ307">
        <v>0.617</v>
      </c>
      <c r="DR307">
        <v>-0.144</v>
      </c>
      <c r="DS307">
        <v>420</v>
      </c>
      <c r="DT307">
        <v>19</v>
      </c>
      <c r="DU307">
        <v>0.69</v>
      </c>
      <c r="DV307">
        <v>0.21</v>
      </c>
      <c r="DW307">
        <v>-5.06130487804878</v>
      </c>
      <c r="DX307">
        <v>0.0696261324041789</v>
      </c>
      <c r="DY307">
        <v>0.0548423846736486</v>
      </c>
      <c r="DZ307">
        <v>1</v>
      </c>
      <c r="EA307">
        <v>3.25109714285714</v>
      </c>
      <c r="EB307">
        <v>-0.0856790606653568</v>
      </c>
      <c r="EC307">
        <v>0.19438172678038</v>
      </c>
      <c r="ED307">
        <v>1</v>
      </c>
      <c r="EE307">
        <v>0.0882856317073171</v>
      </c>
      <c r="EF307">
        <v>-0.158817779790941</v>
      </c>
      <c r="EG307">
        <v>0.0202444995157364</v>
      </c>
      <c r="EH307">
        <v>0</v>
      </c>
      <c r="EI307">
        <v>2</v>
      </c>
      <c r="EJ307">
        <v>3</v>
      </c>
      <c r="EK307" t="s">
        <v>298</v>
      </c>
      <c r="EL307">
        <v>100</v>
      </c>
      <c r="EM307">
        <v>100</v>
      </c>
      <c r="EN307">
        <v>2.437</v>
      </c>
      <c r="EO307">
        <v>-0.1294</v>
      </c>
      <c r="EP307">
        <v>-1.5265217558934</v>
      </c>
      <c r="EQ307">
        <v>0.00616335315543056</v>
      </c>
      <c r="ER307">
        <v>-2.81551833566181e-06</v>
      </c>
      <c r="ES307">
        <v>7.20361701182458e-10</v>
      </c>
      <c r="ET307">
        <v>-0.335119031910718</v>
      </c>
      <c r="EU307">
        <v>0.000949733804135094</v>
      </c>
      <c r="EV307">
        <v>0.000626151634330831</v>
      </c>
      <c r="EW307">
        <v>-7.8445624330649e-06</v>
      </c>
      <c r="EX307">
        <v>-4</v>
      </c>
      <c r="EY307">
        <v>2067</v>
      </c>
      <c r="EZ307">
        <v>1</v>
      </c>
      <c r="FA307">
        <v>22</v>
      </c>
      <c r="FB307">
        <v>10.2</v>
      </c>
      <c r="FC307">
        <v>10.1</v>
      </c>
      <c r="FD307">
        <v>18</v>
      </c>
      <c r="FE307">
        <v>993.6</v>
      </c>
      <c r="FF307">
        <v>445.761</v>
      </c>
      <c r="FG307">
        <v>33.0005</v>
      </c>
      <c r="FH307">
        <v>35.6422</v>
      </c>
      <c r="FI307">
        <v>30.001</v>
      </c>
      <c r="FJ307">
        <v>35.3208</v>
      </c>
      <c r="FK307">
        <v>35.3426</v>
      </c>
      <c r="FL307">
        <v>53.213</v>
      </c>
      <c r="FM307">
        <v>45.7144</v>
      </c>
      <c r="FN307">
        <v>0</v>
      </c>
      <c r="FO307">
        <v>33</v>
      </c>
      <c r="FP307">
        <v>978.68</v>
      </c>
      <c r="FQ307">
        <v>19.7595</v>
      </c>
      <c r="FR307">
        <v>98.7075</v>
      </c>
      <c r="FS307">
        <v>97.5221</v>
      </c>
    </row>
    <row r="308" spans="1:175">
      <c r="A308">
        <v>292</v>
      </c>
      <c r="B308">
        <v>1627941095.6</v>
      </c>
      <c r="C308">
        <v>582</v>
      </c>
      <c r="D308" t="s">
        <v>878</v>
      </c>
      <c r="E308" t="s">
        <v>879</v>
      </c>
      <c r="F308">
        <v>0</v>
      </c>
      <c r="H308">
        <v>1627941095.6</v>
      </c>
      <c r="I308">
        <f>(J308)/1000</f>
        <v>0</v>
      </c>
      <c r="J308">
        <f>1000*CB308*AH308*(BX308-BY308)/(100*BQ308*(1000-AH308*BX308))</f>
        <v>0</v>
      </c>
      <c r="K308">
        <f>CB308*AH308*(BW308-BV308*(1000-AH308*BY308)/(1000-AH308*BX308))/(100*BQ308)</f>
        <v>0</v>
      </c>
      <c r="L308">
        <f>BV308 - IF(AH308&gt;1, K308*BQ308*100.0/(AJ308*CJ308), 0)</f>
        <v>0</v>
      </c>
      <c r="M308">
        <f>((S308-I308/2)*L308-K308)/(S308+I308/2)</f>
        <v>0</v>
      </c>
      <c r="N308">
        <f>M308*(CC308+CD308)/1000.0</f>
        <v>0</v>
      </c>
      <c r="O308">
        <f>(BV308 - IF(AH308&gt;1, K308*BQ308*100.0/(AJ308*CJ308), 0))*(CC308+CD308)/1000.0</f>
        <v>0</v>
      </c>
      <c r="P308">
        <f>2.0/((1/R308-1/Q308)+SIGN(R308)*SQRT((1/R308-1/Q308)*(1/R308-1/Q308) + 4*BR308/((BR308+1)*(BR308+1))*(2*1/R308*1/Q308-1/Q308*1/Q308)))</f>
        <v>0</v>
      </c>
      <c r="Q308">
        <f>IF(LEFT(BS308,1)&lt;&gt;"0",IF(LEFT(BS308,1)="1",3.0,BT308),$D$5+$E$5*(CJ308*CC308/($K$5*1000))+$F$5*(CJ308*CC308/($K$5*1000))*MAX(MIN(BQ308,$J$5),$I$5)*MAX(MIN(BQ308,$J$5),$I$5)+$G$5*MAX(MIN(BQ308,$J$5),$I$5)*(CJ308*CC308/($K$5*1000))+$H$5*(CJ308*CC308/($K$5*1000))*(CJ308*CC308/($K$5*1000)))</f>
        <v>0</v>
      </c>
      <c r="R308">
        <f>I308*(1000-(1000*0.61365*exp(17.502*V308/(240.97+V308))/(CC308+CD308)+BX308)/2)/(1000*0.61365*exp(17.502*V308/(240.97+V308))/(CC308+CD308)-BX308)</f>
        <v>0</v>
      </c>
      <c r="S308">
        <f>1/((BR308+1)/(P308/1.6)+1/(Q308/1.37)) + BR308/((BR308+1)/(P308/1.6) + BR308/(Q308/1.37))</f>
        <v>0</v>
      </c>
      <c r="T308">
        <f>(BM308*BP308)</f>
        <v>0</v>
      </c>
      <c r="U308">
        <f>(CE308+(T308+2*0.95*5.67E-8*(((CE308+$B$7)+273)^4-(CE308+273)^4)-44100*I308)/(1.84*29.3*Q308+8*0.95*5.67E-8*(CE308+273)^3))</f>
        <v>0</v>
      </c>
      <c r="V308">
        <f>($C$7*CF308+$D$7*CG308+$E$7*U308)</f>
        <v>0</v>
      </c>
      <c r="W308">
        <f>0.61365*exp(17.502*V308/(240.97+V308))</f>
        <v>0</v>
      </c>
      <c r="X308">
        <f>(Y308/Z308*100)</f>
        <v>0</v>
      </c>
      <c r="Y308">
        <f>BX308*(CC308+CD308)/1000</f>
        <v>0</v>
      </c>
      <c r="Z308">
        <f>0.61365*exp(17.502*CE308/(240.97+CE308))</f>
        <v>0</v>
      </c>
      <c r="AA308">
        <f>(W308-BX308*(CC308+CD308)/1000)</f>
        <v>0</v>
      </c>
      <c r="AB308">
        <f>(-I308*44100)</f>
        <v>0</v>
      </c>
      <c r="AC308">
        <f>2*29.3*Q308*0.92*(CE308-V308)</f>
        <v>0</v>
      </c>
      <c r="AD308">
        <f>2*0.95*5.67E-8*(((CE308+$B$7)+273)^4-(V308+273)^4)</f>
        <v>0</v>
      </c>
      <c r="AE308">
        <f>T308+AD308+AB308+AC308</f>
        <v>0</v>
      </c>
      <c r="AF308">
        <v>0</v>
      </c>
      <c r="AG308">
        <v>0</v>
      </c>
      <c r="AH308">
        <f>IF(AF308*$H$13&gt;=AJ308,1.0,(AJ308/(AJ308-AF308*$H$13)))</f>
        <v>0</v>
      </c>
      <c r="AI308">
        <f>(AH308-1)*100</f>
        <v>0</v>
      </c>
      <c r="AJ308">
        <f>MAX(0,($B$13+$C$13*CJ308)/(1+$D$13*CJ308)*CC308/(CE308+273)*$E$13)</f>
        <v>0</v>
      </c>
      <c r="AK308" t="s">
        <v>292</v>
      </c>
      <c r="AL308" t="s">
        <v>292</v>
      </c>
      <c r="AM308">
        <v>0</v>
      </c>
      <c r="AN308">
        <v>0</v>
      </c>
      <c r="AO308">
        <f>1-AM308/AN308</f>
        <v>0</v>
      </c>
      <c r="AP308">
        <v>0</v>
      </c>
      <c r="AQ308" t="s">
        <v>292</v>
      </c>
      <c r="AR308" t="s">
        <v>292</v>
      </c>
      <c r="AS308">
        <v>0</v>
      </c>
      <c r="AT308">
        <v>0</v>
      </c>
      <c r="AU308">
        <f>1-AS308/AT308</f>
        <v>0</v>
      </c>
      <c r="AV308">
        <v>0.5</v>
      </c>
      <c r="AW308">
        <f>BN308</f>
        <v>0</v>
      </c>
      <c r="AX308">
        <f>K308</f>
        <v>0</v>
      </c>
      <c r="AY308">
        <f>AU308*AV308*AW308</f>
        <v>0</v>
      </c>
      <c r="AZ308">
        <f>(AX308-AP308)/AW308</f>
        <v>0</v>
      </c>
      <c r="BA308">
        <f>(AN308-AT308)/AT308</f>
        <v>0</v>
      </c>
      <c r="BB308">
        <f>AM308/(AO308+AM308/AT308)</f>
        <v>0</v>
      </c>
      <c r="BC308" t="s">
        <v>292</v>
      </c>
      <c r="BD308">
        <v>0</v>
      </c>
      <c r="BE308">
        <f>IF(BD308&lt;&gt;0, BD308, BB308)</f>
        <v>0</v>
      </c>
      <c r="BF308">
        <f>1-BE308/AT308</f>
        <v>0</v>
      </c>
      <c r="BG308">
        <f>(AT308-AS308)/(AT308-BE308)</f>
        <v>0</v>
      </c>
      <c r="BH308">
        <f>(AN308-AT308)/(AN308-BE308)</f>
        <v>0</v>
      </c>
      <c r="BI308">
        <f>(AT308-AS308)/(AT308-AM308)</f>
        <v>0</v>
      </c>
      <c r="BJ308">
        <f>(AN308-AT308)/(AN308-AM308)</f>
        <v>0</v>
      </c>
      <c r="BK308">
        <f>(BG308*BE308/AS308)</f>
        <v>0</v>
      </c>
      <c r="BL308">
        <f>(1-BK308)</f>
        <v>0</v>
      </c>
      <c r="BM308">
        <f>$B$11*CK308+$C$11*CL308+$F$11*CM308*(1-CP308)</f>
        <v>0</v>
      </c>
      <c r="BN308">
        <f>BM308*BO308</f>
        <v>0</v>
      </c>
      <c r="BO308">
        <f>($B$11*$D$9+$C$11*$D$9+$F$11*((CZ308+CR308)/MAX(CZ308+CR308+DA308, 0.1)*$I$9+DA308/MAX(CZ308+CR308+DA308, 0.1)*$J$9))/($B$11+$C$11+$F$11)</f>
        <v>0</v>
      </c>
      <c r="BP308">
        <f>($B$11*$K$9+$C$11*$K$9+$F$11*((CZ308+CR308)/MAX(CZ308+CR308+DA308, 0.1)*$P$9+DA308/MAX(CZ308+CR308+DA308, 0.1)*$Q$9))/($B$11+$C$11+$F$11)</f>
        <v>0</v>
      </c>
      <c r="BQ308">
        <v>6</v>
      </c>
      <c r="BR308">
        <v>0.5</v>
      </c>
      <c r="BS308" t="s">
        <v>293</v>
      </c>
      <c r="BT308">
        <v>2</v>
      </c>
      <c r="BU308">
        <v>1627941095.6</v>
      </c>
      <c r="BV308">
        <v>967.481</v>
      </c>
      <c r="BW308">
        <v>972.366</v>
      </c>
      <c r="BX308">
        <v>19.8104</v>
      </c>
      <c r="BY308">
        <v>19.7429</v>
      </c>
      <c r="BZ308">
        <v>965.034</v>
      </c>
      <c r="CA308">
        <v>19.9398</v>
      </c>
      <c r="CB308">
        <v>900.098</v>
      </c>
      <c r="CC308">
        <v>101.134</v>
      </c>
      <c r="CD308">
        <v>0.10034</v>
      </c>
      <c r="CE308">
        <v>35.3429</v>
      </c>
      <c r="CF308">
        <v>35.5825</v>
      </c>
      <c r="CG308">
        <v>999.9</v>
      </c>
      <c r="CH308">
        <v>0</v>
      </c>
      <c r="CI308">
        <v>0</v>
      </c>
      <c r="CJ308">
        <v>9993.75</v>
      </c>
      <c r="CK308">
        <v>0</v>
      </c>
      <c r="CL308">
        <v>66.265</v>
      </c>
      <c r="CM308">
        <v>1460.12</v>
      </c>
      <c r="CN308">
        <v>0.972993</v>
      </c>
      <c r="CO308">
        <v>0.027007</v>
      </c>
      <c r="CP308">
        <v>0</v>
      </c>
      <c r="CQ308">
        <v>3.2964</v>
      </c>
      <c r="CR308">
        <v>4.99951</v>
      </c>
      <c r="CS308">
        <v>200.014</v>
      </c>
      <c r="CT308">
        <v>11912.8</v>
      </c>
      <c r="CU308">
        <v>48.937</v>
      </c>
      <c r="CV308">
        <v>51.25</v>
      </c>
      <c r="CW308">
        <v>50.5</v>
      </c>
      <c r="CX308">
        <v>50.312</v>
      </c>
      <c r="CY308">
        <v>50.937</v>
      </c>
      <c r="CZ308">
        <v>1415.82</v>
      </c>
      <c r="DA308">
        <v>39.3</v>
      </c>
      <c r="DB308">
        <v>0</v>
      </c>
      <c r="DC308">
        <v>1627941096.1</v>
      </c>
      <c r="DD308">
        <v>0</v>
      </c>
      <c r="DE308">
        <v>3.23314615384615</v>
      </c>
      <c r="DF308">
        <v>0.0147077023714911</v>
      </c>
      <c r="DG308">
        <v>-3.79593163534417</v>
      </c>
      <c r="DH308">
        <v>200.363423076923</v>
      </c>
      <c r="DI308">
        <v>15</v>
      </c>
      <c r="DJ308">
        <v>1627940486.6</v>
      </c>
      <c r="DK308" t="s">
        <v>294</v>
      </c>
      <c r="DL308">
        <v>1627940484.1</v>
      </c>
      <c r="DM308">
        <v>1627940486.6</v>
      </c>
      <c r="DN308">
        <v>1</v>
      </c>
      <c r="DO308">
        <v>-0.66</v>
      </c>
      <c r="DP308">
        <v>-0.126</v>
      </c>
      <c r="DQ308">
        <v>0.617</v>
      </c>
      <c r="DR308">
        <v>-0.144</v>
      </c>
      <c r="DS308">
        <v>420</v>
      </c>
      <c r="DT308">
        <v>19</v>
      </c>
      <c r="DU308">
        <v>0.69</v>
      </c>
      <c r="DV308">
        <v>0.21</v>
      </c>
      <c r="DW308">
        <v>-5.06125268292683</v>
      </c>
      <c r="DX308">
        <v>0.170043972125431</v>
      </c>
      <c r="DY308">
        <v>0.0549037239407128</v>
      </c>
      <c r="DZ308">
        <v>1</v>
      </c>
      <c r="EA308">
        <v>3.23154117647059</v>
      </c>
      <c r="EB308">
        <v>-0.0255945411293341</v>
      </c>
      <c r="EC308">
        <v>0.188689372994265</v>
      </c>
      <c r="ED308">
        <v>1</v>
      </c>
      <c r="EE308">
        <v>0.0862647146341463</v>
      </c>
      <c r="EF308">
        <v>-0.192506084320557</v>
      </c>
      <c r="EG308">
        <v>0.0209035408685748</v>
      </c>
      <c r="EH308">
        <v>0</v>
      </c>
      <c r="EI308">
        <v>2</v>
      </c>
      <c r="EJ308">
        <v>3</v>
      </c>
      <c r="EK308" t="s">
        <v>298</v>
      </c>
      <c r="EL308">
        <v>100</v>
      </c>
      <c r="EM308">
        <v>100</v>
      </c>
      <c r="EN308">
        <v>2.447</v>
      </c>
      <c r="EO308">
        <v>-0.1294</v>
      </c>
      <c r="EP308">
        <v>-1.5265217558934</v>
      </c>
      <c r="EQ308">
        <v>0.00616335315543056</v>
      </c>
      <c r="ER308">
        <v>-2.81551833566181e-06</v>
      </c>
      <c r="ES308">
        <v>7.20361701182458e-10</v>
      </c>
      <c r="ET308">
        <v>-0.335119031910718</v>
      </c>
      <c r="EU308">
        <v>0.000949733804135094</v>
      </c>
      <c r="EV308">
        <v>0.000626151634330831</v>
      </c>
      <c r="EW308">
        <v>-7.8445624330649e-06</v>
      </c>
      <c r="EX308">
        <v>-4</v>
      </c>
      <c r="EY308">
        <v>2067</v>
      </c>
      <c r="EZ308">
        <v>1</v>
      </c>
      <c r="FA308">
        <v>22</v>
      </c>
      <c r="FB308">
        <v>10.2</v>
      </c>
      <c r="FC308">
        <v>10.2</v>
      </c>
      <c r="FD308">
        <v>18</v>
      </c>
      <c r="FE308">
        <v>993.785</v>
      </c>
      <c r="FF308">
        <v>445.811</v>
      </c>
      <c r="FG308">
        <v>33.0007</v>
      </c>
      <c r="FH308">
        <v>35.6473</v>
      </c>
      <c r="FI308">
        <v>30.001</v>
      </c>
      <c r="FJ308">
        <v>35.3256</v>
      </c>
      <c r="FK308">
        <v>35.3474</v>
      </c>
      <c r="FL308">
        <v>53.3706</v>
      </c>
      <c r="FM308">
        <v>45.7144</v>
      </c>
      <c r="FN308">
        <v>0</v>
      </c>
      <c r="FO308">
        <v>33</v>
      </c>
      <c r="FP308">
        <v>983.76</v>
      </c>
      <c r="FQ308">
        <v>19.7571</v>
      </c>
      <c r="FR308">
        <v>98.7057</v>
      </c>
      <c r="FS308">
        <v>97.5207</v>
      </c>
    </row>
    <row r="309" spans="1:175">
      <c r="A309">
        <v>293</v>
      </c>
      <c r="B309">
        <v>1627941097.6</v>
      </c>
      <c r="C309">
        <v>584</v>
      </c>
      <c r="D309" t="s">
        <v>880</v>
      </c>
      <c r="E309" t="s">
        <v>881</v>
      </c>
      <c r="F309">
        <v>0</v>
      </c>
      <c r="H309">
        <v>1627941097.6</v>
      </c>
      <c r="I309">
        <f>(J309)/1000</f>
        <v>0</v>
      </c>
      <c r="J309">
        <f>1000*CB309*AH309*(BX309-BY309)/(100*BQ309*(1000-AH309*BX309))</f>
        <v>0</v>
      </c>
      <c r="K309">
        <f>CB309*AH309*(BW309-BV309*(1000-AH309*BY309)/(1000-AH309*BX309))/(100*BQ309)</f>
        <v>0</v>
      </c>
      <c r="L309">
        <f>BV309 - IF(AH309&gt;1, K309*BQ309*100.0/(AJ309*CJ309), 0)</f>
        <v>0</v>
      </c>
      <c r="M309">
        <f>((S309-I309/2)*L309-K309)/(S309+I309/2)</f>
        <v>0</v>
      </c>
      <c r="N309">
        <f>M309*(CC309+CD309)/1000.0</f>
        <v>0</v>
      </c>
      <c r="O309">
        <f>(BV309 - IF(AH309&gt;1, K309*BQ309*100.0/(AJ309*CJ309), 0))*(CC309+CD309)/1000.0</f>
        <v>0</v>
      </c>
      <c r="P309">
        <f>2.0/((1/R309-1/Q309)+SIGN(R309)*SQRT((1/R309-1/Q309)*(1/R309-1/Q309) + 4*BR309/((BR309+1)*(BR309+1))*(2*1/R309*1/Q309-1/Q309*1/Q309)))</f>
        <v>0</v>
      </c>
      <c r="Q309">
        <f>IF(LEFT(BS309,1)&lt;&gt;"0",IF(LEFT(BS309,1)="1",3.0,BT309),$D$5+$E$5*(CJ309*CC309/($K$5*1000))+$F$5*(CJ309*CC309/($K$5*1000))*MAX(MIN(BQ309,$J$5),$I$5)*MAX(MIN(BQ309,$J$5),$I$5)+$G$5*MAX(MIN(BQ309,$J$5),$I$5)*(CJ309*CC309/($K$5*1000))+$H$5*(CJ309*CC309/($K$5*1000))*(CJ309*CC309/($K$5*1000)))</f>
        <v>0</v>
      </c>
      <c r="R309">
        <f>I309*(1000-(1000*0.61365*exp(17.502*V309/(240.97+V309))/(CC309+CD309)+BX309)/2)/(1000*0.61365*exp(17.502*V309/(240.97+V309))/(CC309+CD309)-BX309)</f>
        <v>0</v>
      </c>
      <c r="S309">
        <f>1/((BR309+1)/(P309/1.6)+1/(Q309/1.37)) + BR309/((BR309+1)/(P309/1.6) + BR309/(Q309/1.37))</f>
        <v>0</v>
      </c>
      <c r="T309">
        <f>(BM309*BP309)</f>
        <v>0</v>
      </c>
      <c r="U309">
        <f>(CE309+(T309+2*0.95*5.67E-8*(((CE309+$B$7)+273)^4-(CE309+273)^4)-44100*I309)/(1.84*29.3*Q309+8*0.95*5.67E-8*(CE309+273)^3))</f>
        <v>0</v>
      </c>
      <c r="V309">
        <f>($C$7*CF309+$D$7*CG309+$E$7*U309)</f>
        <v>0</v>
      </c>
      <c r="W309">
        <f>0.61365*exp(17.502*V309/(240.97+V309))</f>
        <v>0</v>
      </c>
      <c r="X309">
        <f>(Y309/Z309*100)</f>
        <v>0</v>
      </c>
      <c r="Y309">
        <f>BX309*(CC309+CD309)/1000</f>
        <v>0</v>
      </c>
      <c r="Z309">
        <f>0.61365*exp(17.502*CE309/(240.97+CE309))</f>
        <v>0</v>
      </c>
      <c r="AA309">
        <f>(W309-BX309*(CC309+CD309)/1000)</f>
        <v>0</v>
      </c>
      <c r="AB309">
        <f>(-I309*44100)</f>
        <v>0</v>
      </c>
      <c r="AC309">
        <f>2*29.3*Q309*0.92*(CE309-V309)</f>
        <v>0</v>
      </c>
      <c r="AD309">
        <f>2*0.95*5.67E-8*(((CE309+$B$7)+273)^4-(V309+273)^4)</f>
        <v>0</v>
      </c>
      <c r="AE309">
        <f>T309+AD309+AB309+AC309</f>
        <v>0</v>
      </c>
      <c r="AF309">
        <v>0</v>
      </c>
      <c r="AG309">
        <v>0</v>
      </c>
      <c r="AH309">
        <f>IF(AF309*$H$13&gt;=AJ309,1.0,(AJ309/(AJ309-AF309*$H$13)))</f>
        <v>0</v>
      </c>
      <c r="AI309">
        <f>(AH309-1)*100</f>
        <v>0</v>
      </c>
      <c r="AJ309">
        <f>MAX(0,($B$13+$C$13*CJ309)/(1+$D$13*CJ309)*CC309/(CE309+273)*$E$13)</f>
        <v>0</v>
      </c>
      <c r="AK309" t="s">
        <v>292</v>
      </c>
      <c r="AL309" t="s">
        <v>292</v>
      </c>
      <c r="AM309">
        <v>0</v>
      </c>
      <c r="AN309">
        <v>0</v>
      </c>
      <c r="AO309">
        <f>1-AM309/AN309</f>
        <v>0</v>
      </c>
      <c r="AP309">
        <v>0</v>
      </c>
      <c r="AQ309" t="s">
        <v>292</v>
      </c>
      <c r="AR309" t="s">
        <v>292</v>
      </c>
      <c r="AS309">
        <v>0</v>
      </c>
      <c r="AT309">
        <v>0</v>
      </c>
      <c r="AU309">
        <f>1-AS309/AT309</f>
        <v>0</v>
      </c>
      <c r="AV309">
        <v>0.5</v>
      </c>
      <c r="AW309">
        <f>BN309</f>
        <v>0</v>
      </c>
      <c r="AX309">
        <f>K309</f>
        <v>0</v>
      </c>
      <c r="AY309">
        <f>AU309*AV309*AW309</f>
        <v>0</v>
      </c>
      <c r="AZ309">
        <f>(AX309-AP309)/AW309</f>
        <v>0</v>
      </c>
      <c r="BA309">
        <f>(AN309-AT309)/AT309</f>
        <v>0</v>
      </c>
      <c r="BB309">
        <f>AM309/(AO309+AM309/AT309)</f>
        <v>0</v>
      </c>
      <c r="BC309" t="s">
        <v>292</v>
      </c>
      <c r="BD309">
        <v>0</v>
      </c>
      <c r="BE309">
        <f>IF(BD309&lt;&gt;0, BD309, BB309)</f>
        <v>0</v>
      </c>
      <c r="BF309">
        <f>1-BE309/AT309</f>
        <v>0</v>
      </c>
      <c r="BG309">
        <f>(AT309-AS309)/(AT309-BE309)</f>
        <v>0</v>
      </c>
      <c r="BH309">
        <f>(AN309-AT309)/(AN309-BE309)</f>
        <v>0</v>
      </c>
      <c r="BI309">
        <f>(AT309-AS309)/(AT309-AM309)</f>
        <v>0</v>
      </c>
      <c r="BJ309">
        <f>(AN309-AT309)/(AN309-AM309)</f>
        <v>0</v>
      </c>
      <c r="BK309">
        <f>(BG309*BE309/AS309)</f>
        <v>0</v>
      </c>
      <c r="BL309">
        <f>(1-BK309)</f>
        <v>0</v>
      </c>
      <c r="BM309">
        <f>$B$11*CK309+$C$11*CL309+$F$11*CM309*(1-CP309)</f>
        <v>0</v>
      </c>
      <c r="BN309">
        <f>BM309*BO309</f>
        <v>0</v>
      </c>
      <c r="BO309">
        <f>($B$11*$D$9+$C$11*$D$9+$F$11*((CZ309+CR309)/MAX(CZ309+CR309+DA309, 0.1)*$I$9+DA309/MAX(CZ309+CR309+DA309, 0.1)*$J$9))/($B$11+$C$11+$F$11)</f>
        <v>0</v>
      </c>
      <c r="BP309">
        <f>($B$11*$K$9+$C$11*$K$9+$F$11*((CZ309+CR309)/MAX(CZ309+CR309+DA309, 0.1)*$P$9+DA309/MAX(CZ309+CR309+DA309, 0.1)*$Q$9))/($B$11+$C$11+$F$11)</f>
        <v>0</v>
      </c>
      <c r="BQ309">
        <v>6</v>
      </c>
      <c r="BR309">
        <v>0.5</v>
      </c>
      <c r="BS309" t="s">
        <v>293</v>
      </c>
      <c r="BT309">
        <v>2</v>
      </c>
      <c r="BU309">
        <v>1627941097.6</v>
      </c>
      <c r="BV309">
        <v>970.741</v>
      </c>
      <c r="BW309">
        <v>975.539</v>
      </c>
      <c r="BX309">
        <v>19.8146</v>
      </c>
      <c r="BY309">
        <v>19.7481</v>
      </c>
      <c r="BZ309">
        <v>968.285</v>
      </c>
      <c r="CA309">
        <v>19.9439</v>
      </c>
      <c r="CB309">
        <v>900.014</v>
      </c>
      <c r="CC309">
        <v>101.135</v>
      </c>
      <c r="CD309">
        <v>0.100098</v>
      </c>
      <c r="CE309">
        <v>35.343</v>
      </c>
      <c r="CF309">
        <v>35.5801</v>
      </c>
      <c r="CG309">
        <v>999.9</v>
      </c>
      <c r="CH309">
        <v>0</v>
      </c>
      <c r="CI309">
        <v>0</v>
      </c>
      <c r="CJ309">
        <v>9991.25</v>
      </c>
      <c r="CK309">
        <v>0</v>
      </c>
      <c r="CL309">
        <v>66.265</v>
      </c>
      <c r="CM309">
        <v>1460.12</v>
      </c>
      <c r="CN309">
        <v>0.972993</v>
      </c>
      <c r="CO309">
        <v>0.027007</v>
      </c>
      <c r="CP309">
        <v>0</v>
      </c>
      <c r="CQ309">
        <v>3.1256</v>
      </c>
      <c r="CR309">
        <v>4.99951</v>
      </c>
      <c r="CS309">
        <v>199.997</v>
      </c>
      <c r="CT309">
        <v>11912.9</v>
      </c>
      <c r="CU309">
        <v>48.937</v>
      </c>
      <c r="CV309">
        <v>51.25</v>
      </c>
      <c r="CW309">
        <v>50.437</v>
      </c>
      <c r="CX309">
        <v>50.312</v>
      </c>
      <c r="CY309">
        <v>50.937</v>
      </c>
      <c r="CZ309">
        <v>1415.82</v>
      </c>
      <c r="DA309">
        <v>39.3</v>
      </c>
      <c r="DB309">
        <v>0</v>
      </c>
      <c r="DC309">
        <v>1627941098.5</v>
      </c>
      <c r="DD309">
        <v>0</v>
      </c>
      <c r="DE309">
        <v>3.24291153846154</v>
      </c>
      <c r="DF309">
        <v>-0.331798282648282</v>
      </c>
      <c r="DG309">
        <v>-1.95364103011904</v>
      </c>
      <c r="DH309">
        <v>200.217384615385</v>
      </c>
      <c r="DI309">
        <v>15</v>
      </c>
      <c r="DJ309">
        <v>1627940486.6</v>
      </c>
      <c r="DK309" t="s">
        <v>294</v>
      </c>
      <c r="DL309">
        <v>1627940484.1</v>
      </c>
      <c r="DM309">
        <v>1627940486.6</v>
      </c>
      <c r="DN309">
        <v>1</v>
      </c>
      <c r="DO309">
        <v>-0.66</v>
      </c>
      <c r="DP309">
        <v>-0.126</v>
      </c>
      <c r="DQ309">
        <v>0.617</v>
      </c>
      <c r="DR309">
        <v>-0.144</v>
      </c>
      <c r="DS309">
        <v>420</v>
      </c>
      <c r="DT309">
        <v>19</v>
      </c>
      <c r="DU309">
        <v>0.69</v>
      </c>
      <c r="DV309">
        <v>0.21</v>
      </c>
      <c r="DW309">
        <v>-5.04111853658537</v>
      </c>
      <c r="DX309">
        <v>0.445748571428567</v>
      </c>
      <c r="DY309">
        <v>0.0795892454299092</v>
      </c>
      <c r="DZ309">
        <v>1</v>
      </c>
      <c r="EA309">
        <v>3.22880882352941</v>
      </c>
      <c r="EB309">
        <v>0.0327540152155576</v>
      </c>
      <c r="EC309">
        <v>0.181705099426074</v>
      </c>
      <c r="ED309">
        <v>1</v>
      </c>
      <c r="EE309">
        <v>0.0809197804878049</v>
      </c>
      <c r="EF309">
        <v>-0.153821673867596</v>
      </c>
      <c r="EG309">
        <v>0.0175757505074355</v>
      </c>
      <c r="EH309">
        <v>0</v>
      </c>
      <c r="EI309">
        <v>2</v>
      </c>
      <c r="EJ309">
        <v>3</v>
      </c>
      <c r="EK309" t="s">
        <v>298</v>
      </c>
      <c r="EL309">
        <v>100</v>
      </c>
      <c r="EM309">
        <v>100</v>
      </c>
      <c r="EN309">
        <v>2.456</v>
      </c>
      <c r="EO309">
        <v>-0.1293</v>
      </c>
      <c r="EP309">
        <v>-1.5265217558934</v>
      </c>
      <c r="EQ309">
        <v>0.00616335315543056</v>
      </c>
      <c r="ER309">
        <v>-2.81551833566181e-06</v>
      </c>
      <c r="ES309">
        <v>7.20361701182458e-10</v>
      </c>
      <c r="ET309">
        <v>-0.335119031910718</v>
      </c>
      <c r="EU309">
        <v>0.000949733804135094</v>
      </c>
      <c r="EV309">
        <v>0.000626151634330831</v>
      </c>
      <c r="EW309">
        <v>-7.8445624330649e-06</v>
      </c>
      <c r="EX309">
        <v>-4</v>
      </c>
      <c r="EY309">
        <v>2067</v>
      </c>
      <c r="EZ309">
        <v>1</v>
      </c>
      <c r="FA309">
        <v>22</v>
      </c>
      <c r="FB309">
        <v>10.2</v>
      </c>
      <c r="FC309">
        <v>10.2</v>
      </c>
      <c r="FD309">
        <v>18</v>
      </c>
      <c r="FE309">
        <v>994.039</v>
      </c>
      <c r="FF309">
        <v>445.954</v>
      </c>
      <c r="FG309">
        <v>33.0009</v>
      </c>
      <c r="FH309">
        <v>35.6528</v>
      </c>
      <c r="FI309">
        <v>30.0009</v>
      </c>
      <c r="FJ309">
        <v>35.3314</v>
      </c>
      <c r="FK309">
        <v>35.3539</v>
      </c>
      <c r="FL309">
        <v>53.5381</v>
      </c>
      <c r="FM309">
        <v>45.7144</v>
      </c>
      <c r="FN309">
        <v>0</v>
      </c>
      <c r="FO309">
        <v>33</v>
      </c>
      <c r="FP309">
        <v>988.81</v>
      </c>
      <c r="FQ309">
        <v>19.7576</v>
      </c>
      <c r="FR309">
        <v>98.7057</v>
      </c>
      <c r="FS309">
        <v>97.5207</v>
      </c>
    </row>
    <row r="310" spans="1:175">
      <c r="A310">
        <v>294</v>
      </c>
      <c r="B310">
        <v>1627941099.6</v>
      </c>
      <c r="C310">
        <v>586</v>
      </c>
      <c r="D310" t="s">
        <v>882</v>
      </c>
      <c r="E310" t="s">
        <v>883</v>
      </c>
      <c r="F310">
        <v>0</v>
      </c>
      <c r="H310">
        <v>1627941099.6</v>
      </c>
      <c r="I310">
        <f>(J310)/1000</f>
        <v>0</v>
      </c>
      <c r="J310">
        <f>1000*CB310*AH310*(BX310-BY310)/(100*BQ310*(1000-AH310*BX310))</f>
        <v>0</v>
      </c>
      <c r="K310">
        <f>CB310*AH310*(BW310-BV310*(1000-AH310*BY310)/(1000-AH310*BX310))/(100*BQ310)</f>
        <v>0</v>
      </c>
      <c r="L310">
        <f>BV310 - IF(AH310&gt;1, K310*BQ310*100.0/(AJ310*CJ310), 0)</f>
        <v>0</v>
      </c>
      <c r="M310">
        <f>((S310-I310/2)*L310-K310)/(S310+I310/2)</f>
        <v>0</v>
      </c>
      <c r="N310">
        <f>M310*(CC310+CD310)/1000.0</f>
        <v>0</v>
      </c>
      <c r="O310">
        <f>(BV310 - IF(AH310&gt;1, K310*BQ310*100.0/(AJ310*CJ310), 0))*(CC310+CD310)/1000.0</f>
        <v>0</v>
      </c>
      <c r="P310">
        <f>2.0/((1/R310-1/Q310)+SIGN(R310)*SQRT((1/R310-1/Q310)*(1/R310-1/Q310) + 4*BR310/((BR310+1)*(BR310+1))*(2*1/R310*1/Q310-1/Q310*1/Q310)))</f>
        <v>0</v>
      </c>
      <c r="Q310">
        <f>IF(LEFT(BS310,1)&lt;&gt;"0",IF(LEFT(BS310,1)="1",3.0,BT310),$D$5+$E$5*(CJ310*CC310/($K$5*1000))+$F$5*(CJ310*CC310/($K$5*1000))*MAX(MIN(BQ310,$J$5),$I$5)*MAX(MIN(BQ310,$J$5),$I$5)+$G$5*MAX(MIN(BQ310,$J$5),$I$5)*(CJ310*CC310/($K$5*1000))+$H$5*(CJ310*CC310/($K$5*1000))*(CJ310*CC310/($K$5*1000)))</f>
        <v>0</v>
      </c>
      <c r="R310">
        <f>I310*(1000-(1000*0.61365*exp(17.502*V310/(240.97+V310))/(CC310+CD310)+BX310)/2)/(1000*0.61365*exp(17.502*V310/(240.97+V310))/(CC310+CD310)-BX310)</f>
        <v>0</v>
      </c>
      <c r="S310">
        <f>1/((BR310+1)/(P310/1.6)+1/(Q310/1.37)) + BR310/((BR310+1)/(P310/1.6) + BR310/(Q310/1.37))</f>
        <v>0</v>
      </c>
      <c r="T310">
        <f>(BM310*BP310)</f>
        <v>0</v>
      </c>
      <c r="U310">
        <f>(CE310+(T310+2*0.95*5.67E-8*(((CE310+$B$7)+273)^4-(CE310+273)^4)-44100*I310)/(1.84*29.3*Q310+8*0.95*5.67E-8*(CE310+273)^3))</f>
        <v>0</v>
      </c>
      <c r="V310">
        <f>($C$7*CF310+$D$7*CG310+$E$7*U310)</f>
        <v>0</v>
      </c>
      <c r="W310">
        <f>0.61365*exp(17.502*V310/(240.97+V310))</f>
        <v>0</v>
      </c>
      <c r="X310">
        <f>(Y310/Z310*100)</f>
        <v>0</v>
      </c>
      <c r="Y310">
        <f>BX310*(CC310+CD310)/1000</f>
        <v>0</v>
      </c>
      <c r="Z310">
        <f>0.61365*exp(17.502*CE310/(240.97+CE310))</f>
        <v>0</v>
      </c>
      <c r="AA310">
        <f>(W310-BX310*(CC310+CD310)/1000)</f>
        <v>0</v>
      </c>
      <c r="AB310">
        <f>(-I310*44100)</f>
        <v>0</v>
      </c>
      <c r="AC310">
        <f>2*29.3*Q310*0.92*(CE310-V310)</f>
        <v>0</v>
      </c>
      <c r="AD310">
        <f>2*0.95*5.67E-8*(((CE310+$B$7)+273)^4-(V310+273)^4)</f>
        <v>0</v>
      </c>
      <c r="AE310">
        <f>T310+AD310+AB310+AC310</f>
        <v>0</v>
      </c>
      <c r="AF310">
        <v>0</v>
      </c>
      <c r="AG310">
        <v>0</v>
      </c>
      <c r="AH310">
        <f>IF(AF310*$H$13&gt;=AJ310,1.0,(AJ310/(AJ310-AF310*$H$13)))</f>
        <v>0</v>
      </c>
      <c r="AI310">
        <f>(AH310-1)*100</f>
        <v>0</v>
      </c>
      <c r="AJ310">
        <f>MAX(0,($B$13+$C$13*CJ310)/(1+$D$13*CJ310)*CC310/(CE310+273)*$E$13)</f>
        <v>0</v>
      </c>
      <c r="AK310" t="s">
        <v>292</v>
      </c>
      <c r="AL310" t="s">
        <v>292</v>
      </c>
      <c r="AM310">
        <v>0</v>
      </c>
      <c r="AN310">
        <v>0</v>
      </c>
      <c r="AO310">
        <f>1-AM310/AN310</f>
        <v>0</v>
      </c>
      <c r="AP310">
        <v>0</v>
      </c>
      <c r="AQ310" t="s">
        <v>292</v>
      </c>
      <c r="AR310" t="s">
        <v>292</v>
      </c>
      <c r="AS310">
        <v>0</v>
      </c>
      <c r="AT310">
        <v>0</v>
      </c>
      <c r="AU310">
        <f>1-AS310/AT310</f>
        <v>0</v>
      </c>
      <c r="AV310">
        <v>0.5</v>
      </c>
      <c r="AW310">
        <f>BN310</f>
        <v>0</v>
      </c>
      <c r="AX310">
        <f>K310</f>
        <v>0</v>
      </c>
      <c r="AY310">
        <f>AU310*AV310*AW310</f>
        <v>0</v>
      </c>
      <c r="AZ310">
        <f>(AX310-AP310)/AW310</f>
        <v>0</v>
      </c>
      <c r="BA310">
        <f>(AN310-AT310)/AT310</f>
        <v>0</v>
      </c>
      <c r="BB310">
        <f>AM310/(AO310+AM310/AT310)</f>
        <v>0</v>
      </c>
      <c r="BC310" t="s">
        <v>292</v>
      </c>
      <c r="BD310">
        <v>0</v>
      </c>
      <c r="BE310">
        <f>IF(BD310&lt;&gt;0, BD310, BB310)</f>
        <v>0</v>
      </c>
      <c r="BF310">
        <f>1-BE310/AT310</f>
        <v>0</v>
      </c>
      <c r="BG310">
        <f>(AT310-AS310)/(AT310-BE310)</f>
        <v>0</v>
      </c>
      <c r="BH310">
        <f>(AN310-AT310)/(AN310-BE310)</f>
        <v>0</v>
      </c>
      <c r="BI310">
        <f>(AT310-AS310)/(AT310-AM310)</f>
        <v>0</v>
      </c>
      <c r="BJ310">
        <f>(AN310-AT310)/(AN310-AM310)</f>
        <v>0</v>
      </c>
      <c r="BK310">
        <f>(BG310*BE310/AS310)</f>
        <v>0</v>
      </c>
      <c r="BL310">
        <f>(1-BK310)</f>
        <v>0</v>
      </c>
      <c r="BM310">
        <f>$B$11*CK310+$C$11*CL310+$F$11*CM310*(1-CP310)</f>
        <v>0</v>
      </c>
      <c r="BN310">
        <f>BM310*BO310</f>
        <v>0</v>
      </c>
      <c r="BO310">
        <f>($B$11*$D$9+$C$11*$D$9+$F$11*((CZ310+CR310)/MAX(CZ310+CR310+DA310, 0.1)*$I$9+DA310/MAX(CZ310+CR310+DA310, 0.1)*$J$9))/($B$11+$C$11+$F$11)</f>
        <v>0</v>
      </c>
      <c r="BP310">
        <f>($B$11*$K$9+$C$11*$K$9+$F$11*((CZ310+CR310)/MAX(CZ310+CR310+DA310, 0.1)*$P$9+DA310/MAX(CZ310+CR310+DA310, 0.1)*$Q$9))/($B$11+$C$11+$F$11)</f>
        <v>0</v>
      </c>
      <c r="BQ310">
        <v>6</v>
      </c>
      <c r="BR310">
        <v>0.5</v>
      </c>
      <c r="BS310" t="s">
        <v>293</v>
      </c>
      <c r="BT310">
        <v>2</v>
      </c>
      <c r="BU310">
        <v>1627941099.6</v>
      </c>
      <c r="BV310">
        <v>973.927</v>
      </c>
      <c r="BW310">
        <v>978.859</v>
      </c>
      <c r="BX310">
        <v>19.8178</v>
      </c>
      <c r="BY310">
        <v>19.7539</v>
      </c>
      <c r="BZ310">
        <v>971.463</v>
      </c>
      <c r="CA310">
        <v>19.9471</v>
      </c>
      <c r="CB310">
        <v>900.058</v>
      </c>
      <c r="CC310">
        <v>101.134</v>
      </c>
      <c r="CD310">
        <v>0.100191</v>
      </c>
      <c r="CE310">
        <v>35.3443</v>
      </c>
      <c r="CF310">
        <v>35.5823</v>
      </c>
      <c r="CG310">
        <v>999.9</v>
      </c>
      <c r="CH310">
        <v>0</v>
      </c>
      <c r="CI310">
        <v>0</v>
      </c>
      <c r="CJ310">
        <v>9987.5</v>
      </c>
      <c r="CK310">
        <v>0</v>
      </c>
      <c r="CL310">
        <v>66.265</v>
      </c>
      <c r="CM310">
        <v>1460.14</v>
      </c>
      <c r="CN310">
        <v>0.972993</v>
      </c>
      <c r="CO310">
        <v>0.027007</v>
      </c>
      <c r="CP310">
        <v>0</v>
      </c>
      <c r="CQ310">
        <v>3.0303</v>
      </c>
      <c r="CR310">
        <v>4.99951</v>
      </c>
      <c r="CS310">
        <v>200.151</v>
      </c>
      <c r="CT310">
        <v>11913</v>
      </c>
      <c r="CU310">
        <v>48.937</v>
      </c>
      <c r="CV310">
        <v>51.25</v>
      </c>
      <c r="CW310">
        <v>50.437</v>
      </c>
      <c r="CX310">
        <v>50.312</v>
      </c>
      <c r="CY310">
        <v>50.937</v>
      </c>
      <c r="CZ310">
        <v>1415.84</v>
      </c>
      <c r="DA310">
        <v>39.3</v>
      </c>
      <c r="DB310">
        <v>0</v>
      </c>
      <c r="DC310">
        <v>1627941100.3</v>
      </c>
      <c r="DD310">
        <v>0</v>
      </c>
      <c r="DE310">
        <v>3.228572</v>
      </c>
      <c r="DF310">
        <v>-0.607338452903234</v>
      </c>
      <c r="DG310">
        <v>-0.814461549943824</v>
      </c>
      <c r="DH310">
        <v>200.14724</v>
      </c>
      <c r="DI310">
        <v>15</v>
      </c>
      <c r="DJ310">
        <v>1627940486.6</v>
      </c>
      <c r="DK310" t="s">
        <v>294</v>
      </c>
      <c r="DL310">
        <v>1627940484.1</v>
      </c>
      <c r="DM310">
        <v>1627940486.6</v>
      </c>
      <c r="DN310">
        <v>1</v>
      </c>
      <c r="DO310">
        <v>-0.66</v>
      </c>
      <c r="DP310">
        <v>-0.126</v>
      </c>
      <c r="DQ310">
        <v>0.617</v>
      </c>
      <c r="DR310">
        <v>-0.144</v>
      </c>
      <c r="DS310">
        <v>420</v>
      </c>
      <c r="DT310">
        <v>19</v>
      </c>
      <c r="DU310">
        <v>0.69</v>
      </c>
      <c r="DV310">
        <v>0.21</v>
      </c>
      <c r="DW310">
        <v>-5.01579048780488</v>
      </c>
      <c r="DX310">
        <v>0.844827177700346</v>
      </c>
      <c r="DY310">
        <v>0.110523684824019</v>
      </c>
      <c r="DZ310">
        <v>0</v>
      </c>
      <c r="EA310">
        <v>3.21977428571429</v>
      </c>
      <c r="EB310">
        <v>0.134294324853227</v>
      </c>
      <c r="EC310">
        <v>0.177690609676896</v>
      </c>
      <c r="ED310">
        <v>1</v>
      </c>
      <c r="EE310">
        <v>0.0754077658536585</v>
      </c>
      <c r="EF310">
        <v>-0.0974385930313589</v>
      </c>
      <c r="EG310">
        <v>0.0112326570301023</v>
      </c>
      <c r="EH310">
        <v>1</v>
      </c>
      <c r="EI310">
        <v>2</v>
      </c>
      <c r="EJ310">
        <v>3</v>
      </c>
      <c r="EK310" t="s">
        <v>298</v>
      </c>
      <c r="EL310">
        <v>100</v>
      </c>
      <c r="EM310">
        <v>100</v>
      </c>
      <c r="EN310">
        <v>2.464</v>
      </c>
      <c r="EO310">
        <v>-0.1293</v>
      </c>
      <c r="EP310">
        <v>-1.5265217558934</v>
      </c>
      <c r="EQ310">
        <v>0.00616335315543056</v>
      </c>
      <c r="ER310">
        <v>-2.81551833566181e-06</v>
      </c>
      <c r="ES310">
        <v>7.20361701182458e-10</v>
      </c>
      <c r="ET310">
        <v>-0.335119031910718</v>
      </c>
      <c r="EU310">
        <v>0.000949733804135094</v>
      </c>
      <c r="EV310">
        <v>0.000626151634330831</v>
      </c>
      <c r="EW310">
        <v>-7.8445624330649e-06</v>
      </c>
      <c r="EX310">
        <v>-4</v>
      </c>
      <c r="EY310">
        <v>2067</v>
      </c>
      <c r="EZ310">
        <v>1</v>
      </c>
      <c r="FA310">
        <v>22</v>
      </c>
      <c r="FB310">
        <v>10.3</v>
      </c>
      <c r="FC310">
        <v>10.2</v>
      </c>
      <c r="FD310">
        <v>18</v>
      </c>
      <c r="FE310">
        <v>994.25</v>
      </c>
      <c r="FF310">
        <v>445.835</v>
      </c>
      <c r="FG310">
        <v>33.0011</v>
      </c>
      <c r="FH310">
        <v>35.6578</v>
      </c>
      <c r="FI310">
        <v>30.001</v>
      </c>
      <c r="FJ310">
        <v>35.3379</v>
      </c>
      <c r="FK310">
        <v>35.3603</v>
      </c>
      <c r="FL310">
        <v>53.6514</v>
      </c>
      <c r="FM310">
        <v>45.7144</v>
      </c>
      <c r="FN310">
        <v>0</v>
      </c>
      <c r="FO310">
        <v>33</v>
      </c>
      <c r="FP310">
        <v>988.81</v>
      </c>
      <c r="FQ310">
        <v>19.7576</v>
      </c>
      <c r="FR310">
        <v>98.7049</v>
      </c>
      <c r="FS310">
        <v>97.5196</v>
      </c>
    </row>
    <row r="311" spans="1:175">
      <c r="A311">
        <v>295</v>
      </c>
      <c r="B311">
        <v>1627941101.6</v>
      </c>
      <c r="C311">
        <v>588</v>
      </c>
      <c r="D311" t="s">
        <v>884</v>
      </c>
      <c r="E311" t="s">
        <v>885</v>
      </c>
      <c r="F311">
        <v>0</v>
      </c>
      <c r="H311">
        <v>1627941101.6</v>
      </c>
      <c r="I311">
        <f>(J311)/1000</f>
        <v>0</v>
      </c>
      <c r="J311">
        <f>1000*CB311*AH311*(BX311-BY311)/(100*BQ311*(1000-AH311*BX311))</f>
        <v>0</v>
      </c>
      <c r="K311">
        <f>CB311*AH311*(BW311-BV311*(1000-AH311*BY311)/(1000-AH311*BX311))/(100*BQ311)</f>
        <v>0</v>
      </c>
      <c r="L311">
        <f>BV311 - IF(AH311&gt;1, K311*BQ311*100.0/(AJ311*CJ311), 0)</f>
        <v>0</v>
      </c>
      <c r="M311">
        <f>((S311-I311/2)*L311-K311)/(S311+I311/2)</f>
        <v>0</v>
      </c>
      <c r="N311">
        <f>M311*(CC311+CD311)/1000.0</f>
        <v>0</v>
      </c>
      <c r="O311">
        <f>(BV311 - IF(AH311&gt;1, K311*BQ311*100.0/(AJ311*CJ311), 0))*(CC311+CD311)/1000.0</f>
        <v>0</v>
      </c>
      <c r="P311">
        <f>2.0/((1/R311-1/Q311)+SIGN(R311)*SQRT((1/R311-1/Q311)*(1/R311-1/Q311) + 4*BR311/((BR311+1)*(BR311+1))*(2*1/R311*1/Q311-1/Q311*1/Q311)))</f>
        <v>0</v>
      </c>
      <c r="Q311">
        <f>IF(LEFT(BS311,1)&lt;&gt;"0",IF(LEFT(BS311,1)="1",3.0,BT311),$D$5+$E$5*(CJ311*CC311/($K$5*1000))+$F$5*(CJ311*CC311/($K$5*1000))*MAX(MIN(BQ311,$J$5),$I$5)*MAX(MIN(BQ311,$J$5),$I$5)+$G$5*MAX(MIN(BQ311,$J$5),$I$5)*(CJ311*CC311/($K$5*1000))+$H$5*(CJ311*CC311/($K$5*1000))*(CJ311*CC311/($K$5*1000)))</f>
        <v>0</v>
      </c>
      <c r="R311">
        <f>I311*(1000-(1000*0.61365*exp(17.502*V311/(240.97+V311))/(CC311+CD311)+BX311)/2)/(1000*0.61365*exp(17.502*V311/(240.97+V311))/(CC311+CD311)-BX311)</f>
        <v>0</v>
      </c>
      <c r="S311">
        <f>1/((BR311+1)/(P311/1.6)+1/(Q311/1.37)) + BR311/((BR311+1)/(P311/1.6) + BR311/(Q311/1.37))</f>
        <v>0</v>
      </c>
      <c r="T311">
        <f>(BM311*BP311)</f>
        <v>0</v>
      </c>
      <c r="U311">
        <f>(CE311+(T311+2*0.95*5.67E-8*(((CE311+$B$7)+273)^4-(CE311+273)^4)-44100*I311)/(1.84*29.3*Q311+8*0.95*5.67E-8*(CE311+273)^3))</f>
        <v>0</v>
      </c>
      <c r="V311">
        <f>($C$7*CF311+$D$7*CG311+$E$7*U311)</f>
        <v>0</v>
      </c>
      <c r="W311">
        <f>0.61365*exp(17.502*V311/(240.97+V311))</f>
        <v>0</v>
      </c>
      <c r="X311">
        <f>(Y311/Z311*100)</f>
        <v>0</v>
      </c>
      <c r="Y311">
        <f>BX311*(CC311+CD311)/1000</f>
        <v>0</v>
      </c>
      <c r="Z311">
        <f>0.61365*exp(17.502*CE311/(240.97+CE311))</f>
        <v>0</v>
      </c>
      <c r="AA311">
        <f>(W311-BX311*(CC311+CD311)/1000)</f>
        <v>0</v>
      </c>
      <c r="AB311">
        <f>(-I311*44100)</f>
        <v>0</v>
      </c>
      <c r="AC311">
        <f>2*29.3*Q311*0.92*(CE311-V311)</f>
        <v>0</v>
      </c>
      <c r="AD311">
        <f>2*0.95*5.67E-8*(((CE311+$B$7)+273)^4-(V311+273)^4)</f>
        <v>0</v>
      </c>
      <c r="AE311">
        <f>T311+AD311+AB311+AC311</f>
        <v>0</v>
      </c>
      <c r="AF311">
        <v>0</v>
      </c>
      <c r="AG311">
        <v>0</v>
      </c>
      <c r="AH311">
        <f>IF(AF311*$H$13&gt;=AJ311,1.0,(AJ311/(AJ311-AF311*$H$13)))</f>
        <v>0</v>
      </c>
      <c r="AI311">
        <f>(AH311-1)*100</f>
        <v>0</v>
      </c>
      <c r="AJ311">
        <f>MAX(0,($B$13+$C$13*CJ311)/(1+$D$13*CJ311)*CC311/(CE311+273)*$E$13)</f>
        <v>0</v>
      </c>
      <c r="AK311" t="s">
        <v>292</v>
      </c>
      <c r="AL311" t="s">
        <v>292</v>
      </c>
      <c r="AM311">
        <v>0</v>
      </c>
      <c r="AN311">
        <v>0</v>
      </c>
      <c r="AO311">
        <f>1-AM311/AN311</f>
        <v>0</v>
      </c>
      <c r="AP311">
        <v>0</v>
      </c>
      <c r="AQ311" t="s">
        <v>292</v>
      </c>
      <c r="AR311" t="s">
        <v>292</v>
      </c>
      <c r="AS311">
        <v>0</v>
      </c>
      <c r="AT311">
        <v>0</v>
      </c>
      <c r="AU311">
        <f>1-AS311/AT311</f>
        <v>0</v>
      </c>
      <c r="AV311">
        <v>0.5</v>
      </c>
      <c r="AW311">
        <f>BN311</f>
        <v>0</v>
      </c>
      <c r="AX311">
        <f>K311</f>
        <v>0</v>
      </c>
      <c r="AY311">
        <f>AU311*AV311*AW311</f>
        <v>0</v>
      </c>
      <c r="AZ311">
        <f>(AX311-AP311)/AW311</f>
        <v>0</v>
      </c>
      <c r="BA311">
        <f>(AN311-AT311)/AT311</f>
        <v>0</v>
      </c>
      <c r="BB311">
        <f>AM311/(AO311+AM311/AT311)</f>
        <v>0</v>
      </c>
      <c r="BC311" t="s">
        <v>292</v>
      </c>
      <c r="BD311">
        <v>0</v>
      </c>
      <c r="BE311">
        <f>IF(BD311&lt;&gt;0, BD311, BB311)</f>
        <v>0</v>
      </c>
      <c r="BF311">
        <f>1-BE311/AT311</f>
        <v>0</v>
      </c>
      <c r="BG311">
        <f>(AT311-AS311)/(AT311-BE311)</f>
        <v>0</v>
      </c>
      <c r="BH311">
        <f>(AN311-AT311)/(AN311-BE311)</f>
        <v>0</v>
      </c>
      <c r="BI311">
        <f>(AT311-AS311)/(AT311-AM311)</f>
        <v>0</v>
      </c>
      <c r="BJ311">
        <f>(AN311-AT311)/(AN311-AM311)</f>
        <v>0</v>
      </c>
      <c r="BK311">
        <f>(BG311*BE311/AS311)</f>
        <v>0</v>
      </c>
      <c r="BL311">
        <f>(1-BK311)</f>
        <v>0</v>
      </c>
      <c r="BM311">
        <f>$B$11*CK311+$C$11*CL311+$F$11*CM311*(1-CP311)</f>
        <v>0</v>
      </c>
      <c r="BN311">
        <f>BM311*BO311</f>
        <v>0</v>
      </c>
      <c r="BO311">
        <f>($B$11*$D$9+$C$11*$D$9+$F$11*((CZ311+CR311)/MAX(CZ311+CR311+DA311, 0.1)*$I$9+DA311/MAX(CZ311+CR311+DA311, 0.1)*$J$9))/($B$11+$C$11+$F$11)</f>
        <v>0</v>
      </c>
      <c r="BP311">
        <f>($B$11*$K$9+$C$11*$K$9+$F$11*((CZ311+CR311)/MAX(CZ311+CR311+DA311, 0.1)*$P$9+DA311/MAX(CZ311+CR311+DA311, 0.1)*$Q$9))/($B$11+$C$11+$F$11)</f>
        <v>0</v>
      </c>
      <c r="BQ311">
        <v>6</v>
      </c>
      <c r="BR311">
        <v>0.5</v>
      </c>
      <c r="BS311" t="s">
        <v>293</v>
      </c>
      <c r="BT311">
        <v>2</v>
      </c>
      <c r="BU311">
        <v>1627941101.6</v>
      </c>
      <c r="BV311">
        <v>977.293</v>
      </c>
      <c r="BW311">
        <v>982.431</v>
      </c>
      <c r="BX311">
        <v>19.8219</v>
      </c>
      <c r="BY311">
        <v>19.7592</v>
      </c>
      <c r="BZ311">
        <v>974.82</v>
      </c>
      <c r="CA311">
        <v>19.9511</v>
      </c>
      <c r="CB311">
        <v>900.088</v>
      </c>
      <c r="CC311">
        <v>101.134</v>
      </c>
      <c r="CD311">
        <v>0.099847</v>
      </c>
      <c r="CE311">
        <v>35.3429</v>
      </c>
      <c r="CF311">
        <v>35.5884</v>
      </c>
      <c r="CG311">
        <v>999.9</v>
      </c>
      <c r="CH311">
        <v>0</v>
      </c>
      <c r="CI311">
        <v>0</v>
      </c>
      <c r="CJ311">
        <v>10001.2</v>
      </c>
      <c r="CK311">
        <v>0</v>
      </c>
      <c r="CL311">
        <v>66.265</v>
      </c>
      <c r="CM311">
        <v>1459.82</v>
      </c>
      <c r="CN311">
        <v>0.972987</v>
      </c>
      <c r="CO311">
        <v>0.0270127</v>
      </c>
      <c r="CP311">
        <v>0</v>
      </c>
      <c r="CQ311">
        <v>3.2567</v>
      </c>
      <c r="CR311">
        <v>4.99951</v>
      </c>
      <c r="CS311">
        <v>199.859</v>
      </c>
      <c r="CT311">
        <v>11910.4</v>
      </c>
      <c r="CU311">
        <v>48.937</v>
      </c>
      <c r="CV311">
        <v>51.25</v>
      </c>
      <c r="CW311">
        <v>50.437</v>
      </c>
      <c r="CX311">
        <v>50.312</v>
      </c>
      <c r="CY311">
        <v>50.937</v>
      </c>
      <c r="CZ311">
        <v>1415.52</v>
      </c>
      <c r="DA311">
        <v>39.3</v>
      </c>
      <c r="DB311">
        <v>0</v>
      </c>
      <c r="DC311">
        <v>1627941102.1</v>
      </c>
      <c r="DD311">
        <v>0</v>
      </c>
      <c r="DE311">
        <v>3.20297307692308</v>
      </c>
      <c r="DF311">
        <v>-0.510020508517054</v>
      </c>
      <c r="DG311">
        <v>-1.12068377180507</v>
      </c>
      <c r="DH311">
        <v>200.109230769231</v>
      </c>
      <c r="DI311">
        <v>15</v>
      </c>
      <c r="DJ311">
        <v>1627940486.6</v>
      </c>
      <c r="DK311" t="s">
        <v>294</v>
      </c>
      <c r="DL311">
        <v>1627940484.1</v>
      </c>
      <c r="DM311">
        <v>1627940486.6</v>
      </c>
      <c r="DN311">
        <v>1</v>
      </c>
      <c r="DO311">
        <v>-0.66</v>
      </c>
      <c r="DP311">
        <v>-0.126</v>
      </c>
      <c r="DQ311">
        <v>0.617</v>
      </c>
      <c r="DR311">
        <v>-0.144</v>
      </c>
      <c r="DS311">
        <v>420</v>
      </c>
      <c r="DT311">
        <v>19</v>
      </c>
      <c r="DU311">
        <v>0.69</v>
      </c>
      <c r="DV311">
        <v>0.21</v>
      </c>
      <c r="DW311">
        <v>-5.00722463414634</v>
      </c>
      <c r="DX311">
        <v>0.755852195121956</v>
      </c>
      <c r="DY311">
        <v>0.11528424424529</v>
      </c>
      <c r="DZ311">
        <v>0</v>
      </c>
      <c r="EA311">
        <v>3.21946176470588</v>
      </c>
      <c r="EB311">
        <v>-0.460757631150621</v>
      </c>
      <c r="EC311">
        <v>0.162926457633148</v>
      </c>
      <c r="ED311">
        <v>1</v>
      </c>
      <c r="EE311">
        <v>0.0715767926829268</v>
      </c>
      <c r="EF311">
        <v>-0.0642666648083624</v>
      </c>
      <c r="EG311">
        <v>0.00714582383225712</v>
      </c>
      <c r="EH311">
        <v>1</v>
      </c>
      <c r="EI311">
        <v>2</v>
      </c>
      <c r="EJ311">
        <v>3</v>
      </c>
      <c r="EK311" t="s">
        <v>298</v>
      </c>
      <c r="EL311">
        <v>100</v>
      </c>
      <c r="EM311">
        <v>100</v>
      </c>
      <c r="EN311">
        <v>2.473</v>
      </c>
      <c r="EO311">
        <v>-0.1292</v>
      </c>
      <c r="EP311">
        <v>-1.5265217558934</v>
      </c>
      <c r="EQ311">
        <v>0.00616335315543056</v>
      </c>
      <c r="ER311">
        <v>-2.81551833566181e-06</v>
      </c>
      <c r="ES311">
        <v>7.20361701182458e-10</v>
      </c>
      <c r="ET311">
        <v>-0.335119031910718</v>
      </c>
      <c r="EU311">
        <v>0.000949733804135094</v>
      </c>
      <c r="EV311">
        <v>0.000626151634330831</v>
      </c>
      <c r="EW311">
        <v>-7.8445624330649e-06</v>
      </c>
      <c r="EX311">
        <v>-4</v>
      </c>
      <c r="EY311">
        <v>2067</v>
      </c>
      <c r="EZ311">
        <v>1</v>
      </c>
      <c r="FA311">
        <v>22</v>
      </c>
      <c r="FB311">
        <v>10.3</v>
      </c>
      <c r="FC311">
        <v>10.2</v>
      </c>
      <c r="FD311">
        <v>18</v>
      </c>
      <c r="FE311">
        <v>994.048</v>
      </c>
      <c r="FF311">
        <v>445.88</v>
      </c>
      <c r="FG311">
        <v>33.0013</v>
      </c>
      <c r="FH311">
        <v>35.6635</v>
      </c>
      <c r="FI311">
        <v>30.0011</v>
      </c>
      <c r="FJ311">
        <v>35.3443</v>
      </c>
      <c r="FK311">
        <v>35.3667</v>
      </c>
      <c r="FL311">
        <v>53.8084</v>
      </c>
      <c r="FM311">
        <v>45.7144</v>
      </c>
      <c r="FN311">
        <v>0</v>
      </c>
      <c r="FO311">
        <v>33</v>
      </c>
      <c r="FP311">
        <v>993.94</v>
      </c>
      <c r="FQ311">
        <v>19.7576</v>
      </c>
      <c r="FR311">
        <v>98.7039</v>
      </c>
      <c r="FS311">
        <v>97.518</v>
      </c>
    </row>
    <row r="312" spans="1:175">
      <c r="A312">
        <v>296</v>
      </c>
      <c r="B312">
        <v>1627941103.6</v>
      </c>
      <c r="C312">
        <v>590</v>
      </c>
      <c r="D312" t="s">
        <v>886</v>
      </c>
      <c r="E312" t="s">
        <v>887</v>
      </c>
      <c r="F312">
        <v>0</v>
      </c>
      <c r="H312">
        <v>1627941103.6</v>
      </c>
      <c r="I312">
        <f>(J312)/1000</f>
        <v>0</v>
      </c>
      <c r="J312">
        <f>1000*CB312*AH312*(BX312-BY312)/(100*BQ312*(1000-AH312*BX312))</f>
        <v>0</v>
      </c>
      <c r="K312">
        <f>CB312*AH312*(BW312-BV312*(1000-AH312*BY312)/(1000-AH312*BX312))/(100*BQ312)</f>
        <v>0</v>
      </c>
      <c r="L312">
        <f>BV312 - IF(AH312&gt;1, K312*BQ312*100.0/(AJ312*CJ312), 0)</f>
        <v>0</v>
      </c>
      <c r="M312">
        <f>((S312-I312/2)*L312-K312)/(S312+I312/2)</f>
        <v>0</v>
      </c>
      <c r="N312">
        <f>M312*(CC312+CD312)/1000.0</f>
        <v>0</v>
      </c>
      <c r="O312">
        <f>(BV312 - IF(AH312&gt;1, K312*BQ312*100.0/(AJ312*CJ312), 0))*(CC312+CD312)/1000.0</f>
        <v>0</v>
      </c>
      <c r="P312">
        <f>2.0/((1/R312-1/Q312)+SIGN(R312)*SQRT((1/R312-1/Q312)*(1/R312-1/Q312) + 4*BR312/((BR312+1)*(BR312+1))*(2*1/R312*1/Q312-1/Q312*1/Q312)))</f>
        <v>0</v>
      </c>
      <c r="Q312">
        <f>IF(LEFT(BS312,1)&lt;&gt;"0",IF(LEFT(BS312,1)="1",3.0,BT312),$D$5+$E$5*(CJ312*CC312/($K$5*1000))+$F$5*(CJ312*CC312/($K$5*1000))*MAX(MIN(BQ312,$J$5),$I$5)*MAX(MIN(BQ312,$J$5),$I$5)+$G$5*MAX(MIN(BQ312,$J$5),$I$5)*(CJ312*CC312/($K$5*1000))+$H$5*(CJ312*CC312/($K$5*1000))*(CJ312*CC312/($K$5*1000)))</f>
        <v>0</v>
      </c>
      <c r="R312">
        <f>I312*(1000-(1000*0.61365*exp(17.502*V312/(240.97+V312))/(CC312+CD312)+BX312)/2)/(1000*0.61365*exp(17.502*V312/(240.97+V312))/(CC312+CD312)-BX312)</f>
        <v>0</v>
      </c>
      <c r="S312">
        <f>1/((BR312+1)/(P312/1.6)+1/(Q312/1.37)) + BR312/((BR312+1)/(P312/1.6) + BR312/(Q312/1.37))</f>
        <v>0</v>
      </c>
      <c r="T312">
        <f>(BM312*BP312)</f>
        <v>0</v>
      </c>
      <c r="U312">
        <f>(CE312+(T312+2*0.95*5.67E-8*(((CE312+$B$7)+273)^4-(CE312+273)^4)-44100*I312)/(1.84*29.3*Q312+8*0.95*5.67E-8*(CE312+273)^3))</f>
        <v>0</v>
      </c>
      <c r="V312">
        <f>($C$7*CF312+$D$7*CG312+$E$7*U312)</f>
        <v>0</v>
      </c>
      <c r="W312">
        <f>0.61365*exp(17.502*V312/(240.97+V312))</f>
        <v>0</v>
      </c>
      <c r="X312">
        <f>(Y312/Z312*100)</f>
        <v>0</v>
      </c>
      <c r="Y312">
        <f>BX312*(CC312+CD312)/1000</f>
        <v>0</v>
      </c>
      <c r="Z312">
        <f>0.61365*exp(17.502*CE312/(240.97+CE312))</f>
        <v>0</v>
      </c>
      <c r="AA312">
        <f>(W312-BX312*(CC312+CD312)/1000)</f>
        <v>0</v>
      </c>
      <c r="AB312">
        <f>(-I312*44100)</f>
        <v>0</v>
      </c>
      <c r="AC312">
        <f>2*29.3*Q312*0.92*(CE312-V312)</f>
        <v>0</v>
      </c>
      <c r="AD312">
        <f>2*0.95*5.67E-8*(((CE312+$B$7)+273)^4-(V312+273)^4)</f>
        <v>0</v>
      </c>
      <c r="AE312">
        <f>T312+AD312+AB312+AC312</f>
        <v>0</v>
      </c>
      <c r="AF312">
        <v>0</v>
      </c>
      <c r="AG312">
        <v>0</v>
      </c>
      <c r="AH312">
        <f>IF(AF312*$H$13&gt;=AJ312,1.0,(AJ312/(AJ312-AF312*$H$13)))</f>
        <v>0</v>
      </c>
      <c r="AI312">
        <f>(AH312-1)*100</f>
        <v>0</v>
      </c>
      <c r="AJ312">
        <f>MAX(0,($B$13+$C$13*CJ312)/(1+$D$13*CJ312)*CC312/(CE312+273)*$E$13)</f>
        <v>0</v>
      </c>
      <c r="AK312" t="s">
        <v>292</v>
      </c>
      <c r="AL312" t="s">
        <v>292</v>
      </c>
      <c r="AM312">
        <v>0</v>
      </c>
      <c r="AN312">
        <v>0</v>
      </c>
      <c r="AO312">
        <f>1-AM312/AN312</f>
        <v>0</v>
      </c>
      <c r="AP312">
        <v>0</v>
      </c>
      <c r="AQ312" t="s">
        <v>292</v>
      </c>
      <c r="AR312" t="s">
        <v>292</v>
      </c>
      <c r="AS312">
        <v>0</v>
      </c>
      <c r="AT312">
        <v>0</v>
      </c>
      <c r="AU312">
        <f>1-AS312/AT312</f>
        <v>0</v>
      </c>
      <c r="AV312">
        <v>0.5</v>
      </c>
      <c r="AW312">
        <f>BN312</f>
        <v>0</v>
      </c>
      <c r="AX312">
        <f>K312</f>
        <v>0</v>
      </c>
      <c r="AY312">
        <f>AU312*AV312*AW312</f>
        <v>0</v>
      </c>
      <c r="AZ312">
        <f>(AX312-AP312)/AW312</f>
        <v>0</v>
      </c>
      <c r="BA312">
        <f>(AN312-AT312)/AT312</f>
        <v>0</v>
      </c>
      <c r="BB312">
        <f>AM312/(AO312+AM312/AT312)</f>
        <v>0</v>
      </c>
      <c r="BC312" t="s">
        <v>292</v>
      </c>
      <c r="BD312">
        <v>0</v>
      </c>
      <c r="BE312">
        <f>IF(BD312&lt;&gt;0, BD312, BB312)</f>
        <v>0</v>
      </c>
      <c r="BF312">
        <f>1-BE312/AT312</f>
        <v>0</v>
      </c>
      <c r="BG312">
        <f>(AT312-AS312)/(AT312-BE312)</f>
        <v>0</v>
      </c>
      <c r="BH312">
        <f>(AN312-AT312)/(AN312-BE312)</f>
        <v>0</v>
      </c>
      <c r="BI312">
        <f>(AT312-AS312)/(AT312-AM312)</f>
        <v>0</v>
      </c>
      <c r="BJ312">
        <f>(AN312-AT312)/(AN312-AM312)</f>
        <v>0</v>
      </c>
      <c r="BK312">
        <f>(BG312*BE312/AS312)</f>
        <v>0</v>
      </c>
      <c r="BL312">
        <f>(1-BK312)</f>
        <v>0</v>
      </c>
      <c r="BM312">
        <f>$B$11*CK312+$C$11*CL312+$F$11*CM312*(1-CP312)</f>
        <v>0</v>
      </c>
      <c r="BN312">
        <f>BM312*BO312</f>
        <v>0</v>
      </c>
      <c r="BO312">
        <f>($B$11*$D$9+$C$11*$D$9+$F$11*((CZ312+CR312)/MAX(CZ312+CR312+DA312, 0.1)*$I$9+DA312/MAX(CZ312+CR312+DA312, 0.1)*$J$9))/($B$11+$C$11+$F$11)</f>
        <v>0</v>
      </c>
      <c r="BP312">
        <f>($B$11*$K$9+$C$11*$K$9+$F$11*((CZ312+CR312)/MAX(CZ312+CR312+DA312, 0.1)*$P$9+DA312/MAX(CZ312+CR312+DA312, 0.1)*$Q$9))/($B$11+$C$11+$F$11)</f>
        <v>0</v>
      </c>
      <c r="BQ312">
        <v>6</v>
      </c>
      <c r="BR312">
        <v>0.5</v>
      </c>
      <c r="BS312" t="s">
        <v>293</v>
      </c>
      <c r="BT312">
        <v>2</v>
      </c>
      <c r="BU312">
        <v>1627941103.6</v>
      </c>
      <c r="BV312">
        <v>980.706</v>
      </c>
      <c r="BW312">
        <v>985.666</v>
      </c>
      <c r="BX312">
        <v>19.8281</v>
      </c>
      <c r="BY312">
        <v>19.7639</v>
      </c>
      <c r="BZ312">
        <v>978.224</v>
      </c>
      <c r="CA312">
        <v>19.9573</v>
      </c>
      <c r="CB312">
        <v>899.965</v>
      </c>
      <c r="CC312">
        <v>101.134</v>
      </c>
      <c r="CD312">
        <v>0.0997064</v>
      </c>
      <c r="CE312">
        <v>35.344</v>
      </c>
      <c r="CF312">
        <v>35.5902</v>
      </c>
      <c r="CG312">
        <v>999.9</v>
      </c>
      <c r="CH312">
        <v>0</v>
      </c>
      <c r="CI312">
        <v>0</v>
      </c>
      <c r="CJ312">
        <v>10003.8</v>
      </c>
      <c r="CK312">
        <v>0</v>
      </c>
      <c r="CL312">
        <v>66.2508</v>
      </c>
      <c r="CM312">
        <v>1460.15</v>
      </c>
      <c r="CN312">
        <v>0.972993</v>
      </c>
      <c r="CO312">
        <v>0.027007</v>
      </c>
      <c r="CP312">
        <v>0</v>
      </c>
      <c r="CQ312">
        <v>3.21</v>
      </c>
      <c r="CR312">
        <v>4.99951</v>
      </c>
      <c r="CS312">
        <v>199.844</v>
      </c>
      <c r="CT312">
        <v>11913.1</v>
      </c>
      <c r="CU312">
        <v>48.937</v>
      </c>
      <c r="CV312">
        <v>51.25</v>
      </c>
      <c r="CW312">
        <v>50.437</v>
      </c>
      <c r="CX312">
        <v>50.312</v>
      </c>
      <c r="CY312">
        <v>50.937</v>
      </c>
      <c r="CZ312">
        <v>1415.85</v>
      </c>
      <c r="DA312">
        <v>39.3</v>
      </c>
      <c r="DB312">
        <v>0</v>
      </c>
      <c r="DC312">
        <v>1627941104.5</v>
      </c>
      <c r="DD312">
        <v>0</v>
      </c>
      <c r="DE312">
        <v>3.19056923076923</v>
      </c>
      <c r="DF312">
        <v>-0.135104269443121</v>
      </c>
      <c r="DG312">
        <v>-0.74458120263259</v>
      </c>
      <c r="DH312">
        <v>200.069269230769</v>
      </c>
      <c r="DI312">
        <v>15</v>
      </c>
      <c r="DJ312">
        <v>1627940486.6</v>
      </c>
      <c r="DK312" t="s">
        <v>294</v>
      </c>
      <c r="DL312">
        <v>1627940484.1</v>
      </c>
      <c r="DM312">
        <v>1627940486.6</v>
      </c>
      <c r="DN312">
        <v>1</v>
      </c>
      <c r="DO312">
        <v>-0.66</v>
      </c>
      <c r="DP312">
        <v>-0.126</v>
      </c>
      <c r="DQ312">
        <v>0.617</v>
      </c>
      <c r="DR312">
        <v>-0.144</v>
      </c>
      <c r="DS312">
        <v>420</v>
      </c>
      <c r="DT312">
        <v>19</v>
      </c>
      <c r="DU312">
        <v>0.69</v>
      </c>
      <c r="DV312">
        <v>0.21</v>
      </c>
      <c r="DW312">
        <v>-5.0126</v>
      </c>
      <c r="DX312">
        <v>0.425718188153313</v>
      </c>
      <c r="DY312">
        <v>0.118005911406291</v>
      </c>
      <c r="DZ312">
        <v>1</v>
      </c>
      <c r="EA312">
        <v>3.21510588235294</v>
      </c>
      <c r="EB312">
        <v>-0.516869822485212</v>
      </c>
      <c r="EC312">
        <v>0.158928330020311</v>
      </c>
      <c r="ED312">
        <v>1</v>
      </c>
      <c r="EE312">
        <v>0.0691018</v>
      </c>
      <c r="EF312">
        <v>-0.0454342222996514</v>
      </c>
      <c r="EG312">
        <v>0.00481693041570626</v>
      </c>
      <c r="EH312">
        <v>1</v>
      </c>
      <c r="EI312">
        <v>3</v>
      </c>
      <c r="EJ312">
        <v>3</v>
      </c>
      <c r="EK312" t="s">
        <v>295</v>
      </c>
      <c r="EL312">
        <v>100</v>
      </c>
      <c r="EM312">
        <v>100</v>
      </c>
      <c r="EN312">
        <v>2.482</v>
      </c>
      <c r="EO312">
        <v>-0.1292</v>
      </c>
      <c r="EP312">
        <v>-1.5265217558934</v>
      </c>
      <c r="EQ312">
        <v>0.00616335315543056</v>
      </c>
      <c r="ER312">
        <v>-2.81551833566181e-06</v>
      </c>
      <c r="ES312">
        <v>7.20361701182458e-10</v>
      </c>
      <c r="ET312">
        <v>-0.335119031910718</v>
      </c>
      <c r="EU312">
        <v>0.000949733804135094</v>
      </c>
      <c r="EV312">
        <v>0.000626151634330831</v>
      </c>
      <c r="EW312">
        <v>-7.8445624330649e-06</v>
      </c>
      <c r="EX312">
        <v>-4</v>
      </c>
      <c r="EY312">
        <v>2067</v>
      </c>
      <c r="EZ312">
        <v>1</v>
      </c>
      <c r="FA312">
        <v>22</v>
      </c>
      <c r="FB312">
        <v>10.3</v>
      </c>
      <c r="FC312">
        <v>10.3</v>
      </c>
      <c r="FD312">
        <v>18</v>
      </c>
      <c r="FE312">
        <v>993.846</v>
      </c>
      <c r="FF312">
        <v>445.986</v>
      </c>
      <c r="FG312">
        <v>33.0015</v>
      </c>
      <c r="FH312">
        <v>35.6684</v>
      </c>
      <c r="FI312">
        <v>30.001</v>
      </c>
      <c r="FJ312">
        <v>35.3506</v>
      </c>
      <c r="FK312">
        <v>35.3724</v>
      </c>
      <c r="FL312">
        <v>53.9617</v>
      </c>
      <c r="FM312">
        <v>45.7144</v>
      </c>
      <c r="FN312">
        <v>0</v>
      </c>
      <c r="FO312">
        <v>33</v>
      </c>
      <c r="FP312">
        <v>998.99</v>
      </c>
      <c r="FQ312">
        <v>19.7576</v>
      </c>
      <c r="FR312">
        <v>98.7033</v>
      </c>
      <c r="FS312">
        <v>97.5166</v>
      </c>
    </row>
    <row r="313" spans="1:175">
      <c r="A313">
        <v>297</v>
      </c>
      <c r="B313">
        <v>1627941105.6</v>
      </c>
      <c r="C313">
        <v>592</v>
      </c>
      <c r="D313" t="s">
        <v>888</v>
      </c>
      <c r="E313" t="s">
        <v>889</v>
      </c>
      <c r="F313">
        <v>0</v>
      </c>
      <c r="H313">
        <v>1627941105.6</v>
      </c>
      <c r="I313">
        <f>(J313)/1000</f>
        <v>0</v>
      </c>
      <c r="J313">
        <f>1000*CB313*AH313*(BX313-BY313)/(100*BQ313*(1000-AH313*BX313))</f>
        <v>0</v>
      </c>
      <c r="K313">
        <f>CB313*AH313*(BW313-BV313*(1000-AH313*BY313)/(1000-AH313*BX313))/(100*BQ313)</f>
        <v>0</v>
      </c>
      <c r="L313">
        <f>BV313 - IF(AH313&gt;1, K313*BQ313*100.0/(AJ313*CJ313), 0)</f>
        <v>0</v>
      </c>
      <c r="M313">
        <f>((S313-I313/2)*L313-K313)/(S313+I313/2)</f>
        <v>0</v>
      </c>
      <c r="N313">
        <f>M313*(CC313+CD313)/1000.0</f>
        <v>0</v>
      </c>
      <c r="O313">
        <f>(BV313 - IF(AH313&gt;1, K313*BQ313*100.0/(AJ313*CJ313), 0))*(CC313+CD313)/1000.0</f>
        <v>0</v>
      </c>
      <c r="P313">
        <f>2.0/((1/R313-1/Q313)+SIGN(R313)*SQRT((1/R313-1/Q313)*(1/R313-1/Q313) + 4*BR313/((BR313+1)*(BR313+1))*(2*1/R313*1/Q313-1/Q313*1/Q313)))</f>
        <v>0</v>
      </c>
      <c r="Q313">
        <f>IF(LEFT(BS313,1)&lt;&gt;"0",IF(LEFT(BS313,1)="1",3.0,BT313),$D$5+$E$5*(CJ313*CC313/($K$5*1000))+$F$5*(CJ313*CC313/($K$5*1000))*MAX(MIN(BQ313,$J$5),$I$5)*MAX(MIN(BQ313,$J$5),$I$5)+$G$5*MAX(MIN(BQ313,$J$5),$I$5)*(CJ313*CC313/($K$5*1000))+$H$5*(CJ313*CC313/($K$5*1000))*(CJ313*CC313/($K$5*1000)))</f>
        <v>0</v>
      </c>
      <c r="R313">
        <f>I313*(1000-(1000*0.61365*exp(17.502*V313/(240.97+V313))/(CC313+CD313)+BX313)/2)/(1000*0.61365*exp(17.502*V313/(240.97+V313))/(CC313+CD313)-BX313)</f>
        <v>0</v>
      </c>
      <c r="S313">
        <f>1/((BR313+1)/(P313/1.6)+1/(Q313/1.37)) + BR313/((BR313+1)/(P313/1.6) + BR313/(Q313/1.37))</f>
        <v>0</v>
      </c>
      <c r="T313">
        <f>(BM313*BP313)</f>
        <v>0</v>
      </c>
      <c r="U313">
        <f>(CE313+(T313+2*0.95*5.67E-8*(((CE313+$B$7)+273)^4-(CE313+273)^4)-44100*I313)/(1.84*29.3*Q313+8*0.95*5.67E-8*(CE313+273)^3))</f>
        <v>0</v>
      </c>
      <c r="V313">
        <f>($C$7*CF313+$D$7*CG313+$E$7*U313)</f>
        <v>0</v>
      </c>
      <c r="W313">
        <f>0.61365*exp(17.502*V313/(240.97+V313))</f>
        <v>0</v>
      </c>
      <c r="X313">
        <f>(Y313/Z313*100)</f>
        <v>0</v>
      </c>
      <c r="Y313">
        <f>BX313*(CC313+CD313)/1000</f>
        <v>0</v>
      </c>
      <c r="Z313">
        <f>0.61365*exp(17.502*CE313/(240.97+CE313))</f>
        <v>0</v>
      </c>
      <c r="AA313">
        <f>(W313-BX313*(CC313+CD313)/1000)</f>
        <v>0</v>
      </c>
      <c r="AB313">
        <f>(-I313*44100)</f>
        <v>0</v>
      </c>
      <c r="AC313">
        <f>2*29.3*Q313*0.92*(CE313-V313)</f>
        <v>0</v>
      </c>
      <c r="AD313">
        <f>2*0.95*5.67E-8*(((CE313+$B$7)+273)^4-(V313+273)^4)</f>
        <v>0</v>
      </c>
      <c r="AE313">
        <f>T313+AD313+AB313+AC313</f>
        <v>0</v>
      </c>
      <c r="AF313">
        <v>0</v>
      </c>
      <c r="AG313">
        <v>0</v>
      </c>
      <c r="AH313">
        <f>IF(AF313*$H$13&gt;=AJ313,1.0,(AJ313/(AJ313-AF313*$H$13)))</f>
        <v>0</v>
      </c>
      <c r="AI313">
        <f>(AH313-1)*100</f>
        <v>0</v>
      </c>
      <c r="AJ313">
        <f>MAX(0,($B$13+$C$13*CJ313)/(1+$D$13*CJ313)*CC313/(CE313+273)*$E$13)</f>
        <v>0</v>
      </c>
      <c r="AK313" t="s">
        <v>292</v>
      </c>
      <c r="AL313" t="s">
        <v>292</v>
      </c>
      <c r="AM313">
        <v>0</v>
      </c>
      <c r="AN313">
        <v>0</v>
      </c>
      <c r="AO313">
        <f>1-AM313/AN313</f>
        <v>0</v>
      </c>
      <c r="AP313">
        <v>0</v>
      </c>
      <c r="AQ313" t="s">
        <v>292</v>
      </c>
      <c r="AR313" t="s">
        <v>292</v>
      </c>
      <c r="AS313">
        <v>0</v>
      </c>
      <c r="AT313">
        <v>0</v>
      </c>
      <c r="AU313">
        <f>1-AS313/AT313</f>
        <v>0</v>
      </c>
      <c r="AV313">
        <v>0.5</v>
      </c>
      <c r="AW313">
        <f>BN313</f>
        <v>0</v>
      </c>
      <c r="AX313">
        <f>K313</f>
        <v>0</v>
      </c>
      <c r="AY313">
        <f>AU313*AV313*AW313</f>
        <v>0</v>
      </c>
      <c r="AZ313">
        <f>(AX313-AP313)/AW313</f>
        <v>0</v>
      </c>
      <c r="BA313">
        <f>(AN313-AT313)/AT313</f>
        <v>0</v>
      </c>
      <c r="BB313">
        <f>AM313/(AO313+AM313/AT313)</f>
        <v>0</v>
      </c>
      <c r="BC313" t="s">
        <v>292</v>
      </c>
      <c r="BD313">
        <v>0</v>
      </c>
      <c r="BE313">
        <f>IF(BD313&lt;&gt;0, BD313, BB313)</f>
        <v>0</v>
      </c>
      <c r="BF313">
        <f>1-BE313/AT313</f>
        <v>0</v>
      </c>
      <c r="BG313">
        <f>(AT313-AS313)/(AT313-BE313)</f>
        <v>0</v>
      </c>
      <c r="BH313">
        <f>(AN313-AT313)/(AN313-BE313)</f>
        <v>0</v>
      </c>
      <c r="BI313">
        <f>(AT313-AS313)/(AT313-AM313)</f>
        <v>0</v>
      </c>
      <c r="BJ313">
        <f>(AN313-AT313)/(AN313-AM313)</f>
        <v>0</v>
      </c>
      <c r="BK313">
        <f>(BG313*BE313/AS313)</f>
        <v>0</v>
      </c>
      <c r="BL313">
        <f>(1-BK313)</f>
        <v>0</v>
      </c>
      <c r="BM313">
        <f>$B$11*CK313+$C$11*CL313+$F$11*CM313*(1-CP313)</f>
        <v>0</v>
      </c>
      <c r="BN313">
        <f>BM313*BO313</f>
        <v>0</v>
      </c>
      <c r="BO313">
        <f>($B$11*$D$9+$C$11*$D$9+$F$11*((CZ313+CR313)/MAX(CZ313+CR313+DA313, 0.1)*$I$9+DA313/MAX(CZ313+CR313+DA313, 0.1)*$J$9))/($B$11+$C$11+$F$11)</f>
        <v>0</v>
      </c>
      <c r="BP313">
        <f>($B$11*$K$9+$C$11*$K$9+$F$11*((CZ313+CR313)/MAX(CZ313+CR313+DA313, 0.1)*$P$9+DA313/MAX(CZ313+CR313+DA313, 0.1)*$Q$9))/($B$11+$C$11+$F$11)</f>
        <v>0</v>
      </c>
      <c r="BQ313">
        <v>6</v>
      </c>
      <c r="BR313">
        <v>0.5</v>
      </c>
      <c r="BS313" t="s">
        <v>293</v>
      </c>
      <c r="BT313">
        <v>2</v>
      </c>
      <c r="BU313">
        <v>1627941105.6</v>
      </c>
      <c r="BV313">
        <v>983.996</v>
      </c>
      <c r="BW313">
        <v>988.705</v>
      </c>
      <c r="BX313">
        <v>19.833</v>
      </c>
      <c r="BY313">
        <v>19.7675</v>
      </c>
      <c r="BZ313">
        <v>981.505</v>
      </c>
      <c r="CA313">
        <v>19.962</v>
      </c>
      <c r="CB313">
        <v>899.96</v>
      </c>
      <c r="CC313">
        <v>101.135</v>
      </c>
      <c r="CD313">
        <v>0.100171</v>
      </c>
      <c r="CE313">
        <v>35.348</v>
      </c>
      <c r="CF313">
        <v>35.5948</v>
      </c>
      <c r="CG313">
        <v>999.9</v>
      </c>
      <c r="CH313">
        <v>0</v>
      </c>
      <c r="CI313">
        <v>0</v>
      </c>
      <c r="CJ313">
        <v>9988.75</v>
      </c>
      <c r="CK313">
        <v>0</v>
      </c>
      <c r="CL313">
        <v>66.2367</v>
      </c>
      <c r="CM313">
        <v>1460.14</v>
      </c>
      <c r="CN313">
        <v>0.972993</v>
      </c>
      <c r="CO313">
        <v>0.027007</v>
      </c>
      <c r="CP313">
        <v>0</v>
      </c>
      <c r="CQ313">
        <v>3.4245</v>
      </c>
      <c r="CR313">
        <v>4.99951</v>
      </c>
      <c r="CS313">
        <v>199.551</v>
      </c>
      <c r="CT313">
        <v>11913</v>
      </c>
      <c r="CU313">
        <v>48.937</v>
      </c>
      <c r="CV313">
        <v>51.25</v>
      </c>
      <c r="CW313">
        <v>50.437</v>
      </c>
      <c r="CX313">
        <v>50.312</v>
      </c>
      <c r="CY313">
        <v>50.937</v>
      </c>
      <c r="CZ313">
        <v>1415.84</v>
      </c>
      <c r="DA313">
        <v>39.3</v>
      </c>
      <c r="DB313">
        <v>0</v>
      </c>
      <c r="DC313">
        <v>1627941106.3</v>
      </c>
      <c r="DD313">
        <v>0</v>
      </c>
      <c r="DE313">
        <v>3.21392</v>
      </c>
      <c r="DF313">
        <v>0.562846153454428</v>
      </c>
      <c r="DG313">
        <v>-1.62707693498945</v>
      </c>
      <c r="DH313">
        <v>200.01148</v>
      </c>
      <c r="DI313">
        <v>15</v>
      </c>
      <c r="DJ313">
        <v>1627940486.6</v>
      </c>
      <c r="DK313" t="s">
        <v>294</v>
      </c>
      <c r="DL313">
        <v>1627940484.1</v>
      </c>
      <c r="DM313">
        <v>1627940486.6</v>
      </c>
      <c r="DN313">
        <v>1</v>
      </c>
      <c r="DO313">
        <v>-0.66</v>
      </c>
      <c r="DP313">
        <v>-0.126</v>
      </c>
      <c r="DQ313">
        <v>0.617</v>
      </c>
      <c r="DR313">
        <v>-0.144</v>
      </c>
      <c r="DS313">
        <v>420</v>
      </c>
      <c r="DT313">
        <v>19</v>
      </c>
      <c r="DU313">
        <v>0.69</v>
      </c>
      <c r="DV313">
        <v>0.21</v>
      </c>
      <c r="DW313">
        <v>-4.99499512195122</v>
      </c>
      <c r="DX313">
        <v>0.409796655052268</v>
      </c>
      <c r="DY313">
        <v>0.119671941474201</v>
      </c>
      <c r="DZ313">
        <v>1</v>
      </c>
      <c r="EA313">
        <v>3.22319428571429</v>
      </c>
      <c r="EB313">
        <v>-0.281781604696661</v>
      </c>
      <c r="EC313">
        <v>0.161982501599678</v>
      </c>
      <c r="ED313">
        <v>1</v>
      </c>
      <c r="EE313">
        <v>0.0676740804878049</v>
      </c>
      <c r="EF313">
        <v>-0.0315855198606272</v>
      </c>
      <c r="EG313">
        <v>0.00339357182440923</v>
      </c>
      <c r="EH313">
        <v>1</v>
      </c>
      <c r="EI313">
        <v>3</v>
      </c>
      <c r="EJ313">
        <v>3</v>
      </c>
      <c r="EK313" t="s">
        <v>295</v>
      </c>
      <c r="EL313">
        <v>100</v>
      </c>
      <c r="EM313">
        <v>100</v>
      </c>
      <c r="EN313">
        <v>2.491</v>
      </c>
      <c r="EO313">
        <v>-0.129</v>
      </c>
      <c r="EP313">
        <v>-1.5265217558934</v>
      </c>
      <c r="EQ313">
        <v>0.00616335315543056</v>
      </c>
      <c r="ER313">
        <v>-2.81551833566181e-06</v>
      </c>
      <c r="ES313">
        <v>7.20361701182458e-10</v>
      </c>
      <c r="ET313">
        <v>-0.335119031910718</v>
      </c>
      <c r="EU313">
        <v>0.000949733804135094</v>
      </c>
      <c r="EV313">
        <v>0.000626151634330831</v>
      </c>
      <c r="EW313">
        <v>-7.8445624330649e-06</v>
      </c>
      <c r="EX313">
        <v>-4</v>
      </c>
      <c r="EY313">
        <v>2067</v>
      </c>
      <c r="EZ313">
        <v>1</v>
      </c>
      <c r="FA313">
        <v>22</v>
      </c>
      <c r="FB313">
        <v>10.4</v>
      </c>
      <c r="FC313">
        <v>10.3</v>
      </c>
      <c r="FD313">
        <v>18</v>
      </c>
      <c r="FE313">
        <v>993.729</v>
      </c>
      <c r="FF313">
        <v>445.805</v>
      </c>
      <c r="FG313">
        <v>33.0016</v>
      </c>
      <c r="FH313">
        <v>35.6734</v>
      </c>
      <c r="FI313">
        <v>30.001</v>
      </c>
      <c r="FJ313">
        <v>35.3554</v>
      </c>
      <c r="FK313">
        <v>35.3772</v>
      </c>
      <c r="FL313">
        <v>54.0853</v>
      </c>
      <c r="FM313">
        <v>45.7144</v>
      </c>
      <c r="FN313">
        <v>0</v>
      </c>
      <c r="FO313">
        <v>33</v>
      </c>
      <c r="FP313">
        <v>998.99</v>
      </c>
      <c r="FQ313">
        <v>19.7576</v>
      </c>
      <c r="FR313">
        <v>98.7023</v>
      </c>
      <c r="FS313">
        <v>97.5163</v>
      </c>
    </row>
    <row r="314" spans="1:175">
      <c r="A314">
        <v>298</v>
      </c>
      <c r="B314">
        <v>1627941107.6</v>
      </c>
      <c r="C314">
        <v>594</v>
      </c>
      <c r="D314" t="s">
        <v>890</v>
      </c>
      <c r="E314" t="s">
        <v>891</v>
      </c>
      <c r="F314">
        <v>0</v>
      </c>
      <c r="H314">
        <v>1627941107.6</v>
      </c>
      <c r="I314">
        <f>(J314)/1000</f>
        <v>0</v>
      </c>
      <c r="J314">
        <f>1000*CB314*AH314*(BX314-BY314)/(100*BQ314*(1000-AH314*BX314))</f>
        <v>0</v>
      </c>
      <c r="K314">
        <f>CB314*AH314*(BW314-BV314*(1000-AH314*BY314)/(1000-AH314*BX314))/(100*BQ314)</f>
        <v>0</v>
      </c>
      <c r="L314">
        <f>BV314 - IF(AH314&gt;1, K314*BQ314*100.0/(AJ314*CJ314), 0)</f>
        <v>0</v>
      </c>
      <c r="M314">
        <f>((S314-I314/2)*L314-K314)/(S314+I314/2)</f>
        <v>0</v>
      </c>
      <c r="N314">
        <f>M314*(CC314+CD314)/1000.0</f>
        <v>0</v>
      </c>
      <c r="O314">
        <f>(BV314 - IF(AH314&gt;1, K314*BQ314*100.0/(AJ314*CJ314), 0))*(CC314+CD314)/1000.0</f>
        <v>0</v>
      </c>
      <c r="P314">
        <f>2.0/((1/R314-1/Q314)+SIGN(R314)*SQRT((1/R314-1/Q314)*(1/R314-1/Q314) + 4*BR314/((BR314+1)*(BR314+1))*(2*1/R314*1/Q314-1/Q314*1/Q314)))</f>
        <v>0</v>
      </c>
      <c r="Q314">
        <f>IF(LEFT(BS314,1)&lt;&gt;"0",IF(LEFT(BS314,1)="1",3.0,BT314),$D$5+$E$5*(CJ314*CC314/($K$5*1000))+$F$5*(CJ314*CC314/($K$5*1000))*MAX(MIN(BQ314,$J$5),$I$5)*MAX(MIN(BQ314,$J$5),$I$5)+$G$5*MAX(MIN(BQ314,$J$5),$I$5)*(CJ314*CC314/($K$5*1000))+$H$5*(CJ314*CC314/($K$5*1000))*(CJ314*CC314/($K$5*1000)))</f>
        <v>0</v>
      </c>
      <c r="R314">
        <f>I314*(1000-(1000*0.61365*exp(17.502*V314/(240.97+V314))/(CC314+CD314)+BX314)/2)/(1000*0.61365*exp(17.502*V314/(240.97+V314))/(CC314+CD314)-BX314)</f>
        <v>0</v>
      </c>
      <c r="S314">
        <f>1/((BR314+1)/(P314/1.6)+1/(Q314/1.37)) + BR314/((BR314+1)/(P314/1.6) + BR314/(Q314/1.37))</f>
        <v>0</v>
      </c>
      <c r="T314">
        <f>(BM314*BP314)</f>
        <v>0</v>
      </c>
      <c r="U314">
        <f>(CE314+(T314+2*0.95*5.67E-8*(((CE314+$B$7)+273)^4-(CE314+273)^4)-44100*I314)/(1.84*29.3*Q314+8*0.95*5.67E-8*(CE314+273)^3))</f>
        <v>0</v>
      </c>
      <c r="V314">
        <f>($C$7*CF314+$D$7*CG314+$E$7*U314)</f>
        <v>0</v>
      </c>
      <c r="W314">
        <f>0.61365*exp(17.502*V314/(240.97+V314))</f>
        <v>0</v>
      </c>
      <c r="X314">
        <f>(Y314/Z314*100)</f>
        <v>0</v>
      </c>
      <c r="Y314">
        <f>BX314*(CC314+CD314)/1000</f>
        <v>0</v>
      </c>
      <c r="Z314">
        <f>0.61365*exp(17.502*CE314/(240.97+CE314))</f>
        <v>0</v>
      </c>
      <c r="AA314">
        <f>(W314-BX314*(CC314+CD314)/1000)</f>
        <v>0</v>
      </c>
      <c r="AB314">
        <f>(-I314*44100)</f>
        <v>0</v>
      </c>
      <c r="AC314">
        <f>2*29.3*Q314*0.92*(CE314-V314)</f>
        <v>0</v>
      </c>
      <c r="AD314">
        <f>2*0.95*5.67E-8*(((CE314+$B$7)+273)^4-(V314+273)^4)</f>
        <v>0</v>
      </c>
      <c r="AE314">
        <f>T314+AD314+AB314+AC314</f>
        <v>0</v>
      </c>
      <c r="AF314">
        <v>0</v>
      </c>
      <c r="AG314">
        <v>0</v>
      </c>
      <c r="AH314">
        <f>IF(AF314*$H$13&gt;=AJ314,1.0,(AJ314/(AJ314-AF314*$H$13)))</f>
        <v>0</v>
      </c>
      <c r="AI314">
        <f>(AH314-1)*100</f>
        <v>0</v>
      </c>
      <c r="AJ314">
        <f>MAX(0,($B$13+$C$13*CJ314)/(1+$D$13*CJ314)*CC314/(CE314+273)*$E$13)</f>
        <v>0</v>
      </c>
      <c r="AK314" t="s">
        <v>292</v>
      </c>
      <c r="AL314" t="s">
        <v>292</v>
      </c>
      <c r="AM314">
        <v>0</v>
      </c>
      <c r="AN314">
        <v>0</v>
      </c>
      <c r="AO314">
        <f>1-AM314/AN314</f>
        <v>0</v>
      </c>
      <c r="AP314">
        <v>0</v>
      </c>
      <c r="AQ314" t="s">
        <v>292</v>
      </c>
      <c r="AR314" t="s">
        <v>292</v>
      </c>
      <c r="AS314">
        <v>0</v>
      </c>
      <c r="AT314">
        <v>0</v>
      </c>
      <c r="AU314">
        <f>1-AS314/AT314</f>
        <v>0</v>
      </c>
      <c r="AV314">
        <v>0.5</v>
      </c>
      <c r="AW314">
        <f>BN314</f>
        <v>0</v>
      </c>
      <c r="AX314">
        <f>K314</f>
        <v>0</v>
      </c>
      <c r="AY314">
        <f>AU314*AV314*AW314</f>
        <v>0</v>
      </c>
      <c r="AZ314">
        <f>(AX314-AP314)/AW314</f>
        <v>0</v>
      </c>
      <c r="BA314">
        <f>(AN314-AT314)/AT314</f>
        <v>0</v>
      </c>
      <c r="BB314">
        <f>AM314/(AO314+AM314/AT314)</f>
        <v>0</v>
      </c>
      <c r="BC314" t="s">
        <v>292</v>
      </c>
      <c r="BD314">
        <v>0</v>
      </c>
      <c r="BE314">
        <f>IF(BD314&lt;&gt;0, BD314, BB314)</f>
        <v>0</v>
      </c>
      <c r="BF314">
        <f>1-BE314/AT314</f>
        <v>0</v>
      </c>
      <c r="BG314">
        <f>(AT314-AS314)/(AT314-BE314)</f>
        <v>0</v>
      </c>
      <c r="BH314">
        <f>(AN314-AT314)/(AN314-BE314)</f>
        <v>0</v>
      </c>
      <c r="BI314">
        <f>(AT314-AS314)/(AT314-AM314)</f>
        <v>0</v>
      </c>
      <c r="BJ314">
        <f>(AN314-AT314)/(AN314-AM314)</f>
        <v>0</v>
      </c>
      <c r="BK314">
        <f>(BG314*BE314/AS314)</f>
        <v>0</v>
      </c>
      <c r="BL314">
        <f>(1-BK314)</f>
        <v>0</v>
      </c>
      <c r="BM314">
        <f>$B$11*CK314+$C$11*CL314+$F$11*CM314*(1-CP314)</f>
        <v>0</v>
      </c>
      <c r="BN314">
        <f>BM314*BO314</f>
        <v>0</v>
      </c>
      <c r="BO314">
        <f>($B$11*$D$9+$C$11*$D$9+$F$11*((CZ314+CR314)/MAX(CZ314+CR314+DA314, 0.1)*$I$9+DA314/MAX(CZ314+CR314+DA314, 0.1)*$J$9))/($B$11+$C$11+$F$11)</f>
        <v>0</v>
      </c>
      <c r="BP314">
        <f>($B$11*$K$9+$C$11*$K$9+$F$11*((CZ314+CR314)/MAX(CZ314+CR314+DA314, 0.1)*$P$9+DA314/MAX(CZ314+CR314+DA314, 0.1)*$Q$9))/($B$11+$C$11+$F$11)</f>
        <v>0</v>
      </c>
      <c r="BQ314">
        <v>6</v>
      </c>
      <c r="BR314">
        <v>0.5</v>
      </c>
      <c r="BS314" t="s">
        <v>293</v>
      </c>
      <c r="BT314">
        <v>2</v>
      </c>
      <c r="BU314">
        <v>1627941107.6</v>
      </c>
      <c r="BV314">
        <v>987.249</v>
      </c>
      <c r="BW314">
        <v>991.988</v>
      </c>
      <c r="BX314">
        <v>19.8367</v>
      </c>
      <c r="BY314">
        <v>19.7718</v>
      </c>
      <c r="BZ314">
        <v>984.748</v>
      </c>
      <c r="CA314">
        <v>19.9656</v>
      </c>
      <c r="CB314">
        <v>900.067</v>
      </c>
      <c r="CC314">
        <v>101.136</v>
      </c>
      <c r="CD314">
        <v>0.100073</v>
      </c>
      <c r="CE314">
        <v>35.3495</v>
      </c>
      <c r="CF314">
        <v>35.5981</v>
      </c>
      <c r="CG314">
        <v>999.9</v>
      </c>
      <c r="CH314">
        <v>0</v>
      </c>
      <c r="CI314">
        <v>0</v>
      </c>
      <c r="CJ314">
        <v>9992.5</v>
      </c>
      <c r="CK314">
        <v>0</v>
      </c>
      <c r="CL314">
        <v>66.2226</v>
      </c>
      <c r="CM314">
        <v>1460.14</v>
      </c>
      <c r="CN314">
        <v>0.972993</v>
      </c>
      <c r="CO314">
        <v>0.027007</v>
      </c>
      <c r="CP314">
        <v>0</v>
      </c>
      <c r="CQ314">
        <v>2.9974</v>
      </c>
      <c r="CR314">
        <v>4.99951</v>
      </c>
      <c r="CS314">
        <v>199.394</v>
      </c>
      <c r="CT314">
        <v>11913</v>
      </c>
      <c r="CU314">
        <v>48.937</v>
      </c>
      <c r="CV314">
        <v>51.187</v>
      </c>
      <c r="CW314">
        <v>50.437</v>
      </c>
      <c r="CX314">
        <v>50.312</v>
      </c>
      <c r="CY314">
        <v>50.875</v>
      </c>
      <c r="CZ314">
        <v>1415.84</v>
      </c>
      <c r="DA314">
        <v>39.3</v>
      </c>
      <c r="DB314">
        <v>0</v>
      </c>
      <c r="DC314">
        <v>1627941108.1</v>
      </c>
      <c r="DD314">
        <v>0</v>
      </c>
      <c r="DE314">
        <v>3.21636923076923</v>
      </c>
      <c r="DF314">
        <v>0.358441021846095</v>
      </c>
      <c r="DG314">
        <v>-2.68126495696186</v>
      </c>
      <c r="DH314">
        <v>199.953423076923</v>
      </c>
      <c r="DI314">
        <v>15</v>
      </c>
      <c r="DJ314">
        <v>1627940486.6</v>
      </c>
      <c r="DK314" t="s">
        <v>294</v>
      </c>
      <c r="DL314">
        <v>1627940484.1</v>
      </c>
      <c r="DM314">
        <v>1627940486.6</v>
      </c>
      <c r="DN314">
        <v>1</v>
      </c>
      <c r="DO314">
        <v>-0.66</v>
      </c>
      <c r="DP314">
        <v>-0.126</v>
      </c>
      <c r="DQ314">
        <v>0.617</v>
      </c>
      <c r="DR314">
        <v>-0.144</v>
      </c>
      <c r="DS314">
        <v>420</v>
      </c>
      <c r="DT314">
        <v>19</v>
      </c>
      <c r="DU314">
        <v>0.69</v>
      </c>
      <c r="DV314">
        <v>0.21</v>
      </c>
      <c r="DW314">
        <v>-4.95607731707317</v>
      </c>
      <c r="DX314">
        <v>0.517735818815325</v>
      </c>
      <c r="DY314">
        <v>0.12972782545653</v>
      </c>
      <c r="DZ314">
        <v>0</v>
      </c>
      <c r="EA314">
        <v>3.23612352941176</v>
      </c>
      <c r="EB314">
        <v>0.0525994240641012</v>
      </c>
      <c r="EC314">
        <v>0.177250104221032</v>
      </c>
      <c r="ED314">
        <v>1</v>
      </c>
      <c r="EE314">
        <v>0.0667655780487805</v>
      </c>
      <c r="EF314">
        <v>-0.0219809853658534</v>
      </c>
      <c r="EG314">
        <v>0.0025292067907733</v>
      </c>
      <c r="EH314">
        <v>1</v>
      </c>
      <c r="EI314">
        <v>2</v>
      </c>
      <c r="EJ314">
        <v>3</v>
      </c>
      <c r="EK314" t="s">
        <v>298</v>
      </c>
      <c r="EL314">
        <v>100</v>
      </c>
      <c r="EM314">
        <v>100</v>
      </c>
      <c r="EN314">
        <v>2.501</v>
      </c>
      <c r="EO314">
        <v>-0.1289</v>
      </c>
      <c r="EP314">
        <v>-1.5265217558934</v>
      </c>
      <c r="EQ314">
        <v>0.00616335315543056</v>
      </c>
      <c r="ER314">
        <v>-2.81551833566181e-06</v>
      </c>
      <c r="ES314">
        <v>7.20361701182458e-10</v>
      </c>
      <c r="ET314">
        <v>-0.335119031910718</v>
      </c>
      <c r="EU314">
        <v>0.000949733804135094</v>
      </c>
      <c r="EV314">
        <v>0.000626151634330831</v>
      </c>
      <c r="EW314">
        <v>-7.8445624330649e-06</v>
      </c>
      <c r="EX314">
        <v>-4</v>
      </c>
      <c r="EY314">
        <v>2067</v>
      </c>
      <c r="EZ314">
        <v>1</v>
      </c>
      <c r="FA314">
        <v>22</v>
      </c>
      <c r="FB314">
        <v>10.4</v>
      </c>
      <c r="FC314">
        <v>10.3</v>
      </c>
      <c r="FD314">
        <v>18</v>
      </c>
      <c r="FE314">
        <v>993.805</v>
      </c>
      <c r="FF314">
        <v>445.761</v>
      </c>
      <c r="FG314">
        <v>33.0017</v>
      </c>
      <c r="FH314">
        <v>35.6783</v>
      </c>
      <c r="FI314">
        <v>30.001</v>
      </c>
      <c r="FJ314">
        <v>35.3604</v>
      </c>
      <c r="FK314">
        <v>35.3828</v>
      </c>
      <c r="FL314">
        <v>54.2489</v>
      </c>
      <c r="FM314">
        <v>45.7144</v>
      </c>
      <c r="FN314">
        <v>0</v>
      </c>
      <c r="FO314">
        <v>33</v>
      </c>
      <c r="FP314">
        <v>1004.01</v>
      </c>
      <c r="FQ314">
        <v>19.7576</v>
      </c>
      <c r="FR314">
        <v>98.7005</v>
      </c>
      <c r="FS314">
        <v>97.5159</v>
      </c>
    </row>
    <row r="315" spans="1:175">
      <c r="A315">
        <v>299</v>
      </c>
      <c r="B315">
        <v>1627941109.6</v>
      </c>
      <c r="C315">
        <v>596</v>
      </c>
      <c r="D315" t="s">
        <v>892</v>
      </c>
      <c r="E315" t="s">
        <v>893</v>
      </c>
      <c r="F315">
        <v>0</v>
      </c>
      <c r="H315">
        <v>1627941109.6</v>
      </c>
      <c r="I315">
        <f>(J315)/1000</f>
        <v>0</v>
      </c>
      <c r="J315">
        <f>1000*CB315*AH315*(BX315-BY315)/(100*BQ315*(1000-AH315*BX315))</f>
        <v>0</v>
      </c>
      <c r="K315">
        <f>CB315*AH315*(BW315-BV315*(1000-AH315*BY315)/(1000-AH315*BX315))/(100*BQ315)</f>
        <v>0</v>
      </c>
      <c r="L315">
        <f>BV315 - IF(AH315&gt;1, K315*BQ315*100.0/(AJ315*CJ315), 0)</f>
        <v>0</v>
      </c>
      <c r="M315">
        <f>((S315-I315/2)*L315-K315)/(S315+I315/2)</f>
        <v>0</v>
      </c>
      <c r="N315">
        <f>M315*(CC315+CD315)/1000.0</f>
        <v>0</v>
      </c>
      <c r="O315">
        <f>(BV315 - IF(AH315&gt;1, K315*BQ315*100.0/(AJ315*CJ315), 0))*(CC315+CD315)/1000.0</f>
        <v>0</v>
      </c>
      <c r="P315">
        <f>2.0/((1/R315-1/Q315)+SIGN(R315)*SQRT((1/R315-1/Q315)*(1/R315-1/Q315) + 4*BR315/((BR315+1)*(BR315+1))*(2*1/R315*1/Q315-1/Q315*1/Q315)))</f>
        <v>0</v>
      </c>
      <c r="Q315">
        <f>IF(LEFT(BS315,1)&lt;&gt;"0",IF(LEFT(BS315,1)="1",3.0,BT315),$D$5+$E$5*(CJ315*CC315/($K$5*1000))+$F$5*(CJ315*CC315/($K$5*1000))*MAX(MIN(BQ315,$J$5),$I$5)*MAX(MIN(BQ315,$J$5),$I$5)+$G$5*MAX(MIN(BQ315,$J$5),$I$5)*(CJ315*CC315/($K$5*1000))+$H$5*(CJ315*CC315/($K$5*1000))*(CJ315*CC315/($K$5*1000)))</f>
        <v>0</v>
      </c>
      <c r="R315">
        <f>I315*(1000-(1000*0.61365*exp(17.502*V315/(240.97+V315))/(CC315+CD315)+BX315)/2)/(1000*0.61365*exp(17.502*V315/(240.97+V315))/(CC315+CD315)-BX315)</f>
        <v>0</v>
      </c>
      <c r="S315">
        <f>1/((BR315+1)/(P315/1.6)+1/(Q315/1.37)) + BR315/((BR315+1)/(P315/1.6) + BR315/(Q315/1.37))</f>
        <v>0</v>
      </c>
      <c r="T315">
        <f>(BM315*BP315)</f>
        <v>0</v>
      </c>
      <c r="U315">
        <f>(CE315+(T315+2*0.95*5.67E-8*(((CE315+$B$7)+273)^4-(CE315+273)^4)-44100*I315)/(1.84*29.3*Q315+8*0.95*5.67E-8*(CE315+273)^3))</f>
        <v>0</v>
      </c>
      <c r="V315">
        <f>($C$7*CF315+$D$7*CG315+$E$7*U315)</f>
        <v>0</v>
      </c>
      <c r="W315">
        <f>0.61365*exp(17.502*V315/(240.97+V315))</f>
        <v>0</v>
      </c>
      <c r="X315">
        <f>(Y315/Z315*100)</f>
        <v>0</v>
      </c>
      <c r="Y315">
        <f>BX315*(CC315+CD315)/1000</f>
        <v>0</v>
      </c>
      <c r="Z315">
        <f>0.61365*exp(17.502*CE315/(240.97+CE315))</f>
        <v>0</v>
      </c>
      <c r="AA315">
        <f>(W315-BX315*(CC315+CD315)/1000)</f>
        <v>0</v>
      </c>
      <c r="AB315">
        <f>(-I315*44100)</f>
        <v>0</v>
      </c>
      <c r="AC315">
        <f>2*29.3*Q315*0.92*(CE315-V315)</f>
        <v>0</v>
      </c>
      <c r="AD315">
        <f>2*0.95*5.67E-8*(((CE315+$B$7)+273)^4-(V315+273)^4)</f>
        <v>0</v>
      </c>
      <c r="AE315">
        <f>T315+AD315+AB315+AC315</f>
        <v>0</v>
      </c>
      <c r="AF315">
        <v>0</v>
      </c>
      <c r="AG315">
        <v>0</v>
      </c>
      <c r="AH315">
        <f>IF(AF315*$H$13&gt;=AJ315,1.0,(AJ315/(AJ315-AF315*$H$13)))</f>
        <v>0</v>
      </c>
      <c r="AI315">
        <f>(AH315-1)*100</f>
        <v>0</v>
      </c>
      <c r="AJ315">
        <f>MAX(0,($B$13+$C$13*CJ315)/(1+$D$13*CJ315)*CC315/(CE315+273)*$E$13)</f>
        <v>0</v>
      </c>
      <c r="AK315" t="s">
        <v>292</v>
      </c>
      <c r="AL315" t="s">
        <v>292</v>
      </c>
      <c r="AM315">
        <v>0</v>
      </c>
      <c r="AN315">
        <v>0</v>
      </c>
      <c r="AO315">
        <f>1-AM315/AN315</f>
        <v>0</v>
      </c>
      <c r="AP315">
        <v>0</v>
      </c>
      <c r="AQ315" t="s">
        <v>292</v>
      </c>
      <c r="AR315" t="s">
        <v>292</v>
      </c>
      <c r="AS315">
        <v>0</v>
      </c>
      <c r="AT315">
        <v>0</v>
      </c>
      <c r="AU315">
        <f>1-AS315/AT315</f>
        <v>0</v>
      </c>
      <c r="AV315">
        <v>0.5</v>
      </c>
      <c r="AW315">
        <f>BN315</f>
        <v>0</v>
      </c>
      <c r="AX315">
        <f>K315</f>
        <v>0</v>
      </c>
      <c r="AY315">
        <f>AU315*AV315*AW315</f>
        <v>0</v>
      </c>
      <c r="AZ315">
        <f>(AX315-AP315)/AW315</f>
        <v>0</v>
      </c>
      <c r="BA315">
        <f>(AN315-AT315)/AT315</f>
        <v>0</v>
      </c>
      <c r="BB315">
        <f>AM315/(AO315+AM315/AT315)</f>
        <v>0</v>
      </c>
      <c r="BC315" t="s">
        <v>292</v>
      </c>
      <c r="BD315">
        <v>0</v>
      </c>
      <c r="BE315">
        <f>IF(BD315&lt;&gt;0, BD315, BB315)</f>
        <v>0</v>
      </c>
      <c r="BF315">
        <f>1-BE315/AT315</f>
        <v>0</v>
      </c>
      <c r="BG315">
        <f>(AT315-AS315)/(AT315-BE315)</f>
        <v>0</v>
      </c>
      <c r="BH315">
        <f>(AN315-AT315)/(AN315-BE315)</f>
        <v>0</v>
      </c>
      <c r="BI315">
        <f>(AT315-AS315)/(AT315-AM315)</f>
        <v>0</v>
      </c>
      <c r="BJ315">
        <f>(AN315-AT315)/(AN315-AM315)</f>
        <v>0</v>
      </c>
      <c r="BK315">
        <f>(BG315*BE315/AS315)</f>
        <v>0</v>
      </c>
      <c r="BL315">
        <f>(1-BK315)</f>
        <v>0</v>
      </c>
      <c r="BM315">
        <f>$B$11*CK315+$C$11*CL315+$F$11*CM315*(1-CP315)</f>
        <v>0</v>
      </c>
      <c r="BN315">
        <f>BM315*BO315</f>
        <v>0</v>
      </c>
      <c r="BO315">
        <f>($B$11*$D$9+$C$11*$D$9+$F$11*((CZ315+CR315)/MAX(CZ315+CR315+DA315, 0.1)*$I$9+DA315/MAX(CZ315+CR315+DA315, 0.1)*$J$9))/($B$11+$C$11+$F$11)</f>
        <v>0</v>
      </c>
      <c r="BP315">
        <f>($B$11*$K$9+$C$11*$K$9+$F$11*((CZ315+CR315)/MAX(CZ315+CR315+DA315, 0.1)*$P$9+DA315/MAX(CZ315+CR315+DA315, 0.1)*$Q$9))/($B$11+$C$11+$F$11)</f>
        <v>0</v>
      </c>
      <c r="BQ315">
        <v>6</v>
      </c>
      <c r="BR315">
        <v>0.5</v>
      </c>
      <c r="BS315" t="s">
        <v>293</v>
      </c>
      <c r="BT315">
        <v>2</v>
      </c>
      <c r="BU315">
        <v>1627941109.6</v>
      </c>
      <c r="BV315">
        <v>990.521</v>
      </c>
      <c r="BW315">
        <v>995.287</v>
      </c>
      <c r="BX315">
        <v>19.8406</v>
      </c>
      <c r="BY315">
        <v>19.7778</v>
      </c>
      <c r="BZ315">
        <v>988.012</v>
      </c>
      <c r="CA315">
        <v>19.9696</v>
      </c>
      <c r="CB315">
        <v>900.049</v>
      </c>
      <c r="CC315">
        <v>101.136</v>
      </c>
      <c r="CD315">
        <v>0.0998913</v>
      </c>
      <c r="CE315">
        <v>35.3501</v>
      </c>
      <c r="CF315">
        <v>35.5968</v>
      </c>
      <c r="CG315">
        <v>999.9</v>
      </c>
      <c r="CH315">
        <v>0</v>
      </c>
      <c r="CI315">
        <v>0</v>
      </c>
      <c r="CJ315">
        <v>9997.5</v>
      </c>
      <c r="CK315">
        <v>0</v>
      </c>
      <c r="CL315">
        <v>66.2084</v>
      </c>
      <c r="CM315">
        <v>1459.83</v>
      </c>
      <c r="CN315">
        <v>0.972987</v>
      </c>
      <c r="CO315">
        <v>0.0270127</v>
      </c>
      <c r="CP315">
        <v>0</v>
      </c>
      <c r="CQ315">
        <v>3.3469</v>
      </c>
      <c r="CR315">
        <v>4.99951</v>
      </c>
      <c r="CS315">
        <v>199.194</v>
      </c>
      <c r="CT315">
        <v>11910.5</v>
      </c>
      <c r="CU315">
        <v>48.875</v>
      </c>
      <c r="CV315">
        <v>51.187</v>
      </c>
      <c r="CW315">
        <v>50.437</v>
      </c>
      <c r="CX315">
        <v>50.312</v>
      </c>
      <c r="CY315">
        <v>50.875</v>
      </c>
      <c r="CZ315">
        <v>1415.53</v>
      </c>
      <c r="DA315">
        <v>39.3</v>
      </c>
      <c r="DB315">
        <v>0</v>
      </c>
      <c r="DC315">
        <v>1627941110.5</v>
      </c>
      <c r="DD315">
        <v>0</v>
      </c>
      <c r="DE315">
        <v>3.21955769230769</v>
      </c>
      <c r="DF315">
        <v>0.00807862881969029</v>
      </c>
      <c r="DG315">
        <v>-3.08529914229568</v>
      </c>
      <c r="DH315">
        <v>199.844115384615</v>
      </c>
      <c r="DI315">
        <v>15</v>
      </c>
      <c r="DJ315">
        <v>1627940486.6</v>
      </c>
      <c r="DK315" t="s">
        <v>294</v>
      </c>
      <c r="DL315">
        <v>1627940484.1</v>
      </c>
      <c r="DM315">
        <v>1627940486.6</v>
      </c>
      <c r="DN315">
        <v>1</v>
      </c>
      <c r="DO315">
        <v>-0.66</v>
      </c>
      <c r="DP315">
        <v>-0.126</v>
      </c>
      <c r="DQ315">
        <v>0.617</v>
      </c>
      <c r="DR315">
        <v>-0.144</v>
      </c>
      <c r="DS315">
        <v>420</v>
      </c>
      <c r="DT315">
        <v>19</v>
      </c>
      <c r="DU315">
        <v>0.69</v>
      </c>
      <c r="DV315">
        <v>0.21</v>
      </c>
      <c r="DW315">
        <v>-4.92601682926829</v>
      </c>
      <c r="DX315">
        <v>0.722384529616727</v>
      </c>
      <c r="DY315">
        <v>0.14293017871502</v>
      </c>
      <c r="DZ315">
        <v>0</v>
      </c>
      <c r="EA315">
        <v>3.20578823529412</v>
      </c>
      <c r="EB315">
        <v>0.0805891800507141</v>
      </c>
      <c r="EC315">
        <v>0.17491200269027</v>
      </c>
      <c r="ED315">
        <v>1</v>
      </c>
      <c r="EE315">
        <v>0.0660642804878049</v>
      </c>
      <c r="EF315">
        <v>-0.0181192745644599</v>
      </c>
      <c r="EG315">
        <v>0.00219666666390288</v>
      </c>
      <c r="EH315">
        <v>1</v>
      </c>
      <c r="EI315">
        <v>2</v>
      </c>
      <c r="EJ315">
        <v>3</v>
      </c>
      <c r="EK315" t="s">
        <v>298</v>
      </c>
      <c r="EL315">
        <v>100</v>
      </c>
      <c r="EM315">
        <v>100</v>
      </c>
      <c r="EN315">
        <v>2.509</v>
      </c>
      <c r="EO315">
        <v>-0.129</v>
      </c>
      <c r="EP315">
        <v>-1.5265217558934</v>
      </c>
      <c r="EQ315">
        <v>0.00616335315543056</v>
      </c>
      <c r="ER315">
        <v>-2.81551833566181e-06</v>
      </c>
      <c r="ES315">
        <v>7.20361701182458e-10</v>
      </c>
      <c r="ET315">
        <v>-0.335119031910718</v>
      </c>
      <c r="EU315">
        <v>0.000949733804135094</v>
      </c>
      <c r="EV315">
        <v>0.000626151634330831</v>
      </c>
      <c r="EW315">
        <v>-7.8445624330649e-06</v>
      </c>
      <c r="EX315">
        <v>-4</v>
      </c>
      <c r="EY315">
        <v>2067</v>
      </c>
      <c r="EZ315">
        <v>1</v>
      </c>
      <c r="FA315">
        <v>22</v>
      </c>
      <c r="FB315">
        <v>10.4</v>
      </c>
      <c r="FC315">
        <v>10.4</v>
      </c>
      <c r="FD315">
        <v>18</v>
      </c>
      <c r="FE315">
        <v>994.016</v>
      </c>
      <c r="FF315">
        <v>445.691</v>
      </c>
      <c r="FG315">
        <v>33.0016</v>
      </c>
      <c r="FH315">
        <v>35.6834</v>
      </c>
      <c r="FI315">
        <v>30.0011</v>
      </c>
      <c r="FJ315">
        <v>35.3669</v>
      </c>
      <c r="FK315">
        <v>35.3893</v>
      </c>
      <c r="FL315">
        <v>54.4046</v>
      </c>
      <c r="FM315">
        <v>45.7144</v>
      </c>
      <c r="FN315">
        <v>0</v>
      </c>
      <c r="FO315">
        <v>33</v>
      </c>
      <c r="FP315">
        <v>1009.03</v>
      </c>
      <c r="FQ315">
        <v>19.7576</v>
      </c>
      <c r="FR315">
        <v>98.6988</v>
      </c>
      <c r="FS315">
        <v>97.5139</v>
      </c>
    </row>
    <row r="316" spans="1:175">
      <c r="A316">
        <v>300</v>
      </c>
      <c r="B316">
        <v>1627941111.6</v>
      </c>
      <c r="C316">
        <v>598</v>
      </c>
      <c r="D316" t="s">
        <v>894</v>
      </c>
      <c r="E316" t="s">
        <v>895</v>
      </c>
      <c r="F316">
        <v>0</v>
      </c>
      <c r="H316">
        <v>1627941111.6</v>
      </c>
      <c r="I316">
        <f>(J316)/1000</f>
        <v>0</v>
      </c>
      <c r="J316">
        <f>1000*CB316*AH316*(BX316-BY316)/(100*BQ316*(1000-AH316*BX316))</f>
        <v>0</v>
      </c>
      <c r="K316">
        <f>CB316*AH316*(BW316-BV316*(1000-AH316*BY316)/(1000-AH316*BX316))/(100*BQ316)</f>
        <v>0</v>
      </c>
      <c r="L316">
        <f>BV316 - IF(AH316&gt;1, K316*BQ316*100.0/(AJ316*CJ316), 0)</f>
        <v>0</v>
      </c>
      <c r="M316">
        <f>((S316-I316/2)*L316-K316)/(S316+I316/2)</f>
        <v>0</v>
      </c>
      <c r="N316">
        <f>M316*(CC316+CD316)/1000.0</f>
        <v>0</v>
      </c>
      <c r="O316">
        <f>(BV316 - IF(AH316&gt;1, K316*BQ316*100.0/(AJ316*CJ316), 0))*(CC316+CD316)/1000.0</f>
        <v>0</v>
      </c>
      <c r="P316">
        <f>2.0/((1/R316-1/Q316)+SIGN(R316)*SQRT((1/R316-1/Q316)*(1/R316-1/Q316) + 4*BR316/((BR316+1)*(BR316+1))*(2*1/R316*1/Q316-1/Q316*1/Q316)))</f>
        <v>0</v>
      </c>
      <c r="Q316">
        <f>IF(LEFT(BS316,1)&lt;&gt;"0",IF(LEFT(BS316,1)="1",3.0,BT316),$D$5+$E$5*(CJ316*CC316/($K$5*1000))+$F$5*(CJ316*CC316/($K$5*1000))*MAX(MIN(BQ316,$J$5),$I$5)*MAX(MIN(BQ316,$J$5),$I$5)+$G$5*MAX(MIN(BQ316,$J$5),$I$5)*(CJ316*CC316/($K$5*1000))+$H$5*(CJ316*CC316/($K$5*1000))*(CJ316*CC316/($K$5*1000)))</f>
        <v>0</v>
      </c>
      <c r="R316">
        <f>I316*(1000-(1000*0.61365*exp(17.502*V316/(240.97+V316))/(CC316+CD316)+BX316)/2)/(1000*0.61365*exp(17.502*V316/(240.97+V316))/(CC316+CD316)-BX316)</f>
        <v>0</v>
      </c>
      <c r="S316">
        <f>1/((BR316+1)/(P316/1.6)+1/(Q316/1.37)) + BR316/((BR316+1)/(P316/1.6) + BR316/(Q316/1.37))</f>
        <v>0</v>
      </c>
      <c r="T316">
        <f>(BM316*BP316)</f>
        <v>0</v>
      </c>
      <c r="U316">
        <f>(CE316+(T316+2*0.95*5.67E-8*(((CE316+$B$7)+273)^4-(CE316+273)^4)-44100*I316)/(1.84*29.3*Q316+8*0.95*5.67E-8*(CE316+273)^3))</f>
        <v>0</v>
      </c>
      <c r="V316">
        <f>($C$7*CF316+$D$7*CG316+$E$7*U316)</f>
        <v>0</v>
      </c>
      <c r="W316">
        <f>0.61365*exp(17.502*V316/(240.97+V316))</f>
        <v>0</v>
      </c>
      <c r="X316">
        <f>(Y316/Z316*100)</f>
        <v>0</v>
      </c>
      <c r="Y316">
        <f>BX316*(CC316+CD316)/1000</f>
        <v>0</v>
      </c>
      <c r="Z316">
        <f>0.61365*exp(17.502*CE316/(240.97+CE316))</f>
        <v>0</v>
      </c>
      <c r="AA316">
        <f>(W316-BX316*(CC316+CD316)/1000)</f>
        <v>0</v>
      </c>
      <c r="AB316">
        <f>(-I316*44100)</f>
        <v>0</v>
      </c>
      <c r="AC316">
        <f>2*29.3*Q316*0.92*(CE316-V316)</f>
        <v>0</v>
      </c>
      <c r="AD316">
        <f>2*0.95*5.67E-8*(((CE316+$B$7)+273)^4-(V316+273)^4)</f>
        <v>0</v>
      </c>
      <c r="AE316">
        <f>T316+AD316+AB316+AC316</f>
        <v>0</v>
      </c>
      <c r="AF316">
        <v>0</v>
      </c>
      <c r="AG316">
        <v>0</v>
      </c>
      <c r="AH316">
        <f>IF(AF316*$H$13&gt;=AJ316,1.0,(AJ316/(AJ316-AF316*$H$13)))</f>
        <v>0</v>
      </c>
      <c r="AI316">
        <f>(AH316-1)*100</f>
        <v>0</v>
      </c>
      <c r="AJ316">
        <f>MAX(0,($B$13+$C$13*CJ316)/(1+$D$13*CJ316)*CC316/(CE316+273)*$E$13)</f>
        <v>0</v>
      </c>
      <c r="AK316" t="s">
        <v>292</v>
      </c>
      <c r="AL316" t="s">
        <v>292</v>
      </c>
      <c r="AM316">
        <v>0</v>
      </c>
      <c r="AN316">
        <v>0</v>
      </c>
      <c r="AO316">
        <f>1-AM316/AN316</f>
        <v>0</v>
      </c>
      <c r="AP316">
        <v>0</v>
      </c>
      <c r="AQ316" t="s">
        <v>292</v>
      </c>
      <c r="AR316" t="s">
        <v>292</v>
      </c>
      <c r="AS316">
        <v>0</v>
      </c>
      <c r="AT316">
        <v>0</v>
      </c>
      <c r="AU316">
        <f>1-AS316/AT316</f>
        <v>0</v>
      </c>
      <c r="AV316">
        <v>0.5</v>
      </c>
      <c r="AW316">
        <f>BN316</f>
        <v>0</v>
      </c>
      <c r="AX316">
        <f>K316</f>
        <v>0</v>
      </c>
      <c r="AY316">
        <f>AU316*AV316*AW316</f>
        <v>0</v>
      </c>
      <c r="AZ316">
        <f>(AX316-AP316)/AW316</f>
        <v>0</v>
      </c>
      <c r="BA316">
        <f>(AN316-AT316)/AT316</f>
        <v>0</v>
      </c>
      <c r="BB316">
        <f>AM316/(AO316+AM316/AT316)</f>
        <v>0</v>
      </c>
      <c r="BC316" t="s">
        <v>292</v>
      </c>
      <c r="BD316">
        <v>0</v>
      </c>
      <c r="BE316">
        <f>IF(BD316&lt;&gt;0, BD316, BB316)</f>
        <v>0</v>
      </c>
      <c r="BF316">
        <f>1-BE316/AT316</f>
        <v>0</v>
      </c>
      <c r="BG316">
        <f>(AT316-AS316)/(AT316-BE316)</f>
        <v>0</v>
      </c>
      <c r="BH316">
        <f>(AN316-AT316)/(AN316-BE316)</f>
        <v>0</v>
      </c>
      <c r="BI316">
        <f>(AT316-AS316)/(AT316-AM316)</f>
        <v>0</v>
      </c>
      <c r="BJ316">
        <f>(AN316-AT316)/(AN316-AM316)</f>
        <v>0</v>
      </c>
      <c r="BK316">
        <f>(BG316*BE316/AS316)</f>
        <v>0</v>
      </c>
      <c r="BL316">
        <f>(1-BK316)</f>
        <v>0</v>
      </c>
      <c r="BM316">
        <f>$B$11*CK316+$C$11*CL316+$F$11*CM316*(1-CP316)</f>
        <v>0</v>
      </c>
      <c r="BN316">
        <f>BM316*BO316</f>
        <v>0</v>
      </c>
      <c r="BO316">
        <f>($B$11*$D$9+$C$11*$D$9+$F$11*((CZ316+CR316)/MAX(CZ316+CR316+DA316, 0.1)*$I$9+DA316/MAX(CZ316+CR316+DA316, 0.1)*$J$9))/($B$11+$C$11+$F$11)</f>
        <v>0</v>
      </c>
      <c r="BP316">
        <f>($B$11*$K$9+$C$11*$K$9+$F$11*((CZ316+CR316)/MAX(CZ316+CR316+DA316, 0.1)*$P$9+DA316/MAX(CZ316+CR316+DA316, 0.1)*$Q$9))/($B$11+$C$11+$F$11)</f>
        <v>0</v>
      </c>
      <c r="BQ316">
        <v>6</v>
      </c>
      <c r="BR316">
        <v>0.5</v>
      </c>
      <c r="BS316" t="s">
        <v>293</v>
      </c>
      <c r="BT316">
        <v>2</v>
      </c>
      <c r="BU316">
        <v>1627941111.6</v>
      </c>
      <c r="BV316">
        <v>993.879</v>
      </c>
      <c r="BW316">
        <v>998.653</v>
      </c>
      <c r="BX316">
        <v>19.8463</v>
      </c>
      <c r="BY316">
        <v>19.7821</v>
      </c>
      <c r="BZ316">
        <v>991.36</v>
      </c>
      <c r="CA316">
        <v>19.9751</v>
      </c>
      <c r="CB316">
        <v>899.988</v>
      </c>
      <c r="CC316">
        <v>101.136</v>
      </c>
      <c r="CD316">
        <v>0.100079</v>
      </c>
      <c r="CE316">
        <v>35.351</v>
      </c>
      <c r="CF316">
        <v>35.5953</v>
      </c>
      <c r="CG316">
        <v>999.9</v>
      </c>
      <c r="CH316">
        <v>0</v>
      </c>
      <c r="CI316">
        <v>0</v>
      </c>
      <c r="CJ316">
        <v>9990</v>
      </c>
      <c r="CK316">
        <v>0</v>
      </c>
      <c r="CL316">
        <v>66.2084</v>
      </c>
      <c r="CM316">
        <v>1459.85</v>
      </c>
      <c r="CN316">
        <v>0.972987</v>
      </c>
      <c r="CO316">
        <v>0.0270127</v>
      </c>
      <c r="CP316">
        <v>0</v>
      </c>
      <c r="CQ316">
        <v>3.1547</v>
      </c>
      <c r="CR316">
        <v>4.99951</v>
      </c>
      <c r="CS316">
        <v>199.452</v>
      </c>
      <c r="CT316">
        <v>11910.7</v>
      </c>
      <c r="CU316">
        <v>48.875</v>
      </c>
      <c r="CV316">
        <v>51.187</v>
      </c>
      <c r="CW316">
        <v>50.437</v>
      </c>
      <c r="CX316">
        <v>50.312</v>
      </c>
      <c r="CY316">
        <v>50.875</v>
      </c>
      <c r="CZ316">
        <v>1415.55</v>
      </c>
      <c r="DA316">
        <v>39.3</v>
      </c>
      <c r="DB316">
        <v>0</v>
      </c>
      <c r="DC316">
        <v>1627941112.3</v>
      </c>
      <c r="DD316">
        <v>0</v>
      </c>
      <c r="DE316">
        <v>3.201088</v>
      </c>
      <c r="DF316">
        <v>0.0693615373115056</v>
      </c>
      <c r="DG316">
        <v>-3.28869231496932</v>
      </c>
      <c r="DH316">
        <v>199.74924</v>
      </c>
      <c r="DI316">
        <v>15</v>
      </c>
      <c r="DJ316">
        <v>1627940486.6</v>
      </c>
      <c r="DK316" t="s">
        <v>294</v>
      </c>
      <c r="DL316">
        <v>1627940484.1</v>
      </c>
      <c r="DM316">
        <v>1627940486.6</v>
      </c>
      <c r="DN316">
        <v>1</v>
      </c>
      <c r="DO316">
        <v>-0.66</v>
      </c>
      <c r="DP316">
        <v>-0.126</v>
      </c>
      <c r="DQ316">
        <v>0.617</v>
      </c>
      <c r="DR316">
        <v>-0.144</v>
      </c>
      <c r="DS316">
        <v>420</v>
      </c>
      <c r="DT316">
        <v>19</v>
      </c>
      <c r="DU316">
        <v>0.69</v>
      </c>
      <c r="DV316">
        <v>0.21</v>
      </c>
      <c r="DW316">
        <v>-4.90190170731707</v>
      </c>
      <c r="DX316">
        <v>0.88014041811846</v>
      </c>
      <c r="DY316">
        <v>0.150487209324433</v>
      </c>
      <c r="DZ316">
        <v>0</v>
      </c>
      <c r="EA316">
        <v>3.21388857142857</v>
      </c>
      <c r="EB316">
        <v>-0.0223491193737699</v>
      </c>
      <c r="EC316">
        <v>0.169101818477049</v>
      </c>
      <c r="ED316">
        <v>1</v>
      </c>
      <c r="EE316">
        <v>0.0653998243902439</v>
      </c>
      <c r="EF316">
        <v>-0.016462944250871</v>
      </c>
      <c r="EG316">
        <v>0.00204520877815307</v>
      </c>
      <c r="EH316">
        <v>1</v>
      </c>
      <c r="EI316">
        <v>2</v>
      </c>
      <c r="EJ316">
        <v>3</v>
      </c>
      <c r="EK316" t="s">
        <v>298</v>
      </c>
      <c r="EL316">
        <v>100</v>
      </c>
      <c r="EM316">
        <v>100</v>
      </c>
      <c r="EN316">
        <v>2.519</v>
      </c>
      <c r="EO316">
        <v>-0.1288</v>
      </c>
      <c r="EP316">
        <v>-1.5265217558934</v>
      </c>
      <c r="EQ316">
        <v>0.00616335315543056</v>
      </c>
      <c r="ER316">
        <v>-2.81551833566181e-06</v>
      </c>
      <c r="ES316">
        <v>7.20361701182458e-10</v>
      </c>
      <c r="ET316">
        <v>-0.335119031910718</v>
      </c>
      <c r="EU316">
        <v>0.000949733804135094</v>
      </c>
      <c r="EV316">
        <v>0.000626151634330831</v>
      </c>
      <c r="EW316">
        <v>-7.8445624330649e-06</v>
      </c>
      <c r="EX316">
        <v>-4</v>
      </c>
      <c r="EY316">
        <v>2067</v>
      </c>
      <c r="EZ316">
        <v>1</v>
      </c>
      <c r="FA316">
        <v>22</v>
      </c>
      <c r="FB316">
        <v>10.5</v>
      </c>
      <c r="FC316">
        <v>10.4</v>
      </c>
      <c r="FD316">
        <v>18</v>
      </c>
      <c r="FE316">
        <v>993.897</v>
      </c>
      <c r="FF316">
        <v>445.72</v>
      </c>
      <c r="FG316">
        <v>33.0015</v>
      </c>
      <c r="FH316">
        <v>35.689</v>
      </c>
      <c r="FI316">
        <v>30.0011</v>
      </c>
      <c r="FJ316">
        <v>35.3733</v>
      </c>
      <c r="FK316">
        <v>35.3957</v>
      </c>
      <c r="FL316">
        <v>54.5248</v>
      </c>
      <c r="FM316">
        <v>45.7144</v>
      </c>
      <c r="FN316">
        <v>0</v>
      </c>
      <c r="FO316">
        <v>33</v>
      </c>
      <c r="FP316">
        <v>1009.03</v>
      </c>
      <c r="FQ316">
        <v>19.7576</v>
      </c>
      <c r="FR316">
        <v>98.6979</v>
      </c>
      <c r="FS316">
        <v>97.5129</v>
      </c>
    </row>
    <row r="317" spans="1:175">
      <c r="A317">
        <v>301</v>
      </c>
      <c r="B317">
        <v>1627941113.6</v>
      </c>
      <c r="C317">
        <v>600</v>
      </c>
      <c r="D317" t="s">
        <v>896</v>
      </c>
      <c r="E317" t="s">
        <v>897</v>
      </c>
      <c r="F317">
        <v>0</v>
      </c>
      <c r="H317">
        <v>1627941113.6</v>
      </c>
      <c r="I317">
        <f>(J317)/1000</f>
        <v>0</v>
      </c>
      <c r="J317">
        <f>1000*CB317*AH317*(BX317-BY317)/(100*BQ317*(1000-AH317*BX317))</f>
        <v>0</v>
      </c>
      <c r="K317">
        <f>CB317*AH317*(BW317-BV317*(1000-AH317*BY317)/(1000-AH317*BX317))/(100*BQ317)</f>
        <v>0</v>
      </c>
      <c r="L317">
        <f>BV317 - IF(AH317&gt;1, K317*BQ317*100.0/(AJ317*CJ317), 0)</f>
        <v>0</v>
      </c>
      <c r="M317">
        <f>((S317-I317/2)*L317-K317)/(S317+I317/2)</f>
        <v>0</v>
      </c>
      <c r="N317">
        <f>M317*(CC317+CD317)/1000.0</f>
        <v>0</v>
      </c>
      <c r="O317">
        <f>(BV317 - IF(AH317&gt;1, K317*BQ317*100.0/(AJ317*CJ317), 0))*(CC317+CD317)/1000.0</f>
        <v>0</v>
      </c>
      <c r="P317">
        <f>2.0/((1/R317-1/Q317)+SIGN(R317)*SQRT((1/R317-1/Q317)*(1/R317-1/Q317) + 4*BR317/((BR317+1)*(BR317+1))*(2*1/R317*1/Q317-1/Q317*1/Q317)))</f>
        <v>0</v>
      </c>
      <c r="Q317">
        <f>IF(LEFT(BS317,1)&lt;&gt;"0",IF(LEFT(BS317,1)="1",3.0,BT317),$D$5+$E$5*(CJ317*CC317/($K$5*1000))+$F$5*(CJ317*CC317/($K$5*1000))*MAX(MIN(BQ317,$J$5),$I$5)*MAX(MIN(BQ317,$J$5),$I$5)+$G$5*MAX(MIN(BQ317,$J$5),$I$5)*(CJ317*CC317/($K$5*1000))+$H$5*(CJ317*CC317/($K$5*1000))*(CJ317*CC317/($K$5*1000)))</f>
        <v>0</v>
      </c>
      <c r="R317">
        <f>I317*(1000-(1000*0.61365*exp(17.502*V317/(240.97+V317))/(CC317+CD317)+BX317)/2)/(1000*0.61365*exp(17.502*V317/(240.97+V317))/(CC317+CD317)-BX317)</f>
        <v>0</v>
      </c>
      <c r="S317">
        <f>1/((BR317+1)/(P317/1.6)+1/(Q317/1.37)) + BR317/((BR317+1)/(P317/1.6) + BR317/(Q317/1.37))</f>
        <v>0</v>
      </c>
      <c r="T317">
        <f>(BM317*BP317)</f>
        <v>0</v>
      </c>
      <c r="U317">
        <f>(CE317+(T317+2*0.95*5.67E-8*(((CE317+$B$7)+273)^4-(CE317+273)^4)-44100*I317)/(1.84*29.3*Q317+8*0.95*5.67E-8*(CE317+273)^3))</f>
        <v>0</v>
      </c>
      <c r="V317">
        <f>($C$7*CF317+$D$7*CG317+$E$7*U317)</f>
        <v>0</v>
      </c>
      <c r="W317">
        <f>0.61365*exp(17.502*V317/(240.97+V317))</f>
        <v>0</v>
      </c>
      <c r="X317">
        <f>(Y317/Z317*100)</f>
        <v>0</v>
      </c>
      <c r="Y317">
        <f>BX317*(CC317+CD317)/1000</f>
        <v>0</v>
      </c>
      <c r="Z317">
        <f>0.61365*exp(17.502*CE317/(240.97+CE317))</f>
        <v>0</v>
      </c>
      <c r="AA317">
        <f>(W317-BX317*(CC317+CD317)/1000)</f>
        <v>0</v>
      </c>
      <c r="AB317">
        <f>(-I317*44100)</f>
        <v>0</v>
      </c>
      <c r="AC317">
        <f>2*29.3*Q317*0.92*(CE317-V317)</f>
        <v>0</v>
      </c>
      <c r="AD317">
        <f>2*0.95*5.67E-8*(((CE317+$B$7)+273)^4-(V317+273)^4)</f>
        <v>0</v>
      </c>
      <c r="AE317">
        <f>T317+AD317+AB317+AC317</f>
        <v>0</v>
      </c>
      <c r="AF317">
        <v>0</v>
      </c>
      <c r="AG317">
        <v>0</v>
      </c>
      <c r="AH317">
        <f>IF(AF317*$H$13&gt;=AJ317,1.0,(AJ317/(AJ317-AF317*$H$13)))</f>
        <v>0</v>
      </c>
      <c r="AI317">
        <f>(AH317-1)*100</f>
        <v>0</v>
      </c>
      <c r="AJ317">
        <f>MAX(0,($B$13+$C$13*CJ317)/(1+$D$13*CJ317)*CC317/(CE317+273)*$E$13)</f>
        <v>0</v>
      </c>
      <c r="AK317" t="s">
        <v>292</v>
      </c>
      <c r="AL317" t="s">
        <v>292</v>
      </c>
      <c r="AM317">
        <v>0</v>
      </c>
      <c r="AN317">
        <v>0</v>
      </c>
      <c r="AO317">
        <f>1-AM317/AN317</f>
        <v>0</v>
      </c>
      <c r="AP317">
        <v>0</v>
      </c>
      <c r="AQ317" t="s">
        <v>292</v>
      </c>
      <c r="AR317" t="s">
        <v>292</v>
      </c>
      <c r="AS317">
        <v>0</v>
      </c>
      <c r="AT317">
        <v>0</v>
      </c>
      <c r="AU317">
        <f>1-AS317/AT317</f>
        <v>0</v>
      </c>
      <c r="AV317">
        <v>0.5</v>
      </c>
      <c r="AW317">
        <f>BN317</f>
        <v>0</v>
      </c>
      <c r="AX317">
        <f>K317</f>
        <v>0</v>
      </c>
      <c r="AY317">
        <f>AU317*AV317*AW317</f>
        <v>0</v>
      </c>
      <c r="AZ317">
        <f>(AX317-AP317)/AW317</f>
        <v>0</v>
      </c>
      <c r="BA317">
        <f>(AN317-AT317)/AT317</f>
        <v>0</v>
      </c>
      <c r="BB317">
        <f>AM317/(AO317+AM317/AT317)</f>
        <v>0</v>
      </c>
      <c r="BC317" t="s">
        <v>292</v>
      </c>
      <c r="BD317">
        <v>0</v>
      </c>
      <c r="BE317">
        <f>IF(BD317&lt;&gt;0, BD317, BB317)</f>
        <v>0</v>
      </c>
      <c r="BF317">
        <f>1-BE317/AT317</f>
        <v>0</v>
      </c>
      <c r="BG317">
        <f>(AT317-AS317)/(AT317-BE317)</f>
        <v>0</v>
      </c>
      <c r="BH317">
        <f>(AN317-AT317)/(AN317-BE317)</f>
        <v>0</v>
      </c>
      <c r="BI317">
        <f>(AT317-AS317)/(AT317-AM317)</f>
        <v>0</v>
      </c>
      <c r="BJ317">
        <f>(AN317-AT317)/(AN317-AM317)</f>
        <v>0</v>
      </c>
      <c r="BK317">
        <f>(BG317*BE317/AS317)</f>
        <v>0</v>
      </c>
      <c r="BL317">
        <f>(1-BK317)</f>
        <v>0</v>
      </c>
      <c r="BM317">
        <f>$B$11*CK317+$C$11*CL317+$F$11*CM317*(1-CP317)</f>
        <v>0</v>
      </c>
      <c r="BN317">
        <f>BM317*BO317</f>
        <v>0</v>
      </c>
      <c r="BO317">
        <f>($B$11*$D$9+$C$11*$D$9+$F$11*((CZ317+CR317)/MAX(CZ317+CR317+DA317, 0.1)*$I$9+DA317/MAX(CZ317+CR317+DA317, 0.1)*$J$9))/($B$11+$C$11+$F$11)</f>
        <v>0</v>
      </c>
      <c r="BP317">
        <f>($B$11*$K$9+$C$11*$K$9+$F$11*((CZ317+CR317)/MAX(CZ317+CR317+DA317, 0.1)*$P$9+DA317/MAX(CZ317+CR317+DA317, 0.1)*$Q$9))/($B$11+$C$11+$F$11)</f>
        <v>0</v>
      </c>
      <c r="BQ317">
        <v>6</v>
      </c>
      <c r="BR317">
        <v>0.5</v>
      </c>
      <c r="BS317" t="s">
        <v>293</v>
      </c>
      <c r="BT317">
        <v>2</v>
      </c>
      <c r="BU317">
        <v>1627941113.6</v>
      </c>
      <c r="BV317">
        <v>997.339</v>
      </c>
      <c r="BW317">
        <v>1002.06</v>
      </c>
      <c r="BX317">
        <v>19.8513</v>
      </c>
      <c r="BY317">
        <v>19.7867</v>
      </c>
      <c r="BZ317">
        <v>994.811</v>
      </c>
      <c r="CA317">
        <v>19.9801</v>
      </c>
      <c r="CB317">
        <v>899.918</v>
      </c>
      <c r="CC317">
        <v>101.135</v>
      </c>
      <c r="CD317">
        <v>0.0996702</v>
      </c>
      <c r="CE317">
        <v>35.351</v>
      </c>
      <c r="CF317">
        <v>35.5938</v>
      </c>
      <c r="CG317">
        <v>999.9</v>
      </c>
      <c r="CH317">
        <v>0</v>
      </c>
      <c r="CI317">
        <v>0</v>
      </c>
      <c r="CJ317">
        <v>10002.5</v>
      </c>
      <c r="CK317">
        <v>0</v>
      </c>
      <c r="CL317">
        <v>66.2084</v>
      </c>
      <c r="CM317">
        <v>1459.87</v>
      </c>
      <c r="CN317">
        <v>0.972987</v>
      </c>
      <c r="CO317">
        <v>0.0270127</v>
      </c>
      <c r="CP317">
        <v>0</v>
      </c>
      <c r="CQ317">
        <v>3.6466</v>
      </c>
      <c r="CR317">
        <v>4.99951</v>
      </c>
      <c r="CS317">
        <v>199.23</v>
      </c>
      <c r="CT317">
        <v>11910.8</v>
      </c>
      <c r="CU317">
        <v>48.875</v>
      </c>
      <c r="CV317">
        <v>51.187</v>
      </c>
      <c r="CW317">
        <v>50.437</v>
      </c>
      <c r="CX317">
        <v>50.312</v>
      </c>
      <c r="CY317">
        <v>50.875</v>
      </c>
      <c r="CZ317">
        <v>1415.57</v>
      </c>
      <c r="DA317">
        <v>39.3</v>
      </c>
      <c r="DB317">
        <v>0</v>
      </c>
      <c r="DC317">
        <v>1627941114.1</v>
      </c>
      <c r="DD317">
        <v>0</v>
      </c>
      <c r="DE317">
        <v>3.23134615384615</v>
      </c>
      <c r="DF317">
        <v>0.83048888274783</v>
      </c>
      <c r="DG317">
        <v>-3.80902564141364</v>
      </c>
      <c r="DH317">
        <v>199.670307692308</v>
      </c>
      <c r="DI317">
        <v>15</v>
      </c>
      <c r="DJ317">
        <v>1627940486.6</v>
      </c>
      <c r="DK317" t="s">
        <v>294</v>
      </c>
      <c r="DL317">
        <v>1627940484.1</v>
      </c>
      <c r="DM317">
        <v>1627940486.6</v>
      </c>
      <c r="DN317">
        <v>1</v>
      </c>
      <c r="DO317">
        <v>-0.66</v>
      </c>
      <c r="DP317">
        <v>-0.126</v>
      </c>
      <c r="DQ317">
        <v>0.617</v>
      </c>
      <c r="DR317">
        <v>-0.144</v>
      </c>
      <c r="DS317">
        <v>420</v>
      </c>
      <c r="DT317">
        <v>19</v>
      </c>
      <c r="DU317">
        <v>0.69</v>
      </c>
      <c r="DV317">
        <v>0.21</v>
      </c>
      <c r="DW317">
        <v>-4.87704414634146</v>
      </c>
      <c r="DX317">
        <v>0.781065993031352</v>
      </c>
      <c r="DY317">
        <v>0.146447807700794</v>
      </c>
      <c r="DZ317">
        <v>0</v>
      </c>
      <c r="EA317">
        <v>3.21339705882353</v>
      </c>
      <c r="EB317">
        <v>0.240341504945531</v>
      </c>
      <c r="EC317">
        <v>0.168935017937274</v>
      </c>
      <c r="ED317">
        <v>1</v>
      </c>
      <c r="EE317">
        <v>0.0649655975609756</v>
      </c>
      <c r="EF317">
        <v>-0.0124992439024389</v>
      </c>
      <c r="EG317">
        <v>0.00178139345642096</v>
      </c>
      <c r="EH317">
        <v>1</v>
      </c>
      <c r="EI317">
        <v>2</v>
      </c>
      <c r="EJ317">
        <v>3</v>
      </c>
      <c r="EK317" t="s">
        <v>298</v>
      </c>
      <c r="EL317">
        <v>100</v>
      </c>
      <c r="EM317">
        <v>100</v>
      </c>
      <c r="EN317">
        <v>2.528</v>
      </c>
      <c r="EO317">
        <v>-0.1288</v>
      </c>
      <c r="EP317">
        <v>-1.5265217558934</v>
      </c>
      <c r="EQ317">
        <v>0.00616335315543056</v>
      </c>
      <c r="ER317">
        <v>-2.81551833566181e-06</v>
      </c>
      <c r="ES317">
        <v>7.20361701182458e-10</v>
      </c>
      <c r="ET317">
        <v>-0.335119031910718</v>
      </c>
      <c r="EU317">
        <v>0.000949733804135094</v>
      </c>
      <c r="EV317">
        <v>0.000626151634330831</v>
      </c>
      <c r="EW317">
        <v>-7.8445624330649e-06</v>
      </c>
      <c r="EX317">
        <v>-4</v>
      </c>
      <c r="EY317">
        <v>2067</v>
      </c>
      <c r="EZ317">
        <v>1</v>
      </c>
      <c r="FA317">
        <v>22</v>
      </c>
      <c r="FB317">
        <v>10.5</v>
      </c>
      <c r="FC317">
        <v>10.4</v>
      </c>
      <c r="FD317">
        <v>18</v>
      </c>
      <c r="FE317">
        <v>993.721</v>
      </c>
      <c r="FF317">
        <v>445.76</v>
      </c>
      <c r="FG317">
        <v>33.0014</v>
      </c>
      <c r="FH317">
        <v>35.694</v>
      </c>
      <c r="FI317">
        <v>30.0011</v>
      </c>
      <c r="FJ317">
        <v>35.3796</v>
      </c>
      <c r="FK317">
        <v>35.4013</v>
      </c>
      <c r="FL317">
        <v>54.6925</v>
      </c>
      <c r="FM317">
        <v>45.7144</v>
      </c>
      <c r="FN317">
        <v>0</v>
      </c>
      <c r="FO317">
        <v>33</v>
      </c>
      <c r="FP317">
        <v>1014.07</v>
      </c>
      <c r="FQ317">
        <v>19.7576</v>
      </c>
      <c r="FR317">
        <v>98.6976</v>
      </c>
      <c r="FS317">
        <v>97.5123</v>
      </c>
    </row>
    <row r="318" spans="1:175">
      <c r="A318">
        <v>302</v>
      </c>
      <c r="B318">
        <v>1627941115.6</v>
      </c>
      <c r="C318">
        <v>602</v>
      </c>
      <c r="D318" t="s">
        <v>898</v>
      </c>
      <c r="E318" t="s">
        <v>899</v>
      </c>
      <c r="F318">
        <v>0</v>
      </c>
      <c r="H318">
        <v>1627941115.6</v>
      </c>
      <c r="I318">
        <f>(J318)/1000</f>
        <v>0</v>
      </c>
      <c r="J318">
        <f>1000*CB318*AH318*(BX318-BY318)/(100*BQ318*(1000-AH318*BX318))</f>
        <v>0</v>
      </c>
      <c r="K318">
        <f>CB318*AH318*(BW318-BV318*(1000-AH318*BY318)/(1000-AH318*BX318))/(100*BQ318)</f>
        <v>0</v>
      </c>
      <c r="L318">
        <f>BV318 - IF(AH318&gt;1, K318*BQ318*100.0/(AJ318*CJ318), 0)</f>
        <v>0</v>
      </c>
      <c r="M318">
        <f>((S318-I318/2)*L318-K318)/(S318+I318/2)</f>
        <v>0</v>
      </c>
      <c r="N318">
        <f>M318*(CC318+CD318)/1000.0</f>
        <v>0</v>
      </c>
      <c r="O318">
        <f>(BV318 - IF(AH318&gt;1, K318*BQ318*100.0/(AJ318*CJ318), 0))*(CC318+CD318)/1000.0</f>
        <v>0</v>
      </c>
      <c r="P318">
        <f>2.0/((1/R318-1/Q318)+SIGN(R318)*SQRT((1/R318-1/Q318)*(1/R318-1/Q318) + 4*BR318/((BR318+1)*(BR318+1))*(2*1/R318*1/Q318-1/Q318*1/Q318)))</f>
        <v>0</v>
      </c>
      <c r="Q318">
        <f>IF(LEFT(BS318,1)&lt;&gt;"0",IF(LEFT(BS318,1)="1",3.0,BT318),$D$5+$E$5*(CJ318*CC318/($K$5*1000))+$F$5*(CJ318*CC318/($K$5*1000))*MAX(MIN(BQ318,$J$5),$I$5)*MAX(MIN(BQ318,$J$5),$I$5)+$G$5*MAX(MIN(BQ318,$J$5),$I$5)*(CJ318*CC318/($K$5*1000))+$H$5*(CJ318*CC318/($K$5*1000))*(CJ318*CC318/($K$5*1000)))</f>
        <v>0</v>
      </c>
      <c r="R318">
        <f>I318*(1000-(1000*0.61365*exp(17.502*V318/(240.97+V318))/(CC318+CD318)+BX318)/2)/(1000*0.61365*exp(17.502*V318/(240.97+V318))/(CC318+CD318)-BX318)</f>
        <v>0</v>
      </c>
      <c r="S318">
        <f>1/((BR318+1)/(P318/1.6)+1/(Q318/1.37)) + BR318/((BR318+1)/(P318/1.6) + BR318/(Q318/1.37))</f>
        <v>0</v>
      </c>
      <c r="T318">
        <f>(BM318*BP318)</f>
        <v>0</v>
      </c>
      <c r="U318">
        <f>(CE318+(T318+2*0.95*5.67E-8*(((CE318+$B$7)+273)^4-(CE318+273)^4)-44100*I318)/(1.84*29.3*Q318+8*0.95*5.67E-8*(CE318+273)^3))</f>
        <v>0</v>
      </c>
      <c r="V318">
        <f>($C$7*CF318+$D$7*CG318+$E$7*U318)</f>
        <v>0</v>
      </c>
      <c r="W318">
        <f>0.61365*exp(17.502*V318/(240.97+V318))</f>
        <v>0</v>
      </c>
      <c r="X318">
        <f>(Y318/Z318*100)</f>
        <v>0</v>
      </c>
      <c r="Y318">
        <f>BX318*(CC318+CD318)/1000</f>
        <v>0</v>
      </c>
      <c r="Z318">
        <f>0.61365*exp(17.502*CE318/(240.97+CE318))</f>
        <v>0</v>
      </c>
      <c r="AA318">
        <f>(W318-BX318*(CC318+CD318)/1000)</f>
        <v>0</v>
      </c>
      <c r="AB318">
        <f>(-I318*44100)</f>
        <v>0</v>
      </c>
      <c r="AC318">
        <f>2*29.3*Q318*0.92*(CE318-V318)</f>
        <v>0</v>
      </c>
      <c r="AD318">
        <f>2*0.95*5.67E-8*(((CE318+$B$7)+273)^4-(V318+273)^4)</f>
        <v>0</v>
      </c>
      <c r="AE318">
        <f>T318+AD318+AB318+AC318</f>
        <v>0</v>
      </c>
      <c r="AF318">
        <v>0</v>
      </c>
      <c r="AG318">
        <v>0</v>
      </c>
      <c r="AH318">
        <f>IF(AF318*$H$13&gt;=AJ318,1.0,(AJ318/(AJ318-AF318*$H$13)))</f>
        <v>0</v>
      </c>
      <c r="AI318">
        <f>(AH318-1)*100</f>
        <v>0</v>
      </c>
      <c r="AJ318">
        <f>MAX(0,($B$13+$C$13*CJ318)/(1+$D$13*CJ318)*CC318/(CE318+273)*$E$13)</f>
        <v>0</v>
      </c>
      <c r="AK318" t="s">
        <v>292</v>
      </c>
      <c r="AL318" t="s">
        <v>292</v>
      </c>
      <c r="AM318">
        <v>0</v>
      </c>
      <c r="AN318">
        <v>0</v>
      </c>
      <c r="AO318">
        <f>1-AM318/AN318</f>
        <v>0</v>
      </c>
      <c r="AP318">
        <v>0</v>
      </c>
      <c r="AQ318" t="s">
        <v>292</v>
      </c>
      <c r="AR318" t="s">
        <v>292</v>
      </c>
      <c r="AS318">
        <v>0</v>
      </c>
      <c r="AT318">
        <v>0</v>
      </c>
      <c r="AU318">
        <f>1-AS318/AT318</f>
        <v>0</v>
      </c>
      <c r="AV318">
        <v>0.5</v>
      </c>
      <c r="AW318">
        <f>BN318</f>
        <v>0</v>
      </c>
      <c r="AX318">
        <f>K318</f>
        <v>0</v>
      </c>
      <c r="AY318">
        <f>AU318*AV318*AW318</f>
        <v>0</v>
      </c>
      <c r="AZ318">
        <f>(AX318-AP318)/AW318</f>
        <v>0</v>
      </c>
      <c r="BA318">
        <f>(AN318-AT318)/AT318</f>
        <v>0</v>
      </c>
      <c r="BB318">
        <f>AM318/(AO318+AM318/AT318)</f>
        <v>0</v>
      </c>
      <c r="BC318" t="s">
        <v>292</v>
      </c>
      <c r="BD318">
        <v>0</v>
      </c>
      <c r="BE318">
        <f>IF(BD318&lt;&gt;0, BD318, BB318)</f>
        <v>0</v>
      </c>
      <c r="BF318">
        <f>1-BE318/AT318</f>
        <v>0</v>
      </c>
      <c r="BG318">
        <f>(AT318-AS318)/(AT318-BE318)</f>
        <v>0</v>
      </c>
      <c r="BH318">
        <f>(AN318-AT318)/(AN318-BE318)</f>
        <v>0</v>
      </c>
      <c r="BI318">
        <f>(AT318-AS318)/(AT318-AM318)</f>
        <v>0</v>
      </c>
      <c r="BJ318">
        <f>(AN318-AT318)/(AN318-AM318)</f>
        <v>0</v>
      </c>
      <c r="BK318">
        <f>(BG318*BE318/AS318)</f>
        <v>0</v>
      </c>
      <c r="BL318">
        <f>(1-BK318)</f>
        <v>0</v>
      </c>
      <c r="BM318">
        <f>$B$11*CK318+$C$11*CL318+$F$11*CM318*(1-CP318)</f>
        <v>0</v>
      </c>
      <c r="BN318">
        <f>BM318*BO318</f>
        <v>0</v>
      </c>
      <c r="BO318">
        <f>($B$11*$D$9+$C$11*$D$9+$F$11*((CZ318+CR318)/MAX(CZ318+CR318+DA318, 0.1)*$I$9+DA318/MAX(CZ318+CR318+DA318, 0.1)*$J$9))/($B$11+$C$11+$F$11)</f>
        <v>0</v>
      </c>
      <c r="BP318">
        <f>($B$11*$K$9+$C$11*$K$9+$F$11*((CZ318+CR318)/MAX(CZ318+CR318+DA318, 0.1)*$P$9+DA318/MAX(CZ318+CR318+DA318, 0.1)*$Q$9))/($B$11+$C$11+$F$11)</f>
        <v>0</v>
      </c>
      <c r="BQ318">
        <v>6</v>
      </c>
      <c r="BR318">
        <v>0.5</v>
      </c>
      <c r="BS318" t="s">
        <v>293</v>
      </c>
      <c r="BT318">
        <v>2</v>
      </c>
      <c r="BU318">
        <v>1627941115.6</v>
      </c>
      <c r="BV318">
        <v>1000.69</v>
      </c>
      <c r="BW318">
        <v>1005.43</v>
      </c>
      <c r="BX318">
        <v>19.8544</v>
      </c>
      <c r="BY318">
        <v>19.7932</v>
      </c>
      <c r="BZ318">
        <v>998.149</v>
      </c>
      <c r="CA318">
        <v>19.9831</v>
      </c>
      <c r="CB318">
        <v>900.003</v>
      </c>
      <c r="CC318">
        <v>101.135</v>
      </c>
      <c r="CD318">
        <v>0.0992866</v>
      </c>
      <c r="CE318">
        <v>35.3511</v>
      </c>
      <c r="CF318">
        <v>35.5973</v>
      </c>
      <c r="CG318">
        <v>999.9</v>
      </c>
      <c r="CH318">
        <v>0</v>
      </c>
      <c r="CI318">
        <v>0</v>
      </c>
      <c r="CJ318">
        <v>10030</v>
      </c>
      <c r="CK318">
        <v>0</v>
      </c>
      <c r="CL318">
        <v>66.2084</v>
      </c>
      <c r="CM318">
        <v>1460.17</v>
      </c>
      <c r="CN318">
        <v>0.972993</v>
      </c>
      <c r="CO318">
        <v>0.027007</v>
      </c>
      <c r="CP318">
        <v>0</v>
      </c>
      <c r="CQ318">
        <v>3.0946</v>
      </c>
      <c r="CR318">
        <v>4.99951</v>
      </c>
      <c r="CS318">
        <v>199.043</v>
      </c>
      <c r="CT318">
        <v>11913.2</v>
      </c>
      <c r="CU318">
        <v>48.875</v>
      </c>
      <c r="CV318">
        <v>51.187</v>
      </c>
      <c r="CW318">
        <v>50.375</v>
      </c>
      <c r="CX318">
        <v>50.25</v>
      </c>
      <c r="CY318">
        <v>50.875</v>
      </c>
      <c r="CZ318">
        <v>1415.87</v>
      </c>
      <c r="DA318">
        <v>39.3</v>
      </c>
      <c r="DB318">
        <v>0</v>
      </c>
      <c r="DC318">
        <v>1627941116.5</v>
      </c>
      <c r="DD318">
        <v>0</v>
      </c>
      <c r="DE318">
        <v>3.24383461538461</v>
      </c>
      <c r="DF318">
        <v>0.408878629573384</v>
      </c>
      <c r="DG318">
        <v>-3.82680341156269</v>
      </c>
      <c r="DH318">
        <v>199.547230769231</v>
      </c>
      <c r="DI318">
        <v>15</v>
      </c>
      <c r="DJ318">
        <v>1627940486.6</v>
      </c>
      <c r="DK318" t="s">
        <v>294</v>
      </c>
      <c r="DL318">
        <v>1627940484.1</v>
      </c>
      <c r="DM318">
        <v>1627940486.6</v>
      </c>
      <c r="DN318">
        <v>1</v>
      </c>
      <c r="DO318">
        <v>-0.66</v>
      </c>
      <c r="DP318">
        <v>-0.126</v>
      </c>
      <c r="DQ318">
        <v>0.617</v>
      </c>
      <c r="DR318">
        <v>-0.144</v>
      </c>
      <c r="DS318">
        <v>420</v>
      </c>
      <c r="DT318">
        <v>19</v>
      </c>
      <c r="DU318">
        <v>0.69</v>
      </c>
      <c r="DV318">
        <v>0.21</v>
      </c>
      <c r="DW318">
        <v>-4.84691682926829</v>
      </c>
      <c r="DX318">
        <v>0.72477888501742</v>
      </c>
      <c r="DY318">
        <v>0.143004475103762</v>
      </c>
      <c r="DZ318">
        <v>0</v>
      </c>
      <c r="EA318">
        <v>3.23393823529412</v>
      </c>
      <c r="EB318">
        <v>0.211384615384618</v>
      </c>
      <c r="EC318">
        <v>0.193901180129749</v>
      </c>
      <c r="ED318">
        <v>1</v>
      </c>
      <c r="EE318">
        <v>0.0646558609756098</v>
      </c>
      <c r="EF318">
        <v>-0.00912440905923346</v>
      </c>
      <c r="EG318">
        <v>0.00159768850742871</v>
      </c>
      <c r="EH318">
        <v>1</v>
      </c>
      <c r="EI318">
        <v>2</v>
      </c>
      <c r="EJ318">
        <v>3</v>
      </c>
      <c r="EK318" t="s">
        <v>298</v>
      </c>
      <c r="EL318">
        <v>100</v>
      </c>
      <c r="EM318">
        <v>100</v>
      </c>
      <c r="EN318">
        <v>2.541</v>
      </c>
      <c r="EO318">
        <v>-0.1287</v>
      </c>
      <c r="EP318">
        <v>-1.5265217558934</v>
      </c>
      <c r="EQ318">
        <v>0.00616335315543056</v>
      </c>
      <c r="ER318">
        <v>-2.81551833566181e-06</v>
      </c>
      <c r="ES318">
        <v>7.20361701182458e-10</v>
      </c>
      <c r="ET318">
        <v>-0.335119031910718</v>
      </c>
      <c r="EU318">
        <v>0.000949733804135094</v>
      </c>
      <c r="EV318">
        <v>0.000626151634330831</v>
      </c>
      <c r="EW318">
        <v>-7.8445624330649e-06</v>
      </c>
      <c r="EX318">
        <v>-4</v>
      </c>
      <c r="EY318">
        <v>2067</v>
      </c>
      <c r="EZ318">
        <v>1</v>
      </c>
      <c r="FA318">
        <v>22</v>
      </c>
      <c r="FB318">
        <v>10.5</v>
      </c>
      <c r="FC318">
        <v>10.5</v>
      </c>
      <c r="FD318">
        <v>18</v>
      </c>
      <c r="FE318">
        <v>993.797</v>
      </c>
      <c r="FF318">
        <v>445.596</v>
      </c>
      <c r="FG318">
        <v>33.0012</v>
      </c>
      <c r="FH318">
        <v>35.6997</v>
      </c>
      <c r="FI318">
        <v>30.0011</v>
      </c>
      <c r="FJ318">
        <v>35.3845</v>
      </c>
      <c r="FK318">
        <v>35.4062</v>
      </c>
      <c r="FL318">
        <v>54.842</v>
      </c>
      <c r="FM318">
        <v>45.7144</v>
      </c>
      <c r="FN318">
        <v>0</v>
      </c>
      <c r="FO318">
        <v>33</v>
      </c>
      <c r="FP318">
        <v>1019.11</v>
      </c>
      <c r="FQ318">
        <v>19.7576</v>
      </c>
      <c r="FR318">
        <v>98.6967</v>
      </c>
      <c r="FS318">
        <v>97.5115</v>
      </c>
    </row>
    <row r="319" spans="1:175">
      <c r="A319">
        <v>303</v>
      </c>
      <c r="B319">
        <v>1627941117.6</v>
      </c>
      <c r="C319">
        <v>604</v>
      </c>
      <c r="D319" t="s">
        <v>900</v>
      </c>
      <c r="E319" t="s">
        <v>901</v>
      </c>
      <c r="F319">
        <v>0</v>
      </c>
      <c r="H319">
        <v>1627941117.6</v>
      </c>
      <c r="I319">
        <f>(J319)/1000</f>
        <v>0</v>
      </c>
      <c r="J319">
        <f>1000*CB319*AH319*(BX319-BY319)/(100*BQ319*(1000-AH319*BX319))</f>
        <v>0</v>
      </c>
      <c r="K319">
        <f>CB319*AH319*(BW319-BV319*(1000-AH319*BY319)/(1000-AH319*BX319))/(100*BQ319)</f>
        <v>0</v>
      </c>
      <c r="L319">
        <f>BV319 - IF(AH319&gt;1, K319*BQ319*100.0/(AJ319*CJ319), 0)</f>
        <v>0</v>
      </c>
      <c r="M319">
        <f>((S319-I319/2)*L319-K319)/(S319+I319/2)</f>
        <v>0</v>
      </c>
      <c r="N319">
        <f>M319*(CC319+CD319)/1000.0</f>
        <v>0</v>
      </c>
      <c r="O319">
        <f>(BV319 - IF(AH319&gt;1, K319*BQ319*100.0/(AJ319*CJ319), 0))*(CC319+CD319)/1000.0</f>
        <v>0</v>
      </c>
      <c r="P319">
        <f>2.0/((1/R319-1/Q319)+SIGN(R319)*SQRT((1/R319-1/Q319)*(1/R319-1/Q319) + 4*BR319/((BR319+1)*(BR319+1))*(2*1/R319*1/Q319-1/Q319*1/Q319)))</f>
        <v>0</v>
      </c>
      <c r="Q319">
        <f>IF(LEFT(BS319,1)&lt;&gt;"0",IF(LEFT(BS319,1)="1",3.0,BT319),$D$5+$E$5*(CJ319*CC319/($K$5*1000))+$F$5*(CJ319*CC319/($K$5*1000))*MAX(MIN(BQ319,$J$5),$I$5)*MAX(MIN(BQ319,$J$5),$I$5)+$G$5*MAX(MIN(BQ319,$J$5),$I$5)*(CJ319*CC319/($K$5*1000))+$H$5*(CJ319*CC319/($K$5*1000))*(CJ319*CC319/($K$5*1000)))</f>
        <v>0</v>
      </c>
      <c r="R319">
        <f>I319*(1000-(1000*0.61365*exp(17.502*V319/(240.97+V319))/(CC319+CD319)+BX319)/2)/(1000*0.61365*exp(17.502*V319/(240.97+V319))/(CC319+CD319)-BX319)</f>
        <v>0</v>
      </c>
      <c r="S319">
        <f>1/((BR319+1)/(P319/1.6)+1/(Q319/1.37)) + BR319/((BR319+1)/(P319/1.6) + BR319/(Q319/1.37))</f>
        <v>0</v>
      </c>
      <c r="T319">
        <f>(BM319*BP319)</f>
        <v>0</v>
      </c>
      <c r="U319">
        <f>(CE319+(T319+2*0.95*5.67E-8*(((CE319+$B$7)+273)^4-(CE319+273)^4)-44100*I319)/(1.84*29.3*Q319+8*0.95*5.67E-8*(CE319+273)^3))</f>
        <v>0</v>
      </c>
      <c r="V319">
        <f>($C$7*CF319+$D$7*CG319+$E$7*U319)</f>
        <v>0</v>
      </c>
      <c r="W319">
        <f>0.61365*exp(17.502*V319/(240.97+V319))</f>
        <v>0</v>
      </c>
      <c r="X319">
        <f>(Y319/Z319*100)</f>
        <v>0</v>
      </c>
      <c r="Y319">
        <f>BX319*(CC319+CD319)/1000</f>
        <v>0</v>
      </c>
      <c r="Z319">
        <f>0.61365*exp(17.502*CE319/(240.97+CE319))</f>
        <v>0</v>
      </c>
      <c r="AA319">
        <f>(W319-BX319*(CC319+CD319)/1000)</f>
        <v>0</v>
      </c>
      <c r="AB319">
        <f>(-I319*44100)</f>
        <v>0</v>
      </c>
      <c r="AC319">
        <f>2*29.3*Q319*0.92*(CE319-V319)</f>
        <v>0</v>
      </c>
      <c r="AD319">
        <f>2*0.95*5.67E-8*(((CE319+$B$7)+273)^4-(V319+273)^4)</f>
        <v>0</v>
      </c>
      <c r="AE319">
        <f>T319+AD319+AB319+AC319</f>
        <v>0</v>
      </c>
      <c r="AF319">
        <v>0</v>
      </c>
      <c r="AG319">
        <v>0</v>
      </c>
      <c r="AH319">
        <f>IF(AF319*$H$13&gt;=AJ319,1.0,(AJ319/(AJ319-AF319*$H$13)))</f>
        <v>0</v>
      </c>
      <c r="AI319">
        <f>(AH319-1)*100</f>
        <v>0</v>
      </c>
      <c r="AJ319">
        <f>MAX(0,($B$13+$C$13*CJ319)/(1+$D$13*CJ319)*CC319/(CE319+273)*$E$13)</f>
        <v>0</v>
      </c>
      <c r="AK319" t="s">
        <v>292</v>
      </c>
      <c r="AL319" t="s">
        <v>292</v>
      </c>
      <c r="AM319">
        <v>0</v>
      </c>
      <c r="AN319">
        <v>0</v>
      </c>
      <c r="AO319">
        <f>1-AM319/AN319</f>
        <v>0</v>
      </c>
      <c r="AP319">
        <v>0</v>
      </c>
      <c r="AQ319" t="s">
        <v>292</v>
      </c>
      <c r="AR319" t="s">
        <v>292</v>
      </c>
      <c r="AS319">
        <v>0</v>
      </c>
      <c r="AT319">
        <v>0</v>
      </c>
      <c r="AU319">
        <f>1-AS319/AT319</f>
        <v>0</v>
      </c>
      <c r="AV319">
        <v>0.5</v>
      </c>
      <c r="AW319">
        <f>BN319</f>
        <v>0</v>
      </c>
      <c r="AX319">
        <f>K319</f>
        <v>0</v>
      </c>
      <c r="AY319">
        <f>AU319*AV319*AW319</f>
        <v>0</v>
      </c>
      <c r="AZ319">
        <f>(AX319-AP319)/AW319</f>
        <v>0</v>
      </c>
      <c r="BA319">
        <f>(AN319-AT319)/AT319</f>
        <v>0</v>
      </c>
      <c r="BB319">
        <f>AM319/(AO319+AM319/AT319)</f>
        <v>0</v>
      </c>
      <c r="BC319" t="s">
        <v>292</v>
      </c>
      <c r="BD319">
        <v>0</v>
      </c>
      <c r="BE319">
        <f>IF(BD319&lt;&gt;0, BD319, BB319)</f>
        <v>0</v>
      </c>
      <c r="BF319">
        <f>1-BE319/AT319</f>
        <v>0</v>
      </c>
      <c r="BG319">
        <f>(AT319-AS319)/(AT319-BE319)</f>
        <v>0</v>
      </c>
      <c r="BH319">
        <f>(AN319-AT319)/(AN319-BE319)</f>
        <v>0</v>
      </c>
      <c r="BI319">
        <f>(AT319-AS319)/(AT319-AM319)</f>
        <v>0</v>
      </c>
      <c r="BJ319">
        <f>(AN319-AT319)/(AN319-AM319)</f>
        <v>0</v>
      </c>
      <c r="BK319">
        <f>(BG319*BE319/AS319)</f>
        <v>0</v>
      </c>
      <c r="BL319">
        <f>(1-BK319)</f>
        <v>0</v>
      </c>
      <c r="BM319">
        <f>$B$11*CK319+$C$11*CL319+$F$11*CM319*(1-CP319)</f>
        <v>0</v>
      </c>
      <c r="BN319">
        <f>BM319*BO319</f>
        <v>0</v>
      </c>
      <c r="BO319">
        <f>($B$11*$D$9+$C$11*$D$9+$F$11*((CZ319+CR319)/MAX(CZ319+CR319+DA319, 0.1)*$I$9+DA319/MAX(CZ319+CR319+DA319, 0.1)*$J$9))/($B$11+$C$11+$F$11)</f>
        <v>0</v>
      </c>
      <c r="BP319">
        <f>($B$11*$K$9+$C$11*$K$9+$F$11*((CZ319+CR319)/MAX(CZ319+CR319+DA319, 0.1)*$P$9+DA319/MAX(CZ319+CR319+DA319, 0.1)*$Q$9))/($B$11+$C$11+$F$11)</f>
        <v>0</v>
      </c>
      <c r="BQ319">
        <v>6</v>
      </c>
      <c r="BR319">
        <v>0.5</v>
      </c>
      <c r="BS319" t="s">
        <v>293</v>
      </c>
      <c r="BT319">
        <v>2</v>
      </c>
      <c r="BU319">
        <v>1627941117.6</v>
      </c>
      <c r="BV319">
        <v>1003.95</v>
      </c>
      <c r="BW319">
        <v>1008.73</v>
      </c>
      <c r="BX319">
        <v>19.8575</v>
      </c>
      <c r="BY319">
        <v>19.7981</v>
      </c>
      <c r="BZ319">
        <v>1001.41</v>
      </c>
      <c r="CA319">
        <v>19.9861</v>
      </c>
      <c r="CB319">
        <v>900.105</v>
      </c>
      <c r="CC319">
        <v>101.136</v>
      </c>
      <c r="CD319">
        <v>0.100035</v>
      </c>
      <c r="CE319">
        <v>35.3526</v>
      </c>
      <c r="CF319">
        <v>35.6022</v>
      </c>
      <c r="CG319">
        <v>999.9</v>
      </c>
      <c r="CH319">
        <v>0</v>
      </c>
      <c r="CI319">
        <v>0</v>
      </c>
      <c r="CJ319">
        <v>9995</v>
      </c>
      <c r="CK319">
        <v>0</v>
      </c>
      <c r="CL319">
        <v>66.2084</v>
      </c>
      <c r="CM319">
        <v>1459.84</v>
      </c>
      <c r="CN319">
        <v>0.973009</v>
      </c>
      <c r="CO319">
        <v>0.0269911</v>
      </c>
      <c r="CP319">
        <v>0</v>
      </c>
      <c r="CQ319">
        <v>3.592</v>
      </c>
      <c r="CR319">
        <v>4.99951</v>
      </c>
      <c r="CS319">
        <v>198.937</v>
      </c>
      <c r="CT319">
        <v>11910.6</v>
      </c>
      <c r="CU319">
        <v>48.875</v>
      </c>
      <c r="CV319">
        <v>51.187</v>
      </c>
      <c r="CW319">
        <v>50.437</v>
      </c>
      <c r="CX319">
        <v>50.25</v>
      </c>
      <c r="CY319">
        <v>50.875</v>
      </c>
      <c r="CZ319">
        <v>1415.57</v>
      </c>
      <c r="DA319">
        <v>39.27</v>
      </c>
      <c r="DB319">
        <v>0</v>
      </c>
      <c r="DC319">
        <v>1627941118.3</v>
      </c>
      <c r="DD319">
        <v>0</v>
      </c>
      <c r="DE319">
        <v>3.261472</v>
      </c>
      <c r="DF319">
        <v>-0.204446158591439</v>
      </c>
      <c r="DG319">
        <v>-2.81976922966855</v>
      </c>
      <c r="DH319">
        <v>199.42588</v>
      </c>
      <c r="DI319">
        <v>15</v>
      </c>
      <c r="DJ319">
        <v>1627940486.6</v>
      </c>
      <c r="DK319" t="s">
        <v>294</v>
      </c>
      <c r="DL319">
        <v>1627940484.1</v>
      </c>
      <c r="DM319">
        <v>1627940486.6</v>
      </c>
      <c r="DN319">
        <v>1</v>
      </c>
      <c r="DO319">
        <v>-0.66</v>
      </c>
      <c r="DP319">
        <v>-0.126</v>
      </c>
      <c r="DQ319">
        <v>0.617</v>
      </c>
      <c r="DR319">
        <v>-0.144</v>
      </c>
      <c r="DS319">
        <v>420</v>
      </c>
      <c r="DT319">
        <v>19</v>
      </c>
      <c r="DU319">
        <v>0.69</v>
      </c>
      <c r="DV319">
        <v>0.21</v>
      </c>
      <c r="DW319">
        <v>-4.82794951219512</v>
      </c>
      <c r="DX319">
        <v>0.757913937282233</v>
      </c>
      <c r="DY319">
        <v>0.142856903312904</v>
      </c>
      <c r="DZ319">
        <v>0</v>
      </c>
      <c r="EA319">
        <v>3.22588</v>
      </c>
      <c r="EB319">
        <v>0.278451663405089</v>
      </c>
      <c r="EC319">
        <v>0.193769184930348</v>
      </c>
      <c r="ED319">
        <v>1</v>
      </c>
      <c r="EE319">
        <v>0.0640185292682927</v>
      </c>
      <c r="EF319">
        <v>-0.00881554703832754</v>
      </c>
      <c r="EG319">
        <v>0.00157144762361891</v>
      </c>
      <c r="EH319">
        <v>1</v>
      </c>
      <c r="EI319">
        <v>2</v>
      </c>
      <c r="EJ319">
        <v>3</v>
      </c>
      <c r="EK319" t="s">
        <v>298</v>
      </c>
      <c r="EL319">
        <v>100</v>
      </c>
      <c r="EM319">
        <v>100</v>
      </c>
      <c r="EN319">
        <v>2.54</v>
      </c>
      <c r="EO319">
        <v>-0.1286</v>
      </c>
      <c r="EP319">
        <v>-1.5265217558934</v>
      </c>
      <c r="EQ319">
        <v>0.00616335315543056</v>
      </c>
      <c r="ER319">
        <v>-2.81551833566181e-06</v>
      </c>
      <c r="ES319">
        <v>7.20361701182458e-10</v>
      </c>
      <c r="ET319">
        <v>-0.335119031910718</v>
      </c>
      <c r="EU319">
        <v>0.000949733804135094</v>
      </c>
      <c r="EV319">
        <v>0.000626151634330831</v>
      </c>
      <c r="EW319">
        <v>-7.8445624330649e-06</v>
      </c>
      <c r="EX319">
        <v>-4</v>
      </c>
      <c r="EY319">
        <v>2067</v>
      </c>
      <c r="EZ319">
        <v>1</v>
      </c>
      <c r="FA319">
        <v>22</v>
      </c>
      <c r="FB319">
        <v>10.6</v>
      </c>
      <c r="FC319">
        <v>10.5</v>
      </c>
      <c r="FD319">
        <v>18</v>
      </c>
      <c r="FE319">
        <v>993.709</v>
      </c>
      <c r="FF319">
        <v>445.652</v>
      </c>
      <c r="FG319">
        <v>33.0011</v>
      </c>
      <c r="FH319">
        <v>35.7047</v>
      </c>
      <c r="FI319">
        <v>30.0011</v>
      </c>
      <c r="FJ319">
        <v>35.3895</v>
      </c>
      <c r="FK319">
        <v>35.4118</v>
      </c>
      <c r="FL319">
        <v>54.9664</v>
      </c>
      <c r="FM319">
        <v>45.7144</v>
      </c>
      <c r="FN319">
        <v>0</v>
      </c>
      <c r="FO319">
        <v>33</v>
      </c>
      <c r="FP319">
        <v>1019.11</v>
      </c>
      <c r="FQ319">
        <v>19.7576</v>
      </c>
      <c r="FR319">
        <v>98.6962</v>
      </c>
      <c r="FS319">
        <v>97.5109</v>
      </c>
    </row>
    <row r="320" spans="1:175">
      <c r="A320">
        <v>304</v>
      </c>
      <c r="B320">
        <v>1627941119.6</v>
      </c>
      <c r="C320">
        <v>606</v>
      </c>
      <c r="D320" t="s">
        <v>902</v>
      </c>
      <c r="E320" t="s">
        <v>903</v>
      </c>
      <c r="F320">
        <v>0</v>
      </c>
      <c r="H320">
        <v>1627941119.6</v>
      </c>
      <c r="I320">
        <f>(J320)/1000</f>
        <v>0</v>
      </c>
      <c r="J320">
        <f>1000*CB320*AH320*(BX320-BY320)/(100*BQ320*(1000-AH320*BX320))</f>
        <v>0</v>
      </c>
      <c r="K320">
        <f>CB320*AH320*(BW320-BV320*(1000-AH320*BY320)/(1000-AH320*BX320))/(100*BQ320)</f>
        <v>0</v>
      </c>
      <c r="L320">
        <f>BV320 - IF(AH320&gt;1, K320*BQ320*100.0/(AJ320*CJ320), 0)</f>
        <v>0</v>
      </c>
      <c r="M320">
        <f>((S320-I320/2)*L320-K320)/(S320+I320/2)</f>
        <v>0</v>
      </c>
      <c r="N320">
        <f>M320*(CC320+CD320)/1000.0</f>
        <v>0</v>
      </c>
      <c r="O320">
        <f>(BV320 - IF(AH320&gt;1, K320*BQ320*100.0/(AJ320*CJ320), 0))*(CC320+CD320)/1000.0</f>
        <v>0</v>
      </c>
      <c r="P320">
        <f>2.0/((1/R320-1/Q320)+SIGN(R320)*SQRT((1/R320-1/Q320)*(1/R320-1/Q320) + 4*BR320/((BR320+1)*(BR320+1))*(2*1/R320*1/Q320-1/Q320*1/Q320)))</f>
        <v>0</v>
      </c>
      <c r="Q320">
        <f>IF(LEFT(BS320,1)&lt;&gt;"0",IF(LEFT(BS320,1)="1",3.0,BT320),$D$5+$E$5*(CJ320*CC320/($K$5*1000))+$F$5*(CJ320*CC320/($K$5*1000))*MAX(MIN(BQ320,$J$5),$I$5)*MAX(MIN(BQ320,$J$5),$I$5)+$G$5*MAX(MIN(BQ320,$J$5),$I$5)*(CJ320*CC320/($K$5*1000))+$H$5*(CJ320*CC320/($K$5*1000))*(CJ320*CC320/($K$5*1000)))</f>
        <v>0</v>
      </c>
      <c r="R320">
        <f>I320*(1000-(1000*0.61365*exp(17.502*V320/(240.97+V320))/(CC320+CD320)+BX320)/2)/(1000*0.61365*exp(17.502*V320/(240.97+V320))/(CC320+CD320)-BX320)</f>
        <v>0</v>
      </c>
      <c r="S320">
        <f>1/((BR320+1)/(P320/1.6)+1/(Q320/1.37)) + BR320/((BR320+1)/(P320/1.6) + BR320/(Q320/1.37))</f>
        <v>0</v>
      </c>
      <c r="T320">
        <f>(BM320*BP320)</f>
        <v>0</v>
      </c>
      <c r="U320">
        <f>(CE320+(T320+2*0.95*5.67E-8*(((CE320+$B$7)+273)^4-(CE320+273)^4)-44100*I320)/(1.84*29.3*Q320+8*0.95*5.67E-8*(CE320+273)^3))</f>
        <v>0</v>
      </c>
      <c r="V320">
        <f>($C$7*CF320+$D$7*CG320+$E$7*U320)</f>
        <v>0</v>
      </c>
      <c r="W320">
        <f>0.61365*exp(17.502*V320/(240.97+V320))</f>
        <v>0</v>
      </c>
      <c r="X320">
        <f>(Y320/Z320*100)</f>
        <v>0</v>
      </c>
      <c r="Y320">
        <f>BX320*(CC320+CD320)/1000</f>
        <v>0</v>
      </c>
      <c r="Z320">
        <f>0.61365*exp(17.502*CE320/(240.97+CE320))</f>
        <v>0</v>
      </c>
      <c r="AA320">
        <f>(W320-BX320*(CC320+CD320)/1000)</f>
        <v>0</v>
      </c>
      <c r="AB320">
        <f>(-I320*44100)</f>
        <v>0</v>
      </c>
      <c r="AC320">
        <f>2*29.3*Q320*0.92*(CE320-V320)</f>
        <v>0</v>
      </c>
      <c r="AD320">
        <f>2*0.95*5.67E-8*(((CE320+$B$7)+273)^4-(V320+273)^4)</f>
        <v>0</v>
      </c>
      <c r="AE320">
        <f>T320+AD320+AB320+AC320</f>
        <v>0</v>
      </c>
      <c r="AF320">
        <v>0</v>
      </c>
      <c r="AG320">
        <v>0</v>
      </c>
      <c r="AH320">
        <f>IF(AF320*$H$13&gt;=AJ320,1.0,(AJ320/(AJ320-AF320*$H$13)))</f>
        <v>0</v>
      </c>
      <c r="AI320">
        <f>(AH320-1)*100</f>
        <v>0</v>
      </c>
      <c r="AJ320">
        <f>MAX(0,($B$13+$C$13*CJ320)/(1+$D$13*CJ320)*CC320/(CE320+273)*$E$13)</f>
        <v>0</v>
      </c>
      <c r="AK320" t="s">
        <v>292</v>
      </c>
      <c r="AL320" t="s">
        <v>292</v>
      </c>
      <c r="AM320">
        <v>0</v>
      </c>
      <c r="AN320">
        <v>0</v>
      </c>
      <c r="AO320">
        <f>1-AM320/AN320</f>
        <v>0</v>
      </c>
      <c r="AP320">
        <v>0</v>
      </c>
      <c r="AQ320" t="s">
        <v>292</v>
      </c>
      <c r="AR320" t="s">
        <v>292</v>
      </c>
      <c r="AS320">
        <v>0</v>
      </c>
      <c r="AT320">
        <v>0</v>
      </c>
      <c r="AU320">
        <f>1-AS320/AT320</f>
        <v>0</v>
      </c>
      <c r="AV320">
        <v>0.5</v>
      </c>
      <c r="AW320">
        <f>BN320</f>
        <v>0</v>
      </c>
      <c r="AX320">
        <f>K320</f>
        <v>0</v>
      </c>
      <c r="AY320">
        <f>AU320*AV320*AW320</f>
        <v>0</v>
      </c>
      <c r="AZ320">
        <f>(AX320-AP320)/AW320</f>
        <v>0</v>
      </c>
      <c r="BA320">
        <f>(AN320-AT320)/AT320</f>
        <v>0</v>
      </c>
      <c r="BB320">
        <f>AM320/(AO320+AM320/AT320)</f>
        <v>0</v>
      </c>
      <c r="BC320" t="s">
        <v>292</v>
      </c>
      <c r="BD320">
        <v>0</v>
      </c>
      <c r="BE320">
        <f>IF(BD320&lt;&gt;0, BD320, BB320)</f>
        <v>0</v>
      </c>
      <c r="BF320">
        <f>1-BE320/AT320</f>
        <v>0</v>
      </c>
      <c r="BG320">
        <f>(AT320-AS320)/(AT320-BE320)</f>
        <v>0</v>
      </c>
      <c r="BH320">
        <f>(AN320-AT320)/(AN320-BE320)</f>
        <v>0</v>
      </c>
      <c r="BI320">
        <f>(AT320-AS320)/(AT320-AM320)</f>
        <v>0</v>
      </c>
      <c r="BJ320">
        <f>(AN320-AT320)/(AN320-AM320)</f>
        <v>0</v>
      </c>
      <c r="BK320">
        <f>(BG320*BE320/AS320)</f>
        <v>0</v>
      </c>
      <c r="BL320">
        <f>(1-BK320)</f>
        <v>0</v>
      </c>
      <c r="BM320">
        <f>$B$11*CK320+$C$11*CL320+$F$11*CM320*(1-CP320)</f>
        <v>0</v>
      </c>
      <c r="BN320">
        <f>BM320*BO320</f>
        <v>0</v>
      </c>
      <c r="BO320">
        <f>($B$11*$D$9+$C$11*$D$9+$F$11*((CZ320+CR320)/MAX(CZ320+CR320+DA320, 0.1)*$I$9+DA320/MAX(CZ320+CR320+DA320, 0.1)*$J$9))/($B$11+$C$11+$F$11)</f>
        <v>0</v>
      </c>
      <c r="BP320">
        <f>($B$11*$K$9+$C$11*$K$9+$F$11*((CZ320+CR320)/MAX(CZ320+CR320+DA320, 0.1)*$P$9+DA320/MAX(CZ320+CR320+DA320, 0.1)*$Q$9))/($B$11+$C$11+$F$11)</f>
        <v>0</v>
      </c>
      <c r="BQ320">
        <v>6</v>
      </c>
      <c r="BR320">
        <v>0.5</v>
      </c>
      <c r="BS320" t="s">
        <v>293</v>
      </c>
      <c r="BT320">
        <v>2</v>
      </c>
      <c r="BU320">
        <v>1627941119.6</v>
      </c>
      <c r="BV320">
        <v>1007.33</v>
      </c>
      <c r="BW320">
        <v>1011.98</v>
      </c>
      <c r="BX320">
        <v>19.8638</v>
      </c>
      <c r="BY320">
        <v>19.8028</v>
      </c>
      <c r="BZ320">
        <v>1004.77</v>
      </c>
      <c r="CA320">
        <v>19.9923</v>
      </c>
      <c r="CB320">
        <v>899.975</v>
      </c>
      <c r="CC320">
        <v>101.136</v>
      </c>
      <c r="CD320">
        <v>0.100479</v>
      </c>
      <c r="CE320">
        <v>35.3524</v>
      </c>
      <c r="CF320">
        <v>35.6102</v>
      </c>
      <c r="CG320">
        <v>999.9</v>
      </c>
      <c r="CH320">
        <v>0</v>
      </c>
      <c r="CI320">
        <v>0</v>
      </c>
      <c r="CJ320">
        <v>9972.5</v>
      </c>
      <c r="CK320">
        <v>0</v>
      </c>
      <c r="CL320">
        <v>66.2084</v>
      </c>
      <c r="CM320">
        <v>1459.83</v>
      </c>
      <c r="CN320">
        <v>0.973009</v>
      </c>
      <c r="CO320">
        <v>0.0269909</v>
      </c>
      <c r="CP320">
        <v>0</v>
      </c>
      <c r="CQ320">
        <v>3.3041</v>
      </c>
      <c r="CR320">
        <v>4.99951</v>
      </c>
      <c r="CS320">
        <v>199.178</v>
      </c>
      <c r="CT320">
        <v>11910.6</v>
      </c>
      <c r="CU320">
        <v>48.875</v>
      </c>
      <c r="CV320">
        <v>51.187</v>
      </c>
      <c r="CW320">
        <v>50.375</v>
      </c>
      <c r="CX320">
        <v>50.25</v>
      </c>
      <c r="CY320">
        <v>50.875</v>
      </c>
      <c r="CZ320">
        <v>1415.56</v>
      </c>
      <c r="DA320">
        <v>39.27</v>
      </c>
      <c r="DB320">
        <v>0</v>
      </c>
      <c r="DC320">
        <v>1627941120.1</v>
      </c>
      <c r="DD320">
        <v>0</v>
      </c>
      <c r="DE320">
        <v>3.26665769230769</v>
      </c>
      <c r="DF320">
        <v>0.0507999962163504</v>
      </c>
      <c r="DG320">
        <v>-2.0066666628152</v>
      </c>
      <c r="DH320">
        <v>199.374423076923</v>
      </c>
      <c r="DI320">
        <v>15</v>
      </c>
      <c r="DJ320">
        <v>1627940486.6</v>
      </c>
      <c r="DK320" t="s">
        <v>294</v>
      </c>
      <c r="DL320">
        <v>1627940484.1</v>
      </c>
      <c r="DM320">
        <v>1627940486.6</v>
      </c>
      <c r="DN320">
        <v>1</v>
      </c>
      <c r="DO320">
        <v>-0.66</v>
      </c>
      <c r="DP320">
        <v>-0.126</v>
      </c>
      <c r="DQ320">
        <v>0.617</v>
      </c>
      <c r="DR320">
        <v>-0.144</v>
      </c>
      <c r="DS320">
        <v>420</v>
      </c>
      <c r="DT320">
        <v>19</v>
      </c>
      <c r="DU320">
        <v>0.69</v>
      </c>
      <c r="DV320">
        <v>0.21</v>
      </c>
      <c r="DW320">
        <v>-4.82658585365854</v>
      </c>
      <c r="DX320">
        <v>0.904679163763059</v>
      </c>
      <c r="DY320">
        <v>0.143204853729154</v>
      </c>
      <c r="DZ320">
        <v>0</v>
      </c>
      <c r="EA320">
        <v>3.23733823529412</v>
      </c>
      <c r="EB320">
        <v>0.398168173281571</v>
      </c>
      <c r="EC320">
        <v>0.21101721704876</v>
      </c>
      <c r="ED320">
        <v>1</v>
      </c>
      <c r="EE320">
        <v>0.0633638463414634</v>
      </c>
      <c r="EF320">
        <v>-0.00950010731707311</v>
      </c>
      <c r="EG320">
        <v>0.00165392297769429</v>
      </c>
      <c r="EH320">
        <v>1</v>
      </c>
      <c r="EI320">
        <v>2</v>
      </c>
      <c r="EJ320">
        <v>3</v>
      </c>
      <c r="EK320" t="s">
        <v>298</v>
      </c>
      <c r="EL320">
        <v>100</v>
      </c>
      <c r="EM320">
        <v>100</v>
      </c>
      <c r="EN320">
        <v>2.56</v>
      </c>
      <c r="EO320">
        <v>-0.1285</v>
      </c>
      <c r="EP320">
        <v>-1.5265217558934</v>
      </c>
      <c r="EQ320">
        <v>0.00616335315543056</v>
      </c>
      <c r="ER320">
        <v>-2.81551833566181e-06</v>
      </c>
      <c r="ES320">
        <v>7.20361701182458e-10</v>
      </c>
      <c r="ET320">
        <v>-0.335119031910718</v>
      </c>
      <c r="EU320">
        <v>0.000949733804135094</v>
      </c>
      <c r="EV320">
        <v>0.000626151634330831</v>
      </c>
      <c r="EW320">
        <v>-7.8445624330649e-06</v>
      </c>
      <c r="EX320">
        <v>-4</v>
      </c>
      <c r="EY320">
        <v>2067</v>
      </c>
      <c r="EZ320">
        <v>1</v>
      </c>
      <c r="FA320">
        <v>22</v>
      </c>
      <c r="FB320">
        <v>10.6</v>
      </c>
      <c r="FC320">
        <v>10.6</v>
      </c>
      <c r="FD320">
        <v>18</v>
      </c>
      <c r="FE320">
        <v>993.92</v>
      </c>
      <c r="FF320">
        <v>445.927</v>
      </c>
      <c r="FG320">
        <v>33.001</v>
      </c>
      <c r="FH320">
        <v>35.7098</v>
      </c>
      <c r="FI320">
        <v>30.001</v>
      </c>
      <c r="FJ320">
        <v>35.396</v>
      </c>
      <c r="FK320">
        <v>35.4183</v>
      </c>
      <c r="FL320">
        <v>55.138</v>
      </c>
      <c r="FM320">
        <v>45.7144</v>
      </c>
      <c r="FN320">
        <v>0</v>
      </c>
      <c r="FO320">
        <v>33</v>
      </c>
      <c r="FP320">
        <v>1024.15</v>
      </c>
      <c r="FQ320">
        <v>19.7576</v>
      </c>
      <c r="FR320">
        <v>98.6959</v>
      </c>
      <c r="FS320">
        <v>97.5097</v>
      </c>
    </row>
    <row r="321" spans="1:175">
      <c r="A321">
        <v>305</v>
      </c>
      <c r="B321">
        <v>1627941121.6</v>
      </c>
      <c r="C321">
        <v>608</v>
      </c>
      <c r="D321" t="s">
        <v>904</v>
      </c>
      <c r="E321" t="s">
        <v>905</v>
      </c>
      <c r="F321">
        <v>0</v>
      </c>
      <c r="H321">
        <v>1627941121.6</v>
      </c>
      <c r="I321">
        <f>(J321)/1000</f>
        <v>0</v>
      </c>
      <c r="J321">
        <f>1000*CB321*AH321*(BX321-BY321)/(100*BQ321*(1000-AH321*BX321))</f>
        <v>0</v>
      </c>
      <c r="K321">
        <f>CB321*AH321*(BW321-BV321*(1000-AH321*BY321)/(1000-AH321*BX321))/(100*BQ321)</f>
        <v>0</v>
      </c>
      <c r="L321">
        <f>BV321 - IF(AH321&gt;1, K321*BQ321*100.0/(AJ321*CJ321), 0)</f>
        <v>0</v>
      </c>
      <c r="M321">
        <f>((S321-I321/2)*L321-K321)/(S321+I321/2)</f>
        <v>0</v>
      </c>
      <c r="N321">
        <f>M321*(CC321+CD321)/1000.0</f>
        <v>0</v>
      </c>
      <c r="O321">
        <f>(BV321 - IF(AH321&gt;1, K321*BQ321*100.0/(AJ321*CJ321), 0))*(CC321+CD321)/1000.0</f>
        <v>0</v>
      </c>
      <c r="P321">
        <f>2.0/((1/R321-1/Q321)+SIGN(R321)*SQRT((1/R321-1/Q321)*(1/R321-1/Q321) + 4*BR321/((BR321+1)*(BR321+1))*(2*1/R321*1/Q321-1/Q321*1/Q321)))</f>
        <v>0</v>
      </c>
      <c r="Q321">
        <f>IF(LEFT(BS321,1)&lt;&gt;"0",IF(LEFT(BS321,1)="1",3.0,BT321),$D$5+$E$5*(CJ321*CC321/($K$5*1000))+$F$5*(CJ321*CC321/($K$5*1000))*MAX(MIN(BQ321,$J$5),$I$5)*MAX(MIN(BQ321,$J$5),$I$5)+$G$5*MAX(MIN(BQ321,$J$5),$I$5)*(CJ321*CC321/($K$5*1000))+$H$5*(CJ321*CC321/($K$5*1000))*(CJ321*CC321/($K$5*1000)))</f>
        <v>0</v>
      </c>
      <c r="R321">
        <f>I321*(1000-(1000*0.61365*exp(17.502*V321/(240.97+V321))/(CC321+CD321)+BX321)/2)/(1000*0.61365*exp(17.502*V321/(240.97+V321))/(CC321+CD321)-BX321)</f>
        <v>0</v>
      </c>
      <c r="S321">
        <f>1/((BR321+1)/(P321/1.6)+1/(Q321/1.37)) + BR321/((BR321+1)/(P321/1.6) + BR321/(Q321/1.37))</f>
        <v>0</v>
      </c>
      <c r="T321">
        <f>(BM321*BP321)</f>
        <v>0</v>
      </c>
      <c r="U321">
        <f>(CE321+(T321+2*0.95*5.67E-8*(((CE321+$B$7)+273)^4-(CE321+273)^4)-44100*I321)/(1.84*29.3*Q321+8*0.95*5.67E-8*(CE321+273)^3))</f>
        <v>0</v>
      </c>
      <c r="V321">
        <f>($C$7*CF321+$D$7*CG321+$E$7*U321)</f>
        <v>0</v>
      </c>
      <c r="W321">
        <f>0.61365*exp(17.502*V321/(240.97+V321))</f>
        <v>0</v>
      </c>
      <c r="X321">
        <f>(Y321/Z321*100)</f>
        <v>0</v>
      </c>
      <c r="Y321">
        <f>BX321*(CC321+CD321)/1000</f>
        <v>0</v>
      </c>
      <c r="Z321">
        <f>0.61365*exp(17.502*CE321/(240.97+CE321))</f>
        <v>0</v>
      </c>
      <c r="AA321">
        <f>(W321-BX321*(CC321+CD321)/1000)</f>
        <v>0</v>
      </c>
      <c r="AB321">
        <f>(-I321*44100)</f>
        <v>0</v>
      </c>
      <c r="AC321">
        <f>2*29.3*Q321*0.92*(CE321-V321)</f>
        <v>0</v>
      </c>
      <c r="AD321">
        <f>2*0.95*5.67E-8*(((CE321+$B$7)+273)^4-(V321+273)^4)</f>
        <v>0</v>
      </c>
      <c r="AE321">
        <f>T321+AD321+AB321+AC321</f>
        <v>0</v>
      </c>
      <c r="AF321">
        <v>0</v>
      </c>
      <c r="AG321">
        <v>0</v>
      </c>
      <c r="AH321">
        <f>IF(AF321*$H$13&gt;=AJ321,1.0,(AJ321/(AJ321-AF321*$H$13)))</f>
        <v>0</v>
      </c>
      <c r="AI321">
        <f>(AH321-1)*100</f>
        <v>0</v>
      </c>
      <c r="AJ321">
        <f>MAX(0,($B$13+$C$13*CJ321)/(1+$D$13*CJ321)*CC321/(CE321+273)*$E$13)</f>
        <v>0</v>
      </c>
      <c r="AK321" t="s">
        <v>292</v>
      </c>
      <c r="AL321" t="s">
        <v>292</v>
      </c>
      <c r="AM321">
        <v>0</v>
      </c>
      <c r="AN321">
        <v>0</v>
      </c>
      <c r="AO321">
        <f>1-AM321/AN321</f>
        <v>0</v>
      </c>
      <c r="AP321">
        <v>0</v>
      </c>
      <c r="AQ321" t="s">
        <v>292</v>
      </c>
      <c r="AR321" t="s">
        <v>292</v>
      </c>
      <c r="AS321">
        <v>0</v>
      </c>
      <c r="AT321">
        <v>0</v>
      </c>
      <c r="AU321">
        <f>1-AS321/AT321</f>
        <v>0</v>
      </c>
      <c r="AV321">
        <v>0.5</v>
      </c>
      <c r="AW321">
        <f>BN321</f>
        <v>0</v>
      </c>
      <c r="AX321">
        <f>K321</f>
        <v>0</v>
      </c>
      <c r="AY321">
        <f>AU321*AV321*AW321</f>
        <v>0</v>
      </c>
      <c r="AZ321">
        <f>(AX321-AP321)/AW321</f>
        <v>0</v>
      </c>
      <c r="BA321">
        <f>(AN321-AT321)/AT321</f>
        <v>0</v>
      </c>
      <c r="BB321">
        <f>AM321/(AO321+AM321/AT321)</f>
        <v>0</v>
      </c>
      <c r="BC321" t="s">
        <v>292</v>
      </c>
      <c r="BD321">
        <v>0</v>
      </c>
      <c r="BE321">
        <f>IF(BD321&lt;&gt;0, BD321, BB321)</f>
        <v>0</v>
      </c>
      <c r="BF321">
        <f>1-BE321/AT321</f>
        <v>0</v>
      </c>
      <c r="BG321">
        <f>(AT321-AS321)/(AT321-BE321)</f>
        <v>0</v>
      </c>
      <c r="BH321">
        <f>(AN321-AT321)/(AN321-BE321)</f>
        <v>0</v>
      </c>
      <c r="BI321">
        <f>(AT321-AS321)/(AT321-AM321)</f>
        <v>0</v>
      </c>
      <c r="BJ321">
        <f>(AN321-AT321)/(AN321-AM321)</f>
        <v>0</v>
      </c>
      <c r="BK321">
        <f>(BG321*BE321/AS321)</f>
        <v>0</v>
      </c>
      <c r="BL321">
        <f>(1-BK321)</f>
        <v>0</v>
      </c>
      <c r="BM321">
        <f>$B$11*CK321+$C$11*CL321+$F$11*CM321*(1-CP321)</f>
        <v>0</v>
      </c>
      <c r="BN321">
        <f>BM321*BO321</f>
        <v>0</v>
      </c>
      <c r="BO321">
        <f>($B$11*$D$9+$C$11*$D$9+$F$11*((CZ321+CR321)/MAX(CZ321+CR321+DA321, 0.1)*$I$9+DA321/MAX(CZ321+CR321+DA321, 0.1)*$J$9))/($B$11+$C$11+$F$11)</f>
        <v>0</v>
      </c>
      <c r="BP321">
        <f>($B$11*$K$9+$C$11*$K$9+$F$11*((CZ321+CR321)/MAX(CZ321+CR321+DA321, 0.1)*$P$9+DA321/MAX(CZ321+CR321+DA321, 0.1)*$Q$9))/($B$11+$C$11+$F$11)</f>
        <v>0</v>
      </c>
      <c r="BQ321">
        <v>6</v>
      </c>
      <c r="BR321">
        <v>0.5</v>
      </c>
      <c r="BS321" t="s">
        <v>293</v>
      </c>
      <c r="BT321">
        <v>2</v>
      </c>
      <c r="BU321">
        <v>1627941121.6</v>
      </c>
      <c r="BV321">
        <v>1010.66</v>
      </c>
      <c r="BW321">
        <v>1015.43</v>
      </c>
      <c r="BX321">
        <v>19.8702</v>
      </c>
      <c r="BY321">
        <v>19.8078</v>
      </c>
      <c r="BZ321">
        <v>1008.1</v>
      </c>
      <c r="CA321">
        <v>19.9987</v>
      </c>
      <c r="CB321">
        <v>900.012</v>
      </c>
      <c r="CC321">
        <v>101.135</v>
      </c>
      <c r="CD321">
        <v>0.100177</v>
      </c>
      <c r="CE321">
        <v>35.351</v>
      </c>
      <c r="CF321">
        <v>35.6114</v>
      </c>
      <c r="CG321">
        <v>999.9</v>
      </c>
      <c r="CH321">
        <v>0</v>
      </c>
      <c r="CI321">
        <v>0</v>
      </c>
      <c r="CJ321">
        <v>9999.38</v>
      </c>
      <c r="CK321">
        <v>0</v>
      </c>
      <c r="CL321">
        <v>66.2084</v>
      </c>
      <c r="CM321">
        <v>1460.2</v>
      </c>
      <c r="CN321">
        <v>0.972993</v>
      </c>
      <c r="CO321">
        <v>0.027007</v>
      </c>
      <c r="CP321">
        <v>0</v>
      </c>
      <c r="CQ321">
        <v>2.9575</v>
      </c>
      <c r="CR321">
        <v>4.99951</v>
      </c>
      <c r="CS321">
        <v>199.027</v>
      </c>
      <c r="CT321">
        <v>11913.5</v>
      </c>
      <c r="CU321">
        <v>48.875</v>
      </c>
      <c r="CV321">
        <v>51.187</v>
      </c>
      <c r="CW321">
        <v>50.375</v>
      </c>
      <c r="CX321">
        <v>50.25</v>
      </c>
      <c r="CY321">
        <v>50.875</v>
      </c>
      <c r="CZ321">
        <v>1415.9</v>
      </c>
      <c r="DA321">
        <v>39.3</v>
      </c>
      <c r="DB321">
        <v>0</v>
      </c>
      <c r="DC321">
        <v>1627941122.5</v>
      </c>
      <c r="DD321">
        <v>0</v>
      </c>
      <c r="DE321">
        <v>3.24634230769231</v>
      </c>
      <c r="DF321">
        <v>-0.0304649590128963</v>
      </c>
      <c r="DG321">
        <v>-1.2678290525306</v>
      </c>
      <c r="DH321">
        <v>199.303538461538</v>
      </c>
      <c r="DI321">
        <v>15</v>
      </c>
      <c r="DJ321">
        <v>1627940486.6</v>
      </c>
      <c r="DK321" t="s">
        <v>294</v>
      </c>
      <c r="DL321">
        <v>1627940484.1</v>
      </c>
      <c r="DM321">
        <v>1627940486.6</v>
      </c>
      <c r="DN321">
        <v>1</v>
      </c>
      <c r="DO321">
        <v>-0.66</v>
      </c>
      <c r="DP321">
        <v>-0.126</v>
      </c>
      <c r="DQ321">
        <v>0.617</v>
      </c>
      <c r="DR321">
        <v>-0.144</v>
      </c>
      <c r="DS321">
        <v>420</v>
      </c>
      <c r="DT321">
        <v>19</v>
      </c>
      <c r="DU321">
        <v>0.69</v>
      </c>
      <c r="DV321">
        <v>0.21</v>
      </c>
      <c r="DW321">
        <v>-4.80508365853659</v>
      </c>
      <c r="DX321">
        <v>1.02777658536586</v>
      </c>
      <c r="DY321">
        <v>0.14374727293712</v>
      </c>
      <c r="DZ321">
        <v>0</v>
      </c>
      <c r="EA321">
        <v>3.25193235294118</v>
      </c>
      <c r="EB321">
        <v>0.319158918005069</v>
      </c>
      <c r="EC321">
        <v>0.210544454884708</v>
      </c>
      <c r="ED321">
        <v>1</v>
      </c>
      <c r="EE321">
        <v>0.0631007268292683</v>
      </c>
      <c r="EF321">
        <v>-0.0112365324041813</v>
      </c>
      <c r="EG321">
        <v>0.00173405365813177</v>
      </c>
      <c r="EH321">
        <v>1</v>
      </c>
      <c r="EI321">
        <v>2</v>
      </c>
      <c r="EJ321">
        <v>3</v>
      </c>
      <c r="EK321" t="s">
        <v>298</v>
      </c>
      <c r="EL321">
        <v>100</v>
      </c>
      <c r="EM321">
        <v>100</v>
      </c>
      <c r="EN321">
        <v>2.56</v>
      </c>
      <c r="EO321">
        <v>-0.1285</v>
      </c>
      <c r="EP321">
        <v>-1.5265217558934</v>
      </c>
      <c r="EQ321">
        <v>0.00616335315543056</v>
      </c>
      <c r="ER321">
        <v>-2.81551833566181e-06</v>
      </c>
      <c r="ES321">
        <v>7.20361701182458e-10</v>
      </c>
      <c r="ET321">
        <v>-0.335119031910718</v>
      </c>
      <c r="EU321">
        <v>0.000949733804135094</v>
      </c>
      <c r="EV321">
        <v>0.000626151634330831</v>
      </c>
      <c r="EW321">
        <v>-7.8445624330649e-06</v>
      </c>
      <c r="EX321">
        <v>-4</v>
      </c>
      <c r="EY321">
        <v>2067</v>
      </c>
      <c r="EZ321">
        <v>1</v>
      </c>
      <c r="FA321">
        <v>22</v>
      </c>
      <c r="FB321">
        <v>10.6</v>
      </c>
      <c r="FC321">
        <v>10.6</v>
      </c>
      <c r="FD321">
        <v>18</v>
      </c>
      <c r="FE321">
        <v>994.213</v>
      </c>
      <c r="FF321">
        <v>445.885</v>
      </c>
      <c r="FG321">
        <v>33.0009</v>
      </c>
      <c r="FH321">
        <v>35.7154</v>
      </c>
      <c r="FI321">
        <v>30.0011</v>
      </c>
      <c r="FJ321">
        <v>35.4024</v>
      </c>
      <c r="FK321">
        <v>35.4239</v>
      </c>
      <c r="FL321">
        <v>55.2858</v>
      </c>
      <c r="FM321">
        <v>45.7144</v>
      </c>
      <c r="FN321">
        <v>0</v>
      </c>
      <c r="FO321">
        <v>33</v>
      </c>
      <c r="FP321">
        <v>1029.19</v>
      </c>
      <c r="FQ321">
        <v>19.7576</v>
      </c>
      <c r="FR321">
        <v>98.6955</v>
      </c>
      <c r="FS321">
        <v>97.5093</v>
      </c>
    </row>
    <row r="322" spans="1:175">
      <c r="A322">
        <v>306</v>
      </c>
      <c r="B322">
        <v>1627941123.6</v>
      </c>
      <c r="C322">
        <v>610</v>
      </c>
      <c r="D322" t="s">
        <v>906</v>
      </c>
      <c r="E322" t="s">
        <v>907</v>
      </c>
      <c r="F322">
        <v>0</v>
      </c>
      <c r="H322">
        <v>1627941123.6</v>
      </c>
      <c r="I322">
        <f>(J322)/1000</f>
        <v>0</v>
      </c>
      <c r="J322">
        <f>1000*CB322*AH322*(BX322-BY322)/(100*BQ322*(1000-AH322*BX322))</f>
        <v>0</v>
      </c>
      <c r="K322">
        <f>CB322*AH322*(BW322-BV322*(1000-AH322*BY322)/(1000-AH322*BX322))/(100*BQ322)</f>
        <v>0</v>
      </c>
      <c r="L322">
        <f>BV322 - IF(AH322&gt;1, K322*BQ322*100.0/(AJ322*CJ322), 0)</f>
        <v>0</v>
      </c>
      <c r="M322">
        <f>((S322-I322/2)*L322-K322)/(S322+I322/2)</f>
        <v>0</v>
      </c>
      <c r="N322">
        <f>M322*(CC322+CD322)/1000.0</f>
        <v>0</v>
      </c>
      <c r="O322">
        <f>(BV322 - IF(AH322&gt;1, K322*BQ322*100.0/(AJ322*CJ322), 0))*(CC322+CD322)/1000.0</f>
        <v>0</v>
      </c>
      <c r="P322">
        <f>2.0/((1/R322-1/Q322)+SIGN(R322)*SQRT((1/R322-1/Q322)*(1/R322-1/Q322) + 4*BR322/((BR322+1)*(BR322+1))*(2*1/R322*1/Q322-1/Q322*1/Q322)))</f>
        <v>0</v>
      </c>
      <c r="Q322">
        <f>IF(LEFT(BS322,1)&lt;&gt;"0",IF(LEFT(BS322,1)="1",3.0,BT322),$D$5+$E$5*(CJ322*CC322/($K$5*1000))+$F$5*(CJ322*CC322/($K$5*1000))*MAX(MIN(BQ322,$J$5),$I$5)*MAX(MIN(BQ322,$J$5),$I$5)+$G$5*MAX(MIN(BQ322,$J$5),$I$5)*(CJ322*CC322/($K$5*1000))+$H$5*(CJ322*CC322/($K$5*1000))*(CJ322*CC322/($K$5*1000)))</f>
        <v>0</v>
      </c>
      <c r="R322">
        <f>I322*(1000-(1000*0.61365*exp(17.502*V322/(240.97+V322))/(CC322+CD322)+BX322)/2)/(1000*0.61365*exp(17.502*V322/(240.97+V322))/(CC322+CD322)-BX322)</f>
        <v>0</v>
      </c>
      <c r="S322">
        <f>1/((BR322+1)/(P322/1.6)+1/(Q322/1.37)) + BR322/((BR322+1)/(P322/1.6) + BR322/(Q322/1.37))</f>
        <v>0</v>
      </c>
      <c r="T322">
        <f>(BM322*BP322)</f>
        <v>0</v>
      </c>
      <c r="U322">
        <f>(CE322+(T322+2*0.95*5.67E-8*(((CE322+$B$7)+273)^4-(CE322+273)^4)-44100*I322)/(1.84*29.3*Q322+8*0.95*5.67E-8*(CE322+273)^3))</f>
        <v>0</v>
      </c>
      <c r="V322">
        <f>($C$7*CF322+$D$7*CG322+$E$7*U322)</f>
        <v>0</v>
      </c>
      <c r="W322">
        <f>0.61365*exp(17.502*V322/(240.97+V322))</f>
        <v>0</v>
      </c>
      <c r="X322">
        <f>(Y322/Z322*100)</f>
        <v>0</v>
      </c>
      <c r="Y322">
        <f>BX322*(CC322+CD322)/1000</f>
        <v>0</v>
      </c>
      <c r="Z322">
        <f>0.61365*exp(17.502*CE322/(240.97+CE322))</f>
        <v>0</v>
      </c>
      <c r="AA322">
        <f>(W322-BX322*(CC322+CD322)/1000)</f>
        <v>0</v>
      </c>
      <c r="AB322">
        <f>(-I322*44100)</f>
        <v>0</v>
      </c>
      <c r="AC322">
        <f>2*29.3*Q322*0.92*(CE322-V322)</f>
        <v>0</v>
      </c>
      <c r="AD322">
        <f>2*0.95*5.67E-8*(((CE322+$B$7)+273)^4-(V322+273)^4)</f>
        <v>0</v>
      </c>
      <c r="AE322">
        <f>T322+AD322+AB322+AC322</f>
        <v>0</v>
      </c>
      <c r="AF322">
        <v>0</v>
      </c>
      <c r="AG322">
        <v>0</v>
      </c>
      <c r="AH322">
        <f>IF(AF322*$H$13&gt;=AJ322,1.0,(AJ322/(AJ322-AF322*$H$13)))</f>
        <v>0</v>
      </c>
      <c r="AI322">
        <f>(AH322-1)*100</f>
        <v>0</v>
      </c>
      <c r="AJ322">
        <f>MAX(0,($B$13+$C$13*CJ322)/(1+$D$13*CJ322)*CC322/(CE322+273)*$E$13)</f>
        <v>0</v>
      </c>
      <c r="AK322" t="s">
        <v>292</v>
      </c>
      <c r="AL322" t="s">
        <v>292</v>
      </c>
      <c r="AM322">
        <v>0</v>
      </c>
      <c r="AN322">
        <v>0</v>
      </c>
      <c r="AO322">
        <f>1-AM322/AN322</f>
        <v>0</v>
      </c>
      <c r="AP322">
        <v>0</v>
      </c>
      <c r="AQ322" t="s">
        <v>292</v>
      </c>
      <c r="AR322" t="s">
        <v>292</v>
      </c>
      <c r="AS322">
        <v>0</v>
      </c>
      <c r="AT322">
        <v>0</v>
      </c>
      <c r="AU322">
        <f>1-AS322/AT322</f>
        <v>0</v>
      </c>
      <c r="AV322">
        <v>0.5</v>
      </c>
      <c r="AW322">
        <f>BN322</f>
        <v>0</v>
      </c>
      <c r="AX322">
        <f>K322</f>
        <v>0</v>
      </c>
      <c r="AY322">
        <f>AU322*AV322*AW322</f>
        <v>0</v>
      </c>
      <c r="AZ322">
        <f>(AX322-AP322)/AW322</f>
        <v>0</v>
      </c>
      <c r="BA322">
        <f>(AN322-AT322)/AT322</f>
        <v>0</v>
      </c>
      <c r="BB322">
        <f>AM322/(AO322+AM322/AT322)</f>
        <v>0</v>
      </c>
      <c r="BC322" t="s">
        <v>292</v>
      </c>
      <c r="BD322">
        <v>0</v>
      </c>
      <c r="BE322">
        <f>IF(BD322&lt;&gt;0, BD322, BB322)</f>
        <v>0</v>
      </c>
      <c r="BF322">
        <f>1-BE322/AT322</f>
        <v>0</v>
      </c>
      <c r="BG322">
        <f>(AT322-AS322)/(AT322-BE322)</f>
        <v>0</v>
      </c>
      <c r="BH322">
        <f>(AN322-AT322)/(AN322-BE322)</f>
        <v>0</v>
      </c>
      <c r="BI322">
        <f>(AT322-AS322)/(AT322-AM322)</f>
        <v>0</v>
      </c>
      <c r="BJ322">
        <f>(AN322-AT322)/(AN322-AM322)</f>
        <v>0</v>
      </c>
      <c r="BK322">
        <f>(BG322*BE322/AS322)</f>
        <v>0</v>
      </c>
      <c r="BL322">
        <f>(1-BK322)</f>
        <v>0</v>
      </c>
      <c r="BM322">
        <f>$B$11*CK322+$C$11*CL322+$F$11*CM322*(1-CP322)</f>
        <v>0</v>
      </c>
      <c r="BN322">
        <f>BM322*BO322</f>
        <v>0</v>
      </c>
      <c r="BO322">
        <f>($B$11*$D$9+$C$11*$D$9+$F$11*((CZ322+CR322)/MAX(CZ322+CR322+DA322, 0.1)*$I$9+DA322/MAX(CZ322+CR322+DA322, 0.1)*$J$9))/($B$11+$C$11+$F$11)</f>
        <v>0</v>
      </c>
      <c r="BP322">
        <f>($B$11*$K$9+$C$11*$K$9+$F$11*((CZ322+CR322)/MAX(CZ322+CR322+DA322, 0.1)*$P$9+DA322/MAX(CZ322+CR322+DA322, 0.1)*$Q$9))/($B$11+$C$11+$F$11)</f>
        <v>0</v>
      </c>
      <c r="BQ322">
        <v>6</v>
      </c>
      <c r="BR322">
        <v>0.5</v>
      </c>
      <c r="BS322" t="s">
        <v>293</v>
      </c>
      <c r="BT322">
        <v>2</v>
      </c>
      <c r="BU322">
        <v>1627941123.6</v>
      </c>
      <c r="BV322">
        <v>1013.99</v>
      </c>
      <c r="BW322">
        <v>1018.9</v>
      </c>
      <c r="BX322">
        <v>19.8742</v>
      </c>
      <c r="BY322">
        <v>19.8123</v>
      </c>
      <c r="BZ322">
        <v>1011.42</v>
      </c>
      <c r="CA322">
        <v>20.0026</v>
      </c>
      <c r="CB322">
        <v>899.974</v>
      </c>
      <c r="CC322">
        <v>101.135</v>
      </c>
      <c r="CD322">
        <v>0.100247</v>
      </c>
      <c r="CE322">
        <v>35.3508</v>
      </c>
      <c r="CF322">
        <v>35.5956</v>
      </c>
      <c r="CG322">
        <v>999.9</v>
      </c>
      <c r="CH322">
        <v>0</v>
      </c>
      <c r="CI322">
        <v>0</v>
      </c>
      <c r="CJ322">
        <v>10005.6</v>
      </c>
      <c r="CK322">
        <v>0</v>
      </c>
      <c r="CL322">
        <v>66.2226</v>
      </c>
      <c r="CM322">
        <v>1459.87</v>
      </c>
      <c r="CN322">
        <v>0.973009</v>
      </c>
      <c r="CO322">
        <v>0.0269909</v>
      </c>
      <c r="CP322">
        <v>0</v>
      </c>
      <c r="CQ322">
        <v>3.0585</v>
      </c>
      <c r="CR322">
        <v>4.99951</v>
      </c>
      <c r="CS322">
        <v>198.885</v>
      </c>
      <c r="CT322">
        <v>11910.9</v>
      </c>
      <c r="CU322">
        <v>48.875</v>
      </c>
      <c r="CV322">
        <v>51.125</v>
      </c>
      <c r="CW322">
        <v>50.375</v>
      </c>
      <c r="CX322">
        <v>50.25</v>
      </c>
      <c r="CY322">
        <v>50.875</v>
      </c>
      <c r="CZ322">
        <v>1415.6</v>
      </c>
      <c r="DA322">
        <v>39.27</v>
      </c>
      <c r="DB322">
        <v>0</v>
      </c>
      <c r="DC322">
        <v>1627941124.3</v>
      </c>
      <c r="DD322">
        <v>0</v>
      </c>
      <c r="DE322">
        <v>3.274072</v>
      </c>
      <c r="DF322">
        <v>0.196199994087228</v>
      </c>
      <c r="DG322">
        <v>-2.00692306976165</v>
      </c>
      <c r="DH322">
        <v>199.1968</v>
      </c>
      <c r="DI322">
        <v>15</v>
      </c>
      <c r="DJ322">
        <v>1627940486.6</v>
      </c>
      <c r="DK322" t="s">
        <v>294</v>
      </c>
      <c r="DL322">
        <v>1627940484.1</v>
      </c>
      <c r="DM322">
        <v>1627940486.6</v>
      </c>
      <c r="DN322">
        <v>1</v>
      </c>
      <c r="DO322">
        <v>-0.66</v>
      </c>
      <c r="DP322">
        <v>-0.126</v>
      </c>
      <c r="DQ322">
        <v>0.617</v>
      </c>
      <c r="DR322">
        <v>-0.144</v>
      </c>
      <c r="DS322">
        <v>420</v>
      </c>
      <c r="DT322">
        <v>19</v>
      </c>
      <c r="DU322">
        <v>0.69</v>
      </c>
      <c r="DV322">
        <v>0.21</v>
      </c>
      <c r="DW322">
        <v>-4.77067634146341</v>
      </c>
      <c r="DX322">
        <v>0.415365993031363</v>
      </c>
      <c r="DY322">
        <v>0.092528829884452</v>
      </c>
      <c r="DZ322">
        <v>1</v>
      </c>
      <c r="EA322">
        <v>3.26378</v>
      </c>
      <c r="EB322">
        <v>0.173450489236795</v>
      </c>
      <c r="EC322">
        <v>0.221944781807162</v>
      </c>
      <c r="ED322">
        <v>1</v>
      </c>
      <c r="EE322">
        <v>0.0630306634146341</v>
      </c>
      <c r="EF322">
        <v>-0.013811406271777</v>
      </c>
      <c r="EG322">
        <v>0.00176490820126867</v>
      </c>
      <c r="EH322">
        <v>1</v>
      </c>
      <c r="EI322">
        <v>3</v>
      </c>
      <c r="EJ322">
        <v>3</v>
      </c>
      <c r="EK322" t="s">
        <v>295</v>
      </c>
      <c r="EL322">
        <v>100</v>
      </c>
      <c r="EM322">
        <v>100</v>
      </c>
      <c r="EN322">
        <v>2.57</v>
      </c>
      <c r="EO322">
        <v>-0.1284</v>
      </c>
      <c r="EP322">
        <v>-1.5265217558934</v>
      </c>
      <c r="EQ322">
        <v>0.00616335315543056</v>
      </c>
      <c r="ER322">
        <v>-2.81551833566181e-06</v>
      </c>
      <c r="ES322">
        <v>7.20361701182458e-10</v>
      </c>
      <c r="ET322">
        <v>-0.335119031910718</v>
      </c>
      <c r="EU322">
        <v>0.000949733804135094</v>
      </c>
      <c r="EV322">
        <v>0.000626151634330831</v>
      </c>
      <c r="EW322">
        <v>-7.8445624330649e-06</v>
      </c>
      <c r="EX322">
        <v>-4</v>
      </c>
      <c r="EY322">
        <v>2067</v>
      </c>
      <c r="EZ322">
        <v>1</v>
      </c>
      <c r="FA322">
        <v>22</v>
      </c>
      <c r="FB322">
        <v>10.7</v>
      </c>
      <c r="FC322">
        <v>10.6</v>
      </c>
      <c r="FD322">
        <v>18</v>
      </c>
      <c r="FE322">
        <v>994.08</v>
      </c>
      <c r="FF322">
        <v>445.754</v>
      </c>
      <c r="FG322">
        <v>33.0008</v>
      </c>
      <c r="FH322">
        <v>35.7203</v>
      </c>
      <c r="FI322">
        <v>30.0011</v>
      </c>
      <c r="FJ322">
        <v>35.4079</v>
      </c>
      <c r="FK322">
        <v>35.4287</v>
      </c>
      <c r="FL322">
        <v>55.4077</v>
      </c>
      <c r="FM322">
        <v>45.7144</v>
      </c>
      <c r="FN322">
        <v>0</v>
      </c>
      <c r="FO322">
        <v>33</v>
      </c>
      <c r="FP322">
        <v>1029.19</v>
      </c>
      <c r="FQ322">
        <v>19.7567</v>
      </c>
      <c r="FR322">
        <v>98.6956</v>
      </c>
      <c r="FS322">
        <v>97.5094</v>
      </c>
    </row>
    <row r="323" spans="1:175">
      <c r="A323">
        <v>307</v>
      </c>
      <c r="B323">
        <v>1627941125.6</v>
      </c>
      <c r="C323">
        <v>612</v>
      </c>
      <c r="D323" t="s">
        <v>908</v>
      </c>
      <c r="E323" t="s">
        <v>909</v>
      </c>
      <c r="F323">
        <v>0</v>
      </c>
      <c r="H323">
        <v>1627941125.6</v>
      </c>
      <c r="I323">
        <f>(J323)/1000</f>
        <v>0</v>
      </c>
      <c r="J323">
        <f>1000*CB323*AH323*(BX323-BY323)/(100*BQ323*(1000-AH323*BX323))</f>
        <v>0</v>
      </c>
      <c r="K323">
        <f>CB323*AH323*(BW323-BV323*(1000-AH323*BY323)/(1000-AH323*BX323))/(100*BQ323)</f>
        <v>0</v>
      </c>
      <c r="L323">
        <f>BV323 - IF(AH323&gt;1, K323*BQ323*100.0/(AJ323*CJ323), 0)</f>
        <v>0</v>
      </c>
      <c r="M323">
        <f>((S323-I323/2)*L323-K323)/(S323+I323/2)</f>
        <v>0</v>
      </c>
      <c r="N323">
        <f>M323*(CC323+CD323)/1000.0</f>
        <v>0</v>
      </c>
      <c r="O323">
        <f>(BV323 - IF(AH323&gt;1, K323*BQ323*100.0/(AJ323*CJ323), 0))*(CC323+CD323)/1000.0</f>
        <v>0</v>
      </c>
      <c r="P323">
        <f>2.0/((1/R323-1/Q323)+SIGN(R323)*SQRT((1/R323-1/Q323)*(1/R323-1/Q323) + 4*BR323/((BR323+1)*(BR323+1))*(2*1/R323*1/Q323-1/Q323*1/Q323)))</f>
        <v>0</v>
      </c>
      <c r="Q323">
        <f>IF(LEFT(BS323,1)&lt;&gt;"0",IF(LEFT(BS323,1)="1",3.0,BT323),$D$5+$E$5*(CJ323*CC323/($K$5*1000))+$F$5*(CJ323*CC323/($K$5*1000))*MAX(MIN(BQ323,$J$5),$I$5)*MAX(MIN(BQ323,$J$5),$I$5)+$G$5*MAX(MIN(BQ323,$J$5),$I$5)*(CJ323*CC323/($K$5*1000))+$H$5*(CJ323*CC323/($K$5*1000))*(CJ323*CC323/($K$5*1000)))</f>
        <v>0</v>
      </c>
      <c r="R323">
        <f>I323*(1000-(1000*0.61365*exp(17.502*V323/(240.97+V323))/(CC323+CD323)+BX323)/2)/(1000*0.61365*exp(17.502*V323/(240.97+V323))/(CC323+CD323)-BX323)</f>
        <v>0</v>
      </c>
      <c r="S323">
        <f>1/((BR323+1)/(P323/1.6)+1/(Q323/1.37)) + BR323/((BR323+1)/(P323/1.6) + BR323/(Q323/1.37))</f>
        <v>0</v>
      </c>
      <c r="T323">
        <f>(BM323*BP323)</f>
        <v>0</v>
      </c>
      <c r="U323">
        <f>(CE323+(T323+2*0.95*5.67E-8*(((CE323+$B$7)+273)^4-(CE323+273)^4)-44100*I323)/(1.84*29.3*Q323+8*0.95*5.67E-8*(CE323+273)^3))</f>
        <v>0</v>
      </c>
      <c r="V323">
        <f>($C$7*CF323+$D$7*CG323+$E$7*U323)</f>
        <v>0</v>
      </c>
      <c r="W323">
        <f>0.61365*exp(17.502*V323/(240.97+V323))</f>
        <v>0</v>
      </c>
      <c r="X323">
        <f>(Y323/Z323*100)</f>
        <v>0</v>
      </c>
      <c r="Y323">
        <f>BX323*(CC323+CD323)/1000</f>
        <v>0</v>
      </c>
      <c r="Z323">
        <f>0.61365*exp(17.502*CE323/(240.97+CE323))</f>
        <v>0</v>
      </c>
      <c r="AA323">
        <f>(W323-BX323*(CC323+CD323)/1000)</f>
        <v>0</v>
      </c>
      <c r="AB323">
        <f>(-I323*44100)</f>
        <v>0</v>
      </c>
      <c r="AC323">
        <f>2*29.3*Q323*0.92*(CE323-V323)</f>
        <v>0</v>
      </c>
      <c r="AD323">
        <f>2*0.95*5.67E-8*(((CE323+$B$7)+273)^4-(V323+273)^4)</f>
        <v>0</v>
      </c>
      <c r="AE323">
        <f>T323+AD323+AB323+AC323</f>
        <v>0</v>
      </c>
      <c r="AF323">
        <v>0</v>
      </c>
      <c r="AG323">
        <v>0</v>
      </c>
      <c r="AH323">
        <f>IF(AF323*$H$13&gt;=AJ323,1.0,(AJ323/(AJ323-AF323*$H$13)))</f>
        <v>0</v>
      </c>
      <c r="AI323">
        <f>(AH323-1)*100</f>
        <v>0</v>
      </c>
      <c r="AJ323">
        <f>MAX(0,($B$13+$C$13*CJ323)/(1+$D$13*CJ323)*CC323/(CE323+273)*$E$13)</f>
        <v>0</v>
      </c>
      <c r="AK323" t="s">
        <v>292</v>
      </c>
      <c r="AL323" t="s">
        <v>292</v>
      </c>
      <c r="AM323">
        <v>0</v>
      </c>
      <c r="AN323">
        <v>0</v>
      </c>
      <c r="AO323">
        <f>1-AM323/AN323</f>
        <v>0</v>
      </c>
      <c r="AP323">
        <v>0</v>
      </c>
      <c r="AQ323" t="s">
        <v>292</v>
      </c>
      <c r="AR323" t="s">
        <v>292</v>
      </c>
      <c r="AS323">
        <v>0</v>
      </c>
      <c r="AT323">
        <v>0</v>
      </c>
      <c r="AU323">
        <f>1-AS323/AT323</f>
        <v>0</v>
      </c>
      <c r="AV323">
        <v>0.5</v>
      </c>
      <c r="AW323">
        <f>BN323</f>
        <v>0</v>
      </c>
      <c r="AX323">
        <f>K323</f>
        <v>0</v>
      </c>
      <c r="AY323">
        <f>AU323*AV323*AW323</f>
        <v>0</v>
      </c>
      <c r="AZ323">
        <f>(AX323-AP323)/AW323</f>
        <v>0</v>
      </c>
      <c r="BA323">
        <f>(AN323-AT323)/AT323</f>
        <v>0</v>
      </c>
      <c r="BB323">
        <f>AM323/(AO323+AM323/AT323)</f>
        <v>0</v>
      </c>
      <c r="BC323" t="s">
        <v>292</v>
      </c>
      <c r="BD323">
        <v>0</v>
      </c>
      <c r="BE323">
        <f>IF(BD323&lt;&gt;0, BD323, BB323)</f>
        <v>0</v>
      </c>
      <c r="BF323">
        <f>1-BE323/AT323</f>
        <v>0</v>
      </c>
      <c r="BG323">
        <f>(AT323-AS323)/(AT323-BE323)</f>
        <v>0</v>
      </c>
      <c r="BH323">
        <f>(AN323-AT323)/(AN323-BE323)</f>
        <v>0</v>
      </c>
      <c r="BI323">
        <f>(AT323-AS323)/(AT323-AM323)</f>
        <v>0</v>
      </c>
      <c r="BJ323">
        <f>(AN323-AT323)/(AN323-AM323)</f>
        <v>0</v>
      </c>
      <c r="BK323">
        <f>(BG323*BE323/AS323)</f>
        <v>0</v>
      </c>
      <c r="BL323">
        <f>(1-BK323)</f>
        <v>0</v>
      </c>
      <c r="BM323">
        <f>$B$11*CK323+$C$11*CL323+$F$11*CM323*(1-CP323)</f>
        <v>0</v>
      </c>
      <c r="BN323">
        <f>BM323*BO323</f>
        <v>0</v>
      </c>
      <c r="BO323">
        <f>($B$11*$D$9+$C$11*$D$9+$F$11*((CZ323+CR323)/MAX(CZ323+CR323+DA323, 0.1)*$I$9+DA323/MAX(CZ323+CR323+DA323, 0.1)*$J$9))/($B$11+$C$11+$F$11)</f>
        <v>0</v>
      </c>
      <c r="BP323">
        <f>($B$11*$K$9+$C$11*$K$9+$F$11*((CZ323+CR323)/MAX(CZ323+CR323+DA323, 0.1)*$P$9+DA323/MAX(CZ323+CR323+DA323, 0.1)*$Q$9))/($B$11+$C$11+$F$11)</f>
        <v>0</v>
      </c>
      <c r="BQ323">
        <v>6</v>
      </c>
      <c r="BR323">
        <v>0.5</v>
      </c>
      <c r="BS323" t="s">
        <v>293</v>
      </c>
      <c r="BT323">
        <v>2</v>
      </c>
      <c r="BU323">
        <v>1627941125.6</v>
      </c>
      <c r="BV323">
        <v>1017.43</v>
      </c>
      <c r="BW323">
        <v>1022.26</v>
      </c>
      <c r="BX323">
        <v>19.8777</v>
      </c>
      <c r="BY323">
        <v>19.8166</v>
      </c>
      <c r="BZ323">
        <v>1014.84</v>
      </c>
      <c r="CA323">
        <v>20.0061</v>
      </c>
      <c r="CB323">
        <v>899.965</v>
      </c>
      <c r="CC323">
        <v>101.136</v>
      </c>
      <c r="CD323">
        <v>0.100008</v>
      </c>
      <c r="CE323">
        <v>35.3492</v>
      </c>
      <c r="CF323">
        <v>35.5852</v>
      </c>
      <c r="CG323">
        <v>999.9</v>
      </c>
      <c r="CH323">
        <v>0</v>
      </c>
      <c r="CI323">
        <v>0</v>
      </c>
      <c r="CJ323">
        <v>10010</v>
      </c>
      <c r="CK323">
        <v>0</v>
      </c>
      <c r="CL323">
        <v>66.2367</v>
      </c>
      <c r="CM323">
        <v>1459.87</v>
      </c>
      <c r="CN323">
        <v>0.973009</v>
      </c>
      <c r="CO323">
        <v>0.0269909</v>
      </c>
      <c r="CP323">
        <v>0</v>
      </c>
      <c r="CQ323">
        <v>3.2775</v>
      </c>
      <c r="CR323">
        <v>4.99951</v>
      </c>
      <c r="CS323">
        <v>198.979</v>
      </c>
      <c r="CT323">
        <v>11910.8</v>
      </c>
      <c r="CU323">
        <v>48.875</v>
      </c>
      <c r="CV323">
        <v>51.125</v>
      </c>
      <c r="CW323">
        <v>50.375</v>
      </c>
      <c r="CX323">
        <v>50.25</v>
      </c>
      <c r="CY323">
        <v>50.875</v>
      </c>
      <c r="CZ323">
        <v>1415.6</v>
      </c>
      <c r="DA323">
        <v>39.27</v>
      </c>
      <c r="DB323">
        <v>0</v>
      </c>
      <c r="DC323">
        <v>1627941126.1</v>
      </c>
      <c r="DD323">
        <v>0</v>
      </c>
      <c r="DE323">
        <v>3.26898846153846</v>
      </c>
      <c r="DF323">
        <v>-0.0156820562961764</v>
      </c>
      <c r="DG323">
        <v>-2.14700853960795</v>
      </c>
      <c r="DH323">
        <v>199.150461538462</v>
      </c>
      <c r="DI323">
        <v>15</v>
      </c>
      <c r="DJ323">
        <v>1627940486.6</v>
      </c>
      <c r="DK323" t="s">
        <v>294</v>
      </c>
      <c r="DL323">
        <v>1627940484.1</v>
      </c>
      <c r="DM323">
        <v>1627940486.6</v>
      </c>
      <c r="DN323">
        <v>1</v>
      </c>
      <c r="DO323">
        <v>-0.66</v>
      </c>
      <c r="DP323">
        <v>-0.126</v>
      </c>
      <c r="DQ323">
        <v>0.617</v>
      </c>
      <c r="DR323">
        <v>-0.144</v>
      </c>
      <c r="DS323">
        <v>420</v>
      </c>
      <c r="DT323">
        <v>19</v>
      </c>
      <c r="DU323">
        <v>0.69</v>
      </c>
      <c r="DV323">
        <v>0.21</v>
      </c>
      <c r="DW323">
        <v>-4.7620643902439</v>
      </c>
      <c r="DX323">
        <v>-0.250877560975619</v>
      </c>
      <c r="DY323">
        <v>0.0675683531078076</v>
      </c>
      <c r="DZ323">
        <v>1</v>
      </c>
      <c r="EA323">
        <v>3.26045</v>
      </c>
      <c r="EB323">
        <v>0.0470985351195733</v>
      </c>
      <c r="EC323">
        <v>0.226709650083927</v>
      </c>
      <c r="ED323">
        <v>1</v>
      </c>
      <c r="EE323">
        <v>0.0627620048780488</v>
      </c>
      <c r="EF323">
        <v>-0.0129463421602788</v>
      </c>
      <c r="EG323">
        <v>0.00172012571661254</v>
      </c>
      <c r="EH323">
        <v>1</v>
      </c>
      <c r="EI323">
        <v>3</v>
      </c>
      <c r="EJ323">
        <v>3</v>
      </c>
      <c r="EK323" t="s">
        <v>295</v>
      </c>
      <c r="EL323">
        <v>100</v>
      </c>
      <c r="EM323">
        <v>100</v>
      </c>
      <c r="EN323">
        <v>2.59</v>
      </c>
      <c r="EO323">
        <v>-0.1284</v>
      </c>
      <c r="EP323">
        <v>-1.5265217558934</v>
      </c>
      <c r="EQ323">
        <v>0.00616335315543056</v>
      </c>
      <c r="ER323">
        <v>-2.81551833566181e-06</v>
      </c>
      <c r="ES323">
        <v>7.20361701182458e-10</v>
      </c>
      <c r="ET323">
        <v>-0.335119031910718</v>
      </c>
      <c r="EU323">
        <v>0.000949733804135094</v>
      </c>
      <c r="EV323">
        <v>0.000626151634330831</v>
      </c>
      <c r="EW323">
        <v>-7.8445624330649e-06</v>
      </c>
      <c r="EX323">
        <v>-4</v>
      </c>
      <c r="EY323">
        <v>2067</v>
      </c>
      <c r="EZ323">
        <v>1</v>
      </c>
      <c r="FA323">
        <v>22</v>
      </c>
      <c r="FB323">
        <v>10.7</v>
      </c>
      <c r="FC323">
        <v>10.7</v>
      </c>
      <c r="FD323">
        <v>18</v>
      </c>
      <c r="FE323">
        <v>994.045</v>
      </c>
      <c r="FF323">
        <v>445.759</v>
      </c>
      <c r="FG323">
        <v>33.0005</v>
      </c>
      <c r="FH323">
        <v>35.7253</v>
      </c>
      <c r="FI323">
        <v>30.0011</v>
      </c>
      <c r="FJ323">
        <v>35.4128</v>
      </c>
      <c r="FK323">
        <v>35.4344</v>
      </c>
      <c r="FL323">
        <v>55.5706</v>
      </c>
      <c r="FM323">
        <v>45.7144</v>
      </c>
      <c r="FN323">
        <v>0</v>
      </c>
      <c r="FO323">
        <v>33</v>
      </c>
      <c r="FP323">
        <v>1034.24</v>
      </c>
      <c r="FQ323">
        <v>19.7536</v>
      </c>
      <c r="FR323">
        <v>98.6949</v>
      </c>
      <c r="FS323">
        <v>97.5085</v>
      </c>
    </row>
    <row r="324" spans="1:175">
      <c r="A324">
        <v>308</v>
      </c>
      <c r="B324">
        <v>1627941127.6</v>
      </c>
      <c r="C324">
        <v>614</v>
      </c>
      <c r="D324" t="s">
        <v>910</v>
      </c>
      <c r="E324" t="s">
        <v>911</v>
      </c>
      <c r="F324">
        <v>0</v>
      </c>
      <c r="H324">
        <v>1627941127.6</v>
      </c>
      <c r="I324">
        <f>(J324)/1000</f>
        <v>0</v>
      </c>
      <c r="J324">
        <f>1000*CB324*AH324*(BX324-BY324)/(100*BQ324*(1000-AH324*BX324))</f>
        <v>0</v>
      </c>
      <c r="K324">
        <f>CB324*AH324*(BW324-BV324*(1000-AH324*BY324)/(1000-AH324*BX324))/(100*BQ324)</f>
        <v>0</v>
      </c>
      <c r="L324">
        <f>BV324 - IF(AH324&gt;1, K324*BQ324*100.0/(AJ324*CJ324), 0)</f>
        <v>0</v>
      </c>
      <c r="M324">
        <f>((S324-I324/2)*L324-K324)/(S324+I324/2)</f>
        <v>0</v>
      </c>
      <c r="N324">
        <f>M324*(CC324+CD324)/1000.0</f>
        <v>0</v>
      </c>
      <c r="O324">
        <f>(BV324 - IF(AH324&gt;1, K324*BQ324*100.0/(AJ324*CJ324), 0))*(CC324+CD324)/1000.0</f>
        <v>0</v>
      </c>
      <c r="P324">
        <f>2.0/((1/R324-1/Q324)+SIGN(R324)*SQRT((1/R324-1/Q324)*(1/R324-1/Q324) + 4*BR324/((BR324+1)*(BR324+1))*(2*1/R324*1/Q324-1/Q324*1/Q324)))</f>
        <v>0</v>
      </c>
      <c r="Q324">
        <f>IF(LEFT(BS324,1)&lt;&gt;"0",IF(LEFT(BS324,1)="1",3.0,BT324),$D$5+$E$5*(CJ324*CC324/($K$5*1000))+$F$5*(CJ324*CC324/($K$5*1000))*MAX(MIN(BQ324,$J$5),$I$5)*MAX(MIN(BQ324,$J$5),$I$5)+$G$5*MAX(MIN(BQ324,$J$5),$I$5)*(CJ324*CC324/($K$5*1000))+$H$5*(CJ324*CC324/($K$5*1000))*(CJ324*CC324/($K$5*1000)))</f>
        <v>0</v>
      </c>
      <c r="R324">
        <f>I324*(1000-(1000*0.61365*exp(17.502*V324/(240.97+V324))/(CC324+CD324)+BX324)/2)/(1000*0.61365*exp(17.502*V324/(240.97+V324))/(CC324+CD324)-BX324)</f>
        <v>0</v>
      </c>
      <c r="S324">
        <f>1/((BR324+1)/(P324/1.6)+1/(Q324/1.37)) + BR324/((BR324+1)/(P324/1.6) + BR324/(Q324/1.37))</f>
        <v>0</v>
      </c>
      <c r="T324">
        <f>(BM324*BP324)</f>
        <v>0</v>
      </c>
      <c r="U324">
        <f>(CE324+(T324+2*0.95*5.67E-8*(((CE324+$B$7)+273)^4-(CE324+273)^4)-44100*I324)/(1.84*29.3*Q324+8*0.95*5.67E-8*(CE324+273)^3))</f>
        <v>0</v>
      </c>
      <c r="V324">
        <f>($C$7*CF324+$D$7*CG324+$E$7*U324)</f>
        <v>0</v>
      </c>
      <c r="W324">
        <f>0.61365*exp(17.502*V324/(240.97+V324))</f>
        <v>0</v>
      </c>
      <c r="X324">
        <f>(Y324/Z324*100)</f>
        <v>0</v>
      </c>
      <c r="Y324">
        <f>BX324*(CC324+CD324)/1000</f>
        <v>0</v>
      </c>
      <c r="Z324">
        <f>0.61365*exp(17.502*CE324/(240.97+CE324))</f>
        <v>0</v>
      </c>
      <c r="AA324">
        <f>(W324-BX324*(CC324+CD324)/1000)</f>
        <v>0</v>
      </c>
      <c r="AB324">
        <f>(-I324*44100)</f>
        <v>0</v>
      </c>
      <c r="AC324">
        <f>2*29.3*Q324*0.92*(CE324-V324)</f>
        <v>0</v>
      </c>
      <c r="AD324">
        <f>2*0.95*5.67E-8*(((CE324+$B$7)+273)^4-(V324+273)^4)</f>
        <v>0</v>
      </c>
      <c r="AE324">
        <f>T324+AD324+AB324+AC324</f>
        <v>0</v>
      </c>
      <c r="AF324">
        <v>0</v>
      </c>
      <c r="AG324">
        <v>0</v>
      </c>
      <c r="AH324">
        <f>IF(AF324*$H$13&gt;=AJ324,1.0,(AJ324/(AJ324-AF324*$H$13)))</f>
        <v>0</v>
      </c>
      <c r="AI324">
        <f>(AH324-1)*100</f>
        <v>0</v>
      </c>
      <c r="AJ324">
        <f>MAX(0,($B$13+$C$13*CJ324)/(1+$D$13*CJ324)*CC324/(CE324+273)*$E$13)</f>
        <v>0</v>
      </c>
      <c r="AK324" t="s">
        <v>292</v>
      </c>
      <c r="AL324" t="s">
        <v>292</v>
      </c>
      <c r="AM324">
        <v>0</v>
      </c>
      <c r="AN324">
        <v>0</v>
      </c>
      <c r="AO324">
        <f>1-AM324/AN324</f>
        <v>0</v>
      </c>
      <c r="AP324">
        <v>0</v>
      </c>
      <c r="AQ324" t="s">
        <v>292</v>
      </c>
      <c r="AR324" t="s">
        <v>292</v>
      </c>
      <c r="AS324">
        <v>0</v>
      </c>
      <c r="AT324">
        <v>0</v>
      </c>
      <c r="AU324">
        <f>1-AS324/AT324</f>
        <v>0</v>
      </c>
      <c r="AV324">
        <v>0.5</v>
      </c>
      <c r="AW324">
        <f>BN324</f>
        <v>0</v>
      </c>
      <c r="AX324">
        <f>K324</f>
        <v>0</v>
      </c>
      <c r="AY324">
        <f>AU324*AV324*AW324</f>
        <v>0</v>
      </c>
      <c r="AZ324">
        <f>(AX324-AP324)/AW324</f>
        <v>0</v>
      </c>
      <c r="BA324">
        <f>(AN324-AT324)/AT324</f>
        <v>0</v>
      </c>
      <c r="BB324">
        <f>AM324/(AO324+AM324/AT324)</f>
        <v>0</v>
      </c>
      <c r="BC324" t="s">
        <v>292</v>
      </c>
      <c r="BD324">
        <v>0</v>
      </c>
      <c r="BE324">
        <f>IF(BD324&lt;&gt;0, BD324, BB324)</f>
        <v>0</v>
      </c>
      <c r="BF324">
        <f>1-BE324/AT324</f>
        <v>0</v>
      </c>
      <c r="BG324">
        <f>(AT324-AS324)/(AT324-BE324)</f>
        <v>0</v>
      </c>
      <c r="BH324">
        <f>(AN324-AT324)/(AN324-BE324)</f>
        <v>0</v>
      </c>
      <c r="BI324">
        <f>(AT324-AS324)/(AT324-AM324)</f>
        <v>0</v>
      </c>
      <c r="BJ324">
        <f>(AN324-AT324)/(AN324-AM324)</f>
        <v>0</v>
      </c>
      <c r="BK324">
        <f>(BG324*BE324/AS324)</f>
        <v>0</v>
      </c>
      <c r="BL324">
        <f>(1-BK324)</f>
        <v>0</v>
      </c>
      <c r="BM324">
        <f>$B$11*CK324+$C$11*CL324+$F$11*CM324*(1-CP324)</f>
        <v>0</v>
      </c>
      <c r="BN324">
        <f>BM324*BO324</f>
        <v>0</v>
      </c>
      <c r="BO324">
        <f>($B$11*$D$9+$C$11*$D$9+$F$11*((CZ324+CR324)/MAX(CZ324+CR324+DA324, 0.1)*$I$9+DA324/MAX(CZ324+CR324+DA324, 0.1)*$J$9))/($B$11+$C$11+$F$11)</f>
        <v>0</v>
      </c>
      <c r="BP324">
        <f>($B$11*$K$9+$C$11*$K$9+$F$11*((CZ324+CR324)/MAX(CZ324+CR324+DA324, 0.1)*$P$9+DA324/MAX(CZ324+CR324+DA324, 0.1)*$Q$9))/($B$11+$C$11+$F$11)</f>
        <v>0</v>
      </c>
      <c r="BQ324">
        <v>6</v>
      </c>
      <c r="BR324">
        <v>0.5</v>
      </c>
      <c r="BS324" t="s">
        <v>293</v>
      </c>
      <c r="BT324">
        <v>2</v>
      </c>
      <c r="BU324">
        <v>1627941127.6</v>
      </c>
      <c r="BV324">
        <v>1020.78</v>
      </c>
      <c r="BW324">
        <v>1025.64</v>
      </c>
      <c r="BX324">
        <v>19.8817</v>
      </c>
      <c r="BY324">
        <v>19.8215</v>
      </c>
      <c r="BZ324">
        <v>1018.19</v>
      </c>
      <c r="CA324">
        <v>20.01</v>
      </c>
      <c r="CB324">
        <v>900.087</v>
      </c>
      <c r="CC324">
        <v>101.137</v>
      </c>
      <c r="CD324">
        <v>0.0996145</v>
      </c>
      <c r="CE324">
        <v>35.3477</v>
      </c>
      <c r="CF324">
        <v>35.583</v>
      </c>
      <c r="CG324">
        <v>999.9</v>
      </c>
      <c r="CH324">
        <v>0</v>
      </c>
      <c r="CI324">
        <v>0</v>
      </c>
      <c r="CJ324">
        <v>10018.8</v>
      </c>
      <c r="CK324">
        <v>0</v>
      </c>
      <c r="CL324">
        <v>66.2508</v>
      </c>
      <c r="CM324">
        <v>1459.9</v>
      </c>
      <c r="CN324">
        <v>0.972987</v>
      </c>
      <c r="CO324">
        <v>0.0270127</v>
      </c>
      <c r="CP324">
        <v>0</v>
      </c>
      <c r="CQ324">
        <v>3.1675</v>
      </c>
      <c r="CR324">
        <v>4.99951</v>
      </c>
      <c r="CS324">
        <v>198.39</v>
      </c>
      <c r="CT324">
        <v>11911.1</v>
      </c>
      <c r="CU324">
        <v>48.812</v>
      </c>
      <c r="CV324">
        <v>51.125</v>
      </c>
      <c r="CW324">
        <v>50.375</v>
      </c>
      <c r="CX324">
        <v>50.25</v>
      </c>
      <c r="CY324">
        <v>50.812</v>
      </c>
      <c r="CZ324">
        <v>1415.6</v>
      </c>
      <c r="DA324">
        <v>39.3</v>
      </c>
      <c r="DB324">
        <v>0</v>
      </c>
      <c r="DC324">
        <v>1627941128.5</v>
      </c>
      <c r="DD324">
        <v>0</v>
      </c>
      <c r="DE324">
        <v>3.25911153846154</v>
      </c>
      <c r="DF324">
        <v>-0.847531630275503</v>
      </c>
      <c r="DG324">
        <v>-2.49736751505436</v>
      </c>
      <c r="DH324">
        <v>199.054769230769</v>
      </c>
      <c r="DI324">
        <v>15</v>
      </c>
      <c r="DJ324">
        <v>1627940486.6</v>
      </c>
      <c r="DK324" t="s">
        <v>294</v>
      </c>
      <c r="DL324">
        <v>1627940484.1</v>
      </c>
      <c r="DM324">
        <v>1627940486.6</v>
      </c>
      <c r="DN324">
        <v>1</v>
      </c>
      <c r="DO324">
        <v>-0.66</v>
      </c>
      <c r="DP324">
        <v>-0.126</v>
      </c>
      <c r="DQ324">
        <v>0.617</v>
      </c>
      <c r="DR324">
        <v>-0.144</v>
      </c>
      <c r="DS324">
        <v>420</v>
      </c>
      <c r="DT324">
        <v>19</v>
      </c>
      <c r="DU324">
        <v>0.69</v>
      </c>
      <c r="DV324">
        <v>0.21</v>
      </c>
      <c r="DW324">
        <v>-4.76844024390244</v>
      </c>
      <c r="DX324">
        <v>-0.300519721254354</v>
      </c>
      <c r="DY324">
        <v>0.0706815354329546</v>
      </c>
      <c r="DZ324">
        <v>1</v>
      </c>
      <c r="EA324">
        <v>3.25202058823529</v>
      </c>
      <c r="EB324">
        <v>-0.0310676246830156</v>
      </c>
      <c r="EC324">
        <v>0.218370309848164</v>
      </c>
      <c r="ED324">
        <v>1</v>
      </c>
      <c r="EE324">
        <v>0.0622897268292683</v>
      </c>
      <c r="EF324">
        <v>-0.00999335540069678</v>
      </c>
      <c r="EG324">
        <v>0.00146388978743893</v>
      </c>
      <c r="EH324">
        <v>1</v>
      </c>
      <c r="EI324">
        <v>3</v>
      </c>
      <c r="EJ324">
        <v>3</v>
      </c>
      <c r="EK324" t="s">
        <v>295</v>
      </c>
      <c r="EL324">
        <v>100</v>
      </c>
      <c r="EM324">
        <v>100</v>
      </c>
      <c r="EN324">
        <v>2.59</v>
      </c>
      <c r="EO324">
        <v>-0.1283</v>
      </c>
      <c r="EP324">
        <v>-1.5265217558934</v>
      </c>
      <c r="EQ324">
        <v>0.00616335315543056</v>
      </c>
      <c r="ER324">
        <v>-2.81551833566181e-06</v>
      </c>
      <c r="ES324">
        <v>7.20361701182458e-10</v>
      </c>
      <c r="ET324">
        <v>-0.335119031910718</v>
      </c>
      <c r="EU324">
        <v>0.000949733804135094</v>
      </c>
      <c r="EV324">
        <v>0.000626151634330831</v>
      </c>
      <c r="EW324">
        <v>-7.8445624330649e-06</v>
      </c>
      <c r="EX324">
        <v>-4</v>
      </c>
      <c r="EY324">
        <v>2067</v>
      </c>
      <c r="EZ324">
        <v>1</v>
      </c>
      <c r="FA324">
        <v>22</v>
      </c>
      <c r="FB324">
        <v>10.7</v>
      </c>
      <c r="FC324">
        <v>10.7</v>
      </c>
      <c r="FD324">
        <v>18</v>
      </c>
      <c r="FE324">
        <v>994.08</v>
      </c>
      <c r="FF324">
        <v>445.816</v>
      </c>
      <c r="FG324">
        <v>33.0004</v>
      </c>
      <c r="FH324">
        <v>35.7302</v>
      </c>
      <c r="FI324">
        <v>30.001</v>
      </c>
      <c r="FJ324">
        <v>35.4186</v>
      </c>
      <c r="FK324">
        <v>35.44</v>
      </c>
      <c r="FL324">
        <v>55.7209</v>
      </c>
      <c r="FM324">
        <v>45.7144</v>
      </c>
      <c r="FN324">
        <v>0</v>
      </c>
      <c r="FO324">
        <v>33</v>
      </c>
      <c r="FP324">
        <v>1039.28</v>
      </c>
      <c r="FQ324">
        <v>19.7484</v>
      </c>
      <c r="FR324">
        <v>98.6937</v>
      </c>
      <c r="FS324">
        <v>97.5066</v>
      </c>
    </row>
    <row r="325" spans="1:175">
      <c r="A325">
        <v>309</v>
      </c>
      <c r="B325">
        <v>1627941129.6</v>
      </c>
      <c r="C325">
        <v>616</v>
      </c>
      <c r="D325" t="s">
        <v>912</v>
      </c>
      <c r="E325" t="s">
        <v>913</v>
      </c>
      <c r="F325">
        <v>0</v>
      </c>
      <c r="H325">
        <v>1627941129.6</v>
      </c>
      <c r="I325">
        <f>(J325)/1000</f>
        <v>0</v>
      </c>
      <c r="J325">
        <f>1000*CB325*AH325*(BX325-BY325)/(100*BQ325*(1000-AH325*BX325))</f>
        <v>0</v>
      </c>
      <c r="K325">
        <f>CB325*AH325*(BW325-BV325*(1000-AH325*BY325)/(1000-AH325*BX325))/(100*BQ325)</f>
        <v>0</v>
      </c>
      <c r="L325">
        <f>BV325 - IF(AH325&gt;1, K325*BQ325*100.0/(AJ325*CJ325), 0)</f>
        <v>0</v>
      </c>
      <c r="M325">
        <f>((S325-I325/2)*L325-K325)/(S325+I325/2)</f>
        <v>0</v>
      </c>
      <c r="N325">
        <f>M325*(CC325+CD325)/1000.0</f>
        <v>0</v>
      </c>
      <c r="O325">
        <f>(BV325 - IF(AH325&gt;1, K325*BQ325*100.0/(AJ325*CJ325), 0))*(CC325+CD325)/1000.0</f>
        <v>0</v>
      </c>
      <c r="P325">
        <f>2.0/((1/R325-1/Q325)+SIGN(R325)*SQRT((1/R325-1/Q325)*(1/R325-1/Q325) + 4*BR325/((BR325+1)*(BR325+1))*(2*1/R325*1/Q325-1/Q325*1/Q325)))</f>
        <v>0</v>
      </c>
      <c r="Q325">
        <f>IF(LEFT(BS325,1)&lt;&gt;"0",IF(LEFT(BS325,1)="1",3.0,BT325),$D$5+$E$5*(CJ325*CC325/($K$5*1000))+$F$5*(CJ325*CC325/($K$5*1000))*MAX(MIN(BQ325,$J$5),$I$5)*MAX(MIN(BQ325,$J$5),$I$5)+$G$5*MAX(MIN(BQ325,$J$5),$I$5)*(CJ325*CC325/($K$5*1000))+$H$5*(CJ325*CC325/($K$5*1000))*(CJ325*CC325/($K$5*1000)))</f>
        <v>0</v>
      </c>
      <c r="R325">
        <f>I325*(1000-(1000*0.61365*exp(17.502*V325/(240.97+V325))/(CC325+CD325)+BX325)/2)/(1000*0.61365*exp(17.502*V325/(240.97+V325))/(CC325+CD325)-BX325)</f>
        <v>0</v>
      </c>
      <c r="S325">
        <f>1/((BR325+1)/(P325/1.6)+1/(Q325/1.37)) + BR325/((BR325+1)/(P325/1.6) + BR325/(Q325/1.37))</f>
        <v>0</v>
      </c>
      <c r="T325">
        <f>(BM325*BP325)</f>
        <v>0</v>
      </c>
      <c r="U325">
        <f>(CE325+(T325+2*0.95*5.67E-8*(((CE325+$B$7)+273)^4-(CE325+273)^4)-44100*I325)/(1.84*29.3*Q325+8*0.95*5.67E-8*(CE325+273)^3))</f>
        <v>0</v>
      </c>
      <c r="V325">
        <f>($C$7*CF325+$D$7*CG325+$E$7*U325)</f>
        <v>0</v>
      </c>
      <c r="W325">
        <f>0.61365*exp(17.502*V325/(240.97+V325))</f>
        <v>0</v>
      </c>
      <c r="X325">
        <f>(Y325/Z325*100)</f>
        <v>0</v>
      </c>
      <c r="Y325">
        <f>BX325*(CC325+CD325)/1000</f>
        <v>0</v>
      </c>
      <c r="Z325">
        <f>0.61365*exp(17.502*CE325/(240.97+CE325))</f>
        <v>0</v>
      </c>
      <c r="AA325">
        <f>(W325-BX325*(CC325+CD325)/1000)</f>
        <v>0</v>
      </c>
      <c r="AB325">
        <f>(-I325*44100)</f>
        <v>0</v>
      </c>
      <c r="AC325">
        <f>2*29.3*Q325*0.92*(CE325-V325)</f>
        <v>0</v>
      </c>
      <c r="AD325">
        <f>2*0.95*5.67E-8*(((CE325+$B$7)+273)^4-(V325+273)^4)</f>
        <v>0</v>
      </c>
      <c r="AE325">
        <f>T325+AD325+AB325+AC325</f>
        <v>0</v>
      </c>
      <c r="AF325">
        <v>0</v>
      </c>
      <c r="AG325">
        <v>0</v>
      </c>
      <c r="AH325">
        <f>IF(AF325*$H$13&gt;=AJ325,1.0,(AJ325/(AJ325-AF325*$H$13)))</f>
        <v>0</v>
      </c>
      <c r="AI325">
        <f>(AH325-1)*100</f>
        <v>0</v>
      </c>
      <c r="AJ325">
        <f>MAX(0,($B$13+$C$13*CJ325)/(1+$D$13*CJ325)*CC325/(CE325+273)*$E$13)</f>
        <v>0</v>
      </c>
      <c r="AK325" t="s">
        <v>292</v>
      </c>
      <c r="AL325" t="s">
        <v>292</v>
      </c>
      <c r="AM325">
        <v>0</v>
      </c>
      <c r="AN325">
        <v>0</v>
      </c>
      <c r="AO325">
        <f>1-AM325/AN325</f>
        <v>0</v>
      </c>
      <c r="AP325">
        <v>0</v>
      </c>
      <c r="AQ325" t="s">
        <v>292</v>
      </c>
      <c r="AR325" t="s">
        <v>292</v>
      </c>
      <c r="AS325">
        <v>0</v>
      </c>
      <c r="AT325">
        <v>0</v>
      </c>
      <c r="AU325">
        <f>1-AS325/AT325</f>
        <v>0</v>
      </c>
      <c r="AV325">
        <v>0.5</v>
      </c>
      <c r="AW325">
        <f>BN325</f>
        <v>0</v>
      </c>
      <c r="AX325">
        <f>K325</f>
        <v>0</v>
      </c>
      <c r="AY325">
        <f>AU325*AV325*AW325</f>
        <v>0</v>
      </c>
      <c r="AZ325">
        <f>(AX325-AP325)/AW325</f>
        <v>0</v>
      </c>
      <c r="BA325">
        <f>(AN325-AT325)/AT325</f>
        <v>0</v>
      </c>
      <c r="BB325">
        <f>AM325/(AO325+AM325/AT325)</f>
        <v>0</v>
      </c>
      <c r="BC325" t="s">
        <v>292</v>
      </c>
      <c r="BD325">
        <v>0</v>
      </c>
      <c r="BE325">
        <f>IF(BD325&lt;&gt;0, BD325, BB325)</f>
        <v>0</v>
      </c>
      <c r="BF325">
        <f>1-BE325/AT325</f>
        <v>0</v>
      </c>
      <c r="BG325">
        <f>(AT325-AS325)/(AT325-BE325)</f>
        <v>0</v>
      </c>
      <c r="BH325">
        <f>(AN325-AT325)/(AN325-BE325)</f>
        <v>0</v>
      </c>
      <c r="BI325">
        <f>(AT325-AS325)/(AT325-AM325)</f>
        <v>0</v>
      </c>
      <c r="BJ325">
        <f>(AN325-AT325)/(AN325-AM325)</f>
        <v>0</v>
      </c>
      <c r="BK325">
        <f>(BG325*BE325/AS325)</f>
        <v>0</v>
      </c>
      <c r="BL325">
        <f>(1-BK325)</f>
        <v>0</v>
      </c>
      <c r="BM325">
        <f>$B$11*CK325+$C$11*CL325+$F$11*CM325*(1-CP325)</f>
        <v>0</v>
      </c>
      <c r="BN325">
        <f>BM325*BO325</f>
        <v>0</v>
      </c>
      <c r="BO325">
        <f>($B$11*$D$9+$C$11*$D$9+$F$11*((CZ325+CR325)/MAX(CZ325+CR325+DA325, 0.1)*$I$9+DA325/MAX(CZ325+CR325+DA325, 0.1)*$J$9))/($B$11+$C$11+$F$11)</f>
        <v>0</v>
      </c>
      <c r="BP325">
        <f>($B$11*$K$9+$C$11*$K$9+$F$11*((CZ325+CR325)/MAX(CZ325+CR325+DA325, 0.1)*$P$9+DA325/MAX(CZ325+CR325+DA325, 0.1)*$Q$9))/($B$11+$C$11+$F$11)</f>
        <v>0</v>
      </c>
      <c r="BQ325">
        <v>6</v>
      </c>
      <c r="BR325">
        <v>0.5</v>
      </c>
      <c r="BS325" t="s">
        <v>293</v>
      </c>
      <c r="BT325">
        <v>2</v>
      </c>
      <c r="BU325">
        <v>1627941129.6</v>
      </c>
      <c r="BV325">
        <v>1024.15</v>
      </c>
      <c r="BW325">
        <v>1028.93</v>
      </c>
      <c r="BX325">
        <v>19.8873</v>
      </c>
      <c r="BY325">
        <v>19.8258</v>
      </c>
      <c r="BZ325">
        <v>1021.55</v>
      </c>
      <c r="CA325">
        <v>20.0154</v>
      </c>
      <c r="CB325">
        <v>900.027</v>
      </c>
      <c r="CC325">
        <v>101.137</v>
      </c>
      <c r="CD325">
        <v>0.0999309</v>
      </c>
      <c r="CE325">
        <v>35.3477</v>
      </c>
      <c r="CF325">
        <v>35.592</v>
      </c>
      <c r="CG325">
        <v>999.9</v>
      </c>
      <c r="CH325">
        <v>0</v>
      </c>
      <c r="CI325">
        <v>0</v>
      </c>
      <c r="CJ325">
        <v>10015.6</v>
      </c>
      <c r="CK325">
        <v>0</v>
      </c>
      <c r="CL325">
        <v>66.265</v>
      </c>
      <c r="CM325">
        <v>1459.91</v>
      </c>
      <c r="CN325">
        <v>0.972988</v>
      </c>
      <c r="CO325">
        <v>0.0270125</v>
      </c>
      <c r="CP325">
        <v>0</v>
      </c>
      <c r="CQ325">
        <v>3.1601</v>
      </c>
      <c r="CR325">
        <v>4.99951</v>
      </c>
      <c r="CS325">
        <v>198.43</v>
      </c>
      <c r="CT325">
        <v>11911.1</v>
      </c>
      <c r="CU325">
        <v>48.812</v>
      </c>
      <c r="CV325">
        <v>51.125</v>
      </c>
      <c r="CW325">
        <v>50.375</v>
      </c>
      <c r="CX325">
        <v>50.25</v>
      </c>
      <c r="CY325">
        <v>50.812</v>
      </c>
      <c r="CZ325">
        <v>1415.61</v>
      </c>
      <c r="DA325">
        <v>39.3</v>
      </c>
      <c r="DB325">
        <v>0</v>
      </c>
      <c r="DC325">
        <v>1627941130.3</v>
      </c>
      <c r="DD325">
        <v>0</v>
      </c>
      <c r="DE325">
        <v>3.229832</v>
      </c>
      <c r="DF325">
        <v>-0.553100010142262</v>
      </c>
      <c r="DG325">
        <v>-3.30592307540062</v>
      </c>
      <c r="DH325">
        <v>198.94264</v>
      </c>
      <c r="DI325">
        <v>15</v>
      </c>
      <c r="DJ325">
        <v>1627940486.6</v>
      </c>
      <c r="DK325" t="s">
        <v>294</v>
      </c>
      <c r="DL325">
        <v>1627940484.1</v>
      </c>
      <c r="DM325">
        <v>1627940486.6</v>
      </c>
      <c r="DN325">
        <v>1</v>
      </c>
      <c r="DO325">
        <v>-0.66</v>
      </c>
      <c r="DP325">
        <v>-0.126</v>
      </c>
      <c r="DQ325">
        <v>0.617</v>
      </c>
      <c r="DR325">
        <v>-0.144</v>
      </c>
      <c r="DS325">
        <v>420</v>
      </c>
      <c r="DT325">
        <v>19</v>
      </c>
      <c r="DU325">
        <v>0.69</v>
      </c>
      <c r="DV325">
        <v>0.21</v>
      </c>
      <c r="DW325">
        <v>-4.77583268292683</v>
      </c>
      <c r="DX325">
        <v>-0.354487735191632</v>
      </c>
      <c r="DY325">
        <v>0.0717819777987786</v>
      </c>
      <c r="DZ325">
        <v>1</v>
      </c>
      <c r="EA325">
        <v>3.23913142857143</v>
      </c>
      <c r="EB325">
        <v>-0.0946731898238739</v>
      </c>
      <c r="EC325">
        <v>0.204261269346643</v>
      </c>
      <c r="ED325">
        <v>1</v>
      </c>
      <c r="EE325">
        <v>0.0618949073170732</v>
      </c>
      <c r="EF325">
        <v>-0.00965163972125435</v>
      </c>
      <c r="EG325">
        <v>0.00143301807681656</v>
      </c>
      <c r="EH325">
        <v>1</v>
      </c>
      <c r="EI325">
        <v>3</v>
      </c>
      <c r="EJ325">
        <v>3</v>
      </c>
      <c r="EK325" t="s">
        <v>295</v>
      </c>
      <c r="EL325">
        <v>100</v>
      </c>
      <c r="EM325">
        <v>100</v>
      </c>
      <c r="EN325">
        <v>2.6</v>
      </c>
      <c r="EO325">
        <v>-0.1281</v>
      </c>
      <c r="EP325">
        <v>-1.5265217558934</v>
      </c>
      <c r="EQ325">
        <v>0.00616335315543056</v>
      </c>
      <c r="ER325">
        <v>-2.81551833566181e-06</v>
      </c>
      <c r="ES325">
        <v>7.20361701182458e-10</v>
      </c>
      <c r="ET325">
        <v>-0.335119031910718</v>
      </c>
      <c r="EU325">
        <v>0.000949733804135094</v>
      </c>
      <c r="EV325">
        <v>0.000626151634330831</v>
      </c>
      <c r="EW325">
        <v>-7.8445624330649e-06</v>
      </c>
      <c r="EX325">
        <v>-4</v>
      </c>
      <c r="EY325">
        <v>2067</v>
      </c>
      <c r="EZ325">
        <v>1</v>
      </c>
      <c r="FA325">
        <v>22</v>
      </c>
      <c r="FB325">
        <v>10.8</v>
      </c>
      <c r="FC325">
        <v>10.7</v>
      </c>
      <c r="FD325">
        <v>18</v>
      </c>
      <c r="FE325">
        <v>994.015</v>
      </c>
      <c r="FF325">
        <v>445.8</v>
      </c>
      <c r="FG325">
        <v>33.0003</v>
      </c>
      <c r="FH325">
        <v>35.7352</v>
      </c>
      <c r="FI325">
        <v>30.001</v>
      </c>
      <c r="FJ325">
        <v>35.4249</v>
      </c>
      <c r="FK325">
        <v>35.4449</v>
      </c>
      <c r="FL325">
        <v>55.8472</v>
      </c>
      <c r="FM325">
        <v>45.7144</v>
      </c>
      <c r="FN325">
        <v>0</v>
      </c>
      <c r="FO325">
        <v>33</v>
      </c>
      <c r="FP325">
        <v>1039.28</v>
      </c>
      <c r="FQ325">
        <v>19.7404</v>
      </c>
      <c r="FR325">
        <v>98.6918</v>
      </c>
      <c r="FS325">
        <v>97.5044</v>
      </c>
    </row>
    <row r="326" spans="1:175">
      <c r="A326">
        <v>310</v>
      </c>
      <c r="B326">
        <v>1627941131.6</v>
      </c>
      <c r="C326">
        <v>618</v>
      </c>
      <c r="D326" t="s">
        <v>914</v>
      </c>
      <c r="E326" t="s">
        <v>915</v>
      </c>
      <c r="F326">
        <v>0</v>
      </c>
      <c r="H326">
        <v>1627941131.6</v>
      </c>
      <c r="I326">
        <f>(J326)/1000</f>
        <v>0</v>
      </c>
      <c r="J326">
        <f>1000*CB326*AH326*(BX326-BY326)/(100*BQ326*(1000-AH326*BX326))</f>
        <v>0</v>
      </c>
      <c r="K326">
        <f>CB326*AH326*(BW326-BV326*(1000-AH326*BY326)/(1000-AH326*BX326))/(100*BQ326)</f>
        <v>0</v>
      </c>
      <c r="L326">
        <f>BV326 - IF(AH326&gt;1, K326*BQ326*100.0/(AJ326*CJ326), 0)</f>
        <v>0</v>
      </c>
      <c r="M326">
        <f>((S326-I326/2)*L326-K326)/(S326+I326/2)</f>
        <v>0</v>
      </c>
      <c r="N326">
        <f>M326*(CC326+CD326)/1000.0</f>
        <v>0</v>
      </c>
      <c r="O326">
        <f>(BV326 - IF(AH326&gt;1, K326*BQ326*100.0/(AJ326*CJ326), 0))*(CC326+CD326)/1000.0</f>
        <v>0</v>
      </c>
      <c r="P326">
        <f>2.0/((1/R326-1/Q326)+SIGN(R326)*SQRT((1/R326-1/Q326)*(1/R326-1/Q326) + 4*BR326/((BR326+1)*(BR326+1))*(2*1/R326*1/Q326-1/Q326*1/Q326)))</f>
        <v>0</v>
      </c>
      <c r="Q326">
        <f>IF(LEFT(BS326,1)&lt;&gt;"0",IF(LEFT(BS326,1)="1",3.0,BT326),$D$5+$E$5*(CJ326*CC326/($K$5*1000))+$F$5*(CJ326*CC326/($K$5*1000))*MAX(MIN(BQ326,$J$5),$I$5)*MAX(MIN(BQ326,$J$5),$I$5)+$G$5*MAX(MIN(BQ326,$J$5),$I$5)*(CJ326*CC326/($K$5*1000))+$H$5*(CJ326*CC326/($K$5*1000))*(CJ326*CC326/($K$5*1000)))</f>
        <v>0</v>
      </c>
      <c r="R326">
        <f>I326*(1000-(1000*0.61365*exp(17.502*V326/(240.97+V326))/(CC326+CD326)+BX326)/2)/(1000*0.61365*exp(17.502*V326/(240.97+V326))/(CC326+CD326)-BX326)</f>
        <v>0</v>
      </c>
      <c r="S326">
        <f>1/((BR326+1)/(P326/1.6)+1/(Q326/1.37)) + BR326/((BR326+1)/(P326/1.6) + BR326/(Q326/1.37))</f>
        <v>0</v>
      </c>
      <c r="T326">
        <f>(BM326*BP326)</f>
        <v>0</v>
      </c>
      <c r="U326">
        <f>(CE326+(T326+2*0.95*5.67E-8*(((CE326+$B$7)+273)^4-(CE326+273)^4)-44100*I326)/(1.84*29.3*Q326+8*0.95*5.67E-8*(CE326+273)^3))</f>
        <v>0</v>
      </c>
      <c r="V326">
        <f>($C$7*CF326+$D$7*CG326+$E$7*U326)</f>
        <v>0</v>
      </c>
      <c r="W326">
        <f>0.61365*exp(17.502*V326/(240.97+V326))</f>
        <v>0</v>
      </c>
      <c r="X326">
        <f>(Y326/Z326*100)</f>
        <v>0</v>
      </c>
      <c r="Y326">
        <f>BX326*(CC326+CD326)/1000</f>
        <v>0</v>
      </c>
      <c r="Z326">
        <f>0.61365*exp(17.502*CE326/(240.97+CE326))</f>
        <v>0</v>
      </c>
      <c r="AA326">
        <f>(W326-BX326*(CC326+CD326)/1000)</f>
        <v>0</v>
      </c>
      <c r="AB326">
        <f>(-I326*44100)</f>
        <v>0</v>
      </c>
      <c r="AC326">
        <f>2*29.3*Q326*0.92*(CE326-V326)</f>
        <v>0</v>
      </c>
      <c r="AD326">
        <f>2*0.95*5.67E-8*(((CE326+$B$7)+273)^4-(V326+273)^4)</f>
        <v>0</v>
      </c>
      <c r="AE326">
        <f>T326+AD326+AB326+AC326</f>
        <v>0</v>
      </c>
      <c r="AF326">
        <v>0</v>
      </c>
      <c r="AG326">
        <v>0</v>
      </c>
      <c r="AH326">
        <f>IF(AF326*$H$13&gt;=AJ326,1.0,(AJ326/(AJ326-AF326*$H$13)))</f>
        <v>0</v>
      </c>
      <c r="AI326">
        <f>(AH326-1)*100</f>
        <v>0</v>
      </c>
      <c r="AJ326">
        <f>MAX(0,($B$13+$C$13*CJ326)/(1+$D$13*CJ326)*CC326/(CE326+273)*$E$13)</f>
        <v>0</v>
      </c>
      <c r="AK326" t="s">
        <v>292</v>
      </c>
      <c r="AL326" t="s">
        <v>292</v>
      </c>
      <c r="AM326">
        <v>0</v>
      </c>
      <c r="AN326">
        <v>0</v>
      </c>
      <c r="AO326">
        <f>1-AM326/AN326</f>
        <v>0</v>
      </c>
      <c r="AP326">
        <v>0</v>
      </c>
      <c r="AQ326" t="s">
        <v>292</v>
      </c>
      <c r="AR326" t="s">
        <v>292</v>
      </c>
      <c r="AS326">
        <v>0</v>
      </c>
      <c r="AT326">
        <v>0</v>
      </c>
      <c r="AU326">
        <f>1-AS326/AT326</f>
        <v>0</v>
      </c>
      <c r="AV326">
        <v>0.5</v>
      </c>
      <c r="AW326">
        <f>BN326</f>
        <v>0</v>
      </c>
      <c r="AX326">
        <f>K326</f>
        <v>0</v>
      </c>
      <c r="AY326">
        <f>AU326*AV326*AW326</f>
        <v>0</v>
      </c>
      <c r="AZ326">
        <f>(AX326-AP326)/AW326</f>
        <v>0</v>
      </c>
      <c r="BA326">
        <f>(AN326-AT326)/AT326</f>
        <v>0</v>
      </c>
      <c r="BB326">
        <f>AM326/(AO326+AM326/AT326)</f>
        <v>0</v>
      </c>
      <c r="BC326" t="s">
        <v>292</v>
      </c>
      <c r="BD326">
        <v>0</v>
      </c>
      <c r="BE326">
        <f>IF(BD326&lt;&gt;0, BD326, BB326)</f>
        <v>0</v>
      </c>
      <c r="BF326">
        <f>1-BE326/AT326</f>
        <v>0</v>
      </c>
      <c r="BG326">
        <f>(AT326-AS326)/(AT326-BE326)</f>
        <v>0</v>
      </c>
      <c r="BH326">
        <f>(AN326-AT326)/(AN326-BE326)</f>
        <v>0</v>
      </c>
      <c r="BI326">
        <f>(AT326-AS326)/(AT326-AM326)</f>
        <v>0</v>
      </c>
      <c r="BJ326">
        <f>(AN326-AT326)/(AN326-AM326)</f>
        <v>0</v>
      </c>
      <c r="BK326">
        <f>(BG326*BE326/AS326)</f>
        <v>0</v>
      </c>
      <c r="BL326">
        <f>(1-BK326)</f>
        <v>0</v>
      </c>
      <c r="BM326">
        <f>$B$11*CK326+$C$11*CL326+$F$11*CM326*(1-CP326)</f>
        <v>0</v>
      </c>
      <c r="BN326">
        <f>BM326*BO326</f>
        <v>0</v>
      </c>
      <c r="BO326">
        <f>($B$11*$D$9+$C$11*$D$9+$F$11*((CZ326+CR326)/MAX(CZ326+CR326+DA326, 0.1)*$I$9+DA326/MAX(CZ326+CR326+DA326, 0.1)*$J$9))/($B$11+$C$11+$F$11)</f>
        <v>0</v>
      </c>
      <c r="BP326">
        <f>($B$11*$K$9+$C$11*$K$9+$F$11*((CZ326+CR326)/MAX(CZ326+CR326+DA326, 0.1)*$P$9+DA326/MAX(CZ326+CR326+DA326, 0.1)*$Q$9))/($B$11+$C$11+$F$11)</f>
        <v>0</v>
      </c>
      <c r="BQ326">
        <v>6</v>
      </c>
      <c r="BR326">
        <v>0.5</v>
      </c>
      <c r="BS326" t="s">
        <v>293</v>
      </c>
      <c r="BT326">
        <v>2</v>
      </c>
      <c r="BU326">
        <v>1627941131.6</v>
      </c>
      <c r="BV326">
        <v>1027.58</v>
      </c>
      <c r="BW326">
        <v>1032.26</v>
      </c>
      <c r="BX326">
        <v>19.8924</v>
      </c>
      <c r="BY326">
        <v>19.8304</v>
      </c>
      <c r="BZ326">
        <v>1024.97</v>
      </c>
      <c r="CA326">
        <v>20.0204</v>
      </c>
      <c r="CB326">
        <v>900.027</v>
      </c>
      <c r="CC326">
        <v>101.137</v>
      </c>
      <c r="CD326">
        <v>0.100108</v>
      </c>
      <c r="CE326">
        <v>35.3469</v>
      </c>
      <c r="CF326">
        <v>35.6076</v>
      </c>
      <c r="CG326">
        <v>999.9</v>
      </c>
      <c r="CH326">
        <v>0</v>
      </c>
      <c r="CI326">
        <v>0</v>
      </c>
      <c r="CJ326">
        <v>9985.62</v>
      </c>
      <c r="CK326">
        <v>0</v>
      </c>
      <c r="CL326">
        <v>66.265</v>
      </c>
      <c r="CM326">
        <v>1460.23</v>
      </c>
      <c r="CN326">
        <v>0.972993</v>
      </c>
      <c r="CO326">
        <v>0.027007</v>
      </c>
      <c r="CP326">
        <v>0</v>
      </c>
      <c r="CQ326">
        <v>3.3213</v>
      </c>
      <c r="CR326">
        <v>4.99951</v>
      </c>
      <c r="CS326">
        <v>198.358</v>
      </c>
      <c r="CT326">
        <v>11913.7</v>
      </c>
      <c r="CU326">
        <v>48.812</v>
      </c>
      <c r="CV326">
        <v>51.125</v>
      </c>
      <c r="CW326">
        <v>50.312</v>
      </c>
      <c r="CX326">
        <v>50.187</v>
      </c>
      <c r="CY326">
        <v>50.812</v>
      </c>
      <c r="CZ326">
        <v>1415.93</v>
      </c>
      <c r="DA326">
        <v>39.3</v>
      </c>
      <c r="DB326">
        <v>0</v>
      </c>
      <c r="DC326">
        <v>1627941132.1</v>
      </c>
      <c r="DD326">
        <v>0</v>
      </c>
      <c r="DE326">
        <v>3.24541153846154</v>
      </c>
      <c r="DF326">
        <v>-0.0703213758445745</v>
      </c>
      <c r="DG326">
        <v>-4.22393161436049</v>
      </c>
      <c r="DH326">
        <v>198.867769230769</v>
      </c>
      <c r="DI326">
        <v>15</v>
      </c>
      <c r="DJ326">
        <v>1627940486.6</v>
      </c>
      <c r="DK326" t="s">
        <v>294</v>
      </c>
      <c r="DL326">
        <v>1627940484.1</v>
      </c>
      <c r="DM326">
        <v>1627940486.6</v>
      </c>
      <c r="DN326">
        <v>1</v>
      </c>
      <c r="DO326">
        <v>-0.66</v>
      </c>
      <c r="DP326">
        <v>-0.126</v>
      </c>
      <c r="DQ326">
        <v>0.617</v>
      </c>
      <c r="DR326">
        <v>-0.144</v>
      </c>
      <c r="DS326">
        <v>420</v>
      </c>
      <c r="DT326">
        <v>19</v>
      </c>
      <c r="DU326">
        <v>0.69</v>
      </c>
      <c r="DV326">
        <v>0.21</v>
      </c>
      <c r="DW326">
        <v>-4.78121292682927</v>
      </c>
      <c r="DX326">
        <v>-0.317327874564465</v>
      </c>
      <c r="DY326">
        <v>0.0713530667036746</v>
      </c>
      <c r="DZ326">
        <v>1</v>
      </c>
      <c r="EA326">
        <v>3.25452058823529</v>
      </c>
      <c r="EB326">
        <v>-0.235009640666072</v>
      </c>
      <c r="EC326">
        <v>0.202966437068114</v>
      </c>
      <c r="ED326">
        <v>1</v>
      </c>
      <c r="EE326">
        <v>0.0617685585365854</v>
      </c>
      <c r="EF326">
        <v>-0.00851908222996516</v>
      </c>
      <c r="EG326">
        <v>0.00140226705382106</v>
      </c>
      <c r="EH326">
        <v>1</v>
      </c>
      <c r="EI326">
        <v>3</v>
      </c>
      <c r="EJ326">
        <v>3</v>
      </c>
      <c r="EK326" t="s">
        <v>295</v>
      </c>
      <c r="EL326">
        <v>100</v>
      </c>
      <c r="EM326">
        <v>100</v>
      </c>
      <c r="EN326">
        <v>2.61</v>
      </c>
      <c r="EO326">
        <v>-0.128</v>
      </c>
      <c r="EP326">
        <v>-1.5265217558934</v>
      </c>
      <c r="EQ326">
        <v>0.00616335315543056</v>
      </c>
      <c r="ER326">
        <v>-2.81551833566181e-06</v>
      </c>
      <c r="ES326">
        <v>7.20361701182458e-10</v>
      </c>
      <c r="ET326">
        <v>-0.335119031910718</v>
      </c>
      <c r="EU326">
        <v>0.000949733804135094</v>
      </c>
      <c r="EV326">
        <v>0.000626151634330831</v>
      </c>
      <c r="EW326">
        <v>-7.8445624330649e-06</v>
      </c>
      <c r="EX326">
        <v>-4</v>
      </c>
      <c r="EY326">
        <v>2067</v>
      </c>
      <c r="EZ326">
        <v>1</v>
      </c>
      <c r="FA326">
        <v>22</v>
      </c>
      <c r="FB326">
        <v>10.8</v>
      </c>
      <c r="FC326">
        <v>10.8</v>
      </c>
      <c r="FD326">
        <v>18</v>
      </c>
      <c r="FE326">
        <v>993.981</v>
      </c>
      <c r="FF326">
        <v>445.789</v>
      </c>
      <c r="FG326">
        <v>33.0002</v>
      </c>
      <c r="FH326">
        <v>35.7401</v>
      </c>
      <c r="FI326">
        <v>30.001</v>
      </c>
      <c r="FJ326">
        <v>35.4298</v>
      </c>
      <c r="FK326">
        <v>35.4505</v>
      </c>
      <c r="FL326">
        <v>56.0128</v>
      </c>
      <c r="FM326">
        <v>45.7144</v>
      </c>
      <c r="FN326">
        <v>0</v>
      </c>
      <c r="FO326">
        <v>33</v>
      </c>
      <c r="FP326">
        <v>1044.32</v>
      </c>
      <c r="FQ326">
        <v>19.7328</v>
      </c>
      <c r="FR326">
        <v>98.6899</v>
      </c>
      <c r="FS326">
        <v>97.5035</v>
      </c>
    </row>
    <row r="327" spans="1:175">
      <c r="A327">
        <v>311</v>
      </c>
      <c r="B327">
        <v>1627941133.6</v>
      </c>
      <c r="C327">
        <v>620</v>
      </c>
      <c r="D327" t="s">
        <v>916</v>
      </c>
      <c r="E327" t="s">
        <v>917</v>
      </c>
      <c r="F327">
        <v>0</v>
      </c>
      <c r="H327">
        <v>1627941133.6</v>
      </c>
      <c r="I327">
        <f>(J327)/1000</f>
        <v>0</v>
      </c>
      <c r="J327">
        <f>1000*CB327*AH327*(BX327-BY327)/(100*BQ327*(1000-AH327*BX327))</f>
        <v>0</v>
      </c>
      <c r="K327">
        <f>CB327*AH327*(BW327-BV327*(1000-AH327*BY327)/(1000-AH327*BX327))/(100*BQ327)</f>
        <v>0</v>
      </c>
      <c r="L327">
        <f>BV327 - IF(AH327&gt;1, K327*BQ327*100.0/(AJ327*CJ327), 0)</f>
        <v>0</v>
      </c>
      <c r="M327">
        <f>((S327-I327/2)*L327-K327)/(S327+I327/2)</f>
        <v>0</v>
      </c>
      <c r="N327">
        <f>M327*(CC327+CD327)/1000.0</f>
        <v>0</v>
      </c>
      <c r="O327">
        <f>(BV327 - IF(AH327&gt;1, K327*BQ327*100.0/(AJ327*CJ327), 0))*(CC327+CD327)/1000.0</f>
        <v>0</v>
      </c>
      <c r="P327">
        <f>2.0/((1/R327-1/Q327)+SIGN(R327)*SQRT((1/R327-1/Q327)*(1/R327-1/Q327) + 4*BR327/((BR327+1)*(BR327+1))*(2*1/R327*1/Q327-1/Q327*1/Q327)))</f>
        <v>0</v>
      </c>
      <c r="Q327">
        <f>IF(LEFT(BS327,1)&lt;&gt;"0",IF(LEFT(BS327,1)="1",3.0,BT327),$D$5+$E$5*(CJ327*CC327/($K$5*1000))+$F$5*(CJ327*CC327/($K$5*1000))*MAX(MIN(BQ327,$J$5),$I$5)*MAX(MIN(BQ327,$J$5),$I$5)+$G$5*MAX(MIN(BQ327,$J$5),$I$5)*(CJ327*CC327/($K$5*1000))+$H$5*(CJ327*CC327/($K$5*1000))*(CJ327*CC327/($K$5*1000)))</f>
        <v>0</v>
      </c>
      <c r="R327">
        <f>I327*(1000-(1000*0.61365*exp(17.502*V327/(240.97+V327))/(CC327+CD327)+BX327)/2)/(1000*0.61365*exp(17.502*V327/(240.97+V327))/(CC327+CD327)-BX327)</f>
        <v>0</v>
      </c>
      <c r="S327">
        <f>1/((BR327+1)/(P327/1.6)+1/(Q327/1.37)) + BR327/((BR327+1)/(P327/1.6) + BR327/(Q327/1.37))</f>
        <v>0</v>
      </c>
      <c r="T327">
        <f>(BM327*BP327)</f>
        <v>0</v>
      </c>
      <c r="U327">
        <f>(CE327+(T327+2*0.95*5.67E-8*(((CE327+$B$7)+273)^4-(CE327+273)^4)-44100*I327)/(1.84*29.3*Q327+8*0.95*5.67E-8*(CE327+273)^3))</f>
        <v>0</v>
      </c>
      <c r="V327">
        <f>($C$7*CF327+$D$7*CG327+$E$7*U327)</f>
        <v>0</v>
      </c>
      <c r="W327">
        <f>0.61365*exp(17.502*V327/(240.97+V327))</f>
        <v>0</v>
      </c>
      <c r="X327">
        <f>(Y327/Z327*100)</f>
        <v>0</v>
      </c>
      <c r="Y327">
        <f>BX327*(CC327+CD327)/1000</f>
        <v>0</v>
      </c>
      <c r="Z327">
        <f>0.61365*exp(17.502*CE327/(240.97+CE327))</f>
        <v>0</v>
      </c>
      <c r="AA327">
        <f>(W327-BX327*(CC327+CD327)/1000)</f>
        <v>0</v>
      </c>
      <c r="AB327">
        <f>(-I327*44100)</f>
        <v>0</v>
      </c>
      <c r="AC327">
        <f>2*29.3*Q327*0.92*(CE327-V327)</f>
        <v>0</v>
      </c>
      <c r="AD327">
        <f>2*0.95*5.67E-8*(((CE327+$B$7)+273)^4-(V327+273)^4)</f>
        <v>0</v>
      </c>
      <c r="AE327">
        <f>T327+AD327+AB327+AC327</f>
        <v>0</v>
      </c>
      <c r="AF327">
        <v>0</v>
      </c>
      <c r="AG327">
        <v>0</v>
      </c>
      <c r="AH327">
        <f>IF(AF327*$H$13&gt;=AJ327,1.0,(AJ327/(AJ327-AF327*$H$13)))</f>
        <v>0</v>
      </c>
      <c r="AI327">
        <f>(AH327-1)*100</f>
        <v>0</v>
      </c>
      <c r="AJ327">
        <f>MAX(0,($B$13+$C$13*CJ327)/(1+$D$13*CJ327)*CC327/(CE327+273)*$E$13)</f>
        <v>0</v>
      </c>
      <c r="AK327" t="s">
        <v>292</v>
      </c>
      <c r="AL327" t="s">
        <v>292</v>
      </c>
      <c r="AM327">
        <v>0</v>
      </c>
      <c r="AN327">
        <v>0</v>
      </c>
      <c r="AO327">
        <f>1-AM327/AN327</f>
        <v>0</v>
      </c>
      <c r="AP327">
        <v>0</v>
      </c>
      <c r="AQ327" t="s">
        <v>292</v>
      </c>
      <c r="AR327" t="s">
        <v>292</v>
      </c>
      <c r="AS327">
        <v>0</v>
      </c>
      <c r="AT327">
        <v>0</v>
      </c>
      <c r="AU327">
        <f>1-AS327/AT327</f>
        <v>0</v>
      </c>
      <c r="AV327">
        <v>0.5</v>
      </c>
      <c r="AW327">
        <f>BN327</f>
        <v>0</v>
      </c>
      <c r="AX327">
        <f>K327</f>
        <v>0</v>
      </c>
      <c r="AY327">
        <f>AU327*AV327*AW327</f>
        <v>0</v>
      </c>
      <c r="AZ327">
        <f>(AX327-AP327)/AW327</f>
        <v>0</v>
      </c>
      <c r="BA327">
        <f>(AN327-AT327)/AT327</f>
        <v>0</v>
      </c>
      <c r="BB327">
        <f>AM327/(AO327+AM327/AT327)</f>
        <v>0</v>
      </c>
      <c r="BC327" t="s">
        <v>292</v>
      </c>
      <c r="BD327">
        <v>0</v>
      </c>
      <c r="BE327">
        <f>IF(BD327&lt;&gt;0, BD327, BB327)</f>
        <v>0</v>
      </c>
      <c r="BF327">
        <f>1-BE327/AT327</f>
        <v>0</v>
      </c>
      <c r="BG327">
        <f>(AT327-AS327)/(AT327-BE327)</f>
        <v>0</v>
      </c>
      <c r="BH327">
        <f>(AN327-AT327)/(AN327-BE327)</f>
        <v>0</v>
      </c>
      <c r="BI327">
        <f>(AT327-AS327)/(AT327-AM327)</f>
        <v>0</v>
      </c>
      <c r="BJ327">
        <f>(AN327-AT327)/(AN327-AM327)</f>
        <v>0</v>
      </c>
      <c r="BK327">
        <f>(BG327*BE327/AS327)</f>
        <v>0</v>
      </c>
      <c r="BL327">
        <f>(1-BK327)</f>
        <v>0</v>
      </c>
      <c r="BM327">
        <f>$B$11*CK327+$C$11*CL327+$F$11*CM327*(1-CP327)</f>
        <v>0</v>
      </c>
      <c r="BN327">
        <f>BM327*BO327</f>
        <v>0</v>
      </c>
      <c r="BO327">
        <f>($B$11*$D$9+$C$11*$D$9+$F$11*((CZ327+CR327)/MAX(CZ327+CR327+DA327, 0.1)*$I$9+DA327/MAX(CZ327+CR327+DA327, 0.1)*$J$9))/($B$11+$C$11+$F$11)</f>
        <v>0</v>
      </c>
      <c r="BP327">
        <f>($B$11*$K$9+$C$11*$K$9+$F$11*((CZ327+CR327)/MAX(CZ327+CR327+DA327, 0.1)*$P$9+DA327/MAX(CZ327+CR327+DA327, 0.1)*$Q$9))/($B$11+$C$11+$F$11)</f>
        <v>0</v>
      </c>
      <c r="BQ327">
        <v>6</v>
      </c>
      <c r="BR327">
        <v>0.5</v>
      </c>
      <c r="BS327" t="s">
        <v>293</v>
      </c>
      <c r="BT327">
        <v>2</v>
      </c>
      <c r="BU327">
        <v>1627941133.6</v>
      </c>
      <c r="BV327">
        <v>1030.98</v>
      </c>
      <c r="BW327">
        <v>1035.64</v>
      </c>
      <c r="BX327">
        <v>19.8977</v>
      </c>
      <c r="BY327">
        <v>19.8361</v>
      </c>
      <c r="BZ327">
        <v>1028.36</v>
      </c>
      <c r="CA327">
        <v>20.0256</v>
      </c>
      <c r="CB327">
        <v>900.017</v>
      </c>
      <c r="CC327">
        <v>101.137</v>
      </c>
      <c r="CD327">
        <v>0.0998927</v>
      </c>
      <c r="CE327">
        <v>35.3459</v>
      </c>
      <c r="CF327">
        <v>35.6082</v>
      </c>
      <c r="CG327">
        <v>999.9</v>
      </c>
      <c r="CH327">
        <v>0</v>
      </c>
      <c r="CI327">
        <v>0</v>
      </c>
      <c r="CJ327">
        <v>9995.62</v>
      </c>
      <c r="CK327">
        <v>0</v>
      </c>
      <c r="CL327">
        <v>66.265</v>
      </c>
      <c r="CM327">
        <v>1460.23</v>
      </c>
      <c r="CN327">
        <v>0.972993</v>
      </c>
      <c r="CO327">
        <v>0.027007</v>
      </c>
      <c r="CP327">
        <v>0</v>
      </c>
      <c r="CQ327">
        <v>2.9989</v>
      </c>
      <c r="CR327">
        <v>4.99951</v>
      </c>
      <c r="CS327">
        <v>198.207</v>
      </c>
      <c r="CT327">
        <v>11913.8</v>
      </c>
      <c r="CU327">
        <v>48.812</v>
      </c>
      <c r="CV327">
        <v>51.125</v>
      </c>
      <c r="CW327">
        <v>50.375</v>
      </c>
      <c r="CX327">
        <v>50.187</v>
      </c>
      <c r="CY327">
        <v>50.812</v>
      </c>
      <c r="CZ327">
        <v>1415.93</v>
      </c>
      <c r="DA327">
        <v>39.3</v>
      </c>
      <c r="DB327">
        <v>0</v>
      </c>
      <c r="DC327">
        <v>1627941134.5</v>
      </c>
      <c r="DD327">
        <v>0</v>
      </c>
      <c r="DE327">
        <v>3.24296538461538</v>
      </c>
      <c r="DF327">
        <v>-0.0813230805591975</v>
      </c>
      <c r="DG327">
        <v>-4.54232478043259</v>
      </c>
      <c r="DH327">
        <v>198.717730769231</v>
      </c>
      <c r="DI327">
        <v>15</v>
      </c>
      <c r="DJ327">
        <v>1627940486.6</v>
      </c>
      <c r="DK327" t="s">
        <v>294</v>
      </c>
      <c r="DL327">
        <v>1627940484.1</v>
      </c>
      <c r="DM327">
        <v>1627940486.6</v>
      </c>
      <c r="DN327">
        <v>1</v>
      </c>
      <c r="DO327">
        <v>-0.66</v>
      </c>
      <c r="DP327">
        <v>-0.126</v>
      </c>
      <c r="DQ327">
        <v>0.617</v>
      </c>
      <c r="DR327">
        <v>-0.144</v>
      </c>
      <c r="DS327">
        <v>420</v>
      </c>
      <c r="DT327">
        <v>19</v>
      </c>
      <c r="DU327">
        <v>0.69</v>
      </c>
      <c r="DV327">
        <v>0.21</v>
      </c>
      <c r="DW327">
        <v>-4.77347634146342</v>
      </c>
      <c r="DX327">
        <v>-0.113275609756103</v>
      </c>
      <c r="DY327">
        <v>0.0775262427561365</v>
      </c>
      <c r="DZ327">
        <v>1</v>
      </c>
      <c r="EA327">
        <v>3.26286764705882</v>
      </c>
      <c r="EB327">
        <v>-0.321590870667802</v>
      </c>
      <c r="EC327">
        <v>0.20345555045786</v>
      </c>
      <c r="ED327">
        <v>1</v>
      </c>
      <c r="EE327">
        <v>0.0615858731707317</v>
      </c>
      <c r="EF327">
        <v>-0.00444068780487803</v>
      </c>
      <c r="EG327">
        <v>0.00123365102924738</v>
      </c>
      <c r="EH327">
        <v>1</v>
      </c>
      <c r="EI327">
        <v>3</v>
      </c>
      <c r="EJ327">
        <v>3</v>
      </c>
      <c r="EK327" t="s">
        <v>295</v>
      </c>
      <c r="EL327">
        <v>100</v>
      </c>
      <c r="EM327">
        <v>100</v>
      </c>
      <c r="EN327">
        <v>2.62</v>
      </c>
      <c r="EO327">
        <v>-0.1279</v>
      </c>
      <c r="EP327">
        <v>-1.5265217558934</v>
      </c>
      <c r="EQ327">
        <v>0.00616335315543056</v>
      </c>
      <c r="ER327">
        <v>-2.81551833566181e-06</v>
      </c>
      <c r="ES327">
        <v>7.20361701182458e-10</v>
      </c>
      <c r="ET327">
        <v>-0.335119031910718</v>
      </c>
      <c r="EU327">
        <v>0.000949733804135094</v>
      </c>
      <c r="EV327">
        <v>0.000626151634330831</v>
      </c>
      <c r="EW327">
        <v>-7.8445624330649e-06</v>
      </c>
      <c r="EX327">
        <v>-4</v>
      </c>
      <c r="EY327">
        <v>2067</v>
      </c>
      <c r="EZ327">
        <v>1</v>
      </c>
      <c r="FA327">
        <v>22</v>
      </c>
      <c r="FB327">
        <v>10.8</v>
      </c>
      <c r="FC327">
        <v>10.8</v>
      </c>
      <c r="FD327">
        <v>18</v>
      </c>
      <c r="FE327">
        <v>993.756</v>
      </c>
      <c r="FF327">
        <v>445.796</v>
      </c>
      <c r="FG327">
        <v>32.9999</v>
      </c>
      <c r="FH327">
        <v>35.7451</v>
      </c>
      <c r="FI327">
        <v>30.001</v>
      </c>
      <c r="FJ327">
        <v>35.4348</v>
      </c>
      <c r="FK327">
        <v>35.4561</v>
      </c>
      <c r="FL327">
        <v>56.1642</v>
      </c>
      <c r="FM327">
        <v>45.9869</v>
      </c>
      <c r="FN327">
        <v>0</v>
      </c>
      <c r="FO327">
        <v>33</v>
      </c>
      <c r="FP327">
        <v>1049.33</v>
      </c>
      <c r="FQ327">
        <v>19.7241</v>
      </c>
      <c r="FR327">
        <v>98.6889</v>
      </c>
      <c r="FS327">
        <v>97.5031</v>
      </c>
    </row>
    <row r="328" spans="1:175">
      <c r="A328">
        <v>312</v>
      </c>
      <c r="B328">
        <v>1627941135.6</v>
      </c>
      <c r="C328">
        <v>622</v>
      </c>
      <c r="D328" t="s">
        <v>918</v>
      </c>
      <c r="E328" t="s">
        <v>919</v>
      </c>
      <c r="F328">
        <v>0</v>
      </c>
      <c r="H328">
        <v>1627941135.6</v>
      </c>
      <c r="I328">
        <f>(J328)/1000</f>
        <v>0</v>
      </c>
      <c r="J328">
        <f>1000*CB328*AH328*(BX328-BY328)/(100*BQ328*(1000-AH328*BX328))</f>
        <v>0</v>
      </c>
      <c r="K328">
        <f>CB328*AH328*(BW328-BV328*(1000-AH328*BY328)/(1000-AH328*BX328))/(100*BQ328)</f>
        <v>0</v>
      </c>
      <c r="L328">
        <f>BV328 - IF(AH328&gt;1, K328*BQ328*100.0/(AJ328*CJ328), 0)</f>
        <v>0</v>
      </c>
      <c r="M328">
        <f>((S328-I328/2)*L328-K328)/(S328+I328/2)</f>
        <v>0</v>
      </c>
      <c r="N328">
        <f>M328*(CC328+CD328)/1000.0</f>
        <v>0</v>
      </c>
      <c r="O328">
        <f>(BV328 - IF(AH328&gt;1, K328*BQ328*100.0/(AJ328*CJ328), 0))*(CC328+CD328)/1000.0</f>
        <v>0</v>
      </c>
      <c r="P328">
        <f>2.0/((1/R328-1/Q328)+SIGN(R328)*SQRT((1/R328-1/Q328)*(1/R328-1/Q328) + 4*BR328/((BR328+1)*(BR328+1))*(2*1/R328*1/Q328-1/Q328*1/Q328)))</f>
        <v>0</v>
      </c>
      <c r="Q328">
        <f>IF(LEFT(BS328,1)&lt;&gt;"0",IF(LEFT(BS328,1)="1",3.0,BT328),$D$5+$E$5*(CJ328*CC328/($K$5*1000))+$F$5*(CJ328*CC328/($K$5*1000))*MAX(MIN(BQ328,$J$5),$I$5)*MAX(MIN(BQ328,$J$5),$I$5)+$G$5*MAX(MIN(BQ328,$J$5),$I$5)*(CJ328*CC328/($K$5*1000))+$H$5*(CJ328*CC328/($K$5*1000))*(CJ328*CC328/($K$5*1000)))</f>
        <v>0</v>
      </c>
      <c r="R328">
        <f>I328*(1000-(1000*0.61365*exp(17.502*V328/(240.97+V328))/(CC328+CD328)+BX328)/2)/(1000*0.61365*exp(17.502*V328/(240.97+V328))/(CC328+CD328)-BX328)</f>
        <v>0</v>
      </c>
      <c r="S328">
        <f>1/((BR328+1)/(P328/1.6)+1/(Q328/1.37)) + BR328/((BR328+1)/(P328/1.6) + BR328/(Q328/1.37))</f>
        <v>0</v>
      </c>
      <c r="T328">
        <f>(BM328*BP328)</f>
        <v>0</v>
      </c>
      <c r="U328">
        <f>(CE328+(T328+2*0.95*5.67E-8*(((CE328+$B$7)+273)^4-(CE328+273)^4)-44100*I328)/(1.84*29.3*Q328+8*0.95*5.67E-8*(CE328+273)^3))</f>
        <v>0</v>
      </c>
      <c r="V328">
        <f>($C$7*CF328+$D$7*CG328+$E$7*U328)</f>
        <v>0</v>
      </c>
      <c r="W328">
        <f>0.61365*exp(17.502*V328/(240.97+V328))</f>
        <v>0</v>
      </c>
      <c r="X328">
        <f>(Y328/Z328*100)</f>
        <v>0</v>
      </c>
      <c r="Y328">
        <f>BX328*(CC328+CD328)/1000</f>
        <v>0</v>
      </c>
      <c r="Z328">
        <f>0.61365*exp(17.502*CE328/(240.97+CE328))</f>
        <v>0</v>
      </c>
      <c r="AA328">
        <f>(W328-BX328*(CC328+CD328)/1000)</f>
        <v>0</v>
      </c>
      <c r="AB328">
        <f>(-I328*44100)</f>
        <v>0</v>
      </c>
      <c r="AC328">
        <f>2*29.3*Q328*0.92*(CE328-V328)</f>
        <v>0</v>
      </c>
      <c r="AD328">
        <f>2*0.95*5.67E-8*(((CE328+$B$7)+273)^4-(V328+273)^4)</f>
        <v>0</v>
      </c>
      <c r="AE328">
        <f>T328+AD328+AB328+AC328</f>
        <v>0</v>
      </c>
      <c r="AF328">
        <v>0</v>
      </c>
      <c r="AG328">
        <v>0</v>
      </c>
      <c r="AH328">
        <f>IF(AF328*$H$13&gt;=AJ328,1.0,(AJ328/(AJ328-AF328*$H$13)))</f>
        <v>0</v>
      </c>
      <c r="AI328">
        <f>(AH328-1)*100</f>
        <v>0</v>
      </c>
      <c r="AJ328">
        <f>MAX(0,($B$13+$C$13*CJ328)/(1+$D$13*CJ328)*CC328/(CE328+273)*$E$13)</f>
        <v>0</v>
      </c>
      <c r="AK328" t="s">
        <v>292</v>
      </c>
      <c r="AL328" t="s">
        <v>292</v>
      </c>
      <c r="AM328">
        <v>0</v>
      </c>
      <c r="AN328">
        <v>0</v>
      </c>
      <c r="AO328">
        <f>1-AM328/AN328</f>
        <v>0</v>
      </c>
      <c r="AP328">
        <v>0</v>
      </c>
      <c r="AQ328" t="s">
        <v>292</v>
      </c>
      <c r="AR328" t="s">
        <v>292</v>
      </c>
      <c r="AS328">
        <v>0</v>
      </c>
      <c r="AT328">
        <v>0</v>
      </c>
      <c r="AU328">
        <f>1-AS328/AT328</f>
        <v>0</v>
      </c>
      <c r="AV328">
        <v>0.5</v>
      </c>
      <c r="AW328">
        <f>BN328</f>
        <v>0</v>
      </c>
      <c r="AX328">
        <f>K328</f>
        <v>0</v>
      </c>
      <c r="AY328">
        <f>AU328*AV328*AW328</f>
        <v>0</v>
      </c>
      <c r="AZ328">
        <f>(AX328-AP328)/AW328</f>
        <v>0</v>
      </c>
      <c r="BA328">
        <f>(AN328-AT328)/AT328</f>
        <v>0</v>
      </c>
      <c r="BB328">
        <f>AM328/(AO328+AM328/AT328)</f>
        <v>0</v>
      </c>
      <c r="BC328" t="s">
        <v>292</v>
      </c>
      <c r="BD328">
        <v>0</v>
      </c>
      <c r="BE328">
        <f>IF(BD328&lt;&gt;0, BD328, BB328)</f>
        <v>0</v>
      </c>
      <c r="BF328">
        <f>1-BE328/AT328</f>
        <v>0</v>
      </c>
      <c r="BG328">
        <f>(AT328-AS328)/(AT328-BE328)</f>
        <v>0</v>
      </c>
      <c r="BH328">
        <f>(AN328-AT328)/(AN328-BE328)</f>
        <v>0</v>
      </c>
      <c r="BI328">
        <f>(AT328-AS328)/(AT328-AM328)</f>
        <v>0</v>
      </c>
      <c r="BJ328">
        <f>(AN328-AT328)/(AN328-AM328)</f>
        <v>0</v>
      </c>
      <c r="BK328">
        <f>(BG328*BE328/AS328)</f>
        <v>0</v>
      </c>
      <c r="BL328">
        <f>(1-BK328)</f>
        <v>0</v>
      </c>
      <c r="BM328">
        <f>$B$11*CK328+$C$11*CL328+$F$11*CM328*(1-CP328)</f>
        <v>0</v>
      </c>
      <c r="BN328">
        <f>BM328*BO328</f>
        <v>0</v>
      </c>
      <c r="BO328">
        <f>($B$11*$D$9+$C$11*$D$9+$F$11*((CZ328+CR328)/MAX(CZ328+CR328+DA328, 0.1)*$I$9+DA328/MAX(CZ328+CR328+DA328, 0.1)*$J$9))/($B$11+$C$11+$F$11)</f>
        <v>0</v>
      </c>
      <c r="BP328">
        <f>($B$11*$K$9+$C$11*$K$9+$F$11*((CZ328+CR328)/MAX(CZ328+CR328+DA328, 0.1)*$P$9+DA328/MAX(CZ328+CR328+DA328, 0.1)*$Q$9))/($B$11+$C$11+$F$11)</f>
        <v>0</v>
      </c>
      <c r="BQ328">
        <v>6</v>
      </c>
      <c r="BR328">
        <v>0.5</v>
      </c>
      <c r="BS328" t="s">
        <v>293</v>
      </c>
      <c r="BT328">
        <v>2</v>
      </c>
      <c r="BU328">
        <v>1627941135.6</v>
      </c>
      <c r="BV328">
        <v>1034.35</v>
      </c>
      <c r="BW328">
        <v>1038.99</v>
      </c>
      <c r="BX328">
        <v>19.9017</v>
      </c>
      <c r="BY328">
        <v>19.8357</v>
      </c>
      <c r="BZ328">
        <v>1031.72</v>
      </c>
      <c r="CA328">
        <v>20.0296</v>
      </c>
      <c r="CB328">
        <v>900.002</v>
      </c>
      <c r="CC328">
        <v>101.136</v>
      </c>
      <c r="CD328">
        <v>0.100126</v>
      </c>
      <c r="CE328">
        <v>35.3459</v>
      </c>
      <c r="CF328">
        <v>35.6057</v>
      </c>
      <c r="CG328">
        <v>999.9</v>
      </c>
      <c r="CH328">
        <v>0</v>
      </c>
      <c r="CI328">
        <v>0</v>
      </c>
      <c r="CJ328">
        <v>10001.2</v>
      </c>
      <c r="CK328">
        <v>0</v>
      </c>
      <c r="CL328">
        <v>66.265</v>
      </c>
      <c r="CM328">
        <v>1459.93</v>
      </c>
      <c r="CN328">
        <v>0.972987</v>
      </c>
      <c r="CO328">
        <v>0.0270127</v>
      </c>
      <c r="CP328">
        <v>0</v>
      </c>
      <c r="CQ328">
        <v>3.0834</v>
      </c>
      <c r="CR328">
        <v>4.99951</v>
      </c>
      <c r="CS328">
        <v>198.517</v>
      </c>
      <c r="CT328">
        <v>11911.3</v>
      </c>
      <c r="CU328">
        <v>48.812</v>
      </c>
      <c r="CV328">
        <v>51.125</v>
      </c>
      <c r="CW328">
        <v>50.312</v>
      </c>
      <c r="CX328">
        <v>50.187</v>
      </c>
      <c r="CY328">
        <v>50.812</v>
      </c>
      <c r="CZ328">
        <v>1415.63</v>
      </c>
      <c r="DA328">
        <v>39.3</v>
      </c>
      <c r="DB328">
        <v>0</v>
      </c>
      <c r="DC328">
        <v>1627941136.3</v>
      </c>
      <c r="DD328">
        <v>0</v>
      </c>
      <c r="DE328">
        <v>3.224612</v>
      </c>
      <c r="DF328">
        <v>-0.114484620120845</v>
      </c>
      <c r="DG328">
        <v>-3.21853846536715</v>
      </c>
      <c r="DH328">
        <v>198.58628</v>
      </c>
      <c r="DI328">
        <v>15</v>
      </c>
      <c r="DJ328">
        <v>1627940486.6</v>
      </c>
      <c r="DK328" t="s">
        <v>294</v>
      </c>
      <c r="DL328">
        <v>1627940484.1</v>
      </c>
      <c r="DM328">
        <v>1627940486.6</v>
      </c>
      <c r="DN328">
        <v>1</v>
      </c>
      <c r="DO328">
        <v>-0.66</v>
      </c>
      <c r="DP328">
        <v>-0.126</v>
      </c>
      <c r="DQ328">
        <v>0.617</v>
      </c>
      <c r="DR328">
        <v>-0.144</v>
      </c>
      <c r="DS328">
        <v>420</v>
      </c>
      <c r="DT328">
        <v>19</v>
      </c>
      <c r="DU328">
        <v>0.69</v>
      </c>
      <c r="DV328">
        <v>0.21</v>
      </c>
      <c r="DW328">
        <v>-4.76294853658537</v>
      </c>
      <c r="DX328">
        <v>0.121595958188147</v>
      </c>
      <c r="DY328">
        <v>0.0853973775675776</v>
      </c>
      <c r="DZ328">
        <v>1</v>
      </c>
      <c r="EA328">
        <v>3.24718</v>
      </c>
      <c r="EB328">
        <v>0.064212915851283</v>
      </c>
      <c r="EC328">
        <v>0.194392680344267</v>
      </c>
      <c r="ED328">
        <v>1</v>
      </c>
      <c r="EE328">
        <v>0.061304887804878</v>
      </c>
      <c r="EF328">
        <v>0.000618367944250752</v>
      </c>
      <c r="EG328">
        <v>0.000831875000634439</v>
      </c>
      <c r="EH328">
        <v>1</v>
      </c>
      <c r="EI328">
        <v>3</v>
      </c>
      <c r="EJ328">
        <v>3</v>
      </c>
      <c r="EK328" t="s">
        <v>295</v>
      </c>
      <c r="EL328">
        <v>100</v>
      </c>
      <c r="EM328">
        <v>100</v>
      </c>
      <c r="EN328">
        <v>2.63</v>
      </c>
      <c r="EO328">
        <v>-0.1279</v>
      </c>
      <c r="EP328">
        <v>-1.5265217558934</v>
      </c>
      <c r="EQ328">
        <v>0.00616335315543056</v>
      </c>
      <c r="ER328">
        <v>-2.81551833566181e-06</v>
      </c>
      <c r="ES328">
        <v>7.20361701182458e-10</v>
      </c>
      <c r="ET328">
        <v>-0.335119031910718</v>
      </c>
      <c r="EU328">
        <v>0.000949733804135094</v>
      </c>
      <c r="EV328">
        <v>0.000626151634330831</v>
      </c>
      <c r="EW328">
        <v>-7.8445624330649e-06</v>
      </c>
      <c r="EX328">
        <v>-4</v>
      </c>
      <c r="EY328">
        <v>2067</v>
      </c>
      <c r="EZ328">
        <v>1</v>
      </c>
      <c r="FA328">
        <v>22</v>
      </c>
      <c r="FB328">
        <v>10.9</v>
      </c>
      <c r="FC328">
        <v>10.8</v>
      </c>
      <c r="FD328">
        <v>18</v>
      </c>
      <c r="FE328">
        <v>993.855</v>
      </c>
      <c r="FF328">
        <v>445.567</v>
      </c>
      <c r="FG328">
        <v>32.9996</v>
      </c>
      <c r="FH328">
        <v>35.75</v>
      </c>
      <c r="FI328">
        <v>30.001</v>
      </c>
      <c r="FJ328">
        <v>35.4411</v>
      </c>
      <c r="FK328">
        <v>35.461</v>
      </c>
      <c r="FL328">
        <v>56.2868</v>
      </c>
      <c r="FM328">
        <v>45.9869</v>
      </c>
      <c r="FN328">
        <v>0</v>
      </c>
      <c r="FO328">
        <v>33</v>
      </c>
      <c r="FP328">
        <v>1049.33</v>
      </c>
      <c r="FQ328">
        <v>19.7148</v>
      </c>
      <c r="FR328">
        <v>98.6885</v>
      </c>
      <c r="FS328">
        <v>97.5025</v>
      </c>
    </row>
    <row r="329" spans="1:175">
      <c r="A329">
        <v>313</v>
      </c>
      <c r="B329">
        <v>1627941137.6</v>
      </c>
      <c r="C329">
        <v>624</v>
      </c>
      <c r="D329" t="s">
        <v>920</v>
      </c>
      <c r="E329" t="s">
        <v>921</v>
      </c>
      <c r="F329">
        <v>0</v>
      </c>
      <c r="H329">
        <v>1627941137.6</v>
      </c>
      <c r="I329">
        <f>(J329)/1000</f>
        <v>0</v>
      </c>
      <c r="J329">
        <f>1000*CB329*AH329*(BX329-BY329)/(100*BQ329*(1000-AH329*BX329))</f>
        <v>0</v>
      </c>
      <c r="K329">
        <f>CB329*AH329*(BW329-BV329*(1000-AH329*BY329)/(1000-AH329*BX329))/(100*BQ329)</f>
        <v>0</v>
      </c>
      <c r="L329">
        <f>BV329 - IF(AH329&gt;1, K329*BQ329*100.0/(AJ329*CJ329), 0)</f>
        <v>0</v>
      </c>
      <c r="M329">
        <f>((S329-I329/2)*L329-K329)/(S329+I329/2)</f>
        <v>0</v>
      </c>
      <c r="N329">
        <f>M329*(CC329+CD329)/1000.0</f>
        <v>0</v>
      </c>
      <c r="O329">
        <f>(BV329 - IF(AH329&gt;1, K329*BQ329*100.0/(AJ329*CJ329), 0))*(CC329+CD329)/1000.0</f>
        <v>0</v>
      </c>
      <c r="P329">
        <f>2.0/((1/R329-1/Q329)+SIGN(R329)*SQRT((1/R329-1/Q329)*(1/R329-1/Q329) + 4*BR329/((BR329+1)*(BR329+1))*(2*1/R329*1/Q329-1/Q329*1/Q329)))</f>
        <v>0</v>
      </c>
      <c r="Q329">
        <f>IF(LEFT(BS329,1)&lt;&gt;"0",IF(LEFT(BS329,1)="1",3.0,BT329),$D$5+$E$5*(CJ329*CC329/($K$5*1000))+$F$5*(CJ329*CC329/($K$5*1000))*MAX(MIN(BQ329,$J$5),$I$5)*MAX(MIN(BQ329,$J$5),$I$5)+$G$5*MAX(MIN(BQ329,$J$5),$I$5)*(CJ329*CC329/($K$5*1000))+$H$5*(CJ329*CC329/($K$5*1000))*(CJ329*CC329/($K$5*1000)))</f>
        <v>0</v>
      </c>
      <c r="R329">
        <f>I329*(1000-(1000*0.61365*exp(17.502*V329/(240.97+V329))/(CC329+CD329)+BX329)/2)/(1000*0.61365*exp(17.502*V329/(240.97+V329))/(CC329+CD329)-BX329)</f>
        <v>0</v>
      </c>
      <c r="S329">
        <f>1/((BR329+1)/(P329/1.6)+1/(Q329/1.37)) + BR329/((BR329+1)/(P329/1.6) + BR329/(Q329/1.37))</f>
        <v>0</v>
      </c>
      <c r="T329">
        <f>(BM329*BP329)</f>
        <v>0</v>
      </c>
      <c r="U329">
        <f>(CE329+(T329+2*0.95*5.67E-8*(((CE329+$B$7)+273)^4-(CE329+273)^4)-44100*I329)/(1.84*29.3*Q329+8*0.95*5.67E-8*(CE329+273)^3))</f>
        <v>0</v>
      </c>
      <c r="V329">
        <f>($C$7*CF329+$D$7*CG329+$E$7*U329)</f>
        <v>0</v>
      </c>
      <c r="W329">
        <f>0.61365*exp(17.502*V329/(240.97+V329))</f>
        <v>0</v>
      </c>
      <c r="X329">
        <f>(Y329/Z329*100)</f>
        <v>0</v>
      </c>
      <c r="Y329">
        <f>BX329*(CC329+CD329)/1000</f>
        <v>0</v>
      </c>
      <c r="Z329">
        <f>0.61365*exp(17.502*CE329/(240.97+CE329))</f>
        <v>0</v>
      </c>
      <c r="AA329">
        <f>(W329-BX329*(CC329+CD329)/1000)</f>
        <v>0</v>
      </c>
      <c r="AB329">
        <f>(-I329*44100)</f>
        <v>0</v>
      </c>
      <c r="AC329">
        <f>2*29.3*Q329*0.92*(CE329-V329)</f>
        <v>0</v>
      </c>
      <c r="AD329">
        <f>2*0.95*5.67E-8*(((CE329+$B$7)+273)^4-(V329+273)^4)</f>
        <v>0</v>
      </c>
      <c r="AE329">
        <f>T329+AD329+AB329+AC329</f>
        <v>0</v>
      </c>
      <c r="AF329">
        <v>0</v>
      </c>
      <c r="AG329">
        <v>0</v>
      </c>
      <c r="AH329">
        <f>IF(AF329*$H$13&gt;=AJ329,1.0,(AJ329/(AJ329-AF329*$H$13)))</f>
        <v>0</v>
      </c>
      <c r="AI329">
        <f>(AH329-1)*100</f>
        <v>0</v>
      </c>
      <c r="AJ329">
        <f>MAX(0,($B$13+$C$13*CJ329)/(1+$D$13*CJ329)*CC329/(CE329+273)*$E$13)</f>
        <v>0</v>
      </c>
      <c r="AK329" t="s">
        <v>292</v>
      </c>
      <c r="AL329" t="s">
        <v>292</v>
      </c>
      <c r="AM329">
        <v>0</v>
      </c>
      <c r="AN329">
        <v>0</v>
      </c>
      <c r="AO329">
        <f>1-AM329/AN329</f>
        <v>0</v>
      </c>
      <c r="AP329">
        <v>0</v>
      </c>
      <c r="AQ329" t="s">
        <v>292</v>
      </c>
      <c r="AR329" t="s">
        <v>292</v>
      </c>
      <c r="AS329">
        <v>0</v>
      </c>
      <c r="AT329">
        <v>0</v>
      </c>
      <c r="AU329">
        <f>1-AS329/AT329</f>
        <v>0</v>
      </c>
      <c r="AV329">
        <v>0.5</v>
      </c>
      <c r="AW329">
        <f>BN329</f>
        <v>0</v>
      </c>
      <c r="AX329">
        <f>K329</f>
        <v>0</v>
      </c>
      <c r="AY329">
        <f>AU329*AV329*AW329</f>
        <v>0</v>
      </c>
      <c r="AZ329">
        <f>(AX329-AP329)/AW329</f>
        <v>0</v>
      </c>
      <c r="BA329">
        <f>(AN329-AT329)/AT329</f>
        <v>0</v>
      </c>
      <c r="BB329">
        <f>AM329/(AO329+AM329/AT329)</f>
        <v>0</v>
      </c>
      <c r="BC329" t="s">
        <v>292</v>
      </c>
      <c r="BD329">
        <v>0</v>
      </c>
      <c r="BE329">
        <f>IF(BD329&lt;&gt;0, BD329, BB329)</f>
        <v>0</v>
      </c>
      <c r="BF329">
        <f>1-BE329/AT329</f>
        <v>0</v>
      </c>
      <c r="BG329">
        <f>(AT329-AS329)/(AT329-BE329)</f>
        <v>0</v>
      </c>
      <c r="BH329">
        <f>(AN329-AT329)/(AN329-BE329)</f>
        <v>0</v>
      </c>
      <c r="BI329">
        <f>(AT329-AS329)/(AT329-AM329)</f>
        <v>0</v>
      </c>
      <c r="BJ329">
        <f>(AN329-AT329)/(AN329-AM329)</f>
        <v>0</v>
      </c>
      <c r="BK329">
        <f>(BG329*BE329/AS329)</f>
        <v>0</v>
      </c>
      <c r="BL329">
        <f>(1-BK329)</f>
        <v>0</v>
      </c>
      <c r="BM329">
        <f>$B$11*CK329+$C$11*CL329+$F$11*CM329*(1-CP329)</f>
        <v>0</v>
      </c>
      <c r="BN329">
        <f>BM329*BO329</f>
        <v>0</v>
      </c>
      <c r="BO329">
        <f>($B$11*$D$9+$C$11*$D$9+$F$11*((CZ329+CR329)/MAX(CZ329+CR329+DA329, 0.1)*$I$9+DA329/MAX(CZ329+CR329+DA329, 0.1)*$J$9))/($B$11+$C$11+$F$11)</f>
        <v>0</v>
      </c>
      <c r="BP329">
        <f>($B$11*$K$9+$C$11*$K$9+$F$11*((CZ329+CR329)/MAX(CZ329+CR329+DA329, 0.1)*$P$9+DA329/MAX(CZ329+CR329+DA329, 0.1)*$Q$9))/($B$11+$C$11+$F$11)</f>
        <v>0</v>
      </c>
      <c r="BQ329">
        <v>6</v>
      </c>
      <c r="BR329">
        <v>0.5</v>
      </c>
      <c r="BS329" t="s">
        <v>293</v>
      </c>
      <c r="BT329">
        <v>2</v>
      </c>
      <c r="BU329">
        <v>1627941137.6</v>
      </c>
      <c r="BV329">
        <v>1037.72</v>
      </c>
      <c r="BW329">
        <v>1042.47</v>
      </c>
      <c r="BX329">
        <v>19.898</v>
      </c>
      <c r="BY329">
        <v>19.8075</v>
      </c>
      <c r="BZ329">
        <v>1035.08</v>
      </c>
      <c r="CA329">
        <v>20.026</v>
      </c>
      <c r="CB329">
        <v>900.027</v>
      </c>
      <c r="CC329">
        <v>101.137</v>
      </c>
      <c r="CD329">
        <v>0.100112</v>
      </c>
      <c r="CE329">
        <v>35.3453</v>
      </c>
      <c r="CF329">
        <v>35.6011</v>
      </c>
      <c r="CG329">
        <v>999.9</v>
      </c>
      <c r="CH329">
        <v>0</v>
      </c>
      <c r="CI329">
        <v>0</v>
      </c>
      <c r="CJ329">
        <v>9993.12</v>
      </c>
      <c r="CK329">
        <v>0</v>
      </c>
      <c r="CL329">
        <v>66.265</v>
      </c>
      <c r="CM329">
        <v>1459.89</v>
      </c>
      <c r="CN329">
        <v>0.973009</v>
      </c>
      <c r="CO329">
        <v>0.0269909</v>
      </c>
      <c r="CP329">
        <v>0</v>
      </c>
      <c r="CQ329">
        <v>3.4341</v>
      </c>
      <c r="CR329">
        <v>4.99951</v>
      </c>
      <c r="CS329">
        <v>198.142</v>
      </c>
      <c r="CT329">
        <v>11911.1</v>
      </c>
      <c r="CU329">
        <v>48.812</v>
      </c>
      <c r="CV329">
        <v>51.125</v>
      </c>
      <c r="CW329">
        <v>50.312</v>
      </c>
      <c r="CX329">
        <v>50.187</v>
      </c>
      <c r="CY329">
        <v>50.812</v>
      </c>
      <c r="CZ329">
        <v>1415.62</v>
      </c>
      <c r="DA329">
        <v>39.27</v>
      </c>
      <c r="DB329">
        <v>0</v>
      </c>
      <c r="DC329">
        <v>1627941138.1</v>
      </c>
      <c r="DD329">
        <v>0</v>
      </c>
      <c r="DE329">
        <v>3.24889615384615</v>
      </c>
      <c r="DF329">
        <v>-0.171846159705731</v>
      </c>
      <c r="DG329">
        <v>-2.35135042205612</v>
      </c>
      <c r="DH329">
        <v>198.525653846154</v>
      </c>
      <c r="DI329">
        <v>15</v>
      </c>
      <c r="DJ329">
        <v>1627940486.6</v>
      </c>
      <c r="DK329" t="s">
        <v>294</v>
      </c>
      <c r="DL329">
        <v>1627940484.1</v>
      </c>
      <c r="DM329">
        <v>1627940486.6</v>
      </c>
      <c r="DN329">
        <v>1</v>
      </c>
      <c r="DO329">
        <v>-0.66</v>
      </c>
      <c r="DP329">
        <v>-0.126</v>
      </c>
      <c r="DQ329">
        <v>0.617</v>
      </c>
      <c r="DR329">
        <v>-0.144</v>
      </c>
      <c r="DS329">
        <v>420</v>
      </c>
      <c r="DT329">
        <v>19</v>
      </c>
      <c r="DU329">
        <v>0.69</v>
      </c>
      <c r="DV329">
        <v>0.21</v>
      </c>
      <c r="DW329">
        <v>-4.75765048780488</v>
      </c>
      <c r="DX329">
        <v>0.31774034843205</v>
      </c>
      <c r="DY329">
        <v>0.0914018011230771</v>
      </c>
      <c r="DZ329">
        <v>1</v>
      </c>
      <c r="EA329">
        <v>3.24262352941176</v>
      </c>
      <c r="EB329">
        <v>-0.215420358081886</v>
      </c>
      <c r="EC329">
        <v>0.186261817720338</v>
      </c>
      <c r="ED329">
        <v>1</v>
      </c>
      <c r="EE329">
        <v>0.0620732219512195</v>
      </c>
      <c r="EF329">
        <v>0.0158848557491291</v>
      </c>
      <c r="EG329">
        <v>0.0032515520231536</v>
      </c>
      <c r="EH329">
        <v>1</v>
      </c>
      <c r="EI329">
        <v>3</v>
      </c>
      <c r="EJ329">
        <v>3</v>
      </c>
      <c r="EK329" t="s">
        <v>295</v>
      </c>
      <c r="EL329">
        <v>100</v>
      </c>
      <c r="EM329">
        <v>100</v>
      </c>
      <c r="EN329">
        <v>2.64</v>
      </c>
      <c r="EO329">
        <v>-0.128</v>
      </c>
      <c r="EP329">
        <v>-1.5265217558934</v>
      </c>
      <c r="EQ329">
        <v>0.00616335315543056</v>
      </c>
      <c r="ER329">
        <v>-2.81551833566181e-06</v>
      </c>
      <c r="ES329">
        <v>7.20361701182458e-10</v>
      </c>
      <c r="ET329">
        <v>-0.335119031910718</v>
      </c>
      <c r="EU329">
        <v>0.000949733804135094</v>
      </c>
      <c r="EV329">
        <v>0.000626151634330831</v>
      </c>
      <c r="EW329">
        <v>-7.8445624330649e-06</v>
      </c>
      <c r="EX329">
        <v>-4</v>
      </c>
      <c r="EY329">
        <v>2067</v>
      </c>
      <c r="EZ329">
        <v>1</v>
      </c>
      <c r="FA329">
        <v>22</v>
      </c>
      <c r="FB329">
        <v>10.9</v>
      </c>
      <c r="FC329">
        <v>10.8</v>
      </c>
      <c r="FD329">
        <v>18</v>
      </c>
      <c r="FE329">
        <v>993.958</v>
      </c>
      <c r="FF329">
        <v>445.606</v>
      </c>
      <c r="FG329">
        <v>32.9996</v>
      </c>
      <c r="FH329">
        <v>35.755</v>
      </c>
      <c r="FI329">
        <v>30.001</v>
      </c>
      <c r="FJ329">
        <v>35.446</v>
      </c>
      <c r="FK329">
        <v>35.4667</v>
      </c>
      <c r="FL329">
        <v>56.4485</v>
      </c>
      <c r="FM329">
        <v>45.9869</v>
      </c>
      <c r="FN329">
        <v>0</v>
      </c>
      <c r="FO329">
        <v>33</v>
      </c>
      <c r="FP329">
        <v>1054.38</v>
      </c>
      <c r="FQ329">
        <v>19.7213</v>
      </c>
      <c r="FR329">
        <v>98.6879</v>
      </c>
      <c r="FS329">
        <v>97.5016</v>
      </c>
    </row>
    <row r="330" spans="1:175">
      <c r="A330">
        <v>314</v>
      </c>
      <c r="B330">
        <v>1627941139.6</v>
      </c>
      <c r="C330">
        <v>626</v>
      </c>
      <c r="D330" t="s">
        <v>922</v>
      </c>
      <c r="E330" t="s">
        <v>923</v>
      </c>
      <c r="F330">
        <v>0</v>
      </c>
      <c r="H330">
        <v>1627941139.6</v>
      </c>
      <c r="I330">
        <f>(J330)/1000</f>
        <v>0</v>
      </c>
      <c r="J330">
        <f>1000*CB330*AH330*(BX330-BY330)/(100*BQ330*(1000-AH330*BX330))</f>
        <v>0</v>
      </c>
      <c r="K330">
        <f>CB330*AH330*(BW330-BV330*(1000-AH330*BY330)/(1000-AH330*BX330))/(100*BQ330)</f>
        <v>0</v>
      </c>
      <c r="L330">
        <f>BV330 - IF(AH330&gt;1, K330*BQ330*100.0/(AJ330*CJ330), 0)</f>
        <v>0</v>
      </c>
      <c r="M330">
        <f>((S330-I330/2)*L330-K330)/(S330+I330/2)</f>
        <v>0</v>
      </c>
      <c r="N330">
        <f>M330*(CC330+CD330)/1000.0</f>
        <v>0</v>
      </c>
      <c r="O330">
        <f>(BV330 - IF(AH330&gt;1, K330*BQ330*100.0/(AJ330*CJ330), 0))*(CC330+CD330)/1000.0</f>
        <v>0</v>
      </c>
      <c r="P330">
        <f>2.0/((1/R330-1/Q330)+SIGN(R330)*SQRT((1/R330-1/Q330)*(1/R330-1/Q330) + 4*BR330/((BR330+1)*(BR330+1))*(2*1/R330*1/Q330-1/Q330*1/Q330)))</f>
        <v>0</v>
      </c>
      <c r="Q330">
        <f>IF(LEFT(BS330,1)&lt;&gt;"0",IF(LEFT(BS330,1)="1",3.0,BT330),$D$5+$E$5*(CJ330*CC330/($K$5*1000))+$F$5*(CJ330*CC330/($K$5*1000))*MAX(MIN(BQ330,$J$5),$I$5)*MAX(MIN(BQ330,$J$5),$I$5)+$G$5*MAX(MIN(BQ330,$J$5),$I$5)*(CJ330*CC330/($K$5*1000))+$H$5*(CJ330*CC330/($K$5*1000))*(CJ330*CC330/($K$5*1000)))</f>
        <v>0</v>
      </c>
      <c r="R330">
        <f>I330*(1000-(1000*0.61365*exp(17.502*V330/(240.97+V330))/(CC330+CD330)+BX330)/2)/(1000*0.61365*exp(17.502*V330/(240.97+V330))/(CC330+CD330)-BX330)</f>
        <v>0</v>
      </c>
      <c r="S330">
        <f>1/((BR330+1)/(P330/1.6)+1/(Q330/1.37)) + BR330/((BR330+1)/(P330/1.6) + BR330/(Q330/1.37))</f>
        <v>0</v>
      </c>
      <c r="T330">
        <f>(BM330*BP330)</f>
        <v>0</v>
      </c>
      <c r="U330">
        <f>(CE330+(T330+2*0.95*5.67E-8*(((CE330+$B$7)+273)^4-(CE330+273)^4)-44100*I330)/(1.84*29.3*Q330+8*0.95*5.67E-8*(CE330+273)^3))</f>
        <v>0</v>
      </c>
      <c r="V330">
        <f>($C$7*CF330+$D$7*CG330+$E$7*U330)</f>
        <v>0</v>
      </c>
      <c r="W330">
        <f>0.61365*exp(17.502*V330/(240.97+V330))</f>
        <v>0</v>
      </c>
      <c r="X330">
        <f>(Y330/Z330*100)</f>
        <v>0</v>
      </c>
      <c r="Y330">
        <f>BX330*(CC330+CD330)/1000</f>
        <v>0</v>
      </c>
      <c r="Z330">
        <f>0.61365*exp(17.502*CE330/(240.97+CE330))</f>
        <v>0</v>
      </c>
      <c r="AA330">
        <f>(W330-BX330*(CC330+CD330)/1000)</f>
        <v>0</v>
      </c>
      <c r="AB330">
        <f>(-I330*44100)</f>
        <v>0</v>
      </c>
      <c r="AC330">
        <f>2*29.3*Q330*0.92*(CE330-V330)</f>
        <v>0</v>
      </c>
      <c r="AD330">
        <f>2*0.95*5.67E-8*(((CE330+$B$7)+273)^4-(V330+273)^4)</f>
        <v>0</v>
      </c>
      <c r="AE330">
        <f>T330+AD330+AB330+AC330</f>
        <v>0</v>
      </c>
      <c r="AF330">
        <v>0</v>
      </c>
      <c r="AG330">
        <v>0</v>
      </c>
      <c r="AH330">
        <f>IF(AF330*$H$13&gt;=AJ330,1.0,(AJ330/(AJ330-AF330*$H$13)))</f>
        <v>0</v>
      </c>
      <c r="AI330">
        <f>(AH330-1)*100</f>
        <v>0</v>
      </c>
      <c r="AJ330">
        <f>MAX(0,($B$13+$C$13*CJ330)/(1+$D$13*CJ330)*CC330/(CE330+273)*$E$13)</f>
        <v>0</v>
      </c>
      <c r="AK330" t="s">
        <v>292</v>
      </c>
      <c r="AL330" t="s">
        <v>292</v>
      </c>
      <c r="AM330">
        <v>0</v>
      </c>
      <c r="AN330">
        <v>0</v>
      </c>
      <c r="AO330">
        <f>1-AM330/AN330</f>
        <v>0</v>
      </c>
      <c r="AP330">
        <v>0</v>
      </c>
      <c r="AQ330" t="s">
        <v>292</v>
      </c>
      <c r="AR330" t="s">
        <v>292</v>
      </c>
      <c r="AS330">
        <v>0</v>
      </c>
      <c r="AT330">
        <v>0</v>
      </c>
      <c r="AU330">
        <f>1-AS330/AT330</f>
        <v>0</v>
      </c>
      <c r="AV330">
        <v>0.5</v>
      </c>
      <c r="AW330">
        <f>BN330</f>
        <v>0</v>
      </c>
      <c r="AX330">
        <f>K330</f>
        <v>0</v>
      </c>
      <c r="AY330">
        <f>AU330*AV330*AW330</f>
        <v>0</v>
      </c>
      <c r="AZ330">
        <f>(AX330-AP330)/AW330</f>
        <v>0</v>
      </c>
      <c r="BA330">
        <f>(AN330-AT330)/AT330</f>
        <v>0</v>
      </c>
      <c r="BB330">
        <f>AM330/(AO330+AM330/AT330)</f>
        <v>0</v>
      </c>
      <c r="BC330" t="s">
        <v>292</v>
      </c>
      <c r="BD330">
        <v>0</v>
      </c>
      <c r="BE330">
        <f>IF(BD330&lt;&gt;0, BD330, BB330)</f>
        <v>0</v>
      </c>
      <c r="BF330">
        <f>1-BE330/AT330</f>
        <v>0</v>
      </c>
      <c r="BG330">
        <f>(AT330-AS330)/(AT330-BE330)</f>
        <v>0</v>
      </c>
      <c r="BH330">
        <f>(AN330-AT330)/(AN330-BE330)</f>
        <v>0</v>
      </c>
      <c r="BI330">
        <f>(AT330-AS330)/(AT330-AM330)</f>
        <v>0</v>
      </c>
      <c r="BJ330">
        <f>(AN330-AT330)/(AN330-AM330)</f>
        <v>0</v>
      </c>
      <c r="BK330">
        <f>(BG330*BE330/AS330)</f>
        <v>0</v>
      </c>
      <c r="BL330">
        <f>(1-BK330)</f>
        <v>0</v>
      </c>
      <c r="BM330">
        <f>$B$11*CK330+$C$11*CL330+$F$11*CM330*(1-CP330)</f>
        <v>0</v>
      </c>
      <c r="BN330">
        <f>BM330*BO330</f>
        <v>0</v>
      </c>
      <c r="BO330">
        <f>($B$11*$D$9+$C$11*$D$9+$F$11*((CZ330+CR330)/MAX(CZ330+CR330+DA330, 0.1)*$I$9+DA330/MAX(CZ330+CR330+DA330, 0.1)*$J$9))/($B$11+$C$11+$F$11)</f>
        <v>0</v>
      </c>
      <c r="BP330">
        <f>($B$11*$K$9+$C$11*$K$9+$F$11*((CZ330+CR330)/MAX(CZ330+CR330+DA330, 0.1)*$P$9+DA330/MAX(CZ330+CR330+DA330, 0.1)*$Q$9))/($B$11+$C$11+$F$11)</f>
        <v>0</v>
      </c>
      <c r="BQ330">
        <v>6</v>
      </c>
      <c r="BR330">
        <v>0.5</v>
      </c>
      <c r="BS330" t="s">
        <v>293</v>
      </c>
      <c r="BT330">
        <v>2</v>
      </c>
      <c r="BU330">
        <v>1627941139.6</v>
      </c>
      <c r="BV330">
        <v>1041.14</v>
      </c>
      <c r="BW330">
        <v>1045.92</v>
      </c>
      <c r="BX330">
        <v>19.8839</v>
      </c>
      <c r="BY330">
        <v>19.7781</v>
      </c>
      <c r="BZ330">
        <v>1038.5</v>
      </c>
      <c r="CA330">
        <v>20.0121</v>
      </c>
      <c r="CB330">
        <v>899.901</v>
      </c>
      <c r="CC330">
        <v>101.137</v>
      </c>
      <c r="CD330">
        <v>0.100058</v>
      </c>
      <c r="CE330">
        <v>35.3445</v>
      </c>
      <c r="CF330">
        <v>35.5952</v>
      </c>
      <c r="CG330">
        <v>999.9</v>
      </c>
      <c r="CH330">
        <v>0</v>
      </c>
      <c r="CI330">
        <v>0</v>
      </c>
      <c r="CJ330">
        <v>9989.38</v>
      </c>
      <c r="CK330">
        <v>0</v>
      </c>
      <c r="CL330">
        <v>66.265</v>
      </c>
      <c r="CM330">
        <v>1460.24</v>
      </c>
      <c r="CN330">
        <v>0.972993</v>
      </c>
      <c r="CO330">
        <v>0.027007</v>
      </c>
      <c r="CP330">
        <v>0</v>
      </c>
      <c r="CQ330">
        <v>3.2787</v>
      </c>
      <c r="CR330">
        <v>4.99951</v>
      </c>
      <c r="CS330">
        <v>198.642</v>
      </c>
      <c r="CT330">
        <v>11913.8</v>
      </c>
      <c r="CU330">
        <v>48.812</v>
      </c>
      <c r="CV330">
        <v>51.125</v>
      </c>
      <c r="CW330">
        <v>50.312</v>
      </c>
      <c r="CX330">
        <v>50.187</v>
      </c>
      <c r="CY330">
        <v>50.812</v>
      </c>
      <c r="CZ330">
        <v>1415.94</v>
      </c>
      <c r="DA330">
        <v>39.3</v>
      </c>
      <c r="DB330">
        <v>0</v>
      </c>
      <c r="DC330">
        <v>1627941140.5</v>
      </c>
      <c r="DD330">
        <v>0</v>
      </c>
      <c r="DE330">
        <v>3.20415</v>
      </c>
      <c r="DF330">
        <v>-0.0876820577537651</v>
      </c>
      <c r="DG330">
        <v>-1.38150426646825</v>
      </c>
      <c r="DH330">
        <v>198.490576923077</v>
      </c>
      <c r="DI330">
        <v>15</v>
      </c>
      <c r="DJ330">
        <v>1627940486.6</v>
      </c>
      <c r="DK330" t="s">
        <v>294</v>
      </c>
      <c r="DL330">
        <v>1627940484.1</v>
      </c>
      <c r="DM330">
        <v>1627940486.6</v>
      </c>
      <c r="DN330">
        <v>1</v>
      </c>
      <c r="DO330">
        <v>-0.66</v>
      </c>
      <c r="DP330">
        <v>-0.126</v>
      </c>
      <c r="DQ330">
        <v>0.617</v>
      </c>
      <c r="DR330">
        <v>-0.144</v>
      </c>
      <c r="DS330">
        <v>420</v>
      </c>
      <c r="DT330">
        <v>19</v>
      </c>
      <c r="DU330">
        <v>0.69</v>
      </c>
      <c r="DV330">
        <v>0.21</v>
      </c>
      <c r="DW330">
        <v>-4.75649658536585</v>
      </c>
      <c r="DX330">
        <v>0.323920139372826</v>
      </c>
      <c r="DY330">
        <v>0.0911350557597913</v>
      </c>
      <c r="DZ330">
        <v>1</v>
      </c>
      <c r="EA330">
        <v>3.23208823529412</v>
      </c>
      <c r="EB330">
        <v>-0.206967032967028</v>
      </c>
      <c r="EC330">
        <v>0.173512535171358</v>
      </c>
      <c r="ED330">
        <v>1</v>
      </c>
      <c r="EE330">
        <v>0.0653028829268293</v>
      </c>
      <c r="EF330">
        <v>0.0610756181184669</v>
      </c>
      <c r="EG330">
        <v>0.0099100514308651</v>
      </c>
      <c r="EH330">
        <v>1</v>
      </c>
      <c r="EI330">
        <v>3</v>
      </c>
      <c r="EJ330">
        <v>3</v>
      </c>
      <c r="EK330" t="s">
        <v>295</v>
      </c>
      <c r="EL330">
        <v>100</v>
      </c>
      <c r="EM330">
        <v>100</v>
      </c>
      <c r="EN330">
        <v>2.64</v>
      </c>
      <c r="EO330">
        <v>-0.1282</v>
      </c>
      <c r="EP330">
        <v>-1.5265217558934</v>
      </c>
      <c r="EQ330">
        <v>0.00616335315543056</v>
      </c>
      <c r="ER330">
        <v>-2.81551833566181e-06</v>
      </c>
      <c r="ES330">
        <v>7.20361701182458e-10</v>
      </c>
      <c r="ET330">
        <v>-0.335119031910718</v>
      </c>
      <c r="EU330">
        <v>0.000949733804135094</v>
      </c>
      <c r="EV330">
        <v>0.000626151634330831</v>
      </c>
      <c r="EW330">
        <v>-7.8445624330649e-06</v>
      </c>
      <c r="EX330">
        <v>-4</v>
      </c>
      <c r="EY330">
        <v>2067</v>
      </c>
      <c r="EZ330">
        <v>1</v>
      </c>
      <c r="FA330">
        <v>22</v>
      </c>
      <c r="FB330">
        <v>10.9</v>
      </c>
      <c r="FC330">
        <v>10.9</v>
      </c>
      <c r="FD330">
        <v>18</v>
      </c>
      <c r="FE330">
        <v>993.651</v>
      </c>
      <c r="FF330">
        <v>445.624</v>
      </c>
      <c r="FG330">
        <v>32.9996</v>
      </c>
      <c r="FH330">
        <v>35.7599</v>
      </c>
      <c r="FI330">
        <v>30.0009</v>
      </c>
      <c r="FJ330">
        <v>35.451</v>
      </c>
      <c r="FK330">
        <v>35.4715</v>
      </c>
      <c r="FL330">
        <v>56.5979</v>
      </c>
      <c r="FM330">
        <v>45.9869</v>
      </c>
      <c r="FN330">
        <v>0</v>
      </c>
      <c r="FO330">
        <v>33</v>
      </c>
      <c r="FP330">
        <v>1059.42</v>
      </c>
      <c r="FQ330">
        <v>19.7301</v>
      </c>
      <c r="FR330">
        <v>98.6873</v>
      </c>
      <c r="FS330">
        <v>97.5</v>
      </c>
    </row>
    <row r="331" spans="1:175">
      <c r="A331">
        <v>315</v>
      </c>
      <c r="B331">
        <v>1627941141.6</v>
      </c>
      <c r="C331">
        <v>628</v>
      </c>
      <c r="D331" t="s">
        <v>924</v>
      </c>
      <c r="E331" t="s">
        <v>925</v>
      </c>
      <c r="F331">
        <v>0</v>
      </c>
      <c r="H331">
        <v>1627941141.6</v>
      </c>
      <c r="I331">
        <f>(J331)/1000</f>
        <v>0</v>
      </c>
      <c r="J331">
        <f>1000*CB331*AH331*(BX331-BY331)/(100*BQ331*(1000-AH331*BX331))</f>
        <v>0</v>
      </c>
      <c r="K331">
        <f>CB331*AH331*(BW331-BV331*(1000-AH331*BY331)/(1000-AH331*BX331))/(100*BQ331)</f>
        <v>0</v>
      </c>
      <c r="L331">
        <f>BV331 - IF(AH331&gt;1, K331*BQ331*100.0/(AJ331*CJ331), 0)</f>
        <v>0</v>
      </c>
      <c r="M331">
        <f>((S331-I331/2)*L331-K331)/(S331+I331/2)</f>
        <v>0</v>
      </c>
      <c r="N331">
        <f>M331*(CC331+CD331)/1000.0</f>
        <v>0</v>
      </c>
      <c r="O331">
        <f>(BV331 - IF(AH331&gt;1, K331*BQ331*100.0/(AJ331*CJ331), 0))*(CC331+CD331)/1000.0</f>
        <v>0</v>
      </c>
      <c r="P331">
        <f>2.0/((1/R331-1/Q331)+SIGN(R331)*SQRT((1/R331-1/Q331)*(1/R331-1/Q331) + 4*BR331/((BR331+1)*(BR331+1))*(2*1/R331*1/Q331-1/Q331*1/Q331)))</f>
        <v>0</v>
      </c>
      <c r="Q331">
        <f>IF(LEFT(BS331,1)&lt;&gt;"0",IF(LEFT(BS331,1)="1",3.0,BT331),$D$5+$E$5*(CJ331*CC331/($K$5*1000))+$F$5*(CJ331*CC331/($K$5*1000))*MAX(MIN(BQ331,$J$5),$I$5)*MAX(MIN(BQ331,$J$5),$I$5)+$G$5*MAX(MIN(BQ331,$J$5),$I$5)*(CJ331*CC331/($K$5*1000))+$H$5*(CJ331*CC331/($K$5*1000))*(CJ331*CC331/($K$5*1000)))</f>
        <v>0</v>
      </c>
      <c r="R331">
        <f>I331*(1000-(1000*0.61365*exp(17.502*V331/(240.97+V331))/(CC331+CD331)+BX331)/2)/(1000*0.61365*exp(17.502*V331/(240.97+V331))/(CC331+CD331)-BX331)</f>
        <v>0</v>
      </c>
      <c r="S331">
        <f>1/((BR331+1)/(P331/1.6)+1/(Q331/1.37)) + BR331/((BR331+1)/(P331/1.6) + BR331/(Q331/1.37))</f>
        <v>0</v>
      </c>
      <c r="T331">
        <f>(BM331*BP331)</f>
        <v>0</v>
      </c>
      <c r="U331">
        <f>(CE331+(T331+2*0.95*5.67E-8*(((CE331+$B$7)+273)^4-(CE331+273)^4)-44100*I331)/(1.84*29.3*Q331+8*0.95*5.67E-8*(CE331+273)^3))</f>
        <v>0</v>
      </c>
      <c r="V331">
        <f>($C$7*CF331+$D$7*CG331+$E$7*U331)</f>
        <v>0</v>
      </c>
      <c r="W331">
        <f>0.61365*exp(17.502*V331/(240.97+V331))</f>
        <v>0</v>
      </c>
      <c r="X331">
        <f>(Y331/Z331*100)</f>
        <v>0</v>
      </c>
      <c r="Y331">
        <f>BX331*(CC331+CD331)/1000</f>
        <v>0</v>
      </c>
      <c r="Z331">
        <f>0.61365*exp(17.502*CE331/(240.97+CE331))</f>
        <v>0</v>
      </c>
      <c r="AA331">
        <f>(W331-BX331*(CC331+CD331)/1000)</f>
        <v>0</v>
      </c>
      <c r="AB331">
        <f>(-I331*44100)</f>
        <v>0</v>
      </c>
      <c r="AC331">
        <f>2*29.3*Q331*0.92*(CE331-V331)</f>
        <v>0</v>
      </c>
      <c r="AD331">
        <f>2*0.95*5.67E-8*(((CE331+$B$7)+273)^4-(V331+273)^4)</f>
        <v>0</v>
      </c>
      <c r="AE331">
        <f>T331+AD331+AB331+AC331</f>
        <v>0</v>
      </c>
      <c r="AF331">
        <v>0</v>
      </c>
      <c r="AG331">
        <v>0</v>
      </c>
      <c r="AH331">
        <f>IF(AF331*$H$13&gt;=AJ331,1.0,(AJ331/(AJ331-AF331*$H$13)))</f>
        <v>0</v>
      </c>
      <c r="AI331">
        <f>(AH331-1)*100</f>
        <v>0</v>
      </c>
      <c r="AJ331">
        <f>MAX(0,($B$13+$C$13*CJ331)/(1+$D$13*CJ331)*CC331/(CE331+273)*$E$13)</f>
        <v>0</v>
      </c>
      <c r="AK331" t="s">
        <v>292</v>
      </c>
      <c r="AL331" t="s">
        <v>292</v>
      </c>
      <c r="AM331">
        <v>0</v>
      </c>
      <c r="AN331">
        <v>0</v>
      </c>
      <c r="AO331">
        <f>1-AM331/AN331</f>
        <v>0</v>
      </c>
      <c r="AP331">
        <v>0</v>
      </c>
      <c r="AQ331" t="s">
        <v>292</v>
      </c>
      <c r="AR331" t="s">
        <v>292</v>
      </c>
      <c r="AS331">
        <v>0</v>
      </c>
      <c r="AT331">
        <v>0</v>
      </c>
      <c r="AU331">
        <f>1-AS331/AT331</f>
        <v>0</v>
      </c>
      <c r="AV331">
        <v>0.5</v>
      </c>
      <c r="AW331">
        <f>BN331</f>
        <v>0</v>
      </c>
      <c r="AX331">
        <f>K331</f>
        <v>0</v>
      </c>
      <c r="AY331">
        <f>AU331*AV331*AW331</f>
        <v>0</v>
      </c>
      <c r="AZ331">
        <f>(AX331-AP331)/AW331</f>
        <v>0</v>
      </c>
      <c r="BA331">
        <f>(AN331-AT331)/AT331</f>
        <v>0</v>
      </c>
      <c r="BB331">
        <f>AM331/(AO331+AM331/AT331)</f>
        <v>0</v>
      </c>
      <c r="BC331" t="s">
        <v>292</v>
      </c>
      <c r="BD331">
        <v>0</v>
      </c>
      <c r="BE331">
        <f>IF(BD331&lt;&gt;0, BD331, BB331)</f>
        <v>0</v>
      </c>
      <c r="BF331">
        <f>1-BE331/AT331</f>
        <v>0</v>
      </c>
      <c r="BG331">
        <f>(AT331-AS331)/(AT331-BE331)</f>
        <v>0</v>
      </c>
      <c r="BH331">
        <f>(AN331-AT331)/(AN331-BE331)</f>
        <v>0</v>
      </c>
      <c r="BI331">
        <f>(AT331-AS331)/(AT331-AM331)</f>
        <v>0</v>
      </c>
      <c r="BJ331">
        <f>(AN331-AT331)/(AN331-AM331)</f>
        <v>0</v>
      </c>
      <c r="BK331">
        <f>(BG331*BE331/AS331)</f>
        <v>0</v>
      </c>
      <c r="BL331">
        <f>(1-BK331)</f>
        <v>0</v>
      </c>
      <c r="BM331">
        <f>$B$11*CK331+$C$11*CL331+$F$11*CM331*(1-CP331)</f>
        <v>0</v>
      </c>
      <c r="BN331">
        <f>BM331*BO331</f>
        <v>0</v>
      </c>
      <c r="BO331">
        <f>($B$11*$D$9+$C$11*$D$9+$F$11*((CZ331+CR331)/MAX(CZ331+CR331+DA331, 0.1)*$I$9+DA331/MAX(CZ331+CR331+DA331, 0.1)*$J$9))/($B$11+$C$11+$F$11)</f>
        <v>0</v>
      </c>
      <c r="BP331">
        <f>($B$11*$K$9+$C$11*$K$9+$F$11*((CZ331+CR331)/MAX(CZ331+CR331+DA331, 0.1)*$P$9+DA331/MAX(CZ331+CR331+DA331, 0.1)*$Q$9))/($B$11+$C$11+$F$11)</f>
        <v>0</v>
      </c>
      <c r="BQ331">
        <v>6</v>
      </c>
      <c r="BR331">
        <v>0.5</v>
      </c>
      <c r="BS331" t="s">
        <v>293</v>
      </c>
      <c r="BT331">
        <v>2</v>
      </c>
      <c r="BU331">
        <v>1627941141.6</v>
      </c>
      <c r="BV331">
        <v>1044.52</v>
      </c>
      <c r="BW331">
        <v>1049.21</v>
      </c>
      <c r="BX331">
        <v>19.8688</v>
      </c>
      <c r="BY331">
        <v>19.775</v>
      </c>
      <c r="BZ331">
        <v>1041.86</v>
      </c>
      <c r="CA331">
        <v>19.9973</v>
      </c>
      <c r="CB331">
        <v>900.041</v>
      </c>
      <c r="CC331">
        <v>101.138</v>
      </c>
      <c r="CD331">
        <v>0.100293</v>
      </c>
      <c r="CE331">
        <v>35.3435</v>
      </c>
      <c r="CF331">
        <v>35.6083</v>
      </c>
      <c r="CG331">
        <v>999.9</v>
      </c>
      <c r="CH331">
        <v>0</v>
      </c>
      <c r="CI331">
        <v>0</v>
      </c>
      <c r="CJ331">
        <v>9995.62</v>
      </c>
      <c r="CK331">
        <v>0</v>
      </c>
      <c r="CL331">
        <v>66.265</v>
      </c>
      <c r="CM331">
        <v>1459.94</v>
      </c>
      <c r="CN331">
        <v>0.972987</v>
      </c>
      <c r="CO331">
        <v>0.0270127</v>
      </c>
      <c r="CP331">
        <v>0</v>
      </c>
      <c r="CQ331">
        <v>3.3643</v>
      </c>
      <c r="CR331">
        <v>4.99951</v>
      </c>
      <c r="CS331">
        <v>197.962</v>
      </c>
      <c r="CT331">
        <v>11911.3</v>
      </c>
      <c r="CU331">
        <v>48.812</v>
      </c>
      <c r="CV331">
        <v>51.062</v>
      </c>
      <c r="CW331">
        <v>50.312</v>
      </c>
      <c r="CX331">
        <v>50.187</v>
      </c>
      <c r="CY331">
        <v>50.812</v>
      </c>
      <c r="CZ331">
        <v>1415.64</v>
      </c>
      <c r="DA331">
        <v>39.3</v>
      </c>
      <c r="DB331">
        <v>0</v>
      </c>
      <c r="DC331">
        <v>1627941142.3</v>
      </c>
      <c r="DD331">
        <v>0</v>
      </c>
      <c r="DE331">
        <v>3.209364</v>
      </c>
      <c r="DF331">
        <v>-0.233338468251275</v>
      </c>
      <c r="DG331">
        <v>-0.27946152433834</v>
      </c>
      <c r="DH331">
        <v>198.37532</v>
      </c>
      <c r="DI331">
        <v>15</v>
      </c>
      <c r="DJ331">
        <v>1627940486.6</v>
      </c>
      <c r="DK331" t="s">
        <v>294</v>
      </c>
      <c r="DL331">
        <v>1627940484.1</v>
      </c>
      <c r="DM331">
        <v>1627940486.6</v>
      </c>
      <c r="DN331">
        <v>1</v>
      </c>
      <c r="DO331">
        <v>-0.66</v>
      </c>
      <c r="DP331">
        <v>-0.126</v>
      </c>
      <c r="DQ331">
        <v>0.617</v>
      </c>
      <c r="DR331">
        <v>-0.144</v>
      </c>
      <c r="DS331">
        <v>420</v>
      </c>
      <c r="DT331">
        <v>19</v>
      </c>
      <c r="DU331">
        <v>0.69</v>
      </c>
      <c r="DV331">
        <v>0.21</v>
      </c>
      <c r="DW331">
        <v>-4.76084682926829</v>
      </c>
      <c r="DX331">
        <v>0.45070829268292</v>
      </c>
      <c r="DY331">
        <v>0.0884451076130171</v>
      </c>
      <c r="DZ331">
        <v>1</v>
      </c>
      <c r="EA331">
        <v>3.21581428571429</v>
      </c>
      <c r="EB331">
        <v>-0.329997651663412</v>
      </c>
      <c r="EC331">
        <v>0.180808953859919</v>
      </c>
      <c r="ED331">
        <v>1</v>
      </c>
      <c r="EE331">
        <v>0.0694715390243902</v>
      </c>
      <c r="EF331">
        <v>0.112037098954704</v>
      </c>
      <c r="EG331">
        <v>0.014940914026663</v>
      </c>
      <c r="EH331">
        <v>0</v>
      </c>
      <c r="EI331">
        <v>2</v>
      </c>
      <c r="EJ331">
        <v>3</v>
      </c>
      <c r="EK331" t="s">
        <v>298</v>
      </c>
      <c r="EL331">
        <v>100</v>
      </c>
      <c r="EM331">
        <v>100</v>
      </c>
      <c r="EN331">
        <v>2.66</v>
      </c>
      <c r="EO331">
        <v>-0.1285</v>
      </c>
      <c r="EP331">
        <v>-1.5265217558934</v>
      </c>
      <c r="EQ331">
        <v>0.00616335315543056</v>
      </c>
      <c r="ER331">
        <v>-2.81551833566181e-06</v>
      </c>
      <c r="ES331">
        <v>7.20361701182458e-10</v>
      </c>
      <c r="ET331">
        <v>-0.335119031910718</v>
      </c>
      <c r="EU331">
        <v>0.000949733804135094</v>
      </c>
      <c r="EV331">
        <v>0.000626151634330831</v>
      </c>
      <c r="EW331">
        <v>-7.8445624330649e-06</v>
      </c>
      <c r="EX331">
        <v>-4</v>
      </c>
      <c r="EY331">
        <v>2067</v>
      </c>
      <c r="EZ331">
        <v>1</v>
      </c>
      <c r="FA331">
        <v>22</v>
      </c>
      <c r="FB331">
        <v>11</v>
      </c>
      <c r="FC331">
        <v>10.9</v>
      </c>
      <c r="FD331">
        <v>18</v>
      </c>
      <c r="FE331">
        <v>993.793</v>
      </c>
      <c r="FF331">
        <v>445.526</v>
      </c>
      <c r="FG331">
        <v>32.9997</v>
      </c>
      <c r="FH331">
        <v>35.7649</v>
      </c>
      <c r="FI331">
        <v>30.0009</v>
      </c>
      <c r="FJ331">
        <v>35.4565</v>
      </c>
      <c r="FK331">
        <v>35.4763</v>
      </c>
      <c r="FL331">
        <v>56.7184</v>
      </c>
      <c r="FM331">
        <v>45.9869</v>
      </c>
      <c r="FN331">
        <v>0</v>
      </c>
      <c r="FO331">
        <v>33</v>
      </c>
      <c r="FP331">
        <v>1059.42</v>
      </c>
      <c r="FQ331">
        <v>19.7301</v>
      </c>
      <c r="FR331">
        <v>98.6866</v>
      </c>
      <c r="FS331">
        <v>97.4996</v>
      </c>
    </row>
    <row r="332" spans="1:175">
      <c r="A332">
        <v>316</v>
      </c>
      <c r="B332">
        <v>1627941143.6</v>
      </c>
      <c r="C332">
        <v>630</v>
      </c>
      <c r="D332" t="s">
        <v>926</v>
      </c>
      <c r="E332" t="s">
        <v>927</v>
      </c>
      <c r="F332">
        <v>0</v>
      </c>
      <c r="H332">
        <v>1627941143.6</v>
      </c>
      <c r="I332">
        <f>(J332)/1000</f>
        <v>0</v>
      </c>
      <c r="J332">
        <f>1000*CB332*AH332*(BX332-BY332)/(100*BQ332*(1000-AH332*BX332))</f>
        <v>0</v>
      </c>
      <c r="K332">
        <f>CB332*AH332*(BW332-BV332*(1000-AH332*BY332)/(1000-AH332*BX332))/(100*BQ332)</f>
        <v>0</v>
      </c>
      <c r="L332">
        <f>BV332 - IF(AH332&gt;1, K332*BQ332*100.0/(AJ332*CJ332), 0)</f>
        <v>0</v>
      </c>
      <c r="M332">
        <f>((S332-I332/2)*L332-K332)/(S332+I332/2)</f>
        <v>0</v>
      </c>
      <c r="N332">
        <f>M332*(CC332+CD332)/1000.0</f>
        <v>0</v>
      </c>
      <c r="O332">
        <f>(BV332 - IF(AH332&gt;1, K332*BQ332*100.0/(AJ332*CJ332), 0))*(CC332+CD332)/1000.0</f>
        <v>0</v>
      </c>
      <c r="P332">
        <f>2.0/((1/R332-1/Q332)+SIGN(R332)*SQRT((1/R332-1/Q332)*(1/R332-1/Q332) + 4*BR332/((BR332+1)*(BR332+1))*(2*1/R332*1/Q332-1/Q332*1/Q332)))</f>
        <v>0</v>
      </c>
      <c r="Q332">
        <f>IF(LEFT(BS332,1)&lt;&gt;"0",IF(LEFT(BS332,1)="1",3.0,BT332),$D$5+$E$5*(CJ332*CC332/($K$5*1000))+$F$5*(CJ332*CC332/($K$5*1000))*MAX(MIN(BQ332,$J$5),$I$5)*MAX(MIN(BQ332,$J$5),$I$5)+$G$5*MAX(MIN(BQ332,$J$5),$I$5)*(CJ332*CC332/($K$5*1000))+$H$5*(CJ332*CC332/($K$5*1000))*(CJ332*CC332/($K$5*1000)))</f>
        <v>0</v>
      </c>
      <c r="R332">
        <f>I332*(1000-(1000*0.61365*exp(17.502*V332/(240.97+V332))/(CC332+CD332)+BX332)/2)/(1000*0.61365*exp(17.502*V332/(240.97+V332))/(CC332+CD332)-BX332)</f>
        <v>0</v>
      </c>
      <c r="S332">
        <f>1/((BR332+1)/(P332/1.6)+1/(Q332/1.37)) + BR332/((BR332+1)/(P332/1.6) + BR332/(Q332/1.37))</f>
        <v>0</v>
      </c>
      <c r="T332">
        <f>(BM332*BP332)</f>
        <v>0</v>
      </c>
      <c r="U332">
        <f>(CE332+(T332+2*0.95*5.67E-8*(((CE332+$B$7)+273)^4-(CE332+273)^4)-44100*I332)/(1.84*29.3*Q332+8*0.95*5.67E-8*(CE332+273)^3))</f>
        <v>0</v>
      </c>
      <c r="V332">
        <f>($C$7*CF332+$D$7*CG332+$E$7*U332)</f>
        <v>0</v>
      </c>
      <c r="W332">
        <f>0.61365*exp(17.502*V332/(240.97+V332))</f>
        <v>0</v>
      </c>
      <c r="X332">
        <f>(Y332/Z332*100)</f>
        <v>0</v>
      </c>
      <c r="Y332">
        <f>BX332*(CC332+CD332)/1000</f>
        <v>0</v>
      </c>
      <c r="Z332">
        <f>0.61365*exp(17.502*CE332/(240.97+CE332))</f>
        <v>0</v>
      </c>
      <c r="AA332">
        <f>(W332-BX332*(CC332+CD332)/1000)</f>
        <v>0</v>
      </c>
      <c r="AB332">
        <f>(-I332*44100)</f>
        <v>0</v>
      </c>
      <c r="AC332">
        <f>2*29.3*Q332*0.92*(CE332-V332)</f>
        <v>0</v>
      </c>
      <c r="AD332">
        <f>2*0.95*5.67E-8*(((CE332+$B$7)+273)^4-(V332+273)^4)</f>
        <v>0</v>
      </c>
      <c r="AE332">
        <f>T332+AD332+AB332+AC332</f>
        <v>0</v>
      </c>
      <c r="AF332">
        <v>0</v>
      </c>
      <c r="AG332">
        <v>0</v>
      </c>
      <c r="AH332">
        <f>IF(AF332*$H$13&gt;=AJ332,1.0,(AJ332/(AJ332-AF332*$H$13)))</f>
        <v>0</v>
      </c>
      <c r="AI332">
        <f>(AH332-1)*100</f>
        <v>0</v>
      </c>
      <c r="AJ332">
        <f>MAX(0,($B$13+$C$13*CJ332)/(1+$D$13*CJ332)*CC332/(CE332+273)*$E$13)</f>
        <v>0</v>
      </c>
      <c r="AK332" t="s">
        <v>292</v>
      </c>
      <c r="AL332" t="s">
        <v>292</v>
      </c>
      <c r="AM332">
        <v>0</v>
      </c>
      <c r="AN332">
        <v>0</v>
      </c>
      <c r="AO332">
        <f>1-AM332/AN332</f>
        <v>0</v>
      </c>
      <c r="AP332">
        <v>0</v>
      </c>
      <c r="AQ332" t="s">
        <v>292</v>
      </c>
      <c r="AR332" t="s">
        <v>292</v>
      </c>
      <c r="AS332">
        <v>0</v>
      </c>
      <c r="AT332">
        <v>0</v>
      </c>
      <c r="AU332">
        <f>1-AS332/AT332</f>
        <v>0</v>
      </c>
      <c r="AV332">
        <v>0.5</v>
      </c>
      <c r="AW332">
        <f>BN332</f>
        <v>0</v>
      </c>
      <c r="AX332">
        <f>K332</f>
        <v>0</v>
      </c>
      <c r="AY332">
        <f>AU332*AV332*AW332</f>
        <v>0</v>
      </c>
      <c r="AZ332">
        <f>(AX332-AP332)/AW332</f>
        <v>0</v>
      </c>
      <c r="BA332">
        <f>(AN332-AT332)/AT332</f>
        <v>0</v>
      </c>
      <c r="BB332">
        <f>AM332/(AO332+AM332/AT332)</f>
        <v>0</v>
      </c>
      <c r="BC332" t="s">
        <v>292</v>
      </c>
      <c r="BD332">
        <v>0</v>
      </c>
      <c r="BE332">
        <f>IF(BD332&lt;&gt;0, BD332, BB332)</f>
        <v>0</v>
      </c>
      <c r="BF332">
        <f>1-BE332/AT332</f>
        <v>0</v>
      </c>
      <c r="BG332">
        <f>(AT332-AS332)/(AT332-BE332)</f>
        <v>0</v>
      </c>
      <c r="BH332">
        <f>(AN332-AT332)/(AN332-BE332)</f>
        <v>0</v>
      </c>
      <c r="BI332">
        <f>(AT332-AS332)/(AT332-AM332)</f>
        <v>0</v>
      </c>
      <c r="BJ332">
        <f>(AN332-AT332)/(AN332-AM332)</f>
        <v>0</v>
      </c>
      <c r="BK332">
        <f>(BG332*BE332/AS332)</f>
        <v>0</v>
      </c>
      <c r="BL332">
        <f>(1-BK332)</f>
        <v>0</v>
      </c>
      <c r="BM332">
        <f>$B$11*CK332+$C$11*CL332+$F$11*CM332*(1-CP332)</f>
        <v>0</v>
      </c>
      <c r="BN332">
        <f>BM332*BO332</f>
        <v>0</v>
      </c>
      <c r="BO332">
        <f>($B$11*$D$9+$C$11*$D$9+$F$11*((CZ332+CR332)/MAX(CZ332+CR332+DA332, 0.1)*$I$9+DA332/MAX(CZ332+CR332+DA332, 0.1)*$J$9))/($B$11+$C$11+$F$11)</f>
        <v>0</v>
      </c>
      <c r="BP332">
        <f>($B$11*$K$9+$C$11*$K$9+$F$11*((CZ332+CR332)/MAX(CZ332+CR332+DA332, 0.1)*$P$9+DA332/MAX(CZ332+CR332+DA332, 0.1)*$Q$9))/($B$11+$C$11+$F$11)</f>
        <v>0</v>
      </c>
      <c r="BQ332">
        <v>6</v>
      </c>
      <c r="BR332">
        <v>0.5</v>
      </c>
      <c r="BS332" t="s">
        <v>293</v>
      </c>
      <c r="BT332">
        <v>2</v>
      </c>
      <c r="BU332">
        <v>1627941143.6</v>
      </c>
      <c r="BV332">
        <v>1047.92</v>
      </c>
      <c r="BW332">
        <v>1052.58</v>
      </c>
      <c r="BX332">
        <v>19.8612</v>
      </c>
      <c r="BY332">
        <v>19.7786</v>
      </c>
      <c r="BZ332">
        <v>1045.26</v>
      </c>
      <c r="CA332">
        <v>19.9898</v>
      </c>
      <c r="CB332">
        <v>900.08</v>
      </c>
      <c r="CC332">
        <v>101.136</v>
      </c>
      <c r="CD332">
        <v>0.10008</v>
      </c>
      <c r="CE332">
        <v>35.3427</v>
      </c>
      <c r="CF332">
        <v>35.607</v>
      </c>
      <c r="CG332">
        <v>999.9</v>
      </c>
      <c r="CH332">
        <v>0</v>
      </c>
      <c r="CI332">
        <v>0</v>
      </c>
      <c r="CJ332">
        <v>10003.8</v>
      </c>
      <c r="CK332">
        <v>0</v>
      </c>
      <c r="CL332">
        <v>66.265</v>
      </c>
      <c r="CM332">
        <v>1459.9</v>
      </c>
      <c r="CN332">
        <v>0.973009</v>
      </c>
      <c r="CO332">
        <v>0.0269909</v>
      </c>
      <c r="CP332">
        <v>0</v>
      </c>
      <c r="CQ332">
        <v>3.9051</v>
      </c>
      <c r="CR332">
        <v>4.99951</v>
      </c>
      <c r="CS332">
        <v>197.519</v>
      </c>
      <c r="CT332">
        <v>11911.1</v>
      </c>
      <c r="CU332">
        <v>48.812</v>
      </c>
      <c r="CV332">
        <v>51.062</v>
      </c>
      <c r="CW332">
        <v>50.312</v>
      </c>
      <c r="CX332">
        <v>50.187</v>
      </c>
      <c r="CY332">
        <v>50.75</v>
      </c>
      <c r="CZ332">
        <v>1415.63</v>
      </c>
      <c r="DA332">
        <v>39.27</v>
      </c>
      <c r="DB332">
        <v>0</v>
      </c>
      <c r="DC332">
        <v>1627941144.1</v>
      </c>
      <c r="DD332">
        <v>0</v>
      </c>
      <c r="DE332">
        <v>3.28146923076923</v>
      </c>
      <c r="DF332">
        <v>0.897497431179261</v>
      </c>
      <c r="DG332">
        <v>-1.71025639721337</v>
      </c>
      <c r="DH332">
        <v>198.293192307692</v>
      </c>
      <c r="DI332">
        <v>15</v>
      </c>
      <c r="DJ332">
        <v>1627940486.6</v>
      </c>
      <c r="DK332" t="s">
        <v>294</v>
      </c>
      <c r="DL332">
        <v>1627940484.1</v>
      </c>
      <c r="DM332">
        <v>1627940486.6</v>
      </c>
      <c r="DN332">
        <v>1</v>
      </c>
      <c r="DO332">
        <v>-0.66</v>
      </c>
      <c r="DP332">
        <v>-0.126</v>
      </c>
      <c r="DQ332">
        <v>0.617</v>
      </c>
      <c r="DR332">
        <v>-0.144</v>
      </c>
      <c r="DS332">
        <v>420</v>
      </c>
      <c r="DT332">
        <v>19</v>
      </c>
      <c r="DU332">
        <v>0.69</v>
      </c>
      <c r="DV332">
        <v>0.21</v>
      </c>
      <c r="DW332">
        <v>-4.75663829268293</v>
      </c>
      <c r="DX332">
        <v>0.562876306620207</v>
      </c>
      <c r="DY332">
        <v>0.0890318629974258</v>
      </c>
      <c r="DZ332">
        <v>0</v>
      </c>
      <c r="EA332">
        <v>3.23656764705882</v>
      </c>
      <c r="EB332">
        <v>0.35804216852385</v>
      </c>
      <c r="EC332">
        <v>0.188654305263526</v>
      </c>
      <c r="ED332">
        <v>1</v>
      </c>
      <c r="EE332">
        <v>0.072461843902439</v>
      </c>
      <c r="EF332">
        <v>0.133497702439024</v>
      </c>
      <c r="EG332">
        <v>0.0161841965930793</v>
      </c>
      <c r="EH332">
        <v>0</v>
      </c>
      <c r="EI332">
        <v>1</v>
      </c>
      <c r="EJ332">
        <v>3</v>
      </c>
      <c r="EK332" t="s">
        <v>349</v>
      </c>
      <c r="EL332">
        <v>100</v>
      </c>
      <c r="EM332">
        <v>100</v>
      </c>
      <c r="EN332">
        <v>2.66</v>
      </c>
      <c r="EO332">
        <v>-0.1286</v>
      </c>
      <c r="EP332">
        <v>-1.5265217558934</v>
      </c>
      <c r="EQ332">
        <v>0.00616335315543056</v>
      </c>
      <c r="ER332">
        <v>-2.81551833566181e-06</v>
      </c>
      <c r="ES332">
        <v>7.20361701182458e-10</v>
      </c>
      <c r="ET332">
        <v>-0.335119031910718</v>
      </c>
      <c r="EU332">
        <v>0.000949733804135094</v>
      </c>
      <c r="EV332">
        <v>0.000626151634330831</v>
      </c>
      <c r="EW332">
        <v>-7.8445624330649e-06</v>
      </c>
      <c r="EX332">
        <v>-4</v>
      </c>
      <c r="EY332">
        <v>2067</v>
      </c>
      <c r="EZ332">
        <v>1</v>
      </c>
      <c r="FA332">
        <v>22</v>
      </c>
      <c r="FB332">
        <v>11</v>
      </c>
      <c r="FC332">
        <v>10.9</v>
      </c>
      <c r="FD332">
        <v>18</v>
      </c>
      <c r="FE332">
        <v>993.786</v>
      </c>
      <c r="FF332">
        <v>445.571</v>
      </c>
      <c r="FG332">
        <v>32.9998</v>
      </c>
      <c r="FH332">
        <v>35.7697</v>
      </c>
      <c r="FI332">
        <v>30.001</v>
      </c>
      <c r="FJ332">
        <v>35.4614</v>
      </c>
      <c r="FK332">
        <v>35.4828</v>
      </c>
      <c r="FL332">
        <v>56.8808</v>
      </c>
      <c r="FM332">
        <v>45.9869</v>
      </c>
      <c r="FN332">
        <v>0</v>
      </c>
      <c r="FO332">
        <v>33</v>
      </c>
      <c r="FP332">
        <v>1064.45</v>
      </c>
      <c r="FQ332">
        <v>19.7301</v>
      </c>
      <c r="FR332">
        <v>98.6848</v>
      </c>
      <c r="FS332">
        <v>97.4999</v>
      </c>
    </row>
    <row r="333" spans="1:175">
      <c r="A333">
        <v>317</v>
      </c>
      <c r="B333">
        <v>1627941145.6</v>
      </c>
      <c r="C333">
        <v>632</v>
      </c>
      <c r="D333" t="s">
        <v>928</v>
      </c>
      <c r="E333" t="s">
        <v>929</v>
      </c>
      <c r="F333">
        <v>0</v>
      </c>
      <c r="H333">
        <v>1627941145.6</v>
      </c>
      <c r="I333">
        <f>(J333)/1000</f>
        <v>0</v>
      </c>
      <c r="J333">
        <f>1000*CB333*AH333*(BX333-BY333)/(100*BQ333*(1000-AH333*BX333))</f>
        <v>0</v>
      </c>
      <c r="K333">
        <f>CB333*AH333*(BW333-BV333*(1000-AH333*BY333)/(1000-AH333*BX333))/(100*BQ333)</f>
        <v>0</v>
      </c>
      <c r="L333">
        <f>BV333 - IF(AH333&gt;1, K333*BQ333*100.0/(AJ333*CJ333), 0)</f>
        <v>0</v>
      </c>
      <c r="M333">
        <f>((S333-I333/2)*L333-K333)/(S333+I333/2)</f>
        <v>0</v>
      </c>
      <c r="N333">
        <f>M333*(CC333+CD333)/1000.0</f>
        <v>0</v>
      </c>
      <c r="O333">
        <f>(BV333 - IF(AH333&gt;1, K333*BQ333*100.0/(AJ333*CJ333), 0))*(CC333+CD333)/1000.0</f>
        <v>0</v>
      </c>
      <c r="P333">
        <f>2.0/((1/R333-1/Q333)+SIGN(R333)*SQRT((1/R333-1/Q333)*(1/R333-1/Q333) + 4*BR333/((BR333+1)*(BR333+1))*(2*1/R333*1/Q333-1/Q333*1/Q333)))</f>
        <v>0</v>
      </c>
      <c r="Q333">
        <f>IF(LEFT(BS333,1)&lt;&gt;"0",IF(LEFT(BS333,1)="1",3.0,BT333),$D$5+$E$5*(CJ333*CC333/($K$5*1000))+$F$5*(CJ333*CC333/($K$5*1000))*MAX(MIN(BQ333,$J$5),$I$5)*MAX(MIN(BQ333,$J$5),$I$5)+$G$5*MAX(MIN(BQ333,$J$5),$I$5)*(CJ333*CC333/($K$5*1000))+$H$5*(CJ333*CC333/($K$5*1000))*(CJ333*CC333/($K$5*1000)))</f>
        <v>0</v>
      </c>
      <c r="R333">
        <f>I333*(1000-(1000*0.61365*exp(17.502*V333/(240.97+V333))/(CC333+CD333)+BX333)/2)/(1000*0.61365*exp(17.502*V333/(240.97+V333))/(CC333+CD333)-BX333)</f>
        <v>0</v>
      </c>
      <c r="S333">
        <f>1/((BR333+1)/(P333/1.6)+1/(Q333/1.37)) + BR333/((BR333+1)/(P333/1.6) + BR333/(Q333/1.37))</f>
        <v>0</v>
      </c>
      <c r="T333">
        <f>(BM333*BP333)</f>
        <v>0</v>
      </c>
      <c r="U333">
        <f>(CE333+(T333+2*0.95*5.67E-8*(((CE333+$B$7)+273)^4-(CE333+273)^4)-44100*I333)/(1.84*29.3*Q333+8*0.95*5.67E-8*(CE333+273)^3))</f>
        <v>0</v>
      </c>
      <c r="V333">
        <f>($C$7*CF333+$D$7*CG333+$E$7*U333)</f>
        <v>0</v>
      </c>
      <c r="W333">
        <f>0.61365*exp(17.502*V333/(240.97+V333))</f>
        <v>0</v>
      </c>
      <c r="X333">
        <f>(Y333/Z333*100)</f>
        <v>0</v>
      </c>
      <c r="Y333">
        <f>BX333*(CC333+CD333)/1000</f>
        <v>0</v>
      </c>
      <c r="Z333">
        <f>0.61365*exp(17.502*CE333/(240.97+CE333))</f>
        <v>0</v>
      </c>
      <c r="AA333">
        <f>(W333-BX333*(CC333+CD333)/1000)</f>
        <v>0</v>
      </c>
      <c r="AB333">
        <f>(-I333*44100)</f>
        <v>0</v>
      </c>
      <c r="AC333">
        <f>2*29.3*Q333*0.92*(CE333-V333)</f>
        <v>0</v>
      </c>
      <c r="AD333">
        <f>2*0.95*5.67E-8*(((CE333+$B$7)+273)^4-(V333+273)^4)</f>
        <v>0</v>
      </c>
      <c r="AE333">
        <f>T333+AD333+AB333+AC333</f>
        <v>0</v>
      </c>
      <c r="AF333">
        <v>0</v>
      </c>
      <c r="AG333">
        <v>0</v>
      </c>
      <c r="AH333">
        <f>IF(AF333*$H$13&gt;=AJ333,1.0,(AJ333/(AJ333-AF333*$H$13)))</f>
        <v>0</v>
      </c>
      <c r="AI333">
        <f>(AH333-1)*100</f>
        <v>0</v>
      </c>
      <c r="AJ333">
        <f>MAX(0,($B$13+$C$13*CJ333)/(1+$D$13*CJ333)*CC333/(CE333+273)*$E$13)</f>
        <v>0</v>
      </c>
      <c r="AK333" t="s">
        <v>292</v>
      </c>
      <c r="AL333" t="s">
        <v>292</v>
      </c>
      <c r="AM333">
        <v>0</v>
      </c>
      <c r="AN333">
        <v>0</v>
      </c>
      <c r="AO333">
        <f>1-AM333/AN333</f>
        <v>0</v>
      </c>
      <c r="AP333">
        <v>0</v>
      </c>
      <c r="AQ333" t="s">
        <v>292</v>
      </c>
      <c r="AR333" t="s">
        <v>292</v>
      </c>
      <c r="AS333">
        <v>0</v>
      </c>
      <c r="AT333">
        <v>0</v>
      </c>
      <c r="AU333">
        <f>1-AS333/AT333</f>
        <v>0</v>
      </c>
      <c r="AV333">
        <v>0.5</v>
      </c>
      <c r="AW333">
        <f>BN333</f>
        <v>0</v>
      </c>
      <c r="AX333">
        <f>K333</f>
        <v>0</v>
      </c>
      <c r="AY333">
        <f>AU333*AV333*AW333</f>
        <v>0</v>
      </c>
      <c r="AZ333">
        <f>(AX333-AP333)/AW333</f>
        <v>0</v>
      </c>
      <c r="BA333">
        <f>(AN333-AT333)/AT333</f>
        <v>0</v>
      </c>
      <c r="BB333">
        <f>AM333/(AO333+AM333/AT333)</f>
        <v>0</v>
      </c>
      <c r="BC333" t="s">
        <v>292</v>
      </c>
      <c r="BD333">
        <v>0</v>
      </c>
      <c r="BE333">
        <f>IF(BD333&lt;&gt;0, BD333, BB333)</f>
        <v>0</v>
      </c>
      <c r="BF333">
        <f>1-BE333/AT333</f>
        <v>0</v>
      </c>
      <c r="BG333">
        <f>(AT333-AS333)/(AT333-BE333)</f>
        <v>0</v>
      </c>
      <c r="BH333">
        <f>(AN333-AT333)/(AN333-BE333)</f>
        <v>0</v>
      </c>
      <c r="BI333">
        <f>(AT333-AS333)/(AT333-AM333)</f>
        <v>0</v>
      </c>
      <c r="BJ333">
        <f>(AN333-AT333)/(AN333-AM333)</f>
        <v>0</v>
      </c>
      <c r="BK333">
        <f>(BG333*BE333/AS333)</f>
        <v>0</v>
      </c>
      <c r="BL333">
        <f>(1-BK333)</f>
        <v>0</v>
      </c>
      <c r="BM333">
        <f>$B$11*CK333+$C$11*CL333+$F$11*CM333*(1-CP333)</f>
        <v>0</v>
      </c>
      <c r="BN333">
        <f>BM333*BO333</f>
        <v>0</v>
      </c>
      <c r="BO333">
        <f>($B$11*$D$9+$C$11*$D$9+$F$11*((CZ333+CR333)/MAX(CZ333+CR333+DA333, 0.1)*$I$9+DA333/MAX(CZ333+CR333+DA333, 0.1)*$J$9))/($B$11+$C$11+$F$11)</f>
        <v>0</v>
      </c>
      <c r="BP333">
        <f>($B$11*$K$9+$C$11*$K$9+$F$11*((CZ333+CR333)/MAX(CZ333+CR333+DA333, 0.1)*$P$9+DA333/MAX(CZ333+CR333+DA333, 0.1)*$Q$9))/($B$11+$C$11+$F$11)</f>
        <v>0</v>
      </c>
      <c r="BQ333">
        <v>6</v>
      </c>
      <c r="BR333">
        <v>0.5</v>
      </c>
      <c r="BS333" t="s">
        <v>293</v>
      </c>
      <c r="BT333">
        <v>2</v>
      </c>
      <c r="BU333">
        <v>1627941145.6</v>
      </c>
      <c r="BV333">
        <v>1051.29</v>
      </c>
      <c r="BW333">
        <v>1055.96</v>
      </c>
      <c r="BX333">
        <v>19.859</v>
      </c>
      <c r="BY333">
        <v>19.783</v>
      </c>
      <c r="BZ333">
        <v>1048.62</v>
      </c>
      <c r="CA333">
        <v>19.9876</v>
      </c>
      <c r="CB333">
        <v>899.856</v>
      </c>
      <c r="CC333">
        <v>101.135</v>
      </c>
      <c r="CD333">
        <v>0.10002</v>
      </c>
      <c r="CE333">
        <v>35.3422</v>
      </c>
      <c r="CF333">
        <v>35.5891</v>
      </c>
      <c r="CG333">
        <v>999.9</v>
      </c>
      <c r="CH333">
        <v>0</v>
      </c>
      <c r="CI333">
        <v>0</v>
      </c>
      <c r="CJ333">
        <v>9998.12</v>
      </c>
      <c r="CK333">
        <v>0</v>
      </c>
      <c r="CL333">
        <v>66.265</v>
      </c>
      <c r="CM333">
        <v>1460.26</v>
      </c>
      <c r="CN333">
        <v>0.972993</v>
      </c>
      <c r="CO333">
        <v>0.027007</v>
      </c>
      <c r="CP333">
        <v>0</v>
      </c>
      <c r="CQ333">
        <v>3.2645</v>
      </c>
      <c r="CR333">
        <v>4.99951</v>
      </c>
      <c r="CS333">
        <v>197.834</v>
      </c>
      <c r="CT333">
        <v>11914</v>
      </c>
      <c r="CU333">
        <v>48.812</v>
      </c>
      <c r="CV333">
        <v>51.125</v>
      </c>
      <c r="CW333">
        <v>50.312</v>
      </c>
      <c r="CX333">
        <v>50.187</v>
      </c>
      <c r="CY333">
        <v>50.812</v>
      </c>
      <c r="CZ333">
        <v>1415.96</v>
      </c>
      <c r="DA333">
        <v>39.3</v>
      </c>
      <c r="DB333">
        <v>0</v>
      </c>
      <c r="DC333">
        <v>1627941146.5</v>
      </c>
      <c r="DD333">
        <v>0</v>
      </c>
      <c r="DE333">
        <v>3.27973461538461</v>
      </c>
      <c r="DF333">
        <v>0.549213666801208</v>
      </c>
      <c r="DG333">
        <v>-2.02492306536674</v>
      </c>
      <c r="DH333">
        <v>198.228884615385</v>
      </c>
      <c r="DI333">
        <v>15</v>
      </c>
      <c r="DJ333">
        <v>1627940486.6</v>
      </c>
      <c r="DK333" t="s">
        <v>294</v>
      </c>
      <c r="DL333">
        <v>1627940484.1</v>
      </c>
      <c r="DM333">
        <v>1627940486.6</v>
      </c>
      <c r="DN333">
        <v>1</v>
      </c>
      <c r="DO333">
        <v>-0.66</v>
      </c>
      <c r="DP333">
        <v>-0.126</v>
      </c>
      <c r="DQ333">
        <v>0.617</v>
      </c>
      <c r="DR333">
        <v>-0.144</v>
      </c>
      <c r="DS333">
        <v>420</v>
      </c>
      <c r="DT333">
        <v>19</v>
      </c>
      <c r="DU333">
        <v>0.69</v>
      </c>
      <c r="DV333">
        <v>0.21</v>
      </c>
      <c r="DW333">
        <v>-4.73425024390244</v>
      </c>
      <c r="DX333">
        <v>0.468832264808363</v>
      </c>
      <c r="DY333">
        <v>0.0803964523998236</v>
      </c>
      <c r="DZ333">
        <v>1</v>
      </c>
      <c r="EA333">
        <v>3.25104117647059</v>
      </c>
      <c r="EB333">
        <v>0.60752155536771</v>
      </c>
      <c r="EC333">
        <v>0.215625868956676</v>
      </c>
      <c r="ED333">
        <v>1</v>
      </c>
      <c r="EE333">
        <v>0.0744135756097561</v>
      </c>
      <c r="EF333">
        <v>0.128015581881533</v>
      </c>
      <c r="EG333">
        <v>0.0160104769328237</v>
      </c>
      <c r="EH333">
        <v>0</v>
      </c>
      <c r="EI333">
        <v>2</v>
      </c>
      <c r="EJ333">
        <v>3</v>
      </c>
      <c r="EK333" t="s">
        <v>298</v>
      </c>
      <c r="EL333">
        <v>100</v>
      </c>
      <c r="EM333">
        <v>100</v>
      </c>
      <c r="EN333">
        <v>2.67</v>
      </c>
      <c r="EO333">
        <v>-0.1286</v>
      </c>
      <c r="EP333">
        <v>-1.5265217558934</v>
      </c>
      <c r="EQ333">
        <v>0.00616335315543056</v>
      </c>
      <c r="ER333">
        <v>-2.81551833566181e-06</v>
      </c>
      <c r="ES333">
        <v>7.20361701182458e-10</v>
      </c>
      <c r="ET333">
        <v>-0.335119031910718</v>
      </c>
      <c r="EU333">
        <v>0.000949733804135094</v>
      </c>
      <c r="EV333">
        <v>0.000626151634330831</v>
      </c>
      <c r="EW333">
        <v>-7.8445624330649e-06</v>
      </c>
      <c r="EX333">
        <v>-4</v>
      </c>
      <c r="EY333">
        <v>2067</v>
      </c>
      <c r="EZ333">
        <v>1</v>
      </c>
      <c r="FA333">
        <v>22</v>
      </c>
      <c r="FB333">
        <v>11</v>
      </c>
      <c r="FC333">
        <v>11</v>
      </c>
      <c r="FD333">
        <v>18</v>
      </c>
      <c r="FE333">
        <v>993.792</v>
      </c>
      <c r="FF333">
        <v>445.456</v>
      </c>
      <c r="FG333">
        <v>33</v>
      </c>
      <c r="FH333">
        <v>35.774</v>
      </c>
      <c r="FI333">
        <v>30.001</v>
      </c>
      <c r="FJ333">
        <v>35.4672</v>
      </c>
      <c r="FK333">
        <v>35.4877</v>
      </c>
      <c r="FL333">
        <v>57.0304</v>
      </c>
      <c r="FM333">
        <v>45.9869</v>
      </c>
      <c r="FN333">
        <v>0</v>
      </c>
      <c r="FO333">
        <v>33</v>
      </c>
      <c r="FP333">
        <v>1069.48</v>
      </c>
      <c r="FQ333">
        <v>19.7301</v>
      </c>
      <c r="FR333">
        <v>98.6835</v>
      </c>
      <c r="FS333">
        <v>97.4986</v>
      </c>
    </row>
    <row r="334" spans="1:175">
      <c r="A334">
        <v>318</v>
      </c>
      <c r="B334">
        <v>1627941147.6</v>
      </c>
      <c r="C334">
        <v>634</v>
      </c>
      <c r="D334" t="s">
        <v>930</v>
      </c>
      <c r="E334" t="s">
        <v>931</v>
      </c>
      <c r="F334">
        <v>0</v>
      </c>
      <c r="H334">
        <v>1627941147.6</v>
      </c>
      <c r="I334">
        <f>(J334)/1000</f>
        <v>0</v>
      </c>
      <c r="J334">
        <f>1000*CB334*AH334*(BX334-BY334)/(100*BQ334*(1000-AH334*BX334))</f>
        <v>0</v>
      </c>
      <c r="K334">
        <f>CB334*AH334*(BW334-BV334*(1000-AH334*BY334)/(1000-AH334*BX334))/(100*BQ334)</f>
        <v>0</v>
      </c>
      <c r="L334">
        <f>BV334 - IF(AH334&gt;1, K334*BQ334*100.0/(AJ334*CJ334), 0)</f>
        <v>0</v>
      </c>
      <c r="M334">
        <f>((S334-I334/2)*L334-K334)/(S334+I334/2)</f>
        <v>0</v>
      </c>
      <c r="N334">
        <f>M334*(CC334+CD334)/1000.0</f>
        <v>0</v>
      </c>
      <c r="O334">
        <f>(BV334 - IF(AH334&gt;1, K334*BQ334*100.0/(AJ334*CJ334), 0))*(CC334+CD334)/1000.0</f>
        <v>0</v>
      </c>
      <c r="P334">
        <f>2.0/((1/R334-1/Q334)+SIGN(R334)*SQRT((1/R334-1/Q334)*(1/R334-1/Q334) + 4*BR334/((BR334+1)*(BR334+1))*(2*1/R334*1/Q334-1/Q334*1/Q334)))</f>
        <v>0</v>
      </c>
      <c r="Q334">
        <f>IF(LEFT(BS334,1)&lt;&gt;"0",IF(LEFT(BS334,1)="1",3.0,BT334),$D$5+$E$5*(CJ334*CC334/($K$5*1000))+$F$5*(CJ334*CC334/($K$5*1000))*MAX(MIN(BQ334,$J$5),$I$5)*MAX(MIN(BQ334,$J$5),$I$5)+$G$5*MAX(MIN(BQ334,$J$5),$I$5)*(CJ334*CC334/($K$5*1000))+$H$5*(CJ334*CC334/($K$5*1000))*(CJ334*CC334/($K$5*1000)))</f>
        <v>0</v>
      </c>
      <c r="R334">
        <f>I334*(1000-(1000*0.61365*exp(17.502*V334/(240.97+V334))/(CC334+CD334)+BX334)/2)/(1000*0.61365*exp(17.502*V334/(240.97+V334))/(CC334+CD334)-BX334)</f>
        <v>0</v>
      </c>
      <c r="S334">
        <f>1/((BR334+1)/(P334/1.6)+1/(Q334/1.37)) + BR334/((BR334+1)/(P334/1.6) + BR334/(Q334/1.37))</f>
        <v>0</v>
      </c>
      <c r="T334">
        <f>(BM334*BP334)</f>
        <v>0</v>
      </c>
      <c r="U334">
        <f>(CE334+(T334+2*0.95*5.67E-8*(((CE334+$B$7)+273)^4-(CE334+273)^4)-44100*I334)/(1.84*29.3*Q334+8*0.95*5.67E-8*(CE334+273)^3))</f>
        <v>0</v>
      </c>
      <c r="V334">
        <f>($C$7*CF334+$D$7*CG334+$E$7*U334)</f>
        <v>0</v>
      </c>
      <c r="W334">
        <f>0.61365*exp(17.502*V334/(240.97+V334))</f>
        <v>0</v>
      </c>
      <c r="X334">
        <f>(Y334/Z334*100)</f>
        <v>0</v>
      </c>
      <c r="Y334">
        <f>BX334*(CC334+CD334)/1000</f>
        <v>0</v>
      </c>
      <c r="Z334">
        <f>0.61365*exp(17.502*CE334/(240.97+CE334))</f>
        <v>0</v>
      </c>
      <c r="AA334">
        <f>(W334-BX334*(CC334+CD334)/1000)</f>
        <v>0</v>
      </c>
      <c r="AB334">
        <f>(-I334*44100)</f>
        <v>0</v>
      </c>
      <c r="AC334">
        <f>2*29.3*Q334*0.92*(CE334-V334)</f>
        <v>0</v>
      </c>
      <c r="AD334">
        <f>2*0.95*5.67E-8*(((CE334+$B$7)+273)^4-(V334+273)^4)</f>
        <v>0</v>
      </c>
      <c r="AE334">
        <f>T334+AD334+AB334+AC334</f>
        <v>0</v>
      </c>
      <c r="AF334">
        <v>0</v>
      </c>
      <c r="AG334">
        <v>0</v>
      </c>
      <c r="AH334">
        <f>IF(AF334*$H$13&gt;=AJ334,1.0,(AJ334/(AJ334-AF334*$H$13)))</f>
        <v>0</v>
      </c>
      <c r="AI334">
        <f>(AH334-1)*100</f>
        <v>0</v>
      </c>
      <c r="AJ334">
        <f>MAX(0,($B$13+$C$13*CJ334)/(1+$D$13*CJ334)*CC334/(CE334+273)*$E$13)</f>
        <v>0</v>
      </c>
      <c r="AK334" t="s">
        <v>292</v>
      </c>
      <c r="AL334" t="s">
        <v>292</v>
      </c>
      <c r="AM334">
        <v>0</v>
      </c>
      <c r="AN334">
        <v>0</v>
      </c>
      <c r="AO334">
        <f>1-AM334/AN334</f>
        <v>0</v>
      </c>
      <c r="AP334">
        <v>0</v>
      </c>
      <c r="AQ334" t="s">
        <v>292</v>
      </c>
      <c r="AR334" t="s">
        <v>292</v>
      </c>
      <c r="AS334">
        <v>0</v>
      </c>
      <c r="AT334">
        <v>0</v>
      </c>
      <c r="AU334">
        <f>1-AS334/AT334</f>
        <v>0</v>
      </c>
      <c r="AV334">
        <v>0.5</v>
      </c>
      <c r="AW334">
        <f>BN334</f>
        <v>0</v>
      </c>
      <c r="AX334">
        <f>K334</f>
        <v>0</v>
      </c>
      <c r="AY334">
        <f>AU334*AV334*AW334</f>
        <v>0</v>
      </c>
      <c r="AZ334">
        <f>(AX334-AP334)/AW334</f>
        <v>0</v>
      </c>
      <c r="BA334">
        <f>(AN334-AT334)/AT334</f>
        <v>0</v>
      </c>
      <c r="BB334">
        <f>AM334/(AO334+AM334/AT334)</f>
        <v>0</v>
      </c>
      <c r="BC334" t="s">
        <v>292</v>
      </c>
      <c r="BD334">
        <v>0</v>
      </c>
      <c r="BE334">
        <f>IF(BD334&lt;&gt;0, BD334, BB334)</f>
        <v>0</v>
      </c>
      <c r="BF334">
        <f>1-BE334/AT334</f>
        <v>0</v>
      </c>
      <c r="BG334">
        <f>(AT334-AS334)/(AT334-BE334)</f>
        <v>0</v>
      </c>
      <c r="BH334">
        <f>(AN334-AT334)/(AN334-BE334)</f>
        <v>0</v>
      </c>
      <c r="BI334">
        <f>(AT334-AS334)/(AT334-AM334)</f>
        <v>0</v>
      </c>
      <c r="BJ334">
        <f>(AN334-AT334)/(AN334-AM334)</f>
        <v>0</v>
      </c>
      <c r="BK334">
        <f>(BG334*BE334/AS334)</f>
        <v>0</v>
      </c>
      <c r="BL334">
        <f>(1-BK334)</f>
        <v>0</v>
      </c>
      <c r="BM334">
        <f>$B$11*CK334+$C$11*CL334+$F$11*CM334*(1-CP334)</f>
        <v>0</v>
      </c>
      <c r="BN334">
        <f>BM334*BO334</f>
        <v>0</v>
      </c>
      <c r="BO334">
        <f>($B$11*$D$9+$C$11*$D$9+$F$11*((CZ334+CR334)/MAX(CZ334+CR334+DA334, 0.1)*$I$9+DA334/MAX(CZ334+CR334+DA334, 0.1)*$J$9))/($B$11+$C$11+$F$11)</f>
        <v>0</v>
      </c>
      <c r="BP334">
        <f>($B$11*$K$9+$C$11*$K$9+$F$11*((CZ334+CR334)/MAX(CZ334+CR334+DA334, 0.1)*$P$9+DA334/MAX(CZ334+CR334+DA334, 0.1)*$Q$9))/($B$11+$C$11+$F$11)</f>
        <v>0</v>
      </c>
      <c r="BQ334">
        <v>6</v>
      </c>
      <c r="BR334">
        <v>0.5</v>
      </c>
      <c r="BS334" t="s">
        <v>293</v>
      </c>
      <c r="BT334">
        <v>2</v>
      </c>
      <c r="BU334">
        <v>1627941147.6</v>
      </c>
      <c r="BV334">
        <v>1054.59</v>
      </c>
      <c r="BW334">
        <v>1059.24</v>
      </c>
      <c r="BX334">
        <v>19.8588</v>
      </c>
      <c r="BY334">
        <v>19.7868</v>
      </c>
      <c r="BZ334">
        <v>1051.91</v>
      </c>
      <c r="CA334">
        <v>19.9874</v>
      </c>
      <c r="CB334">
        <v>900.021</v>
      </c>
      <c r="CC334">
        <v>101.136</v>
      </c>
      <c r="CD334">
        <v>0.10028</v>
      </c>
      <c r="CE334">
        <v>35.343</v>
      </c>
      <c r="CF334">
        <v>35.5924</v>
      </c>
      <c r="CG334">
        <v>999.9</v>
      </c>
      <c r="CH334">
        <v>0</v>
      </c>
      <c r="CI334">
        <v>0</v>
      </c>
      <c r="CJ334">
        <v>10015.6</v>
      </c>
      <c r="CK334">
        <v>0</v>
      </c>
      <c r="CL334">
        <v>66.265</v>
      </c>
      <c r="CM334">
        <v>1459.9</v>
      </c>
      <c r="CN334">
        <v>0.973009</v>
      </c>
      <c r="CO334">
        <v>0.0269909</v>
      </c>
      <c r="CP334">
        <v>0</v>
      </c>
      <c r="CQ334">
        <v>3.3484</v>
      </c>
      <c r="CR334">
        <v>4.99951</v>
      </c>
      <c r="CS334">
        <v>198.03</v>
      </c>
      <c r="CT334">
        <v>11911.2</v>
      </c>
      <c r="CU334">
        <v>48.75</v>
      </c>
      <c r="CV334">
        <v>51.125</v>
      </c>
      <c r="CW334">
        <v>50.312</v>
      </c>
      <c r="CX334">
        <v>50.187</v>
      </c>
      <c r="CY334">
        <v>50.812</v>
      </c>
      <c r="CZ334">
        <v>1415.63</v>
      </c>
      <c r="DA334">
        <v>39.27</v>
      </c>
      <c r="DB334">
        <v>0</v>
      </c>
      <c r="DC334">
        <v>1627941148.3</v>
      </c>
      <c r="DD334">
        <v>0</v>
      </c>
      <c r="DE334">
        <v>3.280608</v>
      </c>
      <c r="DF334">
        <v>0.932276917929761</v>
      </c>
      <c r="DG334">
        <v>-2.81876922797781</v>
      </c>
      <c r="DH334">
        <v>198.16084</v>
      </c>
      <c r="DI334">
        <v>15</v>
      </c>
      <c r="DJ334">
        <v>1627940486.6</v>
      </c>
      <c r="DK334" t="s">
        <v>294</v>
      </c>
      <c r="DL334">
        <v>1627940484.1</v>
      </c>
      <c r="DM334">
        <v>1627940486.6</v>
      </c>
      <c r="DN334">
        <v>1</v>
      </c>
      <c r="DO334">
        <v>-0.66</v>
      </c>
      <c r="DP334">
        <v>-0.126</v>
      </c>
      <c r="DQ334">
        <v>0.617</v>
      </c>
      <c r="DR334">
        <v>-0.144</v>
      </c>
      <c r="DS334">
        <v>420</v>
      </c>
      <c r="DT334">
        <v>19</v>
      </c>
      <c r="DU334">
        <v>0.69</v>
      </c>
      <c r="DV334">
        <v>0.21</v>
      </c>
      <c r="DW334">
        <v>-4.71337902439024</v>
      </c>
      <c r="DX334">
        <v>0.359416097560975</v>
      </c>
      <c r="DY334">
        <v>0.0693655212660556</v>
      </c>
      <c r="DZ334">
        <v>1</v>
      </c>
      <c r="EA334">
        <v>3.25488571428571</v>
      </c>
      <c r="EB334">
        <v>0.528427397260276</v>
      </c>
      <c r="EC334">
        <v>0.211707323772173</v>
      </c>
      <c r="ED334">
        <v>1</v>
      </c>
      <c r="EE334">
        <v>0.0757795634146342</v>
      </c>
      <c r="EF334">
        <v>0.103637970731707</v>
      </c>
      <c r="EG334">
        <v>0.0154071693157685</v>
      </c>
      <c r="EH334">
        <v>0</v>
      </c>
      <c r="EI334">
        <v>2</v>
      </c>
      <c r="EJ334">
        <v>3</v>
      </c>
      <c r="EK334" t="s">
        <v>298</v>
      </c>
      <c r="EL334">
        <v>100</v>
      </c>
      <c r="EM334">
        <v>100</v>
      </c>
      <c r="EN334">
        <v>2.68</v>
      </c>
      <c r="EO334">
        <v>-0.1286</v>
      </c>
      <c r="EP334">
        <v>-1.5265217558934</v>
      </c>
      <c r="EQ334">
        <v>0.00616335315543056</v>
      </c>
      <c r="ER334">
        <v>-2.81551833566181e-06</v>
      </c>
      <c r="ES334">
        <v>7.20361701182458e-10</v>
      </c>
      <c r="ET334">
        <v>-0.335119031910718</v>
      </c>
      <c r="EU334">
        <v>0.000949733804135094</v>
      </c>
      <c r="EV334">
        <v>0.000626151634330831</v>
      </c>
      <c r="EW334">
        <v>-7.8445624330649e-06</v>
      </c>
      <c r="EX334">
        <v>-4</v>
      </c>
      <c r="EY334">
        <v>2067</v>
      </c>
      <c r="EZ334">
        <v>1</v>
      </c>
      <c r="FA334">
        <v>22</v>
      </c>
      <c r="FB334">
        <v>11.1</v>
      </c>
      <c r="FC334">
        <v>11</v>
      </c>
      <c r="FD334">
        <v>18</v>
      </c>
      <c r="FE334">
        <v>993.935</v>
      </c>
      <c r="FF334">
        <v>445.49</v>
      </c>
      <c r="FG334">
        <v>33.0002</v>
      </c>
      <c r="FH334">
        <v>35.7789</v>
      </c>
      <c r="FI334">
        <v>30.0009</v>
      </c>
      <c r="FJ334">
        <v>35.4727</v>
      </c>
      <c r="FK334">
        <v>35.4925</v>
      </c>
      <c r="FL334">
        <v>57.1527</v>
      </c>
      <c r="FM334">
        <v>45.9869</v>
      </c>
      <c r="FN334">
        <v>0</v>
      </c>
      <c r="FO334">
        <v>33</v>
      </c>
      <c r="FP334">
        <v>1069.48</v>
      </c>
      <c r="FQ334">
        <v>19.7301</v>
      </c>
      <c r="FR334">
        <v>98.6829</v>
      </c>
      <c r="FS334">
        <v>97.4972</v>
      </c>
    </row>
    <row r="335" spans="1:175">
      <c r="A335">
        <v>319</v>
      </c>
      <c r="B335">
        <v>1627941149.6</v>
      </c>
      <c r="C335">
        <v>636</v>
      </c>
      <c r="D335" t="s">
        <v>932</v>
      </c>
      <c r="E335" t="s">
        <v>933</v>
      </c>
      <c r="F335">
        <v>0</v>
      </c>
      <c r="H335">
        <v>1627941149.6</v>
      </c>
      <c r="I335">
        <f>(J335)/1000</f>
        <v>0</v>
      </c>
      <c r="J335">
        <f>1000*CB335*AH335*(BX335-BY335)/(100*BQ335*(1000-AH335*BX335))</f>
        <v>0</v>
      </c>
      <c r="K335">
        <f>CB335*AH335*(BW335-BV335*(1000-AH335*BY335)/(1000-AH335*BX335))/(100*BQ335)</f>
        <v>0</v>
      </c>
      <c r="L335">
        <f>BV335 - IF(AH335&gt;1, K335*BQ335*100.0/(AJ335*CJ335), 0)</f>
        <v>0</v>
      </c>
      <c r="M335">
        <f>((S335-I335/2)*L335-K335)/(S335+I335/2)</f>
        <v>0</v>
      </c>
      <c r="N335">
        <f>M335*(CC335+CD335)/1000.0</f>
        <v>0</v>
      </c>
      <c r="O335">
        <f>(BV335 - IF(AH335&gt;1, K335*BQ335*100.0/(AJ335*CJ335), 0))*(CC335+CD335)/1000.0</f>
        <v>0</v>
      </c>
      <c r="P335">
        <f>2.0/((1/R335-1/Q335)+SIGN(R335)*SQRT((1/R335-1/Q335)*(1/R335-1/Q335) + 4*BR335/((BR335+1)*(BR335+1))*(2*1/R335*1/Q335-1/Q335*1/Q335)))</f>
        <v>0</v>
      </c>
      <c r="Q335">
        <f>IF(LEFT(BS335,1)&lt;&gt;"0",IF(LEFT(BS335,1)="1",3.0,BT335),$D$5+$E$5*(CJ335*CC335/($K$5*1000))+$F$5*(CJ335*CC335/($K$5*1000))*MAX(MIN(BQ335,$J$5),$I$5)*MAX(MIN(BQ335,$J$5),$I$5)+$G$5*MAX(MIN(BQ335,$J$5),$I$5)*(CJ335*CC335/($K$5*1000))+$H$5*(CJ335*CC335/($K$5*1000))*(CJ335*CC335/($K$5*1000)))</f>
        <v>0</v>
      </c>
      <c r="R335">
        <f>I335*(1000-(1000*0.61365*exp(17.502*V335/(240.97+V335))/(CC335+CD335)+BX335)/2)/(1000*0.61365*exp(17.502*V335/(240.97+V335))/(CC335+CD335)-BX335)</f>
        <v>0</v>
      </c>
      <c r="S335">
        <f>1/((BR335+1)/(P335/1.6)+1/(Q335/1.37)) + BR335/((BR335+1)/(P335/1.6) + BR335/(Q335/1.37))</f>
        <v>0</v>
      </c>
      <c r="T335">
        <f>(BM335*BP335)</f>
        <v>0</v>
      </c>
      <c r="U335">
        <f>(CE335+(T335+2*0.95*5.67E-8*(((CE335+$B$7)+273)^4-(CE335+273)^4)-44100*I335)/(1.84*29.3*Q335+8*0.95*5.67E-8*(CE335+273)^3))</f>
        <v>0</v>
      </c>
      <c r="V335">
        <f>($C$7*CF335+$D$7*CG335+$E$7*U335)</f>
        <v>0</v>
      </c>
      <c r="W335">
        <f>0.61365*exp(17.502*V335/(240.97+V335))</f>
        <v>0</v>
      </c>
      <c r="X335">
        <f>(Y335/Z335*100)</f>
        <v>0</v>
      </c>
      <c r="Y335">
        <f>BX335*(CC335+CD335)/1000</f>
        <v>0</v>
      </c>
      <c r="Z335">
        <f>0.61365*exp(17.502*CE335/(240.97+CE335))</f>
        <v>0</v>
      </c>
      <c r="AA335">
        <f>(W335-BX335*(CC335+CD335)/1000)</f>
        <v>0</v>
      </c>
      <c r="AB335">
        <f>(-I335*44100)</f>
        <v>0</v>
      </c>
      <c r="AC335">
        <f>2*29.3*Q335*0.92*(CE335-V335)</f>
        <v>0</v>
      </c>
      <c r="AD335">
        <f>2*0.95*5.67E-8*(((CE335+$B$7)+273)^4-(V335+273)^4)</f>
        <v>0</v>
      </c>
      <c r="AE335">
        <f>T335+AD335+AB335+AC335</f>
        <v>0</v>
      </c>
      <c r="AF335">
        <v>0</v>
      </c>
      <c r="AG335">
        <v>0</v>
      </c>
      <c r="AH335">
        <f>IF(AF335*$H$13&gt;=AJ335,1.0,(AJ335/(AJ335-AF335*$H$13)))</f>
        <v>0</v>
      </c>
      <c r="AI335">
        <f>(AH335-1)*100</f>
        <v>0</v>
      </c>
      <c r="AJ335">
        <f>MAX(0,($B$13+$C$13*CJ335)/(1+$D$13*CJ335)*CC335/(CE335+273)*$E$13)</f>
        <v>0</v>
      </c>
      <c r="AK335" t="s">
        <v>292</v>
      </c>
      <c r="AL335" t="s">
        <v>292</v>
      </c>
      <c r="AM335">
        <v>0</v>
      </c>
      <c r="AN335">
        <v>0</v>
      </c>
      <c r="AO335">
        <f>1-AM335/AN335</f>
        <v>0</v>
      </c>
      <c r="AP335">
        <v>0</v>
      </c>
      <c r="AQ335" t="s">
        <v>292</v>
      </c>
      <c r="AR335" t="s">
        <v>292</v>
      </c>
      <c r="AS335">
        <v>0</v>
      </c>
      <c r="AT335">
        <v>0</v>
      </c>
      <c r="AU335">
        <f>1-AS335/AT335</f>
        <v>0</v>
      </c>
      <c r="AV335">
        <v>0.5</v>
      </c>
      <c r="AW335">
        <f>BN335</f>
        <v>0</v>
      </c>
      <c r="AX335">
        <f>K335</f>
        <v>0</v>
      </c>
      <c r="AY335">
        <f>AU335*AV335*AW335</f>
        <v>0</v>
      </c>
      <c r="AZ335">
        <f>(AX335-AP335)/AW335</f>
        <v>0</v>
      </c>
      <c r="BA335">
        <f>(AN335-AT335)/AT335</f>
        <v>0</v>
      </c>
      <c r="BB335">
        <f>AM335/(AO335+AM335/AT335)</f>
        <v>0</v>
      </c>
      <c r="BC335" t="s">
        <v>292</v>
      </c>
      <c r="BD335">
        <v>0</v>
      </c>
      <c r="BE335">
        <f>IF(BD335&lt;&gt;0, BD335, BB335)</f>
        <v>0</v>
      </c>
      <c r="BF335">
        <f>1-BE335/AT335</f>
        <v>0</v>
      </c>
      <c r="BG335">
        <f>(AT335-AS335)/(AT335-BE335)</f>
        <v>0</v>
      </c>
      <c r="BH335">
        <f>(AN335-AT335)/(AN335-BE335)</f>
        <v>0</v>
      </c>
      <c r="BI335">
        <f>(AT335-AS335)/(AT335-AM335)</f>
        <v>0</v>
      </c>
      <c r="BJ335">
        <f>(AN335-AT335)/(AN335-AM335)</f>
        <v>0</v>
      </c>
      <c r="BK335">
        <f>(BG335*BE335/AS335)</f>
        <v>0</v>
      </c>
      <c r="BL335">
        <f>(1-BK335)</f>
        <v>0</v>
      </c>
      <c r="BM335">
        <f>$B$11*CK335+$C$11*CL335+$F$11*CM335*(1-CP335)</f>
        <v>0</v>
      </c>
      <c r="BN335">
        <f>BM335*BO335</f>
        <v>0</v>
      </c>
      <c r="BO335">
        <f>($B$11*$D$9+$C$11*$D$9+$F$11*((CZ335+CR335)/MAX(CZ335+CR335+DA335, 0.1)*$I$9+DA335/MAX(CZ335+CR335+DA335, 0.1)*$J$9))/($B$11+$C$11+$F$11)</f>
        <v>0</v>
      </c>
      <c r="BP335">
        <f>($B$11*$K$9+$C$11*$K$9+$F$11*((CZ335+CR335)/MAX(CZ335+CR335+DA335, 0.1)*$P$9+DA335/MAX(CZ335+CR335+DA335, 0.1)*$Q$9))/($B$11+$C$11+$F$11)</f>
        <v>0</v>
      </c>
      <c r="BQ335">
        <v>6</v>
      </c>
      <c r="BR335">
        <v>0.5</v>
      </c>
      <c r="BS335" t="s">
        <v>293</v>
      </c>
      <c r="BT335">
        <v>2</v>
      </c>
      <c r="BU335">
        <v>1627941149.6</v>
      </c>
      <c r="BV335">
        <v>1057.98</v>
      </c>
      <c r="BW335">
        <v>1062.64</v>
      </c>
      <c r="BX335">
        <v>19.8598</v>
      </c>
      <c r="BY335">
        <v>19.792</v>
      </c>
      <c r="BZ335">
        <v>1055.29</v>
      </c>
      <c r="CA335">
        <v>19.9884</v>
      </c>
      <c r="CB335">
        <v>900.122</v>
      </c>
      <c r="CC335">
        <v>101.137</v>
      </c>
      <c r="CD335">
        <v>0.100214</v>
      </c>
      <c r="CE335">
        <v>35.3446</v>
      </c>
      <c r="CF335">
        <v>35.6022</v>
      </c>
      <c r="CG335">
        <v>999.9</v>
      </c>
      <c r="CH335">
        <v>0</v>
      </c>
      <c r="CI335">
        <v>0</v>
      </c>
      <c r="CJ335">
        <v>9993.75</v>
      </c>
      <c r="CK335">
        <v>0</v>
      </c>
      <c r="CL335">
        <v>66.265</v>
      </c>
      <c r="CM335">
        <v>1459.95</v>
      </c>
      <c r="CN335">
        <v>0.972987</v>
      </c>
      <c r="CO335">
        <v>0.0270127</v>
      </c>
      <c r="CP335">
        <v>0</v>
      </c>
      <c r="CQ335">
        <v>3.0904</v>
      </c>
      <c r="CR335">
        <v>4.99951</v>
      </c>
      <c r="CS335">
        <v>197.769</v>
      </c>
      <c r="CT335">
        <v>11911.4</v>
      </c>
      <c r="CU335">
        <v>48.75</v>
      </c>
      <c r="CV335">
        <v>51.062</v>
      </c>
      <c r="CW335">
        <v>50.312</v>
      </c>
      <c r="CX335">
        <v>50.187</v>
      </c>
      <c r="CY335">
        <v>50.812</v>
      </c>
      <c r="CZ335">
        <v>1415.65</v>
      </c>
      <c r="DA335">
        <v>39.3</v>
      </c>
      <c r="DB335">
        <v>0</v>
      </c>
      <c r="DC335">
        <v>1627941150.1</v>
      </c>
      <c r="DD335">
        <v>0</v>
      </c>
      <c r="DE335">
        <v>3.27399615384615</v>
      </c>
      <c r="DF335">
        <v>0.534799991551642</v>
      </c>
      <c r="DG335">
        <v>-3.07805126646055</v>
      </c>
      <c r="DH335">
        <v>198.137576923077</v>
      </c>
      <c r="DI335">
        <v>15</v>
      </c>
      <c r="DJ335">
        <v>1627940486.6</v>
      </c>
      <c r="DK335" t="s">
        <v>294</v>
      </c>
      <c r="DL335">
        <v>1627940484.1</v>
      </c>
      <c r="DM335">
        <v>1627940486.6</v>
      </c>
      <c r="DN335">
        <v>1</v>
      </c>
      <c r="DO335">
        <v>-0.66</v>
      </c>
      <c r="DP335">
        <v>-0.126</v>
      </c>
      <c r="DQ335">
        <v>0.617</v>
      </c>
      <c r="DR335">
        <v>-0.144</v>
      </c>
      <c r="DS335">
        <v>420</v>
      </c>
      <c r="DT335">
        <v>19</v>
      </c>
      <c r="DU335">
        <v>0.69</v>
      </c>
      <c r="DV335">
        <v>0.21</v>
      </c>
      <c r="DW335">
        <v>-4.70108414634146</v>
      </c>
      <c r="DX335">
        <v>0.222654982578387</v>
      </c>
      <c r="DY335">
        <v>0.0617920074149467</v>
      </c>
      <c r="DZ335">
        <v>1</v>
      </c>
      <c r="EA335">
        <v>3.27848235294118</v>
      </c>
      <c r="EB335">
        <v>0.323824064104169</v>
      </c>
      <c r="EC335">
        <v>0.210891387533109</v>
      </c>
      <c r="ED335">
        <v>1</v>
      </c>
      <c r="EE335">
        <v>0.0768601926829268</v>
      </c>
      <c r="EF335">
        <v>0.0675810439024391</v>
      </c>
      <c r="EG335">
        <v>0.0146562094762228</v>
      </c>
      <c r="EH335">
        <v>1</v>
      </c>
      <c r="EI335">
        <v>3</v>
      </c>
      <c r="EJ335">
        <v>3</v>
      </c>
      <c r="EK335" t="s">
        <v>295</v>
      </c>
      <c r="EL335">
        <v>100</v>
      </c>
      <c r="EM335">
        <v>100</v>
      </c>
      <c r="EN335">
        <v>2.69</v>
      </c>
      <c r="EO335">
        <v>-0.1286</v>
      </c>
      <c r="EP335">
        <v>-1.5265217558934</v>
      </c>
      <c r="EQ335">
        <v>0.00616335315543056</v>
      </c>
      <c r="ER335">
        <v>-2.81551833566181e-06</v>
      </c>
      <c r="ES335">
        <v>7.20361701182458e-10</v>
      </c>
      <c r="ET335">
        <v>-0.335119031910718</v>
      </c>
      <c r="EU335">
        <v>0.000949733804135094</v>
      </c>
      <c r="EV335">
        <v>0.000626151634330831</v>
      </c>
      <c r="EW335">
        <v>-7.8445624330649e-06</v>
      </c>
      <c r="EX335">
        <v>-4</v>
      </c>
      <c r="EY335">
        <v>2067</v>
      </c>
      <c r="EZ335">
        <v>1</v>
      </c>
      <c r="FA335">
        <v>22</v>
      </c>
      <c r="FB335">
        <v>11.1</v>
      </c>
      <c r="FC335">
        <v>11.1</v>
      </c>
      <c r="FD335">
        <v>18</v>
      </c>
      <c r="FE335">
        <v>993.846</v>
      </c>
      <c r="FF335">
        <v>445.53</v>
      </c>
      <c r="FG335">
        <v>33.0002</v>
      </c>
      <c r="FH335">
        <v>35.7839</v>
      </c>
      <c r="FI335">
        <v>30.001</v>
      </c>
      <c r="FJ335">
        <v>35.4776</v>
      </c>
      <c r="FK335">
        <v>35.4982</v>
      </c>
      <c r="FL335">
        <v>57.3131</v>
      </c>
      <c r="FM335">
        <v>45.9869</v>
      </c>
      <c r="FN335">
        <v>0</v>
      </c>
      <c r="FO335">
        <v>33</v>
      </c>
      <c r="FP335">
        <v>1074.5</v>
      </c>
      <c r="FQ335">
        <v>19.7301</v>
      </c>
      <c r="FR335">
        <v>98.683</v>
      </c>
      <c r="FS335">
        <v>97.4968</v>
      </c>
    </row>
    <row r="336" spans="1:175">
      <c r="A336">
        <v>320</v>
      </c>
      <c r="B336">
        <v>1627941151.6</v>
      </c>
      <c r="C336">
        <v>638</v>
      </c>
      <c r="D336" t="s">
        <v>934</v>
      </c>
      <c r="E336" t="s">
        <v>935</v>
      </c>
      <c r="F336">
        <v>0</v>
      </c>
      <c r="H336">
        <v>1627941151.6</v>
      </c>
      <c r="I336">
        <f>(J336)/1000</f>
        <v>0</v>
      </c>
      <c r="J336">
        <f>1000*CB336*AH336*(BX336-BY336)/(100*BQ336*(1000-AH336*BX336))</f>
        <v>0</v>
      </c>
      <c r="K336">
        <f>CB336*AH336*(BW336-BV336*(1000-AH336*BY336)/(1000-AH336*BX336))/(100*BQ336)</f>
        <v>0</v>
      </c>
      <c r="L336">
        <f>BV336 - IF(AH336&gt;1, K336*BQ336*100.0/(AJ336*CJ336), 0)</f>
        <v>0</v>
      </c>
      <c r="M336">
        <f>((S336-I336/2)*L336-K336)/(S336+I336/2)</f>
        <v>0</v>
      </c>
      <c r="N336">
        <f>M336*(CC336+CD336)/1000.0</f>
        <v>0</v>
      </c>
      <c r="O336">
        <f>(BV336 - IF(AH336&gt;1, K336*BQ336*100.0/(AJ336*CJ336), 0))*(CC336+CD336)/1000.0</f>
        <v>0</v>
      </c>
      <c r="P336">
        <f>2.0/((1/R336-1/Q336)+SIGN(R336)*SQRT((1/R336-1/Q336)*(1/R336-1/Q336) + 4*BR336/((BR336+1)*(BR336+1))*(2*1/R336*1/Q336-1/Q336*1/Q336)))</f>
        <v>0</v>
      </c>
      <c r="Q336">
        <f>IF(LEFT(BS336,1)&lt;&gt;"0",IF(LEFT(BS336,1)="1",3.0,BT336),$D$5+$E$5*(CJ336*CC336/($K$5*1000))+$F$5*(CJ336*CC336/($K$5*1000))*MAX(MIN(BQ336,$J$5),$I$5)*MAX(MIN(BQ336,$J$5),$I$5)+$G$5*MAX(MIN(BQ336,$J$5),$I$5)*(CJ336*CC336/($K$5*1000))+$H$5*(CJ336*CC336/($K$5*1000))*(CJ336*CC336/($K$5*1000)))</f>
        <v>0</v>
      </c>
      <c r="R336">
        <f>I336*(1000-(1000*0.61365*exp(17.502*V336/(240.97+V336))/(CC336+CD336)+BX336)/2)/(1000*0.61365*exp(17.502*V336/(240.97+V336))/(CC336+CD336)-BX336)</f>
        <v>0</v>
      </c>
      <c r="S336">
        <f>1/((BR336+1)/(P336/1.6)+1/(Q336/1.37)) + BR336/((BR336+1)/(P336/1.6) + BR336/(Q336/1.37))</f>
        <v>0</v>
      </c>
      <c r="T336">
        <f>(BM336*BP336)</f>
        <v>0</v>
      </c>
      <c r="U336">
        <f>(CE336+(T336+2*0.95*5.67E-8*(((CE336+$B$7)+273)^4-(CE336+273)^4)-44100*I336)/(1.84*29.3*Q336+8*0.95*5.67E-8*(CE336+273)^3))</f>
        <v>0</v>
      </c>
      <c r="V336">
        <f>($C$7*CF336+$D$7*CG336+$E$7*U336)</f>
        <v>0</v>
      </c>
      <c r="W336">
        <f>0.61365*exp(17.502*V336/(240.97+V336))</f>
        <v>0</v>
      </c>
      <c r="X336">
        <f>(Y336/Z336*100)</f>
        <v>0</v>
      </c>
      <c r="Y336">
        <f>BX336*(CC336+CD336)/1000</f>
        <v>0</v>
      </c>
      <c r="Z336">
        <f>0.61365*exp(17.502*CE336/(240.97+CE336))</f>
        <v>0</v>
      </c>
      <c r="AA336">
        <f>(W336-BX336*(CC336+CD336)/1000)</f>
        <v>0</v>
      </c>
      <c r="AB336">
        <f>(-I336*44100)</f>
        <v>0</v>
      </c>
      <c r="AC336">
        <f>2*29.3*Q336*0.92*(CE336-V336)</f>
        <v>0</v>
      </c>
      <c r="AD336">
        <f>2*0.95*5.67E-8*(((CE336+$B$7)+273)^4-(V336+273)^4)</f>
        <v>0</v>
      </c>
      <c r="AE336">
        <f>T336+AD336+AB336+AC336</f>
        <v>0</v>
      </c>
      <c r="AF336">
        <v>0</v>
      </c>
      <c r="AG336">
        <v>0</v>
      </c>
      <c r="AH336">
        <f>IF(AF336*$H$13&gt;=AJ336,1.0,(AJ336/(AJ336-AF336*$H$13)))</f>
        <v>0</v>
      </c>
      <c r="AI336">
        <f>(AH336-1)*100</f>
        <v>0</v>
      </c>
      <c r="AJ336">
        <f>MAX(0,($B$13+$C$13*CJ336)/(1+$D$13*CJ336)*CC336/(CE336+273)*$E$13)</f>
        <v>0</v>
      </c>
      <c r="AK336" t="s">
        <v>292</v>
      </c>
      <c r="AL336" t="s">
        <v>292</v>
      </c>
      <c r="AM336">
        <v>0</v>
      </c>
      <c r="AN336">
        <v>0</v>
      </c>
      <c r="AO336">
        <f>1-AM336/AN336</f>
        <v>0</v>
      </c>
      <c r="AP336">
        <v>0</v>
      </c>
      <c r="AQ336" t="s">
        <v>292</v>
      </c>
      <c r="AR336" t="s">
        <v>292</v>
      </c>
      <c r="AS336">
        <v>0</v>
      </c>
      <c r="AT336">
        <v>0</v>
      </c>
      <c r="AU336">
        <f>1-AS336/AT336</f>
        <v>0</v>
      </c>
      <c r="AV336">
        <v>0.5</v>
      </c>
      <c r="AW336">
        <f>BN336</f>
        <v>0</v>
      </c>
      <c r="AX336">
        <f>K336</f>
        <v>0</v>
      </c>
      <c r="AY336">
        <f>AU336*AV336*AW336</f>
        <v>0</v>
      </c>
      <c r="AZ336">
        <f>(AX336-AP336)/AW336</f>
        <v>0</v>
      </c>
      <c r="BA336">
        <f>(AN336-AT336)/AT336</f>
        <v>0</v>
      </c>
      <c r="BB336">
        <f>AM336/(AO336+AM336/AT336)</f>
        <v>0</v>
      </c>
      <c r="BC336" t="s">
        <v>292</v>
      </c>
      <c r="BD336">
        <v>0</v>
      </c>
      <c r="BE336">
        <f>IF(BD336&lt;&gt;0, BD336, BB336)</f>
        <v>0</v>
      </c>
      <c r="BF336">
        <f>1-BE336/AT336</f>
        <v>0</v>
      </c>
      <c r="BG336">
        <f>(AT336-AS336)/(AT336-BE336)</f>
        <v>0</v>
      </c>
      <c r="BH336">
        <f>(AN336-AT336)/(AN336-BE336)</f>
        <v>0</v>
      </c>
      <c r="BI336">
        <f>(AT336-AS336)/(AT336-AM336)</f>
        <v>0</v>
      </c>
      <c r="BJ336">
        <f>(AN336-AT336)/(AN336-AM336)</f>
        <v>0</v>
      </c>
      <c r="BK336">
        <f>(BG336*BE336/AS336)</f>
        <v>0</v>
      </c>
      <c r="BL336">
        <f>(1-BK336)</f>
        <v>0</v>
      </c>
      <c r="BM336">
        <f>$B$11*CK336+$C$11*CL336+$F$11*CM336*(1-CP336)</f>
        <v>0</v>
      </c>
      <c r="BN336">
        <f>BM336*BO336</f>
        <v>0</v>
      </c>
      <c r="BO336">
        <f>($B$11*$D$9+$C$11*$D$9+$F$11*((CZ336+CR336)/MAX(CZ336+CR336+DA336, 0.1)*$I$9+DA336/MAX(CZ336+CR336+DA336, 0.1)*$J$9))/($B$11+$C$11+$F$11)</f>
        <v>0</v>
      </c>
      <c r="BP336">
        <f>($B$11*$K$9+$C$11*$K$9+$F$11*((CZ336+CR336)/MAX(CZ336+CR336+DA336, 0.1)*$P$9+DA336/MAX(CZ336+CR336+DA336, 0.1)*$Q$9))/($B$11+$C$11+$F$11)</f>
        <v>0</v>
      </c>
      <c r="BQ336">
        <v>6</v>
      </c>
      <c r="BR336">
        <v>0.5</v>
      </c>
      <c r="BS336" t="s">
        <v>293</v>
      </c>
      <c r="BT336">
        <v>2</v>
      </c>
      <c r="BU336">
        <v>1627941151.6</v>
      </c>
      <c r="BV336">
        <v>1061.38</v>
      </c>
      <c r="BW336">
        <v>1066.01</v>
      </c>
      <c r="BX336">
        <v>19.8623</v>
      </c>
      <c r="BY336">
        <v>19.7953</v>
      </c>
      <c r="BZ336">
        <v>1058.69</v>
      </c>
      <c r="CA336">
        <v>19.9908</v>
      </c>
      <c r="CB336">
        <v>899.977</v>
      </c>
      <c r="CC336">
        <v>101.137</v>
      </c>
      <c r="CD336">
        <v>0.100147</v>
      </c>
      <c r="CE336">
        <v>35.3453</v>
      </c>
      <c r="CF336">
        <v>35.5987</v>
      </c>
      <c r="CG336">
        <v>999.9</v>
      </c>
      <c r="CH336">
        <v>0</v>
      </c>
      <c r="CI336">
        <v>0</v>
      </c>
      <c r="CJ336">
        <v>9988.75</v>
      </c>
      <c r="CK336">
        <v>0</v>
      </c>
      <c r="CL336">
        <v>66.265</v>
      </c>
      <c r="CM336">
        <v>1459.94</v>
      </c>
      <c r="CN336">
        <v>0.972987</v>
      </c>
      <c r="CO336">
        <v>0.0270127</v>
      </c>
      <c r="CP336">
        <v>0</v>
      </c>
      <c r="CQ336">
        <v>3.1808</v>
      </c>
      <c r="CR336">
        <v>4.99951</v>
      </c>
      <c r="CS336">
        <v>197.655</v>
      </c>
      <c r="CT336">
        <v>11911.4</v>
      </c>
      <c r="CU336">
        <v>48.75</v>
      </c>
      <c r="CV336">
        <v>51.062</v>
      </c>
      <c r="CW336">
        <v>50.312</v>
      </c>
      <c r="CX336">
        <v>50.187</v>
      </c>
      <c r="CY336">
        <v>50.812</v>
      </c>
      <c r="CZ336">
        <v>1415.64</v>
      </c>
      <c r="DA336">
        <v>39.3</v>
      </c>
      <c r="DB336">
        <v>0</v>
      </c>
      <c r="DC336">
        <v>1627941152.5</v>
      </c>
      <c r="DD336">
        <v>0</v>
      </c>
      <c r="DE336">
        <v>3.29556923076923</v>
      </c>
      <c r="DF336">
        <v>0.102447859265674</v>
      </c>
      <c r="DG336">
        <v>-2.71121366489623</v>
      </c>
      <c r="DH336">
        <v>198.026576923077</v>
      </c>
      <c r="DI336">
        <v>15</v>
      </c>
      <c r="DJ336">
        <v>1627940486.6</v>
      </c>
      <c r="DK336" t="s">
        <v>294</v>
      </c>
      <c r="DL336">
        <v>1627940484.1</v>
      </c>
      <c r="DM336">
        <v>1627940486.6</v>
      </c>
      <c r="DN336">
        <v>1</v>
      </c>
      <c r="DO336">
        <v>-0.66</v>
      </c>
      <c r="DP336">
        <v>-0.126</v>
      </c>
      <c r="DQ336">
        <v>0.617</v>
      </c>
      <c r="DR336">
        <v>-0.144</v>
      </c>
      <c r="DS336">
        <v>420</v>
      </c>
      <c r="DT336">
        <v>19</v>
      </c>
      <c r="DU336">
        <v>0.69</v>
      </c>
      <c r="DV336">
        <v>0.21</v>
      </c>
      <c r="DW336">
        <v>-4.68831292682927</v>
      </c>
      <c r="DX336">
        <v>0.121744181184659</v>
      </c>
      <c r="DY336">
        <v>0.0548566271534551</v>
      </c>
      <c r="DZ336">
        <v>1</v>
      </c>
      <c r="EA336">
        <v>3.28499705882353</v>
      </c>
      <c r="EB336">
        <v>0.309375316990697</v>
      </c>
      <c r="EC336">
        <v>0.221604922016497</v>
      </c>
      <c r="ED336">
        <v>1</v>
      </c>
      <c r="EE336">
        <v>0.0775447463414634</v>
      </c>
      <c r="EF336">
        <v>0.0248863275261326</v>
      </c>
      <c r="EG336">
        <v>0.0140635010207117</v>
      </c>
      <c r="EH336">
        <v>1</v>
      </c>
      <c r="EI336">
        <v>3</v>
      </c>
      <c r="EJ336">
        <v>3</v>
      </c>
      <c r="EK336" t="s">
        <v>295</v>
      </c>
      <c r="EL336">
        <v>100</v>
      </c>
      <c r="EM336">
        <v>100</v>
      </c>
      <c r="EN336">
        <v>2.69</v>
      </c>
      <c r="EO336">
        <v>-0.1285</v>
      </c>
      <c r="EP336">
        <v>-1.5265217558934</v>
      </c>
      <c r="EQ336">
        <v>0.00616335315543056</v>
      </c>
      <c r="ER336">
        <v>-2.81551833566181e-06</v>
      </c>
      <c r="ES336">
        <v>7.20361701182458e-10</v>
      </c>
      <c r="ET336">
        <v>-0.335119031910718</v>
      </c>
      <c r="EU336">
        <v>0.000949733804135094</v>
      </c>
      <c r="EV336">
        <v>0.000626151634330831</v>
      </c>
      <c r="EW336">
        <v>-7.8445624330649e-06</v>
      </c>
      <c r="EX336">
        <v>-4</v>
      </c>
      <c r="EY336">
        <v>2067</v>
      </c>
      <c r="EZ336">
        <v>1</v>
      </c>
      <c r="FA336">
        <v>22</v>
      </c>
      <c r="FB336">
        <v>11.1</v>
      </c>
      <c r="FC336">
        <v>11.1</v>
      </c>
      <c r="FD336">
        <v>18</v>
      </c>
      <c r="FE336">
        <v>993.825</v>
      </c>
      <c r="FF336">
        <v>445.333</v>
      </c>
      <c r="FG336">
        <v>33.0003</v>
      </c>
      <c r="FH336">
        <v>35.7888</v>
      </c>
      <c r="FI336">
        <v>30.0009</v>
      </c>
      <c r="FJ336">
        <v>35.4834</v>
      </c>
      <c r="FK336">
        <v>35.503</v>
      </c>
      <c r="FL336">
        <v>57.4651</v>
      </c>
      <c r="FM336">
        <v>45.9869</v>
      </c>
      <c r="FN336">
        <v>0</v>
      </c>
      <c r="FO336">
        <v>33</v>
      </c>
      <c r="FP336">
        <v>1079.52</v>
      </c>
      <c r="FQ336">
        <v>19.7301</v>
      </c>
      <c r="FR336">
        <v>98.6828</v>
      </c>
      <c r="FS336">
        <v>97.4964</v>
      </c>
    </row>
    <row r="337" spans="1:175">
      <c r="A337">
        <v>321</v>
      </c>
      <c r="B337">
        <v>1627941153.6</v>
      </c>
      <c r="C337">
        <v>640</v>
      </c>
      <c r="D337" t="s">
        <v>936</v>
      </c>
      <c r="E337" t="s">
        <v>937</v>
      </c>
      <c r="F337">
        <v>0</v>
      </c>
      <c r="H337">
        <v>1627941153.6</v>
      </c>
      <c r="I337">
        <f>(J337)/1000</f>
        <v>0</v>
      </c>
      <c r="J337">
        <f>1000*CB337*AH337*(BX337-BY337)/(100*BQ337*(1000-AH337*BX337))</f>
        <v>0</v>
      </c>
      <c r="K337">
        <f>CB337*AH337*(BW337-BV337*(1000-AH337*BY337)/(1000-AH337*BX337))/(100*BQ337)</f>
        <v>0</v>
      </c>
      <c r="L337">
        <f>BV337 - IF(AH337&gt;1, K337*BQ337*100.0/(AJ337*CJ337), 0)</f>
        <v>0</v>
      </c>
      <c r="M337">
        <f>((S337-I337/2)*L337-K337)/(S337+I337/2)</f>
        <v>0</v>
      </c>
      <c r="N337">
        <f>M337*(CC337+CD337)/1000.0</f>
        <v>0</v>
      </c>
      <c r="O337">
        <f>(BV337 - IF(AH337&gt;1, K337*BQ337*100.0/(AJ337*CJ337), 0))*(CC337+CD337)/1000.0</f>
        <v>0</v>
      </c>
      <c r="P337">
        <f>2.0/((1/R337-1/Q337)+SIGN(R337)*SQRT((1/R337-1/Q337)*(1/R337-1/Q337) + 4*BR337/((BR337+1)*(BR337+1))*(2*1/R337*1/Q337-1/Q337*1/Q337)))</f>
        <v>0</v>
      </c>
      <c r="Q337">
        <f>IF(LEFT(BS337,1)&lt;&gt;"0",IF(LEFT(BS337,1)="1",3.0,BT337),$D$5+$E$5*(CJ337*CC337/($K$5*1000))+$F$5*(CJ337*CC337/($K$5*1000))*MAX(MIN(BQ337,$J$5),$I$5)*MAX(MIN(BQ337,$J$5),$I$5)+$G$5*MAX(MIN(BQ337,$J$5),$I$5)*(CJ337*CC337/($K$5*1000))+$H$5*(CJ337*CC337/($K$5*1000))*(CJ337*CC337/($K$5*1000)))</f>
        <v>0</v>
      </c>
      <c r="R337">
        <f>I337*(1000-(1000*0.61365*exp(17.502*V337/(240.97+V337))/(CC337+CD337)+BX337)/2)/(1000*0.61365*exp(17.502*V337/(240.97+V337))/(CC337+CD337)-BX337)</f>
        <v>0</v>
      </c>
      <c r="S337">
        <f>1/((BR337+1)/(P337/1.6)+1/(Q337/1.37)) + BR337/((BR337+1)/(P337/1.6) + BR337/(Q337/1.37))</f>
        <v>0</v>
      </c>
      <c r="T337">
        <f>(BM337*BP337)</f>
        <v>0</v>
      </c>
      <c r="U337">
        <f>(CE337+(T337+2*0.95*5.67E-8*(((CE337+$B$7)+273)^4-(CE337+273)^4)-44100*I337)/(1.84*29.3*Q337+8*0.95*5.67E-8*(CE337+273)^3))</f>
        <v>0</v>
      </c>
      <c r="V337">
        <f>($C$7*CF337+$D$7*CG337+$E$7*U337)</f>
        <v>0</v>
      </c>
      <c r="W337">
        <f>0.61365*exp(17.502*V337/(240.97+V337))</f>
        <v>0</v>
      </c>
      <c r="X337">
        <f>(Y337/Z337*100)</f>
        <v>0</v>
      </c>
      <c r="Y337">
        <f>BX337*(CC337+CD337)/1000</f>
        <v>0</v>
      </c>
      <c r="Z337">
        <f>0.61365*exp(17.502*CE337/(240.97+CE337))</f>
        <v>0</v>
      </c>
      <c r="AA337">
        <f>(W337-BX337*(CC337+CD337)/1000)</f>
        <v>0</v>
      </c>
      <c r="AB337">
        <f>(-I337*44100)</f>
        <v>0</v>
      </c>
      <c r="AC337">
        <f>2*29.3*Q337*0.92*(CE337-V337)</f>
        <v>0</v>
      </c>
      <c r="AD337">
        <f>2*0.95*5.67E-8*(((CE337+$B$7)+273)^4-(V337+273)^4)</f>
        <v>0</v>
      </c>
      <c r="AE337">
        <f>T337+AD337+AB337+AC337</f>
        <v>0</v>
      </c>
      <c r="AF337">
        <v>0</v>
      </c>
      <c r="AG337">
        <v>0</v>
      </c>
      <c r="AH337">
        <f>IF(AF337*$H$13&gt;=AJ337,1.0,(AJ337/(AJ337-AF337*$H$13)))</f>
        <v>0</v>
      </c>
      <c r="AI337">
        <f>(AH337-1)*100</f>
        <v>0</v>
      </c>
      <c r="AJ337">
        <f>MAX(0,($B$13+$C$13*CJ337)/(1+$D$13*CJ337)*CC337/(CE337+273)*$E$13)</f>
        <v>0</v>
      </c>
      <c r="AK337" t="s">
        <v>292</v>
      </c>
      <c r="AL337" t="s">
        <v>292</v>
      </c>
      <c r="AM337">
        <v>0</v>
      </c>
      <c r="AN337">
        <v>0</v>
      </c>
      <c r="AO337">
        <f>1-AM337/AN337</f>
        <v>0</v>
      </c>
      <c r="AP337">
        <v>0</v>
      </c>
      <c r="AQ337" t="s">
        <v>292</v>
      </c>
      <c r="AR337" t="s">
        <v>292</v>
      </c>
      <c r="AS337">
        <v>0</v>
      </c>
      <c r="AT337">
        <v>0</v>
      </c>
      <c r="AU337">
        <f>1-AS337/AT337</f>
        <v>0</v>
      </c>
      <c r="AV337">
        <v>0.5</v>
      </c>
      <c r="AW337">
        <f>BN337</f>
        <v>0</v>
      </c>
      <c r="AX337">
        <f>K337</f>
        <v>0</v>
      </c>
      <c r="AY337">
        <f>AU337*AV337*AW337</f>
        <v>0</v>
      </c>
      <c r="AZ337">
        <f>(AX337-AP337)/AW337</f>
        <v>0</v>
      </c>
      <c r="BA337">
        <f>(AN337-AT337)/AT337</f>
        <v>0</v>
      </c>
      <c r="BB337">
        <f>AM337/(AO337+AM337/AT337)</f>
        <v>0</v>
      </c>
      <c r="BC337" t="s">
        <v>292</v>
      </c>
      <c r="BD337">
        <v>0</v>
      </c>
      <c r="BE337">
        <f>IF(BD337&lt;&gt;0, BD337, BB337)</f>
        <v>0</v>
      </c>
      <c r="BF337">
        <f>1-BE337/AT337</f>
        <v>0</v>
      </c>
      <c r="BG337">
        <f>(AT337-AS337)/(AT337-BE337)</f>
        <v>0</v>
      </c>
      <c r="BH337">
        <f>(AN337-AT337)/(AN337-BE337)</f>
        <v>0</v>
      </c>
      <c r="BI337">
        <f>(AT337-AS337)/(AT337-AM337)</f>
        <v>0</v>
      </c>
      <c r="BJ337">
        <f>(AN337-AT337)/(AN337-AM337)</f>
        <v>0</v>
      </c>
      <c r="BK337">
        <f>(BG337*BE337/AS337)</f>
        <v>0</v>
      </c>
      <c r="BL337">
        <f>(1-BK337)</f>
        <v>0</v>
      </c>
      <c r="BM337">
        <f>$B$11*CK337+$C$11*CL337+$F$11*CM337*(1-CP337)</f>
        <v>0</v>
      </c>
      <c r="BN337">
        <f>BM337*BO337</f>
        <v>0</v>
      </c>
      <c r="BO337">
        <f>($B$11*$D$9+$C$11*$D$9+$F$11*((CZ337+CR337)/MAX(CZ337+CR337+DA337, 0.1)*$I$9+DA337/MAX(CZ337+CR337+DA337, 0.1)*$J$9))/($B$11+$C$11+$F$11)</f>
        <v>0</v>
      </c>
      <c r="BP337">
        <f>($B$11*$K$9+$C$11*$K$9+$F$11*((CZ337+CR337)/MAX(CZ337+CR337+DA337, 0.1)*$P$9+DA337/MAX(CZ337+CR337+DA337, 0.1)*$Q$9))/($B$11+$C$11+$F$11)</f>
        <v>0</v>
      </c>
      <c r="BQ337">
        <v>6</v>
      </c>
      <c r="BR337">
        <v>0.5</v>
      </c>
      <c r="BS337" t="s">
        <v>293</v>
      </c>
      <c r="BT337">
        <v>2</v>
      </c>
      <c r="BU337">
        <v>1627941153.6</v>
      </c>
      <c r="BV337">
        <v>1064.73</v>
      </c>
      <c r="BW337">
        <v>1069.37</v>
      </c>
      <c r="BX337">
        <v>19.8652</v>
      </c>
      <c r="BY337">
        <v>19.7987</v>
      </c>
      <c r="BZ337">
        <v>1062.03</v>
      </c>
      <c r="CA337">
        <v>19.9938</v>
      </c>
      <c r="CB337">
        <v>900.029</v>
      </c>
      <c r="CC337">
        <v>101.137</v>
      </c>
      <c r="CD337">
        <v>0.100193</v>
      </c>
      <c r="CE337">
        <v>35.3461</v>
      </c>
      <c r="CF337">
        <v>35.5979</v>
      </c>
      <c r="CG337">
        <v>999.9</v>
      </c>
      <c r="CH337">
        <v>0</v>
      </c>
      <c r="CI337">
        <v>0</v>
      </c>
      <c r="CJ337">
        <v>10008.1</v>
      </c>
      <c r="CK337">
        <v>0</v>
      </c>
      <c r="CL337">
        <v>66.2508</v>
      </c>
      <c r="CM337">
        <v>1460.26</v>
      </c>
      <c r="CN337">
        <v>0.972987</v>
      </c>
      <c r="CO337">
        <v>0.0270127</v>
      </c>
      <c r="CP337">
        <v>0</v>
      </c>
      <c r="CQ337">
        <v>3.3741</v>
      </c>
      <c r="CR337">
        <v>4.99951</v>
      </c>
      <c r="CS337">
        <v>198.01</v>
      </c>
      <c r="CT337">
        <v>11914</v>
      </c>
      <c r="CU337">
        <v>48.75</v>
      </c>
      <c r="CV337">
        <v>51.062</v>
      </c>
      <c r="CW337">
        <v>50.25</v>
      </c>
      <c r="CX337">
        <v>50.187</v>
      </c>
      <c r="CY337">
        <v>50.75</v>
      </c>
      <c r="CZ337">
        <v>1415.95</v>
      </c>
      <c r="DA337">
        <v>39.31</v>
      </c>
      <c r="DB337">
        <v>0</v>
      </c>
      <c r="DC337">
        <v>1627941154.3</v>
      </c>
      <c r="DD337">
        <v>0</v>
      </c>
      <c r="DE337">
        <v>3.301512</v>
      </c>
      <c r="DF337">
        <v>-0.158723076059034</v>
      </c>
      <c r="DG337">
        <v>-2.20207692708773</v>
      </c>
      <c r="DH337">
        <v>197.95768</v>
      </c>
      <c r="DI337">
        <v>15</v>
      </c>
      <c r="DJ337">
        <v>1627940486.6</v>
      </c>
      <c r="DK337" t="s">
        <v>294</v>
      </c>
      <c r="DL337">
        <v>1627940484.1</v>
      </c>
      <c r="DM337">
        <v>1627940486.6</v>
      </c>
      <c r="DN337">
        <v>1</v>
      </c>
      <c r="DO337">
        <v>-0.66</v>
      </c>
      <c r="DP337">
        <v>-0.126</v>
      </c>
      <c r="DQ337">
        <v>0.617</v>
      </c>
      <c r="DR337">
        <v>-0.144</v>
      </c>
      <c r="DS337">
        <v>420</v>
      </c>
      <c r="DT337">
        <v>19</v>
      </c>
      <c r="DU337">
        <v>0.69</v>
      </c>
      <c r="DV337">
        <v>0.21</v>
      </c>
      <c r="DW337">
        <v>-4.67811853658537</v>
      </c>
      <c r="DX337">
        <v>0.135307526132406</v>
      </c>
      <c r="DY337">
        <v>0.051866833782668</v>
      </c>
      <c r="DZ337">
        <v>1</v>
      </c>
      <c r="EA337">
        <v>3.26672285714286</v>
      </c>
      <c r="EB337">
        <v>0.153320547945204</v>
      </c>
      <c r="EC337">
        <v>0.222445158680534</v>
      </c>
      <c r="ED337">
        <v>1</v>
      </c>
      <c r="EE337">
        <v>0.078052843902439</v>
      </c>
      <c r="EF337">
        <v>-0.0210925609756097</v>
      </c>
      <c r="EG337">
        <v>0.0135707238627513</v>
      </c>
      <c r="EH337">
        <v>1</v>
      </c>
      <c r="EI337">
        <v>3</v>
      </c>
      <c r="EJ337">
        <v>3</v>
      </c>
      <c r="EK337" t="s">
        <v>295</v>
      </c>
      <c r="EL337">
        <v>100</v>
      </c>
      <c r="EM337">
        <v>100</v>
      </c>
      <c r="EN337">
        <v>2.7</v>
      </c>
      <c r="EO337">
        <v>-0.1286</v>
      </c>
      <c r="EP337">
        <v>-1.5265217558934</v>
      </c>
      <c r="EQ337">
        <v>0.00616335315543056</v>
      </c>
      <c r="ER337">
        <v>-2.81551833566181e-06</v>
      </c>
      <c r="ES337">
        <v>7.20361701182458e-10</v>
      </c>
      <c r="ET337">
        <v>-0.335119031910718</v>
      </c>
      <c r="EU337">
        <v>0.000949733804135094</v>
      </c>
      <c r="EV337">
        <v>0.000626151634330831</v>
      </c>
      <c r="EW337">
        <v>-7.8445624330649e-06</v>
      </c>
      <c r="EX337">
        <v>-4</v>
      </c>
      <c r="EY337">
        <v>2067</v>
      </c>
      <c r="EZ337">
        <v>1</v>
      </c>
      <c r="FA337">
        <v>22</v>
      </c>
      <c r="FB337">
        <v>11.2</v>
      </c>
      <c r="FC337">
        <v>11.1</v>
      </c>
      <c r="FD337">
        <v>18</v>
      </c>
      <c r="FE337">
        <v>993.72</v>
      </c>
      <c r="FF337">
        <v>445.289</v>
      </c>
      <c r="FG337">
        <v>33.0004</v>
      </c>
      <c r="FH337">
        <v>35.7938</v>
      </c>
      <c r="FI337">
        <v>30.0009</v>
      </c>
      <c r="FJ337">
        <v>35.4889</v>
      </c>
      <c r="FK337">
        <v>35.5087</v>
      </c>
      <c r="FL337">
        <v>57.582</v>
      </c>
      <c r="FM337">
        <v>45.9869</v>
      </c>
      <c r="FN337">
        <v>0</v>
      </c>
      <c r="FO337">
        <v>33</v>
      </c>
      <c r="FP337">
        <v>1079.52</v>
      </c>
      <c r="FQ337">
        <v>19.7301</v>
      </c>
      <c r="FR337">
        <v>98.6813</v>
      </c>
      <c r="FS337">
        <v>97.4946</v>
      </c>
    </row>
    <row r="338" spans="1:175">
      <c r="A338">
        <v>322</v>
      </c>
      <c r="B338">
        <v>1627941155.6</v>
      </c>
      <c r="C338">
        <v>642</v>
      </c>
      <c r="D338" t="s">
        <v>938</v>
      </c>
      <c r="E338" t="s">
        <v>939</v>
      </c>
      <c r="F338">
        <v>0</v>
      </c>
      <c r="H338">
        <v>1627941155.6</v>
      </c>
      <c r="I338">
        <f>(J338)/1000</f>
        <v>0</v>
      </c>
      <c r="J338">
        <f>1000*CB338*AH338*(BX338-BY338)/(100*BQ338*(1000-AH338*BX338))</f>
        <v>0</v>
      </c>
      <c r="K338">
        <f>CB338*AH338*(BW338-BV338*(1000-AH338*BY338)/(1000-AH338*BX338))/(100*BQ338)</f>
        <v>0</v>
      </c>
      <c r="L338">
        <f>BV338 - IF(AH338&gt;1, K338*BQ338*100.0/(AJ338*CJ338), 0)</f>
        <v>0</v>
      </c>
      <c r="M338">
        <f>((S338-I338/2)*L338-K338)/(S338+I338/2)</f>
        <v>0</v>
      </c>
      <c r="N338">
        <f>M338*(CC338+CD338)/1000.0</f>
        <v>0</v>
      </c>
      <c r="O338">
        <f>(BV338 - IF(AH338&gt;1, K338*BQ338*100.0/(AJ338*CJ338), 0))*(CC338+CD338)/1000.0</f>
        <v>0</v>
      </c>
      <c r="P338">
        <f>2.0/((1/R338-1/Q338)+SIGN(R338)*SQRT((1/R338-1/Q338)*(1/R338-1/Q338) + 4*BR338/((BR338+1)*(BR338+1))*(2*1/R338*1/Q338-1/Q338*1/Q338)))</f>
        <v>0</v>
      </c>
      <c r="Q338">
        <f>IF(LEFT(BS338,1)&lt;&gt;"0",IF(LEFT(BS338,1)="1",3.0,BT338),$D$5+$E$5*(CJ338*CC338/($K$5*1000))+$F$5*(CJ338*CC338/($K$5*1000))*MAX(MIN(BQ338,$J$5),$I$5)*MAX(MIN(BQ338,$J$5),$I$5)+$G$5*MAX(MIN(BQ338,$J$5),$I$5)*(CJ338*CC338/($K$5*1000))+$H$5*(CJ338*CC338/($K$5*1000))*(CJ338*CC338/($K$5*1000)))</f>
        <v>0</v>
      </c>
      <c r="R338">
        <f>I338*(1000-(1000*0.61365*exp(17.502*V338/(240.97+V338))/(CC338+CD338)+BX338)/2)/(1000*0.61365*exp(17.502*V338/(240.97+V338))/(CC338+CD338)-BX338)</f>
        <v>0</v>
      </c>
      <c r="S338">
        <f>1/((BR338+1)/(P338/1.6)+1/(Q338/1.37)) + BR338/((BR338+1)/(P338/1.6) + BR338/(Q338/1.37))</f>
        <v>0</v>
      </c>
      <c r="T338">
        <f>(BM338*BP338)</f>
        <v>0</v>
      </c>
      <c r="U338">
        <f>(CE338+(T338+2*0.95*5.67E-8*(((CE338+$B$7)+273)^4-(CE338+273)^4)-44100*I338)/(1.84*29.3*Q338+8*0.95*5.67E-8*(CE338+273)^3))</f>
        <v>0</v>
      </c>
      <c r="V338">
        <f>($C$7*CF338+$D$7*CG338+$E$7*U338)</f>
        <v>0</v>
      </c>
      <c r="W338">
        <f>0.61365*exp(17.502*V338/(240.97+V338))</f>
        <v>0</v>
      </c>
      <c r="X338">
        <f>(Y338/Z338*100)</f>
        <v>0</v>
      </c>
      <c r="Y338">
        <f>BX338*(CC338+CD338)/1000</f>
        <v>0</v>
      </c>
      <c r="Z338">
        <f>0.61365*exp(17.502*CE338/(240.97+CE338))</f>
        <v>0</v>
      </c>
      <c r="AA338">
        <f>(W338-BX338*(CC338+CD338)/1000)</f>
        <v>0</v>
      </c>
      <c r="AB338">
        <f>(-I338*44100)</f>
        <v>0</v>
      </c>
      <c r="AC338">
        <f>2*29.3*Q338*0.92*(CE338-V338)</f>
        <v>0</v>
      </c>
      <c r="AD338">
        <f>2*0.95*5.67E-8*(((CE338+$B$7)+273)^4-(V338+273)^4)</f>
        <v>0</v>
      </c>
      <c r="AE338">
        <f>T338+AD338+AB338+AC338</f>
        <v>0</v>
      </c>
      <c r="AF338">
        <v>0</v>
      </c>
      <c r="AG338">
        <v>0</v>
      </c>
      <c r="AH338">
        <f>IF(AF338*$H$13&gt;=AJ338,1.0,(AJ338/(AJ338-AF338*$H$13)))</f>
        <v>0</v>
      </c>
      <c r="AI338">
        <f>(AH338-1)*100</f>
        <v>0</v>
      </c>
      <c r="AJ338">
        <f>MAX(0,($B$13+$C$13*CJ338)/(1+$D$13*CJ338)*CC338/(CE338+273)*$E$13)</f>
        <v>0</v>
      </c>
      <c r="AK338" t="s">
        <v>292</v>
      </c>
      <c r="AL338" t="s">
        <v>292</v>
      </c>
      <c r="AM338">
        <v>0</v>
      </c>
      <c r="AN338">
        <v>0</v>
      </c>
      <c r="AO338">
        <f>1-AM338/AN338</f>
        <v>0</v>
      </c>
      <c r="AP338">
        <v>0</v>
      </c>
      <c r="AQ338" t="s">
        <v>292</v>
      </c>
      <c r="AR338" t="s">
        <v>292</v>
      </c>
      <c r="AS338">
        <v>0</v>
      </c>
      <c r="AT338">
        <v>0</v>
      </c>
      <c r="AU338">
        <f>1-AS338/AT338</f>
        <v>0</v>
      </c>
      <c r="AV338">
        <v>0.5</v>
      </c>
      <c r="AW338">
        <f>BN338</f>
        <v>0</v>
      </c>
      <c r="AX338">
        <f>K338</f>
        <v>0</v>
      </c>
      <c r="AY338">
        <f>AU338*AV338*AW338</f>
        <v>0</v>
      </c>
      <c r="AZ338">
        <f>(AX338-AP338)/AW338</f>
        <v>0</v>
      </c>
      <c r="BA338">
        <f>(AN338-AT338)/AT338</f>
        <v>0</v>
      </c>
      <c r="BB338">
        <f>AM338/(AO338+AM338/AT338)</f>
        <v>0</v>
      </c>
      <c r="BC338" t="s">
        <v>292</v>
      </c>
      <c r="BD338">
        <v>0</v>
      </c>
      <c r="BE338">
        <f>IF(BD338&lt;&gt;0, BD338, BB338)</f>
        <v>0</v>
      </c>
      <c r="BF338">
        <f>1-BE338/AT338</f>
        <v>0</v>
      </c>
      <c r="BG338">
        <f>(AT338-AS338)/(AT338-BE338)</f>
        <v>0</v>
      </c>
      <c r="BH338">
        <f>(AN338-AT338)/(AN338-BE338)</f>
        <v>0</v>
      </c>
      <c r="BI338">
        <f>(AT338-AS338)/(AT338-AM338)</f>
        <v>0</v>
      </c>
      <c r="BJ338">
        <f>(AN338-AT338)/(AN338-AM338)</f>
        <v>0</v>
      </c>
      <c r="BK338">
        <f>(BG338*BE338/AS338)</f>
        <v>0</v>
      </c>
      <c r="BL338">
        <f>(1-BK338)</f>
        <v>0</v>
      </c>
      <c r="BM338">
        <f>$B$11*CK338+$C$11*CL338+$F$11*CM338*(1-CP338)</f>
        <v>0</v>
      </c>
      <c r="BN338">
        <f>BM338*BO338</f>
        <v>0</v>
      </c>
      <c r="BO338">
        <f>($B$11*$D$9+$C$11*$D$9+$F$11*((CZ338+CR338)/MAX(CZ338+CR338+DA338, 0.1)*$I$9+DA338/MAX(CZ338+CR338+DA338, 0.1)*$J$9))/($B$11+$C$11+$F$11)</f>
        <v>0</v>
      </c>
      <c r="BP338">
        <f>($B$11*$K$9+$C$11*$K$9+$F$11*((CZ338+CR338)/MAX(CZ338+CR338+DA338, 0.1)*$P$9+DA338/MAX(CZ338+CR338+DA338, 0.1)*$Q$9))/($B$11+$C$11+$F$11)</f>
        <v>0</v>
      </c>
      <c r="BQ338">
        <v>6</v>
      </c>
      <c r="BR338">
        <v>0.5</v>
      </c>
      <c r="BS338" t="s">
        <v>293</v>
      </c>
      <c r="BT338">
        <v>2</v>
      </c>
      <c r="BU338">
        <v>1627941155.6</v>
      </c>
      <c r="BV338">
        <v>1068.07</v>
      </c>
      <c r="BW338">
        <v>1072.74</v>
      </c>
      <c r="BX338">
        <v>19.8702</v>
      </c>
      <c r="BY338">
        <v>19.8041</v>
      </c>
      <c r="BZ338">
        <v>1065.36</v>
      </c>
      <c r="CA338">
        <v>19.9987</v>
      </c>
      <c r="CB338">
        <v>899.952</v>
      </c>
      <c r="CC338">
        <v>101.136</v>
      </c>
      <c r="CD338">
        <v>0.0998328</v>
      </c>
      <c r="CE338">
        <v>35.3471</v>
      </c>
      <c r="CF338">
        <v>35.6035</v>
      </c>
      <c r="CG338">
        <v>999.9</v>
      </c>
      <c r="CH338">
        <v>0</v>
      </c>
      <c r="CI338">
        <v>0</v>
      </c>
      <c r="CJ338">
        <v>10004.4</v>
      </c>
      <c r="CK338">
        <v>0</v>
      </c>
      <c r="CL338">
        <v>66.2367</v>
      </c>
      <c r="CM338">
        <v>1459.95</v>
      </c>
      <c r="CN338">
        <v>0.972987</v>
      </c>
      <c r="CO338">
        <v>0.0270127</v>
      </c>
      <c r="CP338">
        <v>0</v>
      </c>
      <c r="CQ338">
        <v>3.3728</v>
      </c>
      <c r="CR338">
        <v>4.99951</v>
      </c>
      <c r="CS338">
        <v>197.796</v>
      </c>
      <c r="CT338">
        <v>11911.5</v>
      </c>
      <c r="CU338">
        <v>48.75</v>
      </c>
      <c r="CV338">
        <v>51.062</v>
      </c>
      <c r="CW338">
        <v>50.25</v>
      </c>
      <c r="CX338">
        <v>50.187</v>
      </c>
      <c r="CY338">
        <v>50.75</v>
      </c>
      <c r="CZ338">
        <v>1415.65</v>
      </c>
      <c r="DA338">
        <v>39.3</v>
      </c>
      <c r="DB338">
        <v>0</v>
      </c>
      <c r="DC338">
        <v>1627941156.1</v>
      </c>
      <c r="DD338">
        <v>0</v>
      </c>
      <c r="DE338">
        <v>3.31993846153846</v>
      </c>
      <c r="DF338">
        <v>-0.498010250267743</v>
      </c>
      <c r="DG338">
        <v>-1.16690598910923</v>
      </c>
      <c r="DH338">
        <v>197.880769230769</v>
      </c>
      <c r="DI338">
        <v>15</v>
      </c>
      <c r="DJ338">
        <v>1627940486.6</v>
      </c>
      <c r="DK338" t="s">
        <v>294</v>
      </c>
      <c r="DL338">
        <v>1627940484.1</v>
      </c>
      <c r="DM338">
        <v>1627940486.6</v>
      </c>
      <c r="DN338">
        <v>1</v>
      </c>
      <c r="DO338">
        <v>-0.66</v>
      </c>
      <c r="DP338">
        <v>-0.126</v>
      </c>
      <c r="DQ338">
        <v>0.617</v>
      </c>
      <c r="DR338">
        <v>-0.144</v>
      </c>
      <c r="DS338">
        <v>420</v>
      </c>
      <c r="DT338">
        <v>19</v>
      </c>
      <c r="DU338">
        <v>0.69</v>
      </c>
      <c r="DV338">
        <v>0.21</v>
      </c>
      <c r="DW338">
        <v>-4.67913658536585</v>
      </c>
      <c r="DX338">
        <v>0.216313170731705</v>
      </c>
      <c r="DY338">
        <v>0.0529201841990119</v>
      </c>
      <c r="DZ338">
        <v>1</v>
      </c>
      <c r="EA338">
        <v>3.27379117647059</v>
      </c>
      <c r="EB338">
        <v>0.330144985601601</v>
      </c>
      <c r="EC338">
        <v>0.218034811531995</v>
      </c>
      <c r="ED338">
        <v>1</v>
      </c>
      <c r="EE338">
        <v>0.0785209829268293</v>
      </c>
      <c r="EF338">
        <v>-0.0695485463414633</v>
      </c>
      <c r="EG338">
        <v>0.0130753419497495</v>
      </c>
      <c r="EH338">
        <v>1</v>
      </c>
      <c r="EI338">
        <v>3</v>
      </c>
      <c r="EJ338">
        <v>3</v>
      </c>
      <c r="EK338" t="s">
        <v>295</v>
      </c>
      <c r="EL338">
        <v>100</v>
      </c>
      <c r="EM338">
        <v>100</v>
      </c>
      <c r="EN338">
        <v>2.71</v>
      </c>
      <c r="EO338">
        <v>-0.1285</v>
      </c>
      <c r="EP338">
        <v>-1.5265217558934</v>
      </c>
      <c r="EQ338">
        <v>0.00616335315543056</v>
      </c>
      <c r="ER338">
        <v>-2.81551833566181e-06</v>
      </c>
      <c r="ES338">
        <v>7.20361701182458e-10</v>
      </c>
      <c r="ET338">
        <v>-0.335119031910718</v>
      </c>
      <c r="EU338">
        <v>0.000949733804135094</v>
      </c>
      <c r="EV338">
        <v>0.000626151634330831</v>
      </c>
      <c r="EW338">
        <v>-7.8445624330649e-06</v>
      </c>
      <c r="EX338">
        <v>-4</v>
      </c>
      <c r="EY338">
        <v>2067</v>
      </c>
      <c r="EZ338">
        <v>1</v>
      </c>
      <c r="FA338">
        <v>22</v>
      </c>
      <c r="FB338">
        <v>11.2</v>
      </c>
      <c r="FC338">
        <v>11.2</v>
      </c>
      <c r="FD338">
        <v>18</v>
      </c>
      <c r="FE338">
        <v>993.768</v>
      </c>
      <c r="FF338">
        <v>445.412</v>
      </c>
      <c r="FG338">
        <v>33.0006</v>
      </c>
      <c r="FH338">
        <v>35.7979</v>
      </c>
      <c r="FI338">
        <v>30.0009</v>
      </c>
      <c r="FJ338">
        <v>35.4938</v>
      </c>
      <c r="FK338">
        <v>35.5144</v>
      </c>
      <c r="FL338">
        <v>57.7457</v>
      </c>
      <c r="FM338">
        <v>45.9869</v>
      </c>
      <c r="FN338">
        <v>0</v>
      </c>
      <c r="FO338">
        <v>33</v>
      </c>
      <c r="FP338">
        <v>1084.54</v>
      </c>
      <c r="FQ338">
        <v>19.7301</v>
      </c>
      <c r="FR338">
        <v>98.6808</v>
      </c>
      <c r="FS338">
        <v>97.493</v>
      </c>
    </row>
    <row r="339" spans="1:175">
      <c r="A339">
        <v>323</v>
      </c>
      <c r="B339">
        <v>1627941157.6</v>
      </c>
      <c r="C339">
        <v>644</v>
      </c>
      <c r="D339" t="s">
        <v>940</v>
      </c>
      <c r="E339" t="s">
        <v>941</v>
      </c>
      <c r="F339">
        <v>0</v>
      </c>
      <c r="H339">
        <v>1627941157.6</v>
      </c>
      <c r="I339">
        <f>(J339)/1000</f>
        <v>0</v>
      </c>
      <c r="J339">
        <f>1000*CB339*AH339*(BX339-BY339)/(100*BQ339*(1000-AH339*BX339))</f>
        <v>0</v>
      </c>
      <c r="K339">
        <f>CB339*AH339*(BW339-BV339*(1000-AH339*BY339)/(1000-AH339*BX339))/(100*BQ339)</f>
        <v>0</v>
      </c>
      <c r="L339">
        <f>BV339 - IF(AH339&gt;1, K339*BQ339*100.0/(AJ339*CJ339), 0)</f>
        <v>0</v>
      </c>
      <c r="M339">
        <f>((S339-I339/2)*L339-K339)/(S339+I339/2)</f>
        <v>0</v>
      </c>
      <c r="N339">
        <f>M339*(CC339+CD339)/1000.0</f>
        <v>0</v>
      </c>
      <c r="O339">
        <f>(BV339 - IF(AH339&gt;1, K339*BQ339*100.0/(AJ339*CJ339), 0))*(CC339+CD339)/1000.0</f>
        <v>0</v>
      </c>
      <c r="P339">
        <f>2.0/((1/R339-1/Q339)+SIGN(R339)*SQRT((1/R339-1/Q339)*(1/R339-1/Q339) + 4*BR339/((BR339+1)*(BR339+1))*(2*1/R339*1/Q339-1/Q339*1/Q339)))</f>
        <v>0</v>
      </c>
      <c r="Q339">
        <f>IF(LEFT(BS339,1)&lt;&gt;"0",IF(LEFT(BS339,1)="1",3.0,BT339),$D$5+$E$5*(CJ339*CC339/($K$5*1000))+$F$5*(CJ339*CC339/($K$5*1000))*MAX(MIN(BQ339,$J$5),$I$5)*MAX(MIN(BQ339,$J$5),$I$5)+$G$5*MAX(MIN(BQ339,$J$5),$I$5)*(CJ339*CC339/($K$5*1000))+$H$5*(CJ339*CC339/($K$5*1000))*(CJ339*CC339/($K$5*1000)))</f>
        <v>0</v>
      </c>
      <c r="R339">
        <f>I339*(1000-(1000*0.61365*exp(17.502*V339/(240.97+V339))/(CC339+CD339)+BX339)/2)/(1000*0.61365*exp(17.502*V339/(240.97+V339))/(CC339+CD339)-BX339)</f>
        <v>0</v>
      </c>
      <c r="S339">
        <f>1/((BR339+1)/(P339/1.6)+1/(Q339/1.37)) + BR339/((BR339+1)/(P339/1.6) + BR339/(Q339/1.37))</f>
        <v>0</v>
      </c>
      <c r="T339">
        <f>(BM339*BP339)</f>
        <v>0</v>
      </c>
      <c r="U339">
        <f>(CE339+(T339+2*0.95*5.67E-8*(((CE339+$B$7)+273)^4-(CE339+273)^4)-44100*I339)/(1.84*29.3*Q339+8*0.95*5.67E-8*(CE339+273)^3))</f>
        <v>0</v>
      </c>
      <c r="V339">
        <f>($C$7*CF339+$D$7*CG339+$E$7*U339)</f>
        <v>0</v>
      </c>
      <c r="W339">
        <f>0.61365*exp(17.502*V339/(240.97+V339))</f>
        <v>0</v>
      </c>
      <c r="X339">
        <f>(Y339/Z339*100)</f>
        <v>0</v>
      </c>
      <c r="Y339">
        <f>BX339*(CC339+CD339)/1000</f>
        <v>0</v>
      </c>
      <c r="Z339">
        <f>0.61365*exp(17.502*CE339/(240.97+CE339))</f>
        <v>0</v>
      </c>
      <c r="AA339">
        <f>(W339-BX339*(CC339+CD339)/1000)</f>
        <v>0</v>
      </c>
      <c r="AB339">
        <f>(-I339*44100)</f>
        <v>0</v>
      </c>
      <c r="AC339">
        <f>2*29.3*Q339*0.92*(CE339-V339)</f>
        <v>0</v>
      </c>
      <c r="AD339">
        <f>2*0.95*5.67E-8*(((CE339+$B$7)+273)^4-(V339+273)^4)</f>
        <v>0</v>
      </c>
      <c r="AE339">
        <f>T339+AD339+AB339+AC339</f>
        <v>0</v>
      </c>
      <c r="AF339">
        <v>0</v>
      </c>
      <c r="AG339">
        <v>0</v>
      </c>
      <c r="AH339">
        <f>IF(AF339*$H$13&gt;=AJ339,1.0,(AJ339/(AJ339-AF339*$H$13)))</f>
        <v>0</v>
      </c>
      <c r="AI339">
        <f>(AH339-1)*100</f>
        <v>0</v>
      </c>
      <c r="AJ339">
        <f>MAX(0,($B$13+$C$13*CJ339)/(1+$D$13*CJ339)*CC339/(CE339+273)*$E$13)</f>
        <v>0</v>
      </c>
      <c r="AK339" t="s">
        <v>292</v>
      </c>
      <c r="AL339" t="s">
        <v>292</v>
      </c>
      <c r="AM339">
        <v>0</v>
      </c>
      <c r="AN339">
        <v>0</v>
      </c>
      <c r="AO339">
        <f>1-AM339/AN339</f>
        <v>0</v>
      </c>
      <c r="AP339">
        <v>0</v>
      </c>
      <c r="AQ339" t="s">
        <v>292</v>
      </c>
      <c r="AR339" t="s">
        <v>292</v>
      </c>
      <c r="AS339">
        <v>0</v>
      </c>
      <c r="AT339">
        <v>0</v>
      </c>
      <c r="AU339">
        <f>1-AS339/AT339</f>
        <v>0</v>
      </c>
      <c r="AV339">
        <v>0.5</v>
      </c>
      <c r="AW339">
        <f>BN339</f>
        <v>0</v>
      </c>
      <c r="AX339">
        <f>K339</f>
        <v>0</v>
      </c>
      <c r="AY339">
        <f>AU339*AV339*AW339</f>
        <v>0</v>
      </c>
      <c r="AZ339">
        <f>(AX339-AP339)/AW339</f>
        <v>0</v>
      </c>
      <c r="BA339">
        <f>(AN339-AT339)/AT339</f>
        <v>0</v>
      </c>
      <c r="BB339">
        <f>AM339/(AO339+AM339/AT339)</f>
        <v>0</v>
      </c>
      <c r="BC339" t="s">
        <v>292</v>
      </c>
      <c r="BD339">
        <v>0</v>
      </c>
      <c r="BE339">
        <f>IF(BD339&lt;&gt;0, BD339, BB339)</f>
        <v>0</v>
      </c>
      <c r="BF339">
        <f>1-BE339/AT339</f>
        <v>0</v>
      </c>
      <c r="BG339">
        <f>(AT339-AS339)/(AT339-BE339)</f>
        <v>0</v>
      </c>
      <c r="BH339">
        <f>(AN339-AT339)/(AN339-BE339)</f>
        <v>0</v>
      </c>
      <c r="BI339">
        <f>(AT339-AS339)/(AT339-AM339)</f>
        <v>0</v>
      </c>
      <c r="BJ339">
        <f>(AN339-AT339)/(AN339-AM339)</f>
        <v>0</v>
      </c>
      <c r="BK339">
        <f>(BG339*BE339/AS339)</f>
        <v>0</v>
      </c>
      <c r="BL339">
        <f>(1-BK339)</f>
        <v>0</v>
      </c>
      <c r="BM339">
        <f>$B$11*CK339+$C$11*CL339+$F$11*CM339*(1-CP339)</f>
        <v>0</v>
      </c>
      <c r="BN339">
        <f>BM339*BO339</f>
        <v>0</v>
      </c>
      <c r="BO339">
        <f>($B$11*$D$9+$C$11*$D$9+$F$11*((CZ339+CR339)/MAX(CZ339+CR339+DA339, 0.1)*$I$9+DA339/MAX(CZ339+CR339+DA339, 0.1)*$J$9))/($B$11+$C$11+$F$11)</f>
        <v>0</v>
      </c>
      <c r="BP339">
        <f>($B$11*$K$9+$C$11*$K$9+$F$11*((CZ339+CR339)/MAX(CZ339+CR339+DA339, 0.1)*$P$9+DA339/MAX(CZ339+CR339+DA339, 0.1)*$Q$9))/($B$11+$C$11+$F$11)</f>
        <v>0</v>
      </c>
      <c r="BQ339">
        <v>6</v>
      </c>
      <c r="BR339">
        <v>0.5</v>
      </c>
      <c r="BS339" t="s">
        <v>293</v>
      </c>
      <c r="BT339">
        <v>2</v>
      </c>
      <c r="BU339">
        <v>1627941157.6</v>
      </c>
      <c r="BV339">
        <v>1071.45</v>
      </c>
      <c r="BW339">
        <v>1076.06</v>
      </c>
      <c r="BX339">
        <v>19.8743</v>
      </c>
      <c r="BY339">
        <v>19.8091</v>
      </c>
      <c r="BZ339">
        <v>1068.73</v>
      </c>
      <c r="CA339">
        <v>20.0026</v>
      </c>
      <c r="CB339">
        <v>899.937</v>
      </c>
      <c r="CC339">
        <v>101.137</v>
      </c>
      <c r="CD339">
        <v>0.0998594</v>
      </c>
      <c r="CE339">
        <v>35.3479</v>
      </c>
      <c r="CF339">
        <v>35.6028</v>
      </c>
      <c r="CG339">
        <v>999.9</v>
      </c>
      <c r="CH339">
        <v>0</v>
      </c>
      <c r="CI339">
        <v>0</v>
      </c>
      <c r="CJ339">
        <v>9996.25</v>
      </c>
      <c r="CK339">
        <v>0</v>
      </c>
      <c r="CL339">
        <v>66.2226</v>
      </c>
      <c r="CM339">
        <v>1460.26</v>
      </c>
      <c r="CN339">
        <v>0.972993</v>
      </c>
      <c r="CO339">
        <v>0.027007</v>
      </c>
      <c r="CP339">
        <v>0</v>
      </c>
      <c r="CQ339">
        <v>3.1164</v>
      </c>
      <c r="CR339">
        <v>4.99951</v>
      </c>
      <c r="CS339">
        <v>197.857</v>
      </c>
      <c r="CT339">
        <v>11914</v>
      </c>
      <c r="CU339">
        <v>48.75</v>
      </c>
      <c r="CV339">
        <v>51.062</v>
      </c>
      <c r="CW339">
        <v>50.25</v>
      </c>
      <c r="CX339">
        <v>50.187</v>
      </c>
      <c r="CY339">
        <v>50.75</v>
      </c>
      <c r="CZ339">
        <v>1415.96</v>
      </c>
      <c r="DA339">
        <v>39.3</v>
      </c>
      <c r="DB339">
        <v>0</v>
      </c>
      <c r="DC339">
        <v>1627941158.5</v>
      </c>
      <c r="DD339">
        <v>0</v>
      </c>
      <c r="DE339">
        <v>3.33080384615385</v>
      </c>
      <c r="DF339">
        <v>-0.322567517428471</v>
      </c>
      <c r="DG339">
        <v>-1.56933333168792</v>
      </c>
      <c r="DH339">
        <v>197.791038461538</v>
      </c>
      <c r="DI339">
        <v>15</v>
      </c>
      <c r="DJ339">
        <v>1627940486.6</v>
      </c>
      <c r="DK339" t="s">
        <v>294</v>
      </c>
      <c r="DL339">
        <v>1627940484.1</v>
      </c>
      <c r="DM339">
        <v>1627940486.6</v>
      </c>
      <c r="DN339">
        <v>1</v>
      </c>
      <c r="DO339">
        <v>-0.66</v>
      </c>
      <c r="DP339">
        <v>-0.126</v>
      </c>
      <c r="DQ339">
        <v>0.617</v>
      </c>
      <c r="DR339">
        <v>-0.144</v>
      </c>
      <c r="DS339">
        <v>420</v>
      </c>
      <c r="DT339">
        <v>19</v>
      </c>
      <c r="DU339">
        <v>0.69</v>
      </c>
      <c r="DV339">
        <v>0.21</v>
      </c>
      <c r="DW339">
        <v>-4.67721609756098</v>
      </c>
      <c r="DX339">
        <v>0.393179999999996</v>
      </c>
      <c r="DY339">
        <v>0.0549342127559177</v>
      </c>
      <c r="DZ339">
        <v>1</v>
      </c>
      <c r="EA339">
        <v>3.30411764705882</v>
      </c>
      <c r="EB339">
        <v>0.204900253592561</v>
      </c>
      <c r="EC339">
        <v>0.211668085719389</v>
      </c>
      <c r="ED339">
        <v>1</v>
      </c>
      <c r="EE339">
        <v>0.0785462463414634</v>
      </c>
      <c r="EF339">
        <v>-0.114259971428571</v>
      </c>
      <c r="EG339">
        <v>0.0129884211132144</v>
      </c>
      <c r="EH339">
        <v>0</v>
      </c>
      <c r="EI339">
        <v>2</v>
      </c>
      <c r="EJ339">
        <v>3</v>
      </c>
      <c r="EK339" t="s">
        <v>298</v>
      </c>
      <c r="EL339">
        <v>100</v>
      </c>
      <c r="EM339">
        <v>100</v>
      </c>
      <c r="EN339">
        <v>2.72</v>
      </c>
      <c r="EO339">
        <v>-0.1283</v>
      </c>
      <c r="EP339">
        <v>-1.5265217558934</v>
      </c>
      <c r="EQ339">
        <v>0.00616335315543056</v>
      </c>
      <c r="ER339">
        <v>-2.81551833566181e-06</v>
      </c>
      <c r="ES339">
        <v>7.20361701182458e-10</v>
      </c>
      <c r="ET339">
        <v>-0.335119031910718</v>
      </c>
      <c r="EU339">
        <v>0.000949733804135094</v>
      </c>
      <c r="EV339">
        <v>0.000626151634330831</v>
      </c>
      <c r="EW339">
        <v>-7.8445624330649e-06</v>
      </c>
      <c r="EX339">
        <v>-4</v>
      </c>
      <c r="EY339">
        <v>2067</v>
      </c>
      <c r="EZ339">
        <v>1</v>
      </c>
      <c r="FA339">
        <v>22</v>
      </c>
      <c r="FB339">
        <v>11.2</v>
      </c>
      <c r="FC339">
        <v>11.2</v>
      </c>
      <c r="FD339">
        <v>18</v>
      </c>
      <c r="FE339">
        <v>994.05</v>
      </c>
      <c r="FF339">
        <v>445.462</v>
      </c>
      <c r="FG339">
        <v>33.0008</v>
      </c>
      <c r="FH339">
        <v>35.8029</v>
      </c>
      <c r="FI339">
        <v>30.0009</v>
      </c>
      <c r="FJ339">
        <v>35.4996</v>
      </c>
      <c r="FK339">
        <v>35.5192</v>
      </c>
      <c r="FL339">
        <v>57.892</v>
      </c>
      <c r="FM339">
        <v>45.9869</v>
      </c>
      <c r="FN339">
        <v>0</v>
      </c>
      <c r="FO339">
        <v>33</v>
      </c>
      <c r="FP339">
        <v>1089.59</v>
      </c>
      <c r="FQ339">
        <v>19.7301</v>
      </c>
      <c r="FR339">
        <v>98.6814</v>
      </c>
      <c r="FS339">
        <v>97.4921</v>
      </c>
    </row>
    <row r="340" spans="1:175">
      <c r="A340">
        <v>324</v>
      </c>
      <c r="B340">
        <v>1627941159.6</v>
      </c>
      <c r="C340">
        <v>646</v>
      </c>
      <c r="D340" t="s">
        <v>942</v>
      </c>
      <c r="E340" t="s">
        <v>943</v>
      </c>
      <c r="F340">
        <v>0</v>
      </c>
      <c r="H340">
        <v>1627941159.6</v>
      </c>
      <c r="I340">
        <f>(J340)/1000</f>
        <v>0</v>
      </c>
      <c r="J340">
        <f>1000*CB340*AH340*(BX340-BY340)/(100*BQ340*(1000-AH340*BX340))</f>
        <v>0</v>
      </c>
      <c r="K340">
        <f>CB340*AH340*(BW340-BV340*(1000-AH340*BY340)/(1000-AH340*BX340))/(100*BQ340)</f>
        <v>0</v>
      </c>
      <c r="L340">
        <f>BV340 - IF(AH340&gt;1, K340*BQ340*100.0/(AJ340*CJ340), 0)</f>
        <v>0</v>
      </c>
      <c r="M340">
        <f>((S340-I340/2)*L340-K340)/(S340+I340/2)</f>
        <v>0</v>
      </c>
      <c r="N340">
        <f>M340*(CC340+CD340)/1000.0</f>
        <v>0</v>
      </c>
      <c r="O340">
        <f>(BV340 - IF(AH340&gt;1, K340*BQ340*100.0/(AJ340*CJ340), 0))*(CC340+CD340)/1000.0</f>
        <v>0</v>
      </c>
      <c r="P340">
        <f>2.0/((1/R340-1/Q340)+SIGN(R340)*SQRT((1/R340-1/Q340)*(1/R340-1/Q340) + 4*BR340/((BR340+1)*(BR340+1))*(2*1/R340*1/Q340-1/Q340*1/Q340)))</f>
        <v>0</v>
      </c>
      <c r="Q340">
        <f>IF(LEFT(BS340,1)&lt;&gt;"0",IF(LEFT(BS340,1)="1",3.0,BT340),$D$5+$E$5*(CJ340*CC340/($K$5*1000))+$F$5*(CJ340*CC340/($K$5*1000))*MAX(MIN(BQ340,$J$5),$I$5)*MAX(MIN(BQ340,$J$5),$I$5)+$G$5*MAX(MIN(BQ340,$J$5),$I$5)*(CJ340*CC340/($K$5*1000))+$H$5*(CJ340*CC340/($K$5*1000))*(CJ340*CC340/($K$5*1000)))</f>
        <v>0</v>
      </c>
      <c r="R340">
        <f>I340*(1000-(1000*0.61365*exp(17.502*V340/(240.97+V340))/(CC340+CD340)+BX340)/2)/(1000*0.61365*exp(17.502*V340/(240.97+V340))/(CC340+CD340)-BX340)</f>
        <v>0</v>
      </c>
      <c r="S340">
        <f>1/((BR340+1)/(P340/1.6)+1/(Q340/1.37)) + BR340/((BR340+1)/(P340/1.6) + BR340/(Q340/1.37))</f>
        <v>0</v>
      </c>
      <c r="T340">
        <f>(BM340*BP340)</f>
        <v>0</v>
      </c>
      <c r="U340">
        <f>(CE340+(T340+2*0.95*5.67E-8*(((CE340+$B$7)+273)^4-(CE340+273)^4)-44100*I340)/(1.84*29.3*Q340+8*0.95*5.67E-8*(CE340+273)^3))</f>
        <v>0</v>
      </c>
      <c r="V340">
        <f>($C$7*CF340+$D$7*CG340+$E$7*U340)</f>
        <v>0</v>
      </c>
      <c r="W340">
        <f>0.61365*exp(17.502*V340/(240.97+V340))</f>
        <v>0</v>
      </c>
      <c r="X340">
        <f>(Y340/Z340*100)</f>
        <v>0</v>
      </c>
      <c r="Y340">
        <f>BX340*(CC340+CD340)/1000</f>
        <v>0</v>
      </c>
      <c r="Z340">
        <f>0.61365*exp(17.502*CE340/(240.97+CE340))</f>
        <v>0</v>
      </c>
      <c r="AA340">
        <f>(W340-BX340*(CC340+CD340)/1000)</f>
        <v>0</v>
      </c>
      <c r="AB340">
        <f>(-I340*44100)</f>
        <v>0</v>
      </c>
      <c r="AC340">
        <f>2*29.3*Q340*0.92*(CE340-V340)</f>
        <v>0</v>
      </c>
      <c r="AD340">
        <f>2*0.95*5.67E-8*(((CE340+$B$7)+273)^4-(V340+273)^4)</f>
        <v>0</v>
      </c>
      <c r="AE340">
        <f>T340+AD340+AB340+AC340</f>
        <v>0</v>
      </c>
      <c r="AF340">
        <v>0</v>
      </c>
      <c r="AG340">
        <v>0</v>
      </c>
      <c r="AH340">
        <f>IF(AF340*$H$13&gt;=AJ340,1.0,(AJ340/(AJ340-AF340*$H$13)))</f>
        <v>0</v>
      </c>
      <c r="AI340">
        <f>(AH340-1)*100</f>
        <v>0</v>
      </c>
      <c r="AJ340">
        <f>MAX(0,($B$13+$C$13*CJ340)/(1+$D$13*CJ340)*CC340/(CE340+273)*$E$13)</f>
        <v>0</v>
      </c>
      <c r="AK340" t="s">
        <v>292</v>
      </c>
      <c r="AL340" t="s">
        <v>292</v>
      </c>
      <c r="AM340">
        <v>0</v>
      </c>
      <c r="AN340">
        <v>0</v>
      </c>
      <c r="AO340">
        <f>1-AM340/AN340</f>
        <v>0</v>
      </c>
      <c r="AP340">
        <v>0</v>
      </c>
      <c r="AQ340" t="s">
        <v>292</v>
      </c>
      <c r="AR340" t="s">
        <v>292</v>
      </c>
      <c r="AS340">
        <v>0</v>
      </c>
      <c r="AT340">
        <v>0</v>
      </c>
      <c r="AU340">
        <f>1-AS340/AT340</f>
        <v>0</v>
      </c>
      <c r="AV340">
        <v>0.5</v>
      </c>
      <c r="AW340">
        <f>BN340</f>
        <v>0</v>
      </c>
      <c r="AX340">
        <f>K340</f>
        <v>0</v>
      </c>
      <c r="AY340">
        <f>AU340*AV340*AW340</f>
        <v>0</v>
      </c>
      <c r="AZ340">
        <f>(AX340-AP340)/AW340</f>
        <v>0</v>
      </c>
      <c r="BA340">
        <f>(AN340-AT340)/AT340</f>
        <v>0</v>
      </c>
      <c r="BB340">
        <f>AM340/(AO340+AM340/AT340)</f>
        <v>0</v>
      </c>
      <c r="BC340" t="s">
        <v>292</v>
      </c>
      <c r="BD340">
        <v>0</v>
      </c>
      <c r="BE340">
        <f>IF(BD340&lt;&gt;0, BD340, BB340)</f>
        <v>0</v>
      </c>
      <c r="BF340">
        <f>1-BE340/AT340</f>
        <v>0</v>
      </c>
      <c r="BG340">
        <f>(AT340-AS340)/(AT340-BE340)</f>
        <v>0</v>
      </c>
      <c r="BH340">
        <f>(AN340-AT340)/(AN340-BE340)</f>
        <v>0</v>
      </c>
      <c r="BI340">
        <f>(AT340-AS340)/(AT340-AM340)</f>
        <v>0</v>
      </c>
      <c r="BJ340">
        <f>(AN340-AT340)/(AN340-AM340)</f>
        <v>0</v>
      </c>
      <c r="BK340">
        <f>(BG340*BE340/AS340)</f>
        <v>0</v>
      </c>
      <c r="BL340">
        <f>(1-BK340)</f>
        <v>0</v>
      </c>
      <c r="BM340">
        <f>$B$11*CK340+$C$11*CL340+$F$11*CM340*(1-CP340)</f>
        <v>0</v>
      </c>
      <c r="BN340">
        <f>BM340*BO340</f>
        <v>0</v>
      </c>
      <c r="BO340">
        <f>($B$11*$D$9+$C$11*$D$9+$F$11*((CZ340+CR340)/MAX(CZ340+CR340+DA340, 0.1)*$I$9+DA340/MAX(CZ340+CR340+DA340, 0.1)*$J$9))/($B$11+$C$11+$F$11)</f>
        <v>0</v>
      </c>
      <c r="BP340">
        <f>($B$11*$K$9+$C$11*$K$9+$F$11*((CZ340+CR340)/MAX(CZ340+CR340+DA340, 0.1)*$P$9+DA340/MAX(CZ340+CR340+DA340, 0.1)*$Q$9))/($B$11+$C$11+$F$11)</f>
        <v>0</v>
      </c>
      <c r="BQ340">
        <v>6</v>
      </c>
      <c r="BR340">
        <v>0.5</v>
      </c>
      <c r="BS340" t="s">
        <v>293</v>
      </c>
      <c r="BT340">
        <v>2</v>
      </c>
      <c r="BU340">
        <v>1627941159.6</v>
      </c>
      <c r="BV340">
        <v>1074.87</v>
      </c>
      <c r="BW340">
        <v>1079.37</v>
      </c>
      <c r="BX340">
        <v>19.8762</v>
      </c>
      <c r="BY340">
        <v>19.8146</v>
      </c>
      <c r="BZ340">
        <v>1072.14</v>
      </c>
      <c r="CA340">
        <v>20.0045</v>
      </c>
      <c r="CB340">
        <v>900.15</v>
      </c>
      <c r="CC340">
        <v>101.137</v>
      </c>
      <c r="CD340">
        <v>0.100224</v>
      </c>
      <c r="CE340">
        <v>35.3485</v>
      </c>
      <c r="CF340">
        <v>35.607</v>
      </c>
      <c r="CG340">
        <v>999.9</v>
      </c>
      <c r="CH340">
        <v>0</v>
      </c>
      <c r="CI340">
        <v>0</v>
      </c>
      <c r="CJ340">
        <v>9997.5</v>
      </c>
      <c r="CK340">
        <v>0</v>
      </c>
      <c r="CL340">
        <v>66.2226</v>
      </c>
      <c r="CM340">
        <v>1459.95</v>
      </c>
      <c r="CN340">
        <v>0.972987</v>
      </c>
      <c r="CO340">
        <v>0.0270127</v>
      </c>
      <c r="CP340">
        <v>0</v>
      </c>
      <c r="CQ340">
        <v>2.6547</v>
      </c>
      <c r="CR340">
        <v>4.99951</v>
      </c>
      <c r="CS340">
        <v>197.969</v>
      </c>
      <c r="CT340">
        <v>11911.4</v>
      </c>
      <c r="CU340">
        <v>48.75</v>
      </c>
      <c r="CV340">
        <v>51.062</v>
      </c>
      <c r="CW340">
        <v>50.25</v>
      </c>
      <c r="CX340">
        <v>50.125</v>
      </c>
      <c r="CY340">
        <v>50.75</v>
      </c>
      <c r="CZ340">
        <v>1415.65</v>
      </c>
      <c r="DA340">
        <v>39.3</v>
      </c>
      <c r="DB340">
        <v>0</v>
      </c>
      <c r="DC340">
        <v>1627941160.3</v>
      </c>
      <c r="DD340">
        <v>0</v>
      </c>
      <c r="DE340">
        <v>3.273064</v>
      </c>
      <c r="DF340">
        <v>-0.393553831237867</v>
      </c>
      <c r="DG340">
        <v>-1.20900001378817</v>
      </c>
      <c r="DH340">
        <v>197.7432</v>
      </c>
      <c r="DI340">
        <v>15</v>
      </c>
      <c r="DJ340">
        <v>1627940486.6</v>
      </c>
      <c r="DK340" t="s">
        <v>294</v>
      </c>
      <c r="DL340">
        <v>1627940484.1</v>
      </c>
      <c r="DM340">
        <v>1627940486.6</v>
      </c>
      <c r="DN340">
        <v>1</v>
      </c>
      <c r="DO340">
        <v>-0.66</v>
      </c>
      <c r="DP340">
        <v>-0.126</v>
      </c>
      <c r="DQ340">
        <v>0.617</v>
      </c>
      <c r="DR340">
        <v>-0.144</v>
      </c>
      <c r="DS340">
        <v>420</v>
      </c>
      <c r="DT340">
        <v>19</v>
      </c>
      <c r="DU340">
        <v>0.69</v>
      </c>
      <c r="DV340">
        <v>0.21</v>
      </c>
      <c r="DW340">
        <v>-4.6610256097561</v>
      </c>
      <c r="DX340">
        <v>0.415750034843201</v>
      </c>
      <c r="DY340">
        <v>0.0576337894645392</v>
      </c>
      <c r="DZ340">
        <v>1</v>
      </c>
      <c r="EA340">
        <v>3.29878571428571</v>
      </c>
      <c r="EB340">
        <v>0.292234050880626</v>
      </c>
      <c r="EC340">
        <v>0.215670444551545</v>
      </c>
      <c r="ED340">
        <v>1</v>
      </c>
      <c r="EE340">
        <v>0.0763087414634146</v>
      </c>
      <c r="EF340">
        <v>-0.119677183275261</v>
      </c>
      <c r="EG340">
        <v>0.0130800822749142</v>
      </c>
      <c r="EH340">
        <v>0</v>
      </c>
      <c r="EI340">
        <v>2</v>
      </c>
      <c r="EJ340">
        <v>3</v>
      </c>
      <c r="EK340" t="s">
        <v>298</v>
      </c>
      <c r="EL340">
        <v>100</v>
      </c>
      <c r="EM340">
        <v>100</v>
      </c>
      <c r="EN340">
        <v>2.73</v>
      </c>
      <c r="EO340">
        <v>-0.1283</v>
      </c>
      <c r="EP340">
        <v>-1.5265217558934</v>
      </c>
      <c r="EQ340">
        <v>0.00616335315543056</v>
      </c>
      <c r="ER340">
        <v>-2.81551833566181e-06</v>
      </c>
      <c r="ES340">
        <v>7.20361701182458e-10</v>
      </c>
      <c r="ET340">
        <v>-0.335119031910718</v>
      </c>
      <c r="EU340">
        <v>0.000949733804135094</v>
      </c>
      <c r="EV340">
        <v>0.000626151634330831</v>
      </c>
      <c r="EW340">
        <v>-7.8445624330649e-06</v>
      </c>
      <c r="EX340">
        <v>-4</v>
      </c>
      <c r="EY340">
        <v>2067</v>
      </c>
      <c r="EZ340">
        <v>1</v>
      </c>
      <c r="FA340">
        <v>22</v>
      </c>
      <c r="FB340">
        <v>11.3</v>
      </c>
      <c r="FC340">
        <v>11.2</v>
      </c>
      <c r="FD340">
        <v>18</v>
      </c>
      <c r="FE340">
        <v>994.165</v>
      </c>
      <c r="FF340">
        <v>445.27</v>
      </c>
      <c r="FG340">
        <v>33.0009</v>
      </c>
      <c r="FH340">
        <v>35.8079</v>
      </c>
      <c r="FI340">
        <v>30.001</v>
      </c>
      <c r="FJ340">
        <v>35.5052</v>
      </c>
      <c r="FK340">
        <v>35.5249</v>
      </c>
      <c r="FL340">
        <v>58.0151</v>
      </c>
      <c r="FM340">
        <v>45.9869</v>
      </c>
      <c r="FN340">
        <v>0</v>
      </c>
      <c r="FO340">
        <v>33</v>
      </c>
      <c r="FP340">
        <v>1089.59</v>
      </c>
      <c r="FQ340">
        <v>19.7269</v>
      </c>
      <c r="FR340">
        <v>98.6806</v>
      </c>
      <c r="FS340">
        <v>97.4916</v>
      </c>
    </row>
    <row r="341" spans="1:175">
      <c r="A341">
        <v>325</v>
      </c>
      <c r="B341">
        <v>1627941161.6</v>
      </c>
      <c r="C341">
        <v>648</v>
      </c>
      <c r="D341" t="s">
        <v>944</v>
      </c>
      <c r="E341" t="s">
        <v>945</v>
      </c>
      <c r="F341">
        <v>0</v>
      </c>
      <c r="H341">
        <v>1627941161.6</v>
      </c>
      <c r="I341">
        <f>(J341)/1000</f>
        <v>0</v>
      </c>
      <c r="J341">
        <f>1000*CB341*AH341*(BX341-BY341)/(100*BQ341*(1000-AH341*BX341))</f>
        <v>0</v>
      </c>
      <c r="K341">
        <f>CB341*AH341*(BW341-BV341*(1000-AH341*BY341)/(1000-AH341*BX341))/(100*BQ341)</f>
        <v>0</v>
      </c>
      <c r="L341">
        <f>BV341 - IF(AH341&gt;1, K341*BQ341*100.0/(AJ341*CJ341), 0)</f>
        <v>0</v>
      </c>
      <c r="M341">
        <f>((S341-I341/2)*L341-K341)/(S341+I341/2)</f>
        <v>0</v>
      </c>
      <c r="N341">
        <f>M341*(CC341+CD341)/1000.0</f>
        <v>0</v>
      </c>
      <c r="O341">
        <f>(BV341 - IF(AH341&gt;1, K341*BQ341*100.0/(AJ341*CJ341), 0))*(CC341+CD341)/1000.0</f>
        <v>0</v>
      </c>
      <c r="P341">
        <f>2.0/((1/R341-1/Q341)+SIGN(R341)*SQRT((1/R341-1/Q341)*(1/R341-1/Q341) + 4*BR341/((BR341+1)*(BR341+1))*(2*1/R341*1/Q341-1/Q341*1/Q341)))</f>
        <v>0</v>
      </c>
      <c r="Q341">
        <f>IF(LEFT(BS341,1)&lt;&gt;"0",IF(LEFT(BS341,1)="1",3.0,BT341),$D$5+$E$5*(CJ341*CC341/($K$5*1000))+$F$5*(CJ341*CC341/($K$5*1000))*MAX(MIN(BQ341,$J$5),$I$5)*MAX(MIN(BQ341,$J$5),$I$5)+$G$5*MAX(MIN(BQ341,$J$5),$I$5)*(CJ341*CC341/($K$5*1000))+$H$5*(CJ341*CC341/($K$5*1000))*(CJ341*CC341/($K$5*1000)))</f>
        <v>0</v>
      </c>
      <c r="R341">
        <f>I341*(1000-(1000*0.61365*exp(17.502*V341/(240.97+V341))/(CC341+CD341)+BX341)/2)/(1000*0.61365*exp(17.502*V341/(240.97+V341))/(CC341+CD341)-BX341)</f>
        <v>0</v>
      </c>
      <c r="S341">
        <f>1/((BR341+1)/(P341/1.6)+1/(Q341/1.37)) + BR341/((BR341+1)/(P341/1.6) + BR341/(Q341/1.37))</f>
        <v>0</v>
      </c>
      <c r="T341">
        <f>(BM341*BP341)</f>
        <v>0</v>
      </c>
      <c r="U341">
        <f>(CE341+(T341+2*0.95*5.67E-8*(((CE341+$B$7)+273)^4-(CE341+273)^4)-44100*I341)/(1.84*29.3*Q341+8*0.95*5.67E-8*(CE341+273)^3))</f>
        <v>0</v>
      </c>
      <c r="V341">
        <f>($C$7*CF341+$D$7*CG341+$E$7*U341)</f>
        <v>0</v>
      </c>
      <c r="W341">
        <f>0.61365*exp(17.502*V341/(240.97+V341))</f>
        <v>0</v>
      </c>
      <c r="X341">
        <f>(Y341/Z341*100)</f>
        <v>0</v>
      </c>
      <c r="Y341">
        <f>BX341*(CC341+CD341)/1000</f>
        <v>0</v>
      </c>
      <c r="Z341">
        <f>0.61365*exp(17.502*CE341/(240.97+CE341))</f>
        <v>0</v>
      </c>
      <c r="AA341">
        <f>(W341-BX341*(CC341+CD341)/1000)</f>
        <v>0</v>
      </c>
      <c r="AB341">
        <f>(-I341*44100)</f>
        <v>0</v>
      </c>
      <c r="AC341">
        <f>2*29.3*Q341*0.92*(CE341-V341)</f>
        <v>0</v>
      </c>
      <c r="AD341">
        <f>2*0.95*5.67E-8*(((CE341+$B$7)+273)^4-(V341+273)^4)</f>
        <v>0</v>
      </c>
      <c r="AE341">
        <f>T341+AD341+AB341+AC341</f>
        <v>0</v>
      </c>
      <c r="AF341">
        <v>0</v>
      </c>
      <c r="AG341">
        <v>0</v>
      </c>
      <c r="AH341">
        <f>IF(AF341*$H$13&gt;=AJ341,1.0,(AJ341/(AJ341-AF341*$H$13)))</f>
        <v>0</v>
      </c>
      <c r="AI341">
        <f>(AH341-1)*100</f>
        <v>0</v>
      </c>
      <c r="AJ341">
        <f>MAX(0,($B$13+$C$13*CJ341)/(1+$D$13*CJ341)*CC341/(CE341+273)*$E$13)</f>
        <v>0</v>
      </c>
      <c r="AK341" t="s">
        <v>292</v>
      </c>
      <c r="AL341" t="s">
        <v>292</v>
      </c>
      <c r="AM341">
        <v>0</v>
      </c>
      <c r="AN341">
        <v>0</v>
      </c>
      <c r="AO341">
        <f>1-AM341/AN341</f>
        <v>0</v>
      </c>
      <c r="AP341">
        <v>0</v>
      </c>
      <c r="AQ341" t="s">
        <v>292</v>
      </c>
      <c r="AR341" t="s">
        <v>292</v>
      </c>
      <c r="AS341">
        <v>0</v>
      </c>
      <c r="AT341">
        <v>0</v>
      </c>
      <c r="AU341">
        <f>1-AS341/AT341</f>
        <v>0</v>
      </c>
      <c r="AV341">
        <v>0.5</v>
      </c>
      <c r="AW341">
        <f>BN341</f>
        <v>0</v>
      </c>
      <c r="AX341">
        <f>K341</f>
        <v>0</v>
      </c>
      <c r="AY341">
        <f>AU341*AV341*AW341</f>
        <v>0</v>
      </c>
      <c r="AZ341">
        <f>(AX341-AP341)/AW341</f>
        <v>0</v>
      </c>
      <c r="BA341">
        <f>(AN341-AT341)/AT341</f>
        <v>0</v>
      </c>
      <c r="BB341">
        <f>AM341/(AO341+AM341/AT341)</f>
        <v>0</v>
      </c>
      <c r="BC341" t="s">
        <v>292</v>
      </c>
      <c r="BD341">
        <v>0</v>
      </c>
      <c r="BE341">
        <f>IF(BD341&lt;&gt;0, BD341, BB341)</f>
        <v>0</v>
      </c>
      <c r="BF341">
        <f>1-BE341/AT341</f>
        <v>0</v>
      </c>
      <c r="BG341">
        <f>(AT341-AS341)/(AT341-BE341)</f>
        <v>0</v>
      </c>
      <c r="BH341">
        <f>(AN341-AT341)/(AN341-BE341)</f>
        <v>0</v>
      </c>
      <c r="BI341">
        <f>(AT341-AS341)/(AT341-AM341)</f>
        <v>0</v>
      </c>
      <c r="BJ341">
        <f>(AN341-AT341)/(AN341-AM341)</f>
        <v>0</v>
      </c>
      <c r="BK341">
        <f>(BG341*BE341/AS341)</f>
        <v>0</v>
      </c>
      <c r="BL341">
        <f>(1-BK341)</f>
        <v>0</v>
      </c>
      <c r="BM341">
        <f>$B$11*CK341+$C$11*CL341+$F$11*CM341*(1-CP341)</f>
        <v>0</v>
      </c>
      <c r="BN341">
        <f>BM341*BO341</f>
        <v>0</v>
      </c>
      <c r="BO341">
        <f>($B$11*$D$9+$C$11*$D$9+$F$11*((CZ341+CR341)/MAX(CZ341+CR341+DA341, 0.1)*$I$9+DA341/MAX(CZ341+CR341+DA341, 0.1)*$J$9))/($B$11+$C$11+$F$11)</f>
        <v>0</v>
      </c>
      <c r="BP341">
        <f>($B$11*$K$9+$C$11*$K$9+$F$11*((CZ341+CR341)/MAX(CZ341+CR341+DA341, 0.1)*$P$9+DA341/MAX(CZ341+CR341+DA341, 0.1)*$Q$9))/($B$11+$C$11+$F$11)</f>
        <v>0</v>
      </c>
      <c r="BQ341">
        <v>6</v>
      </c>
      <c r="BR341">
        <v>0.5</v>
      </c>
      <c r="BS341" t="s">
        <v>293</v>
      </c>
      <c r="BT341">
        <v>2</v>
      </c>
      <c r="BU341">
        <v>1627941161.6</v>
      </c>
      <c r="BV341">
        <v>1078.21</v>
      </c>
      <c r="BW341">
        <v>1082.75</v>
      </c>
      <c r="BX341">
        <v>19.8812</v>
      </c>
      <c r="BY341">
        <v>19.8182</v>
      </c>
      <c r="BZ341">
        <v>1075.47</v>
      </c>
      <c r="CA341">
        <v>20.0094</v>
      </c>
      <c r="CB341">
        <v>900.034</v>
      </c>
      <c r="CC341">
        <v>101.137</v>
      </c>
      <c r="CD341">
        <v>0.0998812</v>
      </c>
      <c r="CE341">
        <v>35.3493</v>
      </c>
      <c r="CF341">
        <v>35.6064</v>
      </c>
      <c r="CG341">
        <v>999.9</v>
      </c>
      <c r="CH341">
        <v>0</v>
      </c>
      <c r="CI341">
        <v>0</v>
      </c>
      <c r="CJ341">
        <v>10003.8</v>
      </c>
      <c r="CK341">
        <v>0</v>
      </c>
      <c r="CL341">
        <v>66.2226</v>
      </c>
      <c r="CM341">
        <v>1459.94</v>
      </c>
      <c r="CN341">
        <v>0.972987</v>
      </c>
      <c r="CO341">
        <v>0.0270127</v>
      </c>
      <c r="CP341">
        <v>0</v>
      </c>
      <c r="CQ341">
        <v>3.3547</v>
      </c>
      <c r="CR341">
        <v>4.99951</v>
      </c>
      <c r="CS341">
        <v>197.459</v>
      </c>
      <c r="CT341">
        <v>11911.4</v>
      </c>
      <c r="CU341">
        <v>48.75</v>
      </c>
      <c r="CV341">
        <v>51.062</v>
      </c>
      <c r="CW341">
        <v>50.25</v>
      </c>
      <c r="CX341">
        <v>50.125</v>
      </c>
      <c r="CY341">
        <v>50.75</v>
      </c>
      <c r="CZ341">
        <v>1415.64</v>
      </c>
      <c r="DA341">
        <v>39.3</v>
      </c>
      <c r="DB341">
        <v>0</v>
      </c>
      <c r="DC341">
        <v>1627941162.1</v>
      </c>
      <c r="DD341">
        <v>0</v>
      </c>
      <c r="DE341">
        <v>3.27316538461538</v>
      </c>
      <c r="DF341">
        <v>-0.297500842661024</v>
      </c>
      <c r="DG341">
        <v>-1.17805128588544</v>
      </c>
      <c r="DH341">
        <v>197.737769230769</v>
      </c>
      <c r="DI341">
        <v>15</v>
      </c>
      <c r="DJ341">
        <v>1627940486.6</v>
      </c>
      <c r="DK341" t="s">
        <v>294</v>
      </c>
      <c r="DL341">
        <v>1627940484.1</v>
      </c>
      <c r="DM341">
        <v>1627940486.6</v>
      </c>
      <c r="DN341">
        <v>1</v>
      </c>
      <c r="DO341">
        <v>-0.66</v>
      </c>
      <c r="DP341">
        <v>-0.126</v>
      </c>
      <c r="DQ341">
        <v>0.617</v>
      </c>
      <c r="DR341">
        <v>-0.144</v>
      </c>
      <c r="DS341">
        <v>420</v>
      </c>
      <c r="DT341">
        <v>19</v>
      </c>
      <c r="DU341">
        <v>0.69</v>
      </c>
      <c r="DV341">
        <v>0.21</v>
      </c>
      <c r="DW341">
        <v>-4.64123829268293</v>
      </c>
      <c r="DX341">
        <v>0.392494494773521</v>
      </c>
      <c r="DY341">
        <v>0.0588237764232697</v>
      </c>
      <c r="DZ341">
        <v>1</v>
      </c>
      <c r="EA341">
        <v>3.30855882352941</v>
      </c>
      <c r="EB341">
        <v>-0.711622686866154</v>
      </c>
      <c r="EC341">
        <v>0.225829079195706</v>
      </c>
      <c r="ED341">
        <v>1</v>
      </c>
      <c r="EE341">
        <v>0.0722146926829268</v>
      </c>
      <c r="EF341">
        <v>-0.0893103303135889</v>
      </c>
      <c r="EG341">
        <v>0.00990625316708766</v>
      </c>
      <c r="EH341">
        <v>1</v>
      </c>
      <c r="EI341">
        <v>3</v>
      </c>
      <c r="EJ341">
        <v>3</v>
      </c>
      <c r="EK341" t="s">
        <v>295</v>
      </c>
      <c r="EL341">
        <v>100</v>
      </c>
      <c r="EM341">
        <v>100</v>
      </c>
      <c r="EN341">
        <v>2.74</v>
      </c>
      <c r="EO341">
        <v>-0.1282</v>
      </c>
      <c r="EP341">
        <v>-1.5265217558934</v>
      </c>
      <c r="EQ341">
        <v>0.00616335315543056</v>
      </c>
      <c r="ER341">
        <v>-2.81551833566181e-06</v>
      </c>
      <c r="ES341">
        <v>7.20361701182458e-10</v>
      </c>
      <c r="ET341">
        <v>-0.335119031910718</v>
      </c>
      <c r="EU341">
        <v>0.000949733804135094</v>
      </c>
      <c r="EV341">
        <v>0.000626151634330831</v>
      </c>
      <c r="EW341">
        <v>-7.8445624330649e-06</v>
      </c>
      <c r="EX341">
        <v>-4</v>
      </c>
      <c r="EY341">
        <v>2067</v>
      </c>
      <c r="EZ341">
        <v>1</v>
      </c>
      <c r="FA341">
        <v>22</v>
      </c>
      <c r="FB341">
        <v>11.3</v>
      </c>
      <c r="FC341">
        <v>11.2</v>
      </c>
      <c r="FD341">
        <v>18</v>
      </c>
      <c r="FE341">
        <v>993.939</v>
      </c>
      <c r="FF341">
        <v>445.063</v>
      </c>
      <c r="FG341">
        <v>33.0011</v>
      </c>
      <c r="FH341">
        <v>35.8127</v>
      </c>
      <c r="FI341">
        <v>30.001</v>
      </c>
      <c r="FJ341">
        <v>35.51</v>
      </c>
      <c r="FK341">
        <v>35.5305</v>
      </c>
      <c r="FL341">
        <v>58.1758</v>
      </c>
      <c r="FM341">
        <v>46.2608</v>
      </c>
      <c r="FN341">
        <v>0</v>
      </c>
      <c r="FO341">
        <v>33</v>
      </c>
      <c r="FP341">
        <v>1094.63</v>
      </c>
      <c r="FQ341">
        <v>19.7218</v>
      </c>
      <c r="FR341">
        <v>98.6783</v>
      </c>
      <c r="FS341">
        <v>97.4921</v>
      </c>
    </row>
    <row r="342" spans="1:175">
      <c r="A342">
        <v>326</v>
      </c>
      <c r="B342">
        <v>1627941163.6</v>
      </c>
      <c r="C342">
        <v>650</v>
      </c>
      <c r="D342" t="s">
        <v>946</v>
      </c>
      <c r="E342" t="s">
        <v>947</v>
      </c>
      <c r="F342">
        <v>0</v>
      </c>
      <c r="H342">
        <v>1627941163.6</v>
      </c>
      <c r="I342">
        <f>(J342)/1000</f>
        <v>0</v>
      </c>
      <c r="J342">
        <f>1000*CB342*AH342*(BX342-BY342)/(100*BQ342*(1000-AH342*BX342))</f>
        <v>0</v>
      </c>
      <c r="K342">
        <f>CB342*AH342*(BW342-BV342*(1000-AH342*BY342)/(1000-AH342*BX342))/(100*BQ342)</f>
        <v>0</v>
      </c>
      <c r="L342">
        <f>BV342 - IF(AH342&gt;1, K342*BQ342*100.0/(AJ342*CJ342), 0)</f>
        <v>0</v>
      </c>
      <c r="M342">
        <f>((S342-I342/2)*L342-K342)/(S342+I342/2)</f>
        <v>0</v>
      </c>
      <c r="N342">
        <f>M342*(CC342+CD342)/1000.0</f>
        <v>0</v>
      </c>
      <c r="O342">
        <f>(BV342 - IF(AH342&gt;1, K342*BQ342*100.0/(AJ342*CJ342), 0))*(CC342+CD342)/1000.0</f>
        <v>0</v>
      </c>
      <c r="P342">
        <f>2.0/((1/R342-1/Q342)+SIGN(R342)*SQRT((1/R342-1/Q342)*(1/R342-1/Q342) + 4*BR342/((BR342+1)*(BR342+1))*(2*1/R342*1/Q342-1/Q342*1/Q342)))</f>
        <v>0</v>
      </c>
      <c r="Q342">
        <f>IF(LEFT(BS342,1)&lt;&gt;"0",IF(LEFT(BS342,1)="1",3.0,BT342),$D$5+$E$5*(CJ342*CC342/($K$5*1000))+$F$5*(CJ342*CC342/($K$5*1000))*MAX(MIN(BQ342,$J$5),$I$5)*MAX(MIN(BQ342,$J$5),$I$5)+$G$5*MAX(MIN(BQ342,$J$5),$I$5)*(CJ342*CC342/($K$5*1000))+$H$5*(CJ342*CC342/($K$5*1000))*(CJ342*CC342/($K$5*1000)))</f>
        <v>0</v>
      </c>
      <c r="R342">
        <f>I342*(1000-(1000*0.61365*exp(17.502*V342/(240.97+V342))/(CC342+CD342)+BX342)/2)/(1000*0.61365*exp(17.502*V342/(240.97+V342))/(CC342+CD342)-BX342)</f>
        <v>0</v>
      </c>
      <c r="S342">
        <f>1/((BR342+1)/(P342/1.6)+1/(Q342/1.37)) + BR342/((BR342+1)/(P342/1.6) + BR342/(Q342/1.37))</f>
        <v>0</v>
      </c>
      <c r="T342">
        <f>(BM342*BP342)</f>
        <v>0</v>
      </c>
      <c r="U342">
        <f>(CE342+(T342+2*0.95*5.67E-8*(((CE342+$B$7)+273)^4-(CE342+273)^4)-44100*I342)/(1.84*29.3*Q342+8*0.95*5.67E-8*(CE342+273)^3))</f>
        <v>0</v>
      </c>
      <c r="V342">
        <f>($C$7*CF342+$D$7*CG342+$E$7*U342)</f>
        <v>0</v>
      </c>
      <c r="W342">
        <f>0.61365*exp(17.502*V342/(240.97+V342))</f>
        <v>0</v>
      </c>
      <c r="X342">
        <f>(Y342/Z342*100)</f>
        <v>0</v>
      </c>
      <c r="Y342">
        <f>BX342*(CC342+CD342)/1000</f>
        <v>0</v>
      </c>
      <c r="Z342">
        <f>0.61365*exp(17.502*CE342/(240.97+CE342))</f>
        <v>0</v>
      </c>
      <c r="AA342">
        <f>(W342-BX342*(CC342+CD342)/1000)</f>
        <v>0</v>
      </c>
      <c r="AB342">
        <f>(-I342*44100)</f>
        <v>0</v>
      </c>
      <c r="AC342">
        <f>2*29.3*Q342*0.92*(CE342-V342)</f>
        <v>0</v>
      </c>
      <c r="AD342">
        <f>2*0.95*5.67E-8*(((CE342+$B$7)+273)^4-(V342+273)^4)</f>
        <v>0</v>
      </c>
      <c r="AE342">
        <f>T342+AD342+AB342+AC342</f>
        <v>0</v>
      </c>
      <c r="AF342">
        <v>0</v>
      </c>
      <c r="AG342">
        <v>0</v>
      </c>
      <c r="AH342">
        <f>IF(AF342*$H$13&gt;=AJ342,1.0,(AJ342/(AJ342-AF342*$H$13)))</f>
        <v>0</v>
      </c>
      <c r="AI342">
        <f>(AH342-1)*100</f>
        <v>0</v>
      </c>
      <c r="AJ342">
        <f>MAX(0,($B$13+$C$13*CJ342)/(1+$D$13*CJ342)*CC342/(CE342+273)*$E$13)</f>
        <v>0</v>
      </c>
      <c r="AK342" t="s">
        <v>292</v>
      </c>
      <c r="AL342" t="s">
        <v>292</v>
      </c>
      <c r="AM342">
        <v>0</v>
      </c>
      <c r="AN342">
        <v>0</v>
      </c>
      <c r="AO342">
        <f>1-AM342/AN342</f>
        <v>0</v>
      </c>
      <c r="AP342">
        <v>0</v>
      </c>
      <c r="AQ342" t="s">
        <v>292</v>
      </c>
      <c r="AR342" t="s">
        <v>292</v>
      </c>
      <c r="AS342">
        <v>0</v>
      </c>
      <c r="AT342">
        <v>0</v>
      </c>
      <c r="AU342">
        <f>1-AS342/AT342</f>
        <v>0</v>
      </c>
      <c r="AV342">
        <v>0.5</v>
      </c>
      <c r="AW342">
        <f>BN342</f>
        <v>0</v>
      </c>
      <c r="AX342">
        <f>K342</f>
        <v>0</v>
      </c>
      <c r="AY342">
        <f>AU342*AV342*AW342</f>
        <v>0</v>
      </c>
      <c r="AZ342">
        <f>(AX342-AP342)/AW342</f>
        <v>0</v>
      </c>
      <c r="BA342">
        <f>(AN342-AT342)/AT342</f>
        <v>0</v>
      </c>
      <c r="BB342">
        <f>AM342/(AO342+AM342/AT342)</f>
        <v>0</v>
      </c>
      <c r="BC342" t="s">
        <v>292</v>
      </c>
      <c r="BD342">
        <v>0</v>
      </c>
      <c r="BE342">
        <f>IF(BD342&lt;&gt;0, BD342, BB342)</f>
        <v>0</v>
      </c>
      <c r="BF342">
        <f>1-BE342/AT342</f>
        <v>0</v>
      </c>
      <c r="BG342">
        <f>(AT342-AS342)/(AT342-BE342)</f>
        <v>0</v>
      </c>
      <c r="BH342">
        <f>(AN342-AT342)/(AN342-BE342)</f>
        <v>0</v>
      </c>
      <c r="BI342">
        <f>(AT342-AS342)/(AT342-AM342)</f>
        <v>0</v>
      </c>
      <c r="BJ342">
        <f>(AN342-AT342)/(AN342-AM342)</f>
        <v>0</v>
      </c>
      <c r="BK342">
        <f>(BG342*BE342/AS342)</f>
        <v>0</v>
      </c>
      <c r="BL342">
        <f>(1-BK342)</f>
        <v>0</v>
      </c>
      <c r="BM342">
        <f>$B$11*CK342+$C$11*CL342+$F$11*CM342*(1-CP342)</f>
        <v>0</v>
      </c>
      <c r="BN342">
        <f>BM342*BO342</f>
        <v>0</v>
      </c>
      <c r="BO342">
        <f>($B$11*$D$9+$C$11*$D$9+$F$11*((CZ342+CR342)/MAX(CZ342+CR342+DA342, 0.1)*$I$9+DA342/MAX(CZ342+CR342+DA342, 0.1)*$J$9))/($B$11+$C$11+$F$11)</f>
        <v>0</v>
      </c>
      <c r="BP342">
        <f>($B$11*$K$9+$C$11*$K$9+$F$11*((CZ342+CR342)/MAX(CZ342+CR342+DA342, 0.1)*$P$9+DA342/MAX(CZ342+CR342+DA342, 0.1)*$Q$9))/($B$11+$C$11+$F$11)</f>
        <v>0</v>
      </c>
      <c r="BQ342">
        <v>6</v>
      </c>
      <c r="BR342">
        <v>0.5</v>
      </c>
      <c r="BS342" t="s">
        <v>293</v>
      </c>
      <c r="BT342">
        <v>2</v>
      </c>
      <c r="BU342">
        <v>1627941163.6</v>
      </c>
      <c r="BV342">
        <v>1081.47</v>
      </c>
      <c r="BW342">
        <v>1086.19</v>
      </c>
      <c r="BX342">
        <v>19.8814</v>
      </c>
      <c r="BY342">
        <v>19.7894</v>
      </c>
      <c r="BZ342">
        <v>1078.72</v>
      </c>
      <c r="CA342">
        <v>20.0096</v>
      </c>
      <c r="CB342">
        <v>899.975</v>
      </c>
      <c r="CC342">
        <v>101.138</v>
      </c>
      <c r="CD342">
        <v>0.0997376</v>
      </c>
      <c r="CE342">
        <v>35.3513</v>
      </c>
      <c r="CF342">
        <v>35.6069</v>
      </c>
      <c r="CG342">
        <v>999.9</v>
      </c>
      <c r="CH342">
        <v>0</v>
      </c>
      <c r="CI342">
        <v>0</v>
      </c>
      <c r="CJ342">
        <v>10013.8</v>
      </c>
      <c r="CK342">
        <v>0</v>
      </c>
      <c r="CL342">
        <v>66.2084</v>
      </c>
      <c r="CM342">
        <v>1459.93</v>
      </c>
      <c r="CN342">
        <v>0.973009</v>
      </c>
      <c r="CO342">
        <v>0.0269909</v>
      </c>
      <c r="CP342">
        <v>0</v>
      </c>
      <c r="CQ342">
        <v>3.2209</v>
      </c>
      <c r="CR342">
        <v>4.99951</v>
      </c>
      <c r="CS342">
        <v>197.357</v>
      </c>
      <c r="CT342">
        <v>11911.3</v>
      </c>
      <c r="CU342">
        <v>48.75</v>
      </c>
      <c r="CV342">
        <v>51.062</v>
      </c>
      <c r="CW342">
        <v>50.25</v>
      </c>
      <c r="CX342">
        <v>50.187</v>
      </c>
      <c r="CY342">
        <v>50.75</v>
      </c>
      <c r="CZ342">
        <v>1415.66</v>
      </c>
      <c r="DA342">
        <v>39.27</v>
      </c>
      <c r="DB342">
        <v>0</v>
      </c>
      <c r="DC342">
        <v>1627941164.5</v>
      </c>
      <c r="DD342">
        <v>0</v>
      </c>
      <c r="DE342">
        <v>3.26327692307692</v>
      </c>
      <c r="DF342">
        <v>-0.388581185317557</v>
      </c>
      <c r="DG342">
        <v>-1.56478633085851</v>
      </c>
      <c r="DH342">
        <v>197.657153846154</v>
      </c>
      <c r="DI342">
        <v>15</v>
      </c>
      <c r="DJ342">
        <v>1627940486.6</v>
      </c>
      <c r="DK342" t="s">
        <v>294</v>
      </c>
      <c r="DL342">
        <v>1627940484.1</v>
      </c>
      <c r="DM342">
        <v>1627940486.6</v>
      </c>
      <c r="DN342">
        <v>1</v>
      </c>
      <c r="DO342">
        <v>-0.66</v>
      </c>
      <c r="DP342">
        <v>-0.126</v>
      </c>
      <c r="DQ342">
        <v>0.617</v>
      </c>
      <c r="DR342">
        <v>-0.144</v>
      </c>
      <c r="DS342">
        <v>420</v>
      </c>
      <c r="DT342">
        <v>19</v>
      </c>
      <c r="DU342">
        <v>0.69</v>
      </c>
      <c r="DV342">
        <v>0.21</v>
      </c>
      <c r="DW342">
        <v>-4.6288943902439</v>
      </c>
      <c r="DX342">
        <v>0.390306271777002</v>
      </c>
      <c r="DY342">
        <v>0.0595343718326333</v>
      </c>
      <c r="DZ342">
        <v>1</v>
      </c>
      <c r="EA342">
        <v>3.29813529411765</v>
      </c>
      <c r="EB342">
        <v>-0.538678782755711</v>
      </c>
      <c r="EC342">
        <v>0.213892383444343</v>
      </c>
      <c r="ED342">
        <v>1</v>
      </c>
      <c r="EE342">
        <v>0.0692118268292683</v>
      </c>
      <c r="EF342">
        <v>-0.0567204773519162</v>
      </c>
      <c r="EG342">
        <v>0.00647411139554789</v>
      </c>
      <c r="EH342">
        <v>1</v>
      </c>
      <c r="EI342">
        <v>3</v>
      </c>
      <c r="EJ342">
        <v>3</v>
      </c>
      <c r="EK342" t="s">
        <v>295</v>
      </c>
      <c r="EL342">
        <v>100</v>
      </c>
      <c r="EM342">
        <v>100</v>
      </c>
      <c r="EN342">
        <v>2.75</v>
      </c>
      <c r="EO342">
        <v>-0.1282</v>
      </c>
      <c r="EP342">
        <v>-1.5265217558934</v>
      </c>
      <c r="EQ342">
        <v>0.00616335315543056</v>
      </c>
      <c r="ER342">
        <v>-2.81551833566181e-06</v>
      </c>
      <c r="ES342">
        <v>7.20361701182458e-10</v>
      </c>
      <c r="ET342">
        <v>-0.335119031910718</v>
      </c>
      <c r="EU342">
        <v>0.000949733804135094</v>
      </c>
      <c r="EV342">
        <v>0.000626151634330831</v>
      </c>
      <c r="EW342">
        <v>-7.8445624330649e-06</v>
      </c>
      <c r="EX342">
        <v>-4</v>
      </c>
      <c r="EY342">
        <v>2067</v>
      </c>
      <c r="EZ342">
        <v>1</v>
      </c>
      <c r="FA342">
        <v>22</v>
      </c>
      <c r="FB342">
        <v>11.3</v>
      </c>
      <c r="FC342">
        <v>11.3</v>
      </c>
      <c r="FD342">
        <v>18</v>
      </c>
      <c r="FE342">
        <v>993.863</v>
      </c>
      <c r="FF342">
        <v>444.998</v>
      </c>
      <c r="FG342">
        <v>33.0013</v>
      </c>
      <c r="FH342">
        <v>35.817</v>
      </c>
      <c r="FI342">
        <v>30.0009</v>
      </c>
      <c r="FJ342">
        <v>35.5159</v>
      </c>
      <c r="FK342">
        <v>35.5354</v>
      </c>
      <c r="FL342">
        <v>58.3274</v>
      </c>
      <c r="FM342">
        <v>46.2608</v>
      </c>
      <c r="FN342">
        <v>0</v>
      </c>
      <c r="FO342">
        <v>33</v>
      </c>
      <c r="FP342">
        <v>1099.72</v>
      </c>
      <c r="FQ342">
        <v>19.7264</v>
      </c>
      <c r="FR342">
        <v>98.6777</v>
      </c>
      <c r="FS342">
        <v>97.4925</v>
      </c>
    </row>
    <row r="343" spans="1:175">
      <c r="A343">
        <v>327</v>
      </c>
      <c r="B343">
        <v>1627941165.6</v>
      </c>
      <c r="C343">
        <v>652</v>
      </c>
      <c r="D343" t="s">
        <v>948</v>
      </c>
      <c r="E343" t="s">
        <v>949</v>
      </c>
      <c r="F343">
        <v>0</v>
      </c>
      <c r="H343">
        <v>1627941165.6</v>
      </c>
      <c r="I343">
        <f>(J343)/1000</f>
        <v>0</v>
      </c>
      <c r="J343">
        <f>1000*CB343*AH343*(BX343-BY343)/(100*BQ343*(1000-AH343*BX343))</f>
        <v>0</v>
      </c>
      <c r="K343">
        <f>CB343*AH343*(BW343-BV343*(1000-AH343*BY343)/(1000-AH343*BX343))/(100*BQ343)</f>
        <v>0</v>
      </c>
      <c r="L343">
        <f>BV343 - IF(AH343&gt;1, K343*BQ343*100.0/(AJ343*CJ343), 0)</f>
        <v>0</v>
      </c>
      <c r="M343">
        <f>((S343-I343/2)*L343-K343)/(S343+I343/2)</f>
        <v>0</v>
      </c>
      <c r="N343">
        <f>M343*(CC343+CD343)/1000.0</f>
        <v>0</v>
      </c>
      <c r="O343">
        <f>(BV343 - IF(AH343&gt;1, K343*BQ343*100.0/(AJ343*CJ343), 0))*(CC343+CD343)/1000.0</f>
        <v>0</v>
      </c>
      <c r="P343">
        <f>2.0/((1/R343-1/Q343)+SIGN(R343)*SQRT((1/R343-1/Q343)*(1/R343-1/Q343) + 4*BR343/((BR343+1)*(BR343+1))*(2*1/R343*1/Q343-1/Q343*1/Q343)))</f>
        <v>0</v>
      </c>
      <c r="Q343">
        <f>IF(LEFT(BS343,1)&lt;&gt;"0",IF(LEFT(BS343,1)="1",3.0,BT343),$D$5+$E$5*(CJ343*CC343/($K$5*1000))+$F$5*(CJ343*CC343/($K$5*1000))*MAX(MIN(BQ343,$J$5),$I$5)*MAX(MIN(BQ343,$J$5),$I$5)+$G$5*MAX(MIN(BQ343,$J$5),$I$5)*(CJ343*CC343/($K$5*1000))+$H$5*(CJ343*CC343/($K$5*1000))*(CJ343*CC343/($K$5*1000)))</f>
        <v>0</v>
      </c>
      <c r="R343">
        <f>I343*(1000-(1000*0.61365*exp(17.502*V343/(240.97+V343))/(CC343+CD343)+BX343)/2)/(1000*0.61365*exp(17.502*V343/(240.97+V343))/(CC343+CD343)-BX343)</f>
        <v>0</v>
      </c>
      <c r="S343">
        <f>1/((BR343+1)/(P343/1.6)+1/(Q343/1.37)) + BR343/((BR343+1)/(P343/1.6) + BR343/(Q343/1.37))</f>
        <v>0</v>
      </c>
      <c r="T343">
        <f>(BM343*BP343)</f>
        <v>0</v>
      </c>
      <c r="U343">
        <f>(CE343+(T343+2*0.95*5.67E-8*(((CE343+$B$7)+273)^4-(CE343+273)^4)-44100*I343)/(1.84*29.3*Q343+8*0.95*5.67E-8*(CE343+273)^3))</f>
        <v>0</v>
      </c>
      <c r="V343">
        <f>($C$7*CF343+$D$7*CG343+$E$7*U343)</f>
        <v>0</v>
      </c>
      <c r="W343">
        <f>0.61365*exp(17.502*V343/(240.97+V343))</f>
        <v>0</v>
      </c>
      <c r="X343">
        <f>(Y343/Z343*100)</f>
        <v>0</v>
      </c>
      <c r="Y343">
        <f>BX343*(CC343+CD343)/1000</f>
        <v>0</v>
      </c>
      <c r="Z343">
        <f>0.61365*exp(17.502*CE343/(240.97+CE343))</f>
        <v>0</v>
      </c>
      <c r="AA343">
        <f>(W343-BX343*(CC343+CD343)/1000)</f>
        <v>0</v>
      </c>
      <c r="AB343">
        <f>(-I343*44100)</f>
        <v>0</v>
      </c>
      <c r="AC343">
        <f>2*29.3*Q343*0.92*(CE343-V343)</f>
        <v>0</v>
      </c>
      <c r="AD343">
        <f>2*0.95*5.67E-8*(((CE343+$B$7)+273)^4-(V343+273)^4)</f>
        <v>0</v>
      </c>
      <c r="AE343">
        <f>T343+AD343+AB343+AC343</f>
        <v>0</v>
      </c>
      <c r="AF343">
        <v>0</v>
      </c>
      <c r="AG343">
        <v>0</v>
      </c>
      <c r="AH343">
        <f>IF(AF343*$H$13&gt;=AJ343,1.0,(AJ343/(AJ343-AF343*$H$13)))</f>
        <v>0</v>
      </c>
      <c r="AI343">
        <f>(AH343-1)*100</f>
        <v>0</v>
      </c>
      <c r="AJ343">
        <f>MAX(0,($B$13+$C$13*CJ343)/(1+$D$13*CJ343)*CC343/(CE343+273)*$E$13)</f>
        <v>0</v>
      </c>
      <c r="AK343" t="s">
        <v>292</v>
      </c>
      <c r="AL343" t="s">
        <v>292</v>
      </c>
      <c r="AM343">
        <v>0</v>
      </c>
      <c r="AN343">
        <v>0</v>
      </c>
      <c r="AO343">
        <f>1-AM343/AN343</f>
        <v>0</v>
      </c>
      <c r="AP343">
        <v>0</v>
      </c>
      <c r="AQ343" t="s">
        <v>292</v>
      </c>
      <c r="AR343" t="s">
        <v>292</v>
      </c>
      <c r="AS343">
        <v>0</v>
      </c>
      <c r="AT343">
        <v>0</v>
      </c>
      <c r="AU343">
        <f>1-AS343/AT343</f>
        <v>0</v>
      </c>
      <c r="AV343">
        <v>0.5</v>
      </c>
      <c r="AW343">
        <f>BN343</f>
        <v>0</v>
      </c>
      <c r="AX343">
        <f>K343</f>
        <v>0</v>
      </c>
      <c r="AY343">
        <f>AU343*AV343*AW343</f>
        <v>0</v>
      </c>
      <c r="AZ343">
        <f>(AX343-AP343)/AW343</f>
        <v>0</v>
      </c>
      <c r="BA343">
        <f>(AN343-AT343)/AT343</f>
        <v>0</v>
      </c>
      <c r="BB343">
        <f>AM343/(AO343+AM343/AT343)</f>
        <v>0</v>
      </c>
      <c r="BC343" t="s">
        <v>292</v>
      </c>
      <c r="BD343">
        <v>0</v>
      </c>
      <c r="BE343">
        <f>IF(BD343&lt;&gt;0, BD343, BB343)</f>
        <v>0</v>
      </c>
      <c r="BF343">
        <f>1-BE343/AT343</f>
        <v>0</v>
      </c>
      <c r="BG343">
        <f>(AT343-AS343)/(AT343-BE343)</f>
        <v>0</v>
      </c>
      <c r="BH343">
        <f>(AN343-AT343)/(AN343-BE343)</f>
        <v>0</v>
      </c>
      <c r="BI343">
        <f>(AT343-AS343)/(AT343-AM343)</f>
        <v>0</v>
      </c>
      <c r="BJ343">
        <f>(AN343-AT343)/(AN343-AM343)</f>
        <v>0</v>
      </c>
      <c r="BK343">
        <f>(BG343*BE343/AS343)</f>
        <v>0</v>
      </c>
      <c r="BL343">
        <f>(1-BK343)</f>
        <v>0</v>
      </c>
      <c r="BM343">
        <f>$B$11*CK343+$C$11*CL343+$F$11*CM343*(1-CP343)</f>
        <v>0</v>
      </c>
      <c r="BN343">
        <f>BM343*BO343</f>
        <v>0</v>
      </c>
      <c r="BO343">
        <f>($B$11*$D$9+$C$11*$D$9+$F$11*((CZ343+CR343)/MAX(CZ343+CR343+DA343, 0.1)*$I$9+DA343/MAX(CZ343+CR343+DA343, 0.1)*$J$9))/($B$11+$C$11+$F$11)</f>
        <v>0</v>
      </c>
      <c r="BP343">
        <f>($B$11*$K$9+$C$11*$K$9+$F$11*((CZ343+CR343)/MAX(CZ343+CR343+DA343, 0.1)*$P$9+DA343/MAX(CZ343+CR343+DA343, 0.1)*$Q$9))/($B$11+$C$11+$F$11)</f>
        <v>0</v>
      </c>
      <c r="BQ343">
        <v>6</v>
      </c>
      <c r="BR343">
        <v>0.5</v>
      </c>
      <c r="BS343" t="s">
        <v>293</v>
      </c>
      <c r="BT343">
        <v>2</v>
      </c>
      <c r="BU343">
        <v>1627941165.6</v>
      </c>
      <c r="BV343">
        <v>1084.89</v>
      </c>
      <c r="BW343">
        <v>1089.47</v>
      </c>
      <c r="BX343">
        <v>19.8619</v>
      </c>
      <c r="BY343">
        <v>19.727</v>
      </c>
      <c r="BZ343">
        <v>1082.13</v>
      </c>
      <c r="CA343">
        <v>19.9905</v>
      </c>
      <c r="CB343">
        <v>899.882</v>
      </c>
      <c r="CC343">
        <v>101.138</v>
      </c>
      <c r="CD343">
        <v>0.0998803</v>
      </c>
      <c r="CE343">
        <v>35.3536</v>
      </c>
      <c r="CF343">
        <v>35.6057</v>
      </c>
      <c r="CG343">
        <v>999.9</v>
      </c>
      <c r="CH343">
        <v>0</v>
      </c>
      <c r="CI343">
        <v>0</v>
      </c>
      <c r="CJ343">
        <v>10011.2</v>
      </c>
      <c r="CK343">
        <v>0</v>
      </c>
      <c r="CL343">
        <v>66.2084</v>
      </c>
      <c r="CM343">
        <v>1460.26</v>
      </c>
      <c r="CN343">
        <v>0.972987</v>
      </c>
      <c r="CO343">
        <v>0.0270127</v>
      </c>
      <c r="CP343">
        <v>0</v>
      </c>
      <c r="CQ343">
        <v>3.4343</v>
      </c>
      <c r="CR343">
        <v>4.99951</v>
      </c>
      <c r="CS343">
        <v>197.043</v>
      </c>
      <c r="CT343">
        <v>11914</v>
      </c>
      <c r="CU343">
        <v>48.75</v>
      </c>
      <c r="CV343">
        <v>51.062</v>
      </c>
      <c r="CW343">
        <v>50.25</v>
      </c>
      <c r="CX343">
        <v>50.125</v>
      </c>
      <c r="CY343">
        <v>50.75</v>
      </c>
      <c r="CZ343">
        <v>1415.95</v>
      </c>
      <c r="DA343">
        <v>39.31</v>
      </c>
      <c r="DB343">
        <v>0</v>
      </c>
      <c r="DC343">
        <v>1627941166.3</v>
      </c>
      <c r="DD343">
        <v>0</v>
      </c>
      <c r="DE343">
        <v>3.231564</v>
      </c>
      <c r="DF343">
        <v>-0.651799994771921</v>
      </c>
      <c r="DG343">
        <v>-2.32846154689956</v>
      </c>
      <c r="DH343">
        <v>197.57872</v>
      </c>
      <c r="DI343">
        <v>15</v>
      </c>
      <c r="DJ343">
        <v>1627940486.6</v>
      </c>
      <c r="DK343" t="s">
        <v>294</v>
      </c>
      <c r="DL343">
        <v>1627940484.1</v>
      </c>
      <c r="DM343">
        <v>1627940486.6</v>
      </c>
      <c r="DN343">
        <v>1</v>
      </c>
      <c r="DO343">
        <v>-0.66</v>
      </c>
      <c r="DP343">
        <v>-0.126</v>
      </c>
      <c r="DQ343">
        <v>0.617</v>
      </c>
      <c r="DR343">
        <v>-0.144</v>
      </c>
      <c r="DS343">
        <v>420</v>
      </c>
      <c r="DT343">
        <v>19</v>
      </c>
      <c r="DU343">
        <v>0.69</v>
      </c>
      <c r="DV343">
        <v>0.21</v>
      </c>
      <c r="DW343">
        <v>-4.6274056097561</v>
      </c>
      <c r="DX343">
        <v>0.215569547038321</v>
      </c>
      <c r="DY343">
        <v>0.058073018337043</v>
      </c>
      <c r="DZ343">
        <v>1</v>
      </c>
      <c r="EA343">
        <v>3.25147142857143</v>
      </c>
      <c r="EB343">
        <v>-0.285057534246571</v>
      </c>
      <c r="EC343">
        <v>0.183058125931049</v>
      </c>
      <c r="ED343">
        <v>1</v>
      </c>
      <c r="EE343">
        <v>0.0705188243902439</v>
      </c>
      <c r="EF343">
        <v>0.0167962432055749</v>
      </c>
      <c r="EG343">
        <v>0.0105942752515797</v>
      </c>
      <c r="EH343">
        <v>1</v>
      </c>
      <c r="EI343">
        <v>3</v>
      </c>
      <c r="EJ343">
        <v>3</v>
      </c>
      <c r="EK343" t="s">
        <v>295</v>
      </c>
      <c r="EL343">
        <v>100</v>
      </c>
      <c r="EM343">
        <v>100</v>
      </c>
      <c r="EN343">
        <v>2.76</v>
      </c>
      <c r="EO343">
        <v>-0.1286</v>
      </c>
      <c r="EP343">
        <v>-1.5265217558934</v>
      </c>
      <c r="EQ343">
        <v>0.00616335315543056</v>
      </c>
      <c r="ER343">
        <v>-2.81551833566181e-06</v>
      </c>
      <c r="ES343">
        <v>7.20361701182458e-10</v>
      </c>
      <c r="ET343">
        <v>-0.335119031910718</v>
      </c>
      <c r="EU343">
        <v>0.000949733804135094</v>
      </c>
      <c r="EV343">
        <v>0.000626151634330831</v>
      </c>
      <c r="EW343">
        <v>-7.8445624330649e-06</v>
      </c>
      <c r="EX343">
        <v>-4</v>
      </c>
      <c r="EY343">
        <v>2067</v>
      </c>
      <c r="EZ343">
        <v>1</v>
      </c>
      <c r="FA343">
        <v>22</v>
      </c>
      <c r="FB343">
        <v>11.4</v>
      </c>
      <c r="FC343">
        <v>11.3</v>
      </c>
      <c r="FD343">
        <v>18</v>
      </c>
      <c r="FE343">
        <v>993.853</v>
      </c>
      <c r="FF343">
        <v>444.889</v>
      </c>
      <c r="FG343">
        <v>33.0015</v>
      </c>
      <c r="FH343">
        <v>35.8219</v>
      </c>
      <c r="FI343">
        <v>30.001</v>
      </c>
      <c r="FJ343">
        <v>35.5222</v>
      </c>
      <c r="FK343">
        <v>35.5411</v>
      </c>
      <c r="FL343">
        <v>58.4484</v>
      </c>
      <c r="FM343">
        <v>46.2608</v>
      </c>
      <c r="FN343">
        <v>0</v>
      </c>
      <c r="FO343">
        <v>33</v>
      </c>
      <c r="FP343">
        <v>1099.72</v>
      </c>
      <c r="FQ343">
        <v>19.7264</v>
      </c>
      <c r="FR343">
        <v>98.6784</v>
      </c>
      <c r="FS343">
        <v>97.491</v>
      </c>
    </row>
    <row r="344" spans="1:175">
      <c r="A344">
        <v>328</v>
      </c>
      <c r="B344">
        <v>1627941167.6</v>
      </c>
      <c r="C344">
        <v>654</v>
      </c>
      <c r="D344" t="s">
        <v>950</v>
      </c>
      <c r="E344" t="s">
        <v>951</v>
      </c>
      <c r="F344">
        <v>0</v>
      </c>
      <c r="H344">
        <v>1627941167.6</v>
      </c>
      <c r="I344">
        <f>(J344)/1000</f>
        <v>0</v>
      </c>
      <c r="J344">
        <f>1000*CB344*AH344*(BX344-BY344)/(100*BQ344*(1000-AH344*BX344))</f>
        <v>0</v>
      </c>
      <c r="K344">
        <f>CB344*AH344*(BW344-BV344*(1000-AH344*BY344)/(1000-AH344*BX344))/(100*BQ344)</f>
        <v>0</v>
      </c>
      <c r="L344">
        <f>BV344 - IF(AH344&gt;1, K344*BQ344*100.0/(AJ344*CJ344), 0)</f>
        <v>0</v>
      </c>
      <c r="M344">
        <f>((S344-I344/2)*L344-K344)/(S344+I344/2)</f>
        <v>0</v>
      </c>
      <c r="N344">
        <f>M344*(CC344+CD344)/1000.0</f>
        <v>0</v>
      </c>
      <c r="O344">
        <f>(BV344 - IF(AH344&gt;1, K344*BQ344*100.0/(AJ344*CJ344), 0))*(CC344+CD344)/1000.0</f>
        <v>0</v>
      </c>
      <c r="P344">
        <f>2.0/((1/R344-1/Q344)+SIGN(R344)*SQRT((1/R344-1/Q344)*(1/R344-1/Q344) + 4*BR344/((BR344+1)*(BR344+1))*(2*1/R344*1/Q344-1/Q344*1/Q344)))</f>
        <v>0</v>
      </c>
      <c r="Q344">
        <f>IF(LEFT(BS344,1)&lt;&gt;"0",IF(LEFT(BS344,1)="1",3.0,BT344),$D$5+$E$5*(CJ344*CC344/($K$5*1000))+$F$5*(CJ344*CC344/($K$5*1000))*MAX(MIN(BQ344,$J$5),$I$5)*MAX(MIN(BQ344,$J$5),$I$5)+$G$5*MAX(MIN(BQ344,$J$5),$I$5)*(CJ344*CC344/($K$5*1000))+$H$5*(CJ344*CC344/($K$5*1000))*(CJ344*CC344/($K$5*1000)))</f>
        <v>0</v>
      </c>
      <c r="R344">
        <f>I344*(1000-(1000*0.61365*exp(17.502*V344/(240.97+V344))/(CC344+CD344)+BX344)/2)/(1000*0.61365*exp(17.502*V344/(240.97+V344))/(CC344+CD344)-BX344)</f>
        <v>0</v>
      </c>
      <c r="S344">
        <f>1/((BR344+1)/(P344/1.6)+1/(Q344/1.37)) + BR344/((BR344+1)/(P344/1.6) + BR344/(Q344/1.37))</f>
        <v>0</v>
      </c>
      <c r="T344">
        <f>(BM344*BP344)</f>
        <v>0</v>
      </c>
      <c r="U344">
        <f>(CE344+(T344+2*0.95*5.67E-8*(((CE344+$B$7)+273)^4-(CE344+273)^4)-44100*I344)/(1.84*29.3*Q344+8*0.95*5.67E-8*(CE344+273)^3))</f>
        <v>0</v>
      </c>
      <c r="V344">
        <f>($C$7*CF344+$D$7*CG344+$E$7*U344)</f>
        <v>0</v>
      </c>
      <c r="W344">
        <f>0.61365*exp(17.502*V344/(240.97+V344))</f>
        <v>0</v>
      </c>
      <c r="X344">
        <f>(Y344/Z344*100)</f>
        <v>0</v>
      </c>
      <c r="Y344">
        <f>BX344*(CC344+CD344)/1000</f>
        <v>0</v>
      </c>
      <c r="Z344">
        <f>0.61365*exp(17.502*CE344/(240.97+CE344))</f>
        <v>0</v>
      </c>
      <c r="AA344">
        <f>(W344-BX344*(CC344+CD344)/1000)</f>
        <v>0</v>
      </c>
      <c r="AB344">
        <f>(-I344*44100)</f>
        <v>0</v>
      </c>
      <c r="AC344">
        <f>2*29.3*Q344*0.92*(CE344-V344)</f>
        <v>0</v>
      </c>
      <c r="AD344">
        <f>2*0.95*5.67E-8*(((CE344+$B$7)+273)^4-(V344+273)^4)</f>
        <v>0</v>
      </c>
      <c r="AE344">
        <f>T344+AD344+AB344+AC344</f>
        <v>0</v>
      </c>
      <c r="AF344">
        <v>0</v>
      </c>
      <c r="AG344">
        <v>0</v>
      </c>
      <c r="AH344">
        <f>IF(AF344*$H$13&gt;=AJ344,1.0,(AJ344/(AJ344-AF344*$H$13)))</f>
        <v>0</v>
      </c>
      <c r="AI344">
        <f>(AH344-1)*100</f>
        <v>0</v>
      </c>
      <c r="AJ344">
        <f>MAX(0,($B$13+$C$13*CJ344)/(1+$D$13*CJ344)*CC344/(CE344+273)*$E$13)</f>
        <v>0</v>
      </c>
      <c r="AK344" t="s">
        <v>292</v>
      </c>
      <c r="AL344" t="s">
        <v>292</v>
      </c>
      <c r="AM344">
        <v>0</v>
      </c>
      <c r="AN344">
        <v>0</v>
      </c>
      <c r="AO344">
        <f>1-AM344/AN344</f>
        <v>0</v>
      </c>
      <c r="AP344">
        <v>0</v>
      </c>
      <c r="AQ344" t="s">
        <v>292</v>
      </c>
      <c r="AR344" t="s">
        <v>292</v>
      </c>
      <c r="AS344">
        <v>0</v>
      </c>
      <c r="AT344">
        <v>0</v>
      </c>
      <c r="AU344">
        <f>1-AS344/AT344</f>
        <v>0</v>
      </c>
      <c r="AV344">
        <v>0.5</v>
      </c>
      <c r="AW344">
        <f>BN344</f>
        <v>0</v>
      </c>
      <c r="AX344">
        <f>K344</f>
        <v>0</v>
      </c>
      <c r="AY344">
        <f>AU344*AV344*AW344</f>
        <v>0</v>
      </c>
      <c r="AZ344">
        <f>(AX344-AP344)/AW344</f>
        <v>0</v>
      </c>
      <c r="BA344">
        <f>(AN344-AT344)/AT344</f>
        <v>0</v>
      </c>
      <c r="BB344">
        <f>AM344/(AO344+AM344/AT344)</f>
        <v>0</v>
      </c>
      <c r="BC344" t="s">
        <v>292</v>
      </c>
      <c r="BD344">
        <v>0</v>
      </c>
      <c r="BE344">
        <f>IF(BD344&lt;&gt;0, BD344, BB344)</f>
        <v>0</v>
      </c>
      <c r="BF344">
        <f>1-BE344/AT344</f>
        <v>0</v>
      </c>
      <c r="BG344">
        <f>(AT344-AS344)/(AT344-BE344)</f>
        <v>0</v>
      </c>
      <c r="BH344">
        <f>(AN344-AT344)/(AN344-BE344)</f>
        <v>0</v>
      </c>
      <c r="BI344">
        <f>(AT344-AS344)/(AT344-AM344)</f>
        <v>0</v>
      </c>
      <c r="BJ344">
        <f>(AN344-AT344)/(AN344-AM344)</f>
        <v>0</v>
      </c>
      <c r="BK344">
        <f>(BG344*BE344/AS344)</f>
        <v>0</v>
      </c>
      <c r="BL344">
        <f>(1-BK344)</f>
        <v>0</v>
      </c>
      <c r="BM344">
        <f>$B$11*CK344+$C$11*CL344+$F$11*CM344*(1-CP344)</f>
        <v>0</v>
      </c>
      <c r="BN344">
        <f>BM344*BO344</f>
        <v>0</v>
      </c>
      <c r="BO344">
        <f>($B$11*$D$9+$C$11*$D$9+$F$11*((CZ344+CR344)/MAX(CZ344+CR344+DA344, 0.1)*$I$9+DA344/MAX(CZ344+CR344+DA344, 0.1)*$J$9))/($B$11+$C$11+$F$11)</f>
        <v>0</v>
      </c>
      <c r="BP344">
        <f>($B$11*$K$9+$C$11*$K$9+$F$11*((CZ344+CR344)/MAX(CZ344+CR344+DA344, 0.1)*$P$9+DA344/MAX(CZ344+CR344+DA344, 0.1)*$Q$9))/($B$11+$C$11+$F$11)</f>
        <v>0</v>
      </c>
      <c r="BQ344">
        <v>6</v>
      </c>
      <c r="BR344">
        <v>0.5</v>
      </c>
      <c r="BS344" t="s">
        <v>293</v>
      </c>
      <c r="BT344">
        <v>2</v>
      </c>
      <c r="BU344">
        <v>1627941167.6</v>
      </c>
      <c r="BV344">
        <v>1088.27</v>
      </c>
      <c r="BW344">
        <v>1092.9</v>
      </c>
      <c r="BX344">
        <v>19.8315</v>
      </c>
      <c r="BY344">
        <v>19.6912</v>
      </c>
      <c r="BZ344">
        <v>1085.5</v>
      </c>
      <c r="CA344">
        <v>19.9606</v>
      </c>
      <c r="CB344">
        <v>899.957</v>
      </c>
      <c r="CC344">
        <v>101.137</v>
      </c>
      <c r="CD344">
        <v>0.0995485</v>
      </c>
      <c r="CE344">
        <v>35.3552</v>
      </c>
      <c r="CF344">
        <v>35.6038</v>
      </c>
      <c r="CG344">
        <v>999.9</v>
      </c>
      <c r="CH344">
        <v>0</v>
      </c>
      <c r="CI344">
        <v>0</v>
      </c>
      <c r="CJ344">
        <v>10021.2</v>
      </c>
      <c r="CK344">
        <v>0</v>
      </c>
      <c r="CL344">
        <v>66.2084</v>
      </c>
      <c r="CM344">
        <v>1459.92</v>
      </c>
      <c r="CN344">
        <v>0.973009</v>
      </c>
      <c r="CO344">
        <v>0.0269909</v>
      </c>
      <c r="CP344">
        <v>0</v>
      </c>
      <c r="CQ344">
        <v>3.2133</v>
      </c>
      <c r="CR344">
        <v>4.99951</v>
      </c>
      <c r="CS344">
        <v>197.333</v>
      </c>
      <c r="CT344">
        <v>11911.3</v>
      </c>
      <c r="CU344">
        <v>48.687</v>
      </c>
      <c r="CV344">
        <v>51.062</v>
      </c>
      <c r="CW344">
        <v>50.25</v>
      </c>
      <c r="CX344">
        <v>50.125</v>
      </c>
      <c r="CY344">
        <v>50.75</v>
      </c>
      <c r="CZ344">
        <v>1415.65</v>
      </c>
      <c r="DA344">
        <v>39.27</v>
      </c>
      <c r="DB344">
        <v>0</v>
      </c>
      <c r="DC344">
        <v>1627941168.1</v>
      </c>
      <c r="DD344">
        <v>0</v>
      </c>
      <c r="DE344">
        <v>3.24876538461538</v>
      </c>
      <c r="DF344">
        <v>-0.44704614566885</v>
      </c>
      <c r="DG344">
        <v>-2.24940171504274</v>
      </c>
      <c r="DH344">
        <v>197.534961538462</v>
      </c>
      <c r="DI344">
        <v>15</v>
      </c>
      <c r="DJ344">
        <v>1627940486.6</v>
      </c>
      <c r="DK344" t="s">
        <v>294</v>
      </c>
      <c r="DL344">
        <v>1627940484.1</v>
      </c>
      <c r="DM344">
        <v>1627940486.6</v>
      </c>
      <c r="DN344">
        <v>1</v>
      </c>
      <c r="DO344">
        <v>-0.66</v>
      </c>
      <c r="DP344">
        <v>-0.126</v>
      </c>
      <c r="DQ344">
        <v>0.617</v>
      </c>
      <c r="DR344">
        <v>-0.144</v>
      </c>
      <c r="DS344">
        <v>420</v>
      </c>
      <c r="DT344">
        <v>19</v>
      </c>
      <c r="DU344">
        <v>0.69</v>
      </c>
      <c r="DV344">
        <v>0.21</v>
      </c>
      <c r="DW344">
        <v>-4.62134365853659</v>
      </c>
      <c r="DX344">
        <v>0.230573519163761</v>
      </c>
      <c r="DY344">
        <v>0.0599947934227181</v>
      </c>
      <c r="DZ344">
        <v>1</v>
      </c>
      <c r="EA344">
        <v>3.25836764705882</v>
      </c>
      <c r="EB344">
        <v>-0.316772054588709</v>
      </c>
      <c r="EC344">
        <v>0.202826777325742</v>
      </c>
      <c r="ED344">
        <v>1</v>
      </c>
      <c r="EE344">
        <v>0.0764591536585366</v>
      </c>
      <c r="EF344">
        <v>0.13314941184669</v>
      </c>
      <c r="EG344">
        <v>0.0227685301704776</v>
      </c>
      <c r="EH344">
        <v>0</v>
      </c>
      <c r="EI344">
        <v>2</v>
      </c>
      <c r="EJ344">
        <v>3</v>
      </c>
      <c r="EK344" t="s">
        <v>298</v>
      </c>
      <c r="EL344">
        <v>100</v>
      </c>
      <c r="EM344">
        <v>100</v>
      </c>
      <c r="EN344">
        <v>2.77</v>
      </c>
      <c r="EO344">
        <v>-0.1291</v>
      </c>
      <c r="EP344">
        <v>-1.5265217558934</v>
      </c>
      <c r="EQ344">
        <v>0.00616335315543056</v>
      </c>
      <c r="ER344">
        <v>-2.81551833566181e-06</v>
      </c>
      <c r="ES344">
        <v>7.20361701182458e-10</v>
      </c>
      <c r="ET344">
        <v>-0.335119031910718</v>
      </c>
      <c r="EU344">
        <v>0.000949733804135094</v>
      </c>
      <c r="EV344">
        <v>0.000626151634330831</v>
      </c>
      <c r="EW344">
        <v>-7.8445624330649e-06</v>
      </c>
      <c r="EX344">
        <v>-4</v>
      </c>
      <c r="EY344">
        <v>2067</v>
      </c>
      <c r="EZ344">
        <v>1</v>
      </c>
      <c r="FA344">
        <v>22</v>
      </c>
      <c r="FB344">
        <v>11.4</v>
      </c>
      <c r="FC344">
        <v>11.3</v>
      </c>
      <c r="FD344">
        <v>18</v>
      </c>
      <c r="FE344">
        <v>994.204</v>
      </c>
      <c r="FF344">
        <v>445.138</v>
      </c>
      <c r="FG344">
        <v>33.0015</v>
      </c>
      <c r="FH344">
        <v>35.8269</v>
      </c>
      <c r="FI344">
        <v>30.001</v>
      </c>
      <c r="FJ344">
        <v>35.5271</v>
      </c>
      <c r="FK344">
        <v>35.5459</v>
      </c>
      <c r="FL344">
        <v>58.6059</v>
      </c>
      <c r="FM344">
        <v>46.2608</v>
      </c>
      <c r="FN344">
        <v>0</v>
      </c>
      <c r="FO344">
        <v>33</v>
      </c>
      <c r="FP344">
        <v>1104.78</v>
      </c>
      <c r="FQ344">
        <v>19.7298</v>
      </c>
      <c r="FR344">
        <v>98.6776</v>
      </c>
      <c r="FS344">
        <v>97.4882</v>
      </c>
    </row>
    <row r="345" spans="1:175">
      <c r="A345">
        <v>329</v>
      </c>
      <c r="B345">
        <v>1627941169.6</v>
      </c>
      <c r="C345">
        <v>656</v>
      </c>
      <c r="D345" t="s">
        <v>952</v>
      </c>
      <c r="E345" t="s">
        <v>953</v>
      </c>
      <c r="F345">
        <v>0</v>
      </c>
      <c r="H345">
        <v>1627941169.6</v>
      </c>
      <c r="I345">
        <f>(J345)/1000</f>
        <v>0</v>
      </c>
      <c r="J345">
        <f>1000*CB345*AH345*(BX345-BY345)/(100*BQ345*(1000-AH345*BX345))</f>
        <v>0</v>
      </c>
      <c r="K345">
        <f>CB345*AH345*(BW345-BV345*(1000-AH345*BY345)/(1000-AH345*BX345))/(100*BQ345)</f>
        <v>0</v>
      </c>
      <c r="L345">
        <f>BV345 - IF(AH345&gt;1, K345*BQ345*100.0/(AJ345*CJ345), 0)</f>
        <v>0</v>
      </c>
      <c r="M345">
        <f>((S345-I345/2)*L345-K345)/(S345+I345/2)</f>
        <v>0</v>
      </c>
      <c r="N345">
        <f>M345*(CC345+CD345)/1000.0</f>
        <v>0</v>
      </c>
      <c r="O345">
        <f>(BV345 - IF(AH345&gt;1, K345*BQ345*100.0/(AJ345*CJ345), 0))*(CC345+CD345)/1000.0</f>
        <v>0</v>
      </c>
      <c r="P345">
        <f>2.0/((1/R345-1/Q345)+SIGN(R345)*SQRT((1/R345-1/Q345)*(1/R345-1/Q345) + 4*BR345/((BR345+1)*(BR345+1))*(2*1/R345*1/Q345-1/Q345*1/Q345)))</f>
        <v>0</v>
      </c>
      <c r="Q345">
        <f>IF(LEFT(BS345,1)&lt;&gt;"0",IF(LEFT(BS345,1)="1",3.0,BT345),$D$5+$E$5*(CJ345*CC345/($K$5*1000))+$F$5*(CJ345*CC345/($K$5*1000))*MAX(MIN(BQ345,$J$5),$I$5)*MAX(MIN(BQ345,$J$5),$I$5)+$G$5*MAX(MIN(BQ345,$J$5),$I$5)*(CJ345*CC345/($K$5*1000))+$H$5*(CJ345*CC345/($K$5*1000))*(CJ345*CC345/($K$5*1000)))</f>
        <v>0</v>
      </c>
      <c r="R345">
        <f>I345*(1000-(1000*0.61365*exp(17.502*V345/(240.97+V345))/(CC345+CD345)+BX345)/2)/(1000*0.61365*exp(17.502*V345/(240.97+V345))/(CC345+CD345)-BX345)</f>
        <v>0</v>
      </c>
      <c r="S345">
        <f>1/((BR345+1)/(P345/1.6)+1/(Q345/1.37)) + BR345/((BR345+1)/(P345/1.6) + BR345/(Q345/1.37))</f>
        <v>0</v>
      </c>
      <c r="T345">
        <f>(BM345*BP345)</f>
        <v>0</v>
      </c>
      <c r="U345">
        <f>(CE345+(T345+2*0.95*5.67E-8*(((CE345+$B$7)+273)^4-(CE345+273)^4)-44100*I345)/(1.84*29.3*Q345+8*0.95*5.67E-8*(CE345+273)^3))</f>
        <v>0</v>
      </c>
      <c r="V345">
        <f>($C$7*CF345+$D$7*CG345+$E$7*U345)</f>
        <v>0</v>
      </c>
      <c r="W345">
        <f>0.61365*exp(17.502*V345/(240.97+V345))</f>
        <v>0</v>
      </c>
      <c r="X345">
        <f>(Y345/Z345*100)</f>
        <v>0</v>
      </c>
      <c r="Y345">
        <f>BX345*(CC345+CD345)/1000</f>
        <v>0</v>
      </c>
      <c r="Z345">
        <f>0.61365*exp(17.502*CE345/(240.97+CE345))</f>
        <v>0</v>
      </c>
      <c r="AA345">
        <f>(W345-BX345*(CC345+CD345)/1000)</f>
        <v>0</v>
      </c>
      <c r="AB345">
        <f>(-I345*44100)</f>
        <v>0</v>
      </c>
      <c r="AC345">
        <f>2*29.3*Q345*0.92*(CE345-V345)</f>
        <v>0</v>
      </c>
      <c r="AD345">
        <f>2*0.95*5.67E-8*(((CE345+$B$7)+273)^4-(V345+273)^4)</f>
        <v>0</v>
      </c>
      <c r="AE345">
        <f>T345+AD345+AB345+AC345</f>
        <v>0</v>
      </c>
      <c r="AF345">
        <v>0</v>
      </c>
      <c r="AG345">
        <v>0</v>
      </c>
      <c r="AH345">
        <f>IF(AF345*$H$13&gt;=AJ345,1.0,(AJ345/(AJ345-AF345*$H$13)))</f>
        <v>0</v>
      </c>
      <c r="AI345">
        <f>(AH345-1)*100</f>
        <v>0</v>
      </c>
      <c r="AJ345">
        <f>MAX(0,($B$13+$C$13*CJ345)/(1+$D$13*CJ345)*CC345/(CE345+273)*$E$13)</f>
        <v>0</v>
      </c>
      <c r="AK345" t="s">
        <v>292</v>
      </c>
      <c r="AL345" t="s">
        <v>292</v>
      </c>
      <c r="AM345">
        <v>0</v>
      </c>
      <c r="AN345">
        <v>0</v>
      </c>
      <c r="AO345">
        <f>1-AM345/AN345</f>
        <v>0</v>
      </c>
      <c r="AP345">
        <v>0</v>
      </c>
      <c r="AQ345" t="s">
        <v>292</v>
      </c>
      <c r="AR345" t="s">
        <v>292</v>
      </c>
      <c r="AS345">
        <v>0</v>
      </c>
      <c r="AT345">
        <v>0</v>
      </c>
      <c r="AU345">
        <f>1-AS345/AT345</f>
        <v>0</v>
      </c>
      <c r="AV345">
        <v>0.5</v>
      </c>
      <c r="AW345">
        <f>BN345</f>
        <v>0</v>
      </c>
      <c r="AX345">
        <f>K345</f>
        <v>0</v>
      </c>
      <c r="AY345">
        <f>AU345*AV345*AW345</f>
        <v>0</v>
      </c>
      <c r="AZ345">
        <f>(AX345-AP345)/AW345</f>
        <v>0</v>
      </c>
      <c r="BA345">
        <f>(AN345-AT345)/AT345</f>
        <v>0</v>
      </c>
      <c r="BB345">
        <f>AM345/(AO345+AM345/AT345)</f>
        <v>0</v>
      </c>
      <c r="BC345" t="s">
        <v>292</v>
      </c>
      <c r="BD345">
        <v>0</v>
      </c>
      <c r="BE345">
        <f>IF(BD345&lt;&gt;0, BD345, BB345)</f>
        <v>0</v>
      </c>
      <c r="BF345">
        <f>1-BE345/AT345</f>
        <v>0</v>
      </c>
      <c r="BG345">
        <f>(AT345-AS345)/(AT345-BE345)</f>
        <v>0</v>
      </c>
      <c r="BH345">
        <f>(AN345-AT345)/(AN345-BE345)</f>
        <v>0</v>
      </c>
      <c r="BI345">
        <f>(AT345-AS345)/(AT345-AM345)</f>
        <v>0</v>
      </c>
      <c r="BJ345">
        <f>(AN345-AT345)/(AN345-AM345)</f>
        <v>0</v>
      </c>
      <c r="BK345">
        <f>(BG345*BE345/AS345)</f>
        <v>0</v>
      </c>
      <c r="BL345">
        <f>(1-BK345)</f>
        <v>0</v>
      </c>
      <c r="BM345">
        <f>$B$11*CK345+$C$11*CL345+$F$11*CM345*(1-CP345)</f>
        <v>0</v>
      </c>
      <c r="BN345">
        <f>BM345*BO345</f>
        <v>0</v>
      </c>
      <c r="BO345">
        <f>($B$11*$D$9+$C$11*$D$9+$F$11*((CZ345+CR345)/MAX(CZ345+CR345+DA345, 0.1)*$I$9+DA345/MAX(CZ345+CR345+DA345, 0.1)*$J$9))/($B$11+$C$11+$F$11)</f>
        <v>0</v>
      </c>
      <c r="BP345">
        <f>($B$11*$K$9+$C$11*$K$9+$F$11*((CZ345+CR345)/MAX(CZ345+CR345+DA345, 0.1)*$P$9+DA345/MAX(CZ345+CR345+DA345, 0.1)*$Q$9))/($B$11+$C$11+$F$11)</f>
        <v>0</v>
      </c>
      <c r="BQ345">
        <v>6</v>
      </c>
      <c r="BR345">
        <v>0.5</v>
      </c>
      <c r="BS345" t="s">
        <v>293</v>
      </c>
      <c r="BT345">
        <v>2</v>
      </c>
      <c r="BU345">
        <v>1627941169.6</v>
      </c>
      <c r="BV345">
        <v>1091.57</v>
      </c>
      <c r="BW345">
        <v>1096.22</v>
      </c>
      <c r="BX345">
        <v>19.8047</v>
      </c>
      <c r="BY345">
        <v>19.6876</v>
      </c>
      <c r="BZ345">
        <v>1088.79</v>
      </c>
      <c r="CA345">
        <v>19.9342</v>
      </c>
      <c r="CB345">
        <v>900.204</v>
      </c>
      <c r="CC345">
        <v>101.138</v>
      </c>
      <c r="CD345">
        <v>0.0997542</v>
      </c>
      <c r="CE345">
        <v>35.3559</v>
      </c>
      <c r="CF345">
        <v>35.6019</v>
      </c>
      <c r="CG345">
        <v>999.9</v>
      </c>
      <c r="CH345">
        <v>0</v>
      </c>
      <c r="CI345">
        <v>0</v>
      </c>
      <c r="CJ345">
        <v>10013.1</v>
      </c>
      <c r="CK345">
        <v>0</v>
      </c>
      <c r="CL345">
        <v>66.2084</v>
      </c>
      <c r="CM345">
        <v>1459.97</v>
      </c>
      <c r="CN345">
        <v>0.972987</v>
      </c>
      <c r="CO345">
        <v>0.0270127</v>
      </c>
      <c r="CP345">
        <v>0</v>
      </c>
      <c r="CQ345">
        <v>2.9604</v>
      </c>
      <c r="CR345">
        <v>4.99951</v>
      </c>
      <c r="CS345">
        <v>197.165</v>
      </c>
      <c r="CT345">
        <v>11911.6</v>
      </c>
      <c r="CU345">
        <v>48.75</v>
      </c>
      <c r="CV345">
        <v>51</v>
      </c>
      <c r="CW345">
        <v>50.25</v>
      </c>
      <c r="CX345">
        <v>50.125</v>
      </c>
      <c r="CY345">
        <v>50.75</v>
      </c>
      <c r="CZ345">
        <v>1415.67</v>
      </c>
      <c r="DA345">
        <v>39.3</v>
      </c>
      <c r="DB345">
        <v>0</v>
      </c>
      <c r="DC345">
        <v>1627941170.5</v>
      </c>
      <c r="DD345">
        <v>0</v>
      </c>
      <c r="DE345">
        <v>3.22812692307692</v>
      </c>
      <c r="DF345">
        <v>-0.51129229802272</v>
      </c>
      <c r="DG345">
        <v>-2.96174359133604</v>
      </c>
      <c r="DH345">
        <v>197.391961538462</v>
      </c>
      <c r="DI345">
        <v>15</v>
      </c>
      <c r="DJ345">
        <v>1627940486.6</v>
      </c>
      <c r="DK345" t="s">
        <v>294</v>
      </c>
      <c r="DL345">
        <v>1627940484.1</v>
      </c>
      <c r="DM345">
        <v>1627940486.6</v>
      </c>
      <c r="DN345">
        <v>1</v>
      </c>
      <c r="DO345">
        <v>-0.66</v>
      </c>
      <c r="DP345">
        <v>-0.126</v>
      </c>
      <c r="DQ345">
        <v>0.617</v>
      </c>
      <c r="DR345">
        <v>-0.144</v>
      </c>
      <c r="DS345">
        <v>420</v>
      </c>
      <c r="DT345">
        <v>19</v>
      </c>
      <c r="DU345">
        <v>0.69</v>
      </c>
      <c r="DV345">
        <v>0.21</v>
      </c>
      <c r="DW345">
        <v>-4.61681219512195</v>
      </c>
      <c r="DX345">
        <v>0.193647386759586</v>
      </c>
      <c r="DY345">
        <v>0.0611603204506031</v>
      </c>
      <c r="DZ345">
        <v>1</v>
      </c>
      <c r="EA345">
        <v>3.24388529411765</v>
      </c>
      <c r="EB345">
        <v>-0.397732037193584</v>
      </c>
      <c r="EC345">
        <v>0.205884979500052</v>
      </c>
      <c r="ED345">
        <v>1</v>
      </c>
      <c r="EE345">
        <v>0.0827864</v>
      </c>
      <c r="EF345">
        <v>0.21818766271777</v>
      </c>
      <c r="EG345">
        <v>0.0289336245309341</v>
      </c>
      <c r="EH345">
        <v>0</v>
      </c>
      <c r="EI345">
        <v>2</v>
      </c>
      <c r="EJ345">
        <v>3</v>
      </c>
      <c r="EK345" t="s">
        <v>298</v>
      </c>
      <c r="EL345">
        <v>100</v>
      </c>
      <c r="EM345">
        <v>100</v>
      </c>
      <c r="EN345">
        <v>2.78</v>
      </c>
      <c r="EO345">
        <v>-0.1295</v>
      </c>
      <c r="EP345">
        <v>-1.5265217558934</v>
      </c>
      <c r="EQ345">
        <v>0.00616335315543056</v>
      </c>
      <c r="ER345">
        <v>-2.81551833566181e-06</v>
      </c>
      <c r="ES345">
        <v>7.20361701182458e-10</v>
      </c>
      <c r="ET345">
        <v>-0.335119031910718</v>
      </c>
      <c r="EU345">
        <v>0.000949733804135094</v>
      </c>
      <c r="EV345">
        <v>0.000626151634330831</v>
      </c>
      <c r="EW345">
        <v>-7.8445624330649e-06</v>
      </c>
      <c r="EX345">
        <v>-4</v>
      </c>
      <c r="EY345">
        <v>2067</v>
      </c>
      <c r="EZ345">
        <v>1</v>
      </c>
      <c r="FA345">
        <v>22</v>
      </c>
      <c r="FB345">
        <v>11.4</v>
      </c>
      <c r="FC345">
        <v>11.4</v>
      </c>
      <c r="FD345">
        <v>18</v>
      </c>
      <c r="FE345">
        <v>994.611</v>
      </c>
      <c r="FF345">
        <v>445.073</v>
      </c>
      <c r="FG345">
        <v>33.0015</v>
      </c>
      <c r="FH345">
        <v>35.831</v>
      </c>
      <c r="FI345">
        <v>30.0009</v>
      </c>
      <c r="FJ345">
        <v>35.5321</v>
      </c>
      <c r="FK345">
        <v>35.5508</v>
      </c>
      <c r="FL345">
        <v>58.702</v>
      </c>
      <c r="FM345">
        <v>46.2608</v>
      </c>
      <c r="FN345">
        <v>0</v>
      </c>
      <c r="FO345">
        <v>33</v>
      </c>
      <c r="FP345">
        <v>1109.84</v>
      </c>
      <c r="FQ345">
        <v>19.7497</v>
      </c>
      <c r="FR345">
        <v>98.6765</v>
      </c>
      <c r="FS345">
        <v>97.4874</v>
      </c>
    </row>
    <row r="346" spans="1:175">
      <c r="A346">
        <v>330</v>
      </c>
      <c r="B346">
        <v>1627941171.6</v>
      </c>
      <c r="C346">
        <v>658</v>
      </c>
      <c r="D346" t="s">
        <v>954</v>
      </c>
      <c r="E346" t="s">
        <v>955</v>
      </c>
      <c r="F346">
        <v>0</v>
      </c>
      <c r="H346">
        <v>1627941171.6</v>
      </c>
      <c r="I346">
        <f>(J346)/1000</f>
        <v>0</v>
      </c>
      <c r="J346">
        <f>1000*CB346*AH346*(BX346-BY346)/(100*BQ346*(1000-AH346*BX346))</f>
        <v>0</v>
      </c>
      <c r="K346">
        <f>CB346*AH346*(BW346-BV346*(1000-AH346*BY346)/(1000-AH346*BX346))/(100*BQ346)</f>
        <v>0</v>
      </c>
      <c r="L346">
        <f>BV346 - IF(AH346&gt;1, K346*BQ346*100.0/(AJ346*CJ346), 0)</f>
        <v>0</v>
      </c>
      <c r="M346">
        <f>((S346-I346/2)*L346-K346)/(S346+I346/2)</f>
        <v>0</v>
      </c>
      <c r="N346">
        <f>M346*(CC346+CD346)/1000.0</f>
        <v>0</v>
      </c>
      <c r="O346">
        <f>(BV346 - IF(AH346&gt;1, K346*BQ346*100.0/(AJ346*CJ346), 0))*(CC346+CD346)/1000.0</f>
        <v>0</v>
      </c>
      <c r="P346">
        <f>2.0/((1/R346-1/Q346)+SIGN(R346)*SQRT((1/R346-1/Q346)*(1/R346-1/Q346) + 4*BR346/((BR346+1)*(BR346+1))*(2*1/R346*1/Q346-1/Q346*1/Q346)))</f>
        <v>0</v>
      </c>
      <c r="Q346">
        <f>IF(LEFT(BS346,1)&lt;&gt;"0",IF(LEFT(BS346,1)="1",3.0,BT346),$D$5+$E$5*(CJ346*CC346/($K$5*1000))+$F$5*(CJ346*CC346/($K$5*1000))*MAX(MIN(BQ346,$J$5),$I$5)*MAX(MIN(BQ346,$J$5),$I$5)+$G$5*MAX(MIN(BQ346,$J$5),$I$5)*(CJ346*CC346/($K$5*1000))+$H$5*(CJ346*CC346/($K$5*1000))*(CJ346*CC346/($K$5*1000)))</f>
        <v>0</v>
      </c>
      <c r="R346">
        <f>I346*(1000-(1000*0.61365*exp(17.502*V346/(240.97+V346))/(CC346+CD346)+BX346)/2)/(1000*0.61365*exp(17.502*V346/(240.97+V346))/(CC346+CD346)-BX346)</f>
        <v>0</v>
      </c>
      <c r="S346">
        <f>1/((BR346+1)/(P346/1.6)+1/(Q346/1.37)) + BR346/((BR346+1)/(P346/1.6) + BR346/(Q346/1.37))</f>
        <v>0</v>
      </c>
      <c r="T346">
        <f>(BM346*BP346)</f>
        <v>0</v>
      </c>
      <c r="U346">
        <f>(CE346+(T346+2*0.95*5.67E-8*(((CE346+$B$7)+273)^4-(CE346+273)^4)-44100*I346)/(1.84*29.3*Q346+8*0.95*5.67E-8*(CE346+273)^3))</f>
        <v>0</v>
      </c>
      <c r="V346">
        <f>($C$7*CF346+$D$7*CG346+$E$7*U346)</f>
        <v>0</v>
      </c>
      <c r="W346">
        <f>0.61365*exp(17.502*V346/(240.97+V346))</f>
        <v>0</v>
      </c>
      <c r="X346">
        <f>(Y346/Z346*100)</f>
        <v>0</v>
      </c>
      <c r="Y346">
        <f>BX346*(CC346+CD346)/1000</f>
        <v>0</v>
      </c>
      <c r="Z346">
        <f>0.61365*exp(17.502*CE346/(240.97+CE346))</f>
        <v>0</v>
      </c>
      <c r="AA346">
        <f>(W346-BX346*(CC346+CD346)/1000)</f>
        <v>0</v>
      </c>
      <c r="AB346">
        <f>(-I346*44100)</f>
        <v>0</v>
      </c>
      <c r="AC346">
        <f>2*29.3*Q346*0.92*(CE346-V346)</f>
        <v>0</v>
      </c>
      <c r="AD346">
        <f>2*0.95*5.67E-8*(((CE346+$B$7)+273)^4-(V346+273)^4)</f>
        <v>0</v>
      </c>
      <c r="AE346">
        <f>T346+AD346+AB346+AC346</f>
        <v>0</v>
      </c>
      <c r="AF346">
        <v>0</v>
      </c>
      <c r="AG346">
        <v>0</v>
      </c>
      <c r="AH346">
        <f>IF(AF346*$H$13&gt;=AJ346,1.0,(AJ346/(AJ346-AF346*$H$13)))</f>
        <v>0</v>
      </c>
      <c r="AI346">
        <f>(AH346-1)*100</f>
        <v>0</v>
      </c>
      <c r="AJ346">
        <f>MAX(0,($B$13+$C$13*CJ346)/(1+$D$13*CJ346)*CC346/(CE346+273)*$E$13)</f>
        <v>0</v>
      </c>
      <c r="AK346" t="s">
        <v>292</v>
      </c>
      <c r="AL346" t="s">
        <v>292</v>
      </c>
      <c r="AM346">
        <v>0</v>
      </c>
      <c r="AN346">
        <v>0</v>
      </c>
      <c r="AO346">
        <f>1-AM346/AN346</f>
        <v>0</v>
      </c>
      <c r="AP346">
        <v>0</v>
      </c>
      <c r="AQ346" t="s">
        <v>292</v>
      </c>
      <c r="AR346" t="s">
        <v>292</v>
      </c>
      <c r="AS346">
        <v>0</v>
      </c>
      <c r="AT346">
        <v>0</v>
      </c>
      <c r="AU346">
        <f>1-AS346/AT346</f>
        <v>0</v>
      </c>
      <c r="AV346">
        <v>0.5</v>
      </c>
      <c r="AW346">
        <f>BN346</f>
        <v>0</v>
      </c>
      <c r="AX346">
        <f>K346</f>
        <v>0</v>
      </c>
      <c r="AY346">
        <f>AU346*AV346*AW346</f>
        <v>0</v>
      </c>
      <c r="AZ346">
        <f>(AX346-AP346)/AW346</f>
        <v>0</v>
      </c>
      <c r="BA346">
        <f>(AN346-AT346)/AT346</f>
        <v>0</v>
      </c>
      <c r="BB346">
        <f>AM346/(AO346+AM346/AT346)</f>
        <v>0</v>
      </c>
      <c r="BC346" t="s">
        <v>292</v>
      </c>
      <c r="BD346">
        <v>0</v>
      </c>
      <c r="BE346">
        <f>IF(BD346&lt;&gt;0, BD346, BB346)</f>
        <v>0</v>
      </c>
      <c r="BF346">
        <f>1-BE346/AT346</f>
        <v>0</v>
      </c>
      <c r="BG346">
        <f>(AT346-AS346)/(AT346-BE346)</f>
        <v>0</v>
      </c>
      <c r="BH346">
        <f>(AN346-AT346)/(AN346-BE346)</f>
        <v>0</v>
      </c>
      <c r="BI346">
        <f>(AT346-AS346)/(AT346-AM346)</f>
        <v>0</v>
      </c>
      <c r="BJ346">
        <f>(AN346-AT346)/(AN346-AM346)</f>
        <v>0</v>
      </c>
      <c r="BK346">
        <f>(BG346*BE346/AS346)</f>
        <v>0</v>
      </c>
      <c r="BL346">
        <f>(1-BK346)</f>
        <v>0</v>
      </c>
      <c r="BM346">
        <f>$B$11*CK346+$C$11*CL346+$F$11*CM346*(1-CP346)</f>
        <v>0</v>
      </c>
      <c r="BN346">
        <f>BM346*BO346</f>
        <v>0</v>
      </c>
      <c r="BO346">
        <f>($B$11*$D$9+$C$11*$D$9+$F$11*((CZ346+CR346)/MAX(CZ346+CR346+DA346, 0.1)*$I$9+DA346/MAX(CZ346+CR346+DA346, 0.1)*$J$9))/($B$11+$C$11+$F$11)</f>
        <v>0</v>
      </c>
      <c r="BP346">
        <f>($B$11*$K$9+$C$11*$K$9+$F$11*((CZ346+CR346)/MAX(CZ346+CR346+DA346, 0.1)*$P$9+DA346/MAX(CZ346+CR346+DA346, 0.1)*$Q$9))/($B$11+$C$11+$F$11)</f>
        <v>0</v>
      </c>
      <c r="BQ346">
        <v>6</v>
      </c>
      <c r="BR346">
        <v>0.5</v>
      </c>
      <c r="BS346" t="s">
        <v>293</v>
      </c>
      <c r="BT346">
        <v>2</v>
      </c>
      <c r="BU346">
        <v>1627941171.6</v>
      </c>
      <c r="BV346">
        <v>1094.99</v>
      </c>
      <c r="BW346">
        <v>1099.44</v>
      </c>
      <c r="BX346">
        <v>19.7884</v>
      </c>
      <c r="BY346">
        <v>19.6898</v>
      </c>
      <c r="BZ346">
        <v>1092.2</v>
      </c>
      <c r="CA346">
        <v>19.9181</v>
      </c>
      <c r="CB346">
        <v>900.032</v>
      </c>
      <c r="CC346">
        <v>101.138</v>
      </c>
      <c r="CD346">
        <v>0.0999679</v>
      </c>
      <c r="CE346">
        <v>35.3557</v>
      </c>
      <c r="CF346">
        <v>35.6037</v>
      </c>
      <c r="CG346">
        <v>999.9</v>
      </c>
      <c r="CH346">
        <v>0</v>
      </c>
      <c r="CI346">
        <v>0</v>
      </c>
      <c r="CJ346">
        <v>9995.62</v>
      </c>
      <c r="CK346">
        <v>0</v>
      </c>
      <c r="CL346">
        <v>66.2084</v>
      </c>
      <c r="CM346">
        <v>1459.94</v>
      </c>
      <c r="CN346">
        <v>0.973009</v>
      </c>
      <c r="CO346">
        <v>0.0269909</v>
      </c>
      <c r="CP346">
        <v>0</v>
      </c>
      <c r="CQ346">
        <v>3.3887</v>
      </c>
      <c r="CR346">
        <v>4.99951</v>
      </c>
      <c r="CS346">
        <v>196.585</v>
      </c>
      <c r="CT346">
        <v>11911.5</v>
      </c>
      <c r="CU346">
        <v>48.687</v>
      </c>
      <c r="CV346">
        <v>51.062</v>
      </c>
      <c r="CW346">
        <v>50.25</v>
      </c>
      <c r="CX346">
        <v>50.125</v>
      </c>
      <c r="CY346">
        <v>50.75</v>
      </c>
      <c r="CZ346">
        <v>1415.67</v>
      </c>
      <c r="DA346">
        <v>39.27</v>
      </c>
      <c r="DB346">
        <v>0</v>
      </c>
      <c r="DC346">
        <v>1627941172.3</v>
      </c>
      <c r="DD346">
        <v>0</v>
      </c>
      <c r="DE346">
        <v>3.20756</v>
      </c>
      <c r="DF346">
        <v>-0.00270768526488866</v>
      </c>
      <c r="DG346">
        <v>-4.62084616521358</v>
      </c>
      <c r="DH346">
        <v>197.28772</v>
      </c>
      <c r="DI346">
        <v>15</v>
      </c>
      <c r="DJ346">
        <v>1627940486.6</v>
      </c>
      <c r="DK346" t="s">
        <v>294</v>
      </c>
      <c r="DL346">
        <v>1627940484.1</v>
      </c>
      <c r="DM346">
        <v>1627940486.6</v>
      </c>
      <c r="DN346">
        <v>1</v>
      </c>
      <c r="DO346">
        <v>-0.66</v>
      </c>
      <c r="DP346">
        <v>-0.126</v>
      </c>
      <c r="DQ346">
        <v>0.617</v>
      </c>
      <c r="DR346">
        <v>-0.144</v>
      </c>
      <c r="DS346">
        <v>420</v>
      </c>
      <c r="DT346">
        <v>19</v>
      </c>
      <c r="DU346">
        <v>0.69</v>
      </c>
      <c r="DV346">
        <v>0.21</v>
      </c>
      <c r="DW346">
        <v>-4.61074170731707</v>
      </c>
      <c r="DX346">
        <v>0.0570913588850207</v>
      </c>
      <c r="DY346">
        <v>0.057197652685183</v>
      </c>
      <c r="DZ346">
        <v>1</v>
      </c>
      <c r="EA346">
        <v>3.24782</v>
      </c>
      <c r="EB346">
        <v>-0.379451272015656</v>
      </c>
      <c r="EC346">
        <v>0.211493451165076</v>
      </c>
      <c r="ED346">
        <v>1</v>
      </c>
      <c r="EE346">
        <v>0.0872325585365854</v>
      </c>
      <c r="EF346">
        <v>0.240007250174216</v>
      </c>
      <c r="EG346">
        <v>0.029982566265309</v>
      </c>
      <c r="EH346">
        <v>0</v>
      </c>
      <c r="EI346">
        <v>2</v>
      </c>
      <c r="EJ346">
        <v>3</v>
      </c>
      <c r="EK346" t="s">
        <v>298</v>
      </c>
      <c r="EL346">
        <v>100</v>
      </c>
      <c r="EM346">
        <v>100</v>
      </c>
      <c r="EN346">
        <v>2.79</v>
      </c>
      <c r="EO346">
        <v>-0.1297</v>
      </c>
      <c r="EP346">
        <v>-1.5265217558934</v>
      </c>
      <c r="EQ346">
        <v>0.00616335315543056</v>
      </c>
      <c r="ER346">
        <v>-2.81551833566181e-06</v>
      </c>
      <c r="ES346">
        <v>7.20361701182458e-10</v>
      </c>
      <c r="ET346">
        <v>-0.335119031910718</v>
      </c>
      <c r="EU346">
        <v>0.000949733804135094</v>
      </c>
      <c r="EV346">
        <v>0.000626151634330831</v>
      </c>
      <c r="EW346">
        <v>-7.8445624330649e-06</v>
      </c>
      <c r="EX346">
        <v>-4</v>
      </c>
      <c r="EY346">
        <v>2067</v>
      </c>
      <c r="EZ346">
        <v>1</v>
      </c>
      <c r="FA346">
        <v>22</v>
      </c>
      <c r="FB346">
        <v>11.5</v>
      </c>
      <c r="FC346">
        <v>11.4</v>
      </c>
      <c r="FD346">
        <v>18</v>
      </c>
      <c r="FE346">
        <v>994.121</v>
      </c>
      <c r="FF346">
        <v>444.771</v>
      </c>
      <c r="FG346">
        <v>33.0014</v>
      </c>
      <c r="FH346">
        <v>35.836</v>
      </c>
      <c r="FI346">
        <v>30.001</v>
      </c>
      <c r="FJ346">
        <v>35.5376</v>
      </c>
      <c r="FK346">
        <v>35.5573</v>
      </c>
      <c r="FL346">
        <v>58.8676</v>
      </c>
      <c r="FM346">
        <v>46.2608</v>
      </c>
      <c r="FN346">
        <v>0</v>
      </c>
      <c r="FO346">
        <v>33</v>
      </c>
      <c r="FP346">
        <v>1109.84</v>
      </c>
      <c r="FQ346">
        <v>19.7607</v>
      </c>
      <c r="FR346">
        <v>98.6754</v>
      </c>
      <c r="FS346">
        <v>97.4868</v>
      </c>
    </row>
    <row r="347" spans="1:175">
      <c r="A347">
        <v>331</v>
      </c>
      <c r="B347">
        <v>1627941173.6</v>
      </c>
      <c r="C347">
        <v>660</v>
      </c>
      <c r="D347" t="s">
        <v>956</v>
      </c>
      <c r="E347" t="s">
        <v>957</v>
      </c>
      <c r="F347">
        <v>0</v>
      </c>
      <c r="H347">
        <v>1627941173.6</v>
      </c>
      <c r="I347">
        <f>(J347)/1000</f>
        <v>0</v>
      </c>
      <c r="J347">
        <f>1000*CB347*AH347*(BX347-BY347)/(100*BQ347*(1000-AH347*BX347))</f>
        <v>0</v>
      </c>
      <c r="K347">
        <f>CB347*AH347*(BW347-BV347*(1000-AH347*BY347)/(1000-AH347*BX347))/(100*BQ347)</f>
        <v>0</v>
      </c>
      <c r="L347">
        <f>BV347 - IF(AH347&gt;1, K347*BQ347*100.0/(AJ347*CJ347), 0)</f>
        <v>0</v>
      </c>
      <c r="M347">
        <f>((S347-I347/2)*L347-K347)/(S347+I347/2)</f>
        <v>0</v>
      </c>
      <c r="N347">
        <f>M347*(CC347+CD347)/1000.0</f>
        <v>0</v>
      </c>
      <c r="O347">
        <f>(BV347 - IF(AH347&gt;1, K347*BQ347*100.0/(AJ347*CJ347), 0))*(CC347+CD347)/1000.0</f>
        <v>0</v>
      </c>
      <c r="P347">
        <f>2.0/((1/R347-1/Q347)+SIGN(R347)*SQRT((1/R347-1/Q347)*(1/R347-1/Q347) + 4*BR347/((BR347+1)*(BR347+1))*(2*1/R347*1/Q347-1/Q347*1/Q347)))</f>
        <v>0</v>
      </c>
      <c r="Q347">
        <f>IF(LEFT(BS347,1)&lt;&gt;"0",IF(LEFT(BS347,1)="1",3.0,BT347),$D$5+$E$5*(CJ347*CC347/($K$5*1000))+$F$5*(CJ347*CC347/($K$5*1000))*MAX(MIN(BQ347,$J$5),$I$5)*MAX(MIN(BQ347,$J$5),$I$5)+$G$5*MAX(MIN(BQ347,$J$5),$I$5)*(CJ347*CC347/($K$5*1000))+$H$5*(CJ347*CC347/($K$5*1000))*(CJ347*CC347/($K$5*1000)))</f>
        <v>0</v>
      </c>
      <c r="R347">
        <f>I347*(1000-(1000*0.61365*exp(17.502*V347/(240.97+V347))/(CC347+CD347)+BX347)/2)/(1000*0.61365*exp(17.502*V347/(240.97+V347))/(CC347+CD347)-BX347)</f>
        <v>0</v>
      </c>
      <c r="S347">
        <f>1/((BR347+1)/(P347/1.6)+1/(Q347/1.37)) + BR347/((BR347+1)/(P347/1.6) + BR347/(Q347/1.37))</f>
        <v>0</v>
      </c>
      <c r="T347">
        <f>(BM347*BP347)</f>
        <v>0</v>
      </c>
      <c r="U347">
        <f>(CE347+(T347+2*0.95*5.67E-8*(((CE347+$B$7)+273)^4-(CE347+273)^4)-44100*I347)/(1.84*29.3*Q347+8*0.95*5.67E-8*(CE347+273)^3))</f>
        <v>0</v>
      </c>
      <c r="V347">
        <f>($C$7*CF347+$D$7*CG347+$E$7*U347)</f>
        <v>0</v>
      </c>
      <c r="W347">
        <f>0.61365*exp(17.502*V347/(240.97+V347))</f>
        <v>0</v>
      </c>
      <c r="X347">
        <f>(Y347/Z347*100)</f>
        <v>0</v>
      </c>
      <c r="Y347">
        <f>BX347*(CC347+CD347)/1000</f>
        <v>0</v>
      </c>
      <c r="Z347">
        <f>0.61365*exp(17.502*CE347/(240.97+CE347))</f>
        <v>0</v>
      </c>
      <c r="AA347">
        <f>(W347-BX347*(CC347+CD347)/1000)</f>
        <v>0</v>
      </c>
      <c r="AB347">
        <f>(-I347*44100)</f>
        <v>0</v>
      </c>
      <c r="AC347">
        <f>2*29.3*Q347*0.92*(CE347-V347)</f>
        <v>0</v>
      </c>
      <c r="AD347">
        <f>2*0.95*5.67E-8*(((CE347+$B$7)+273)^4-(V347+273)^4)</f>
        <v>0</v>
      </c>
      <c r="AE347">
        <f>T347+AD347+AB347+AC347</f>
        <v>0</v>
      </c>
      <c r="AF347">
        <v>0</v>
      </c>
      <c r="AG347">
        <v>0</v>
      </c>
      <c r="AH347">
        <f>IF(AF347*$H$13&gt;=AJ347,1.0,(AJ347/(AJ347-AF347*$H$13)))</f>
        <v>0</v>
      </c>
      <c r="AI347">
        <f>(AH347-1)*100</f>
        <v>0</v>
      </c>
      <c r="AJ347">
        <f>MAX(0,($B$13+$C$13*CJ347)/(1+$D$13*CJ347)*CC347/(CE347+273)*$E$13)</f>
        <v>0</v>
      </c>
      <c r="AK347" t="s">
        <v>292</v>
      </c>
      <c r="AL347" t="s">
        <v>292</v>
      </c>
      <c r="AM347">
        <v>0</v>
      </c>
      <c r="AN347">
        <v>0</v>
      </c>
      <c r="AO347">
        <f>1-AM347/AN347</f>
        <v>0</v>
      </c>
      <c r="AP347">
        <v>0</v>
      </c>
      <c r="AQ347" t="s">
        <v>292</v>
      </c>
      <c r="AR347" t="s">
        <v>292</v>
      </c>
      <c r="AS347">
        <v>0</v>
      </c>
      <c r="AT347">
        <v>0</v>
      </c>
      <c r="AU347">
        <f>1-AS347/AT347</f>
        <v>0</v>
      </c>
      <c r="AV347">
        <v>0.5</v>
      </c>
      <c r="AW347">
        <f>BN347</f>
        <v>0</v>
      </c>
      <c r="AX347">
        <f>K347</f>
        <v>0</v>
      </c>
      <c r="AY347">
        <f>AU347*AV347*AW347</f>
        <v>0</v>
      </c>
      <c r="AZ347">
        <f>(AX347-AP347)/AW347</f>
        <v>0</v>
      </c>
      <c r="BA347">
        <f>(AN347-AT347)/AT347</f>
        <v>0</v>
      </c>
      <c r="BB347">
        <f>AM347/(AO347+AM347/AT347)</f>
        <v>0</v>
      </c>
      <c r="BC347" t="s">
        <v>292</v>
      </c>
      <c r="BD347">
        <v>0</v>
      </c>
      <c r="BE347">
        <f>IF(BD347&lt;&gt;0, BD347, BB347)</f>
        <v>0</v>
      </c>
      <c r="BF347">
        <f>1-BE347/AT347</f>
        <v>0</v>
      </c>
      <c r="BG347">
        <f>(AT347-AS347)/(AT347-BE347)</f>
        <v>0</v>
      </c>
      <c r="BH347">
        <f>(AN347-AT347)/(AN347-BE347)</f>
        <v>0</v>
      </c>
      <c r="BI347">
        <f>(AT347-AS347)/(AT347-AM347)</f>
        <v>0</v>
      </c>
      <c r="BJ347">
        <f>(AN347-AT347)/(AN347-AM347)</f>
        <v>0</v>
      </c>
      <c r="BK347">
        <f>(BG347*BE347/AS347)</f>
        <v>0</v>
      </c>
      <c r="BL347">
        <f>(1-BK347)</f>
        <v>0</v>
      </c>
      <c r="BM347">
        <f>$B$11*CK347+$C$11*CL347+$F$11*CM347*(1-CP347)</f>
        <v>0</v>
      </c>
      <c r="BN347">
        <f>BM347*BO347</f>
        <v>0</v>
      </c>
      <c r="BO347">
        <f>($B$11*$D$9+$C$11*$D$9+$F$11*((CZ347+CR347)/MAX(CZ347+CR347+DA347, 0.1)*$I$9+DA347/MAX(CZ347+CR347+DA347, 0.1)*$J$9))/($B$11+$C$11+$F$11)</f>
        <v>0</v>
      </c>
      <c r="BP347">
        <f>($B$11*$K$9+$C$11*$K$9+$F$11*((CZ347+CR347)/MAX(CZ347+CR347+DA347, 0.1)*$P$9+DA347/MAX(CZ347+CR347+DA347, 0.1)*$Q$9))/($B$11+$C$11+$F$11)</f>
        <v>0</v>
      </c>
      <c r="BQ347">
        <v>6</v>
      </c>
      <c r="BR347">
        <v>0.5</v>
      </c>
      <c r="BS347" t="s">
        <v>293</v>
      </c>
      <c r="BT347">
        <v>2</v>
      </c>
      <c r="BU347">
        <v>1627941173.6</v>
      </c>
      <c r="BV347">
        <v>1098.31</v>
      </c>
      <c r="BW347">
        <v>1102.76</v>
      </c>
      <c r="BX347">
        <v>19.7816</v>
      </c>
      <c r="BY347">
        <v>19.693</v>
      </c>
      <c r="BZ347">
        <v>1095.51</v>
      </c>
      <c r="CA347">
        <v>19.9114</v>
      </c>
      <c r="CB347">
        <v>899.84</v>
      </c>
      <c r="CC347">
        <v>101.138</v>
      </c>
      <c r="CD347">
        <v>0.0999416</v>
      </c>
      <c r="CE347">
        <v>35.3549</v>
      </c>
      <c r="CF347">
        <v>35.609</v>
      </c>
      <c r="CG347">
        <v>999.9</v>
      </c>
      <c r="CH347">
        <v>0</v>
      </c>
      <c r="CI347">
        <v>0</v>
      </c>
      <c r="CJ347">
        <v>9993.75</v>
      </c>
      <c r="CK347">
        <v>0</v>
      </c>
      <c r="CL347">
        <v>66.2084</v>
      </c>
      <c r="CM347">
        <v>1459.94</v>
      </c>
      <c r="CN347">
        <v>0.973009</v>
      </c>
      <c r="CO347">
        <v>0.0269909</v>
      </c>
      <c r="CP347">
        <v>0</v>
      </c>
      <c r="CQ347">
        <v>3.4976</v>
      </c>
      <c r="CR347">
        <v>4.99951</v>
      </c>
      <c r="CS347">
        <v>196.456</v>
      </c>
      <c r="CT347">
        <v>11911.5</v>
      </c>
      <c r="CU347">
        <v>48.687</v>
      </c>
      <c r="CV347">
        <v>51</v>
      </c>
      <c r="CW347">
        <v>50.187</v>
      </c>
      <c r="CX347">
        <v>50.125</v>
      </c>
      <c r="CY347">
        <v>50.687</v>
      </c>
      <c r="CZ347">
        <v>1415.67</v>
      </c>
      <c r="DA347">
        <v>39.27</v>
      </c>
      <c r="DB347">
        <v>0</v>
      </c>
      <c r="DC347">
        <v>1627941174.1</v>
      </c>
      <c r="DD347">
        <v>0</v>
      </c>
      <c r="DE347">
        <v>3.19877307692308</v>
      </c>
      <c r="DF347">
        <v>0.380215381808948</v>
      </c>
      <c r="DG347">
        <v>-4.46304272948953</v>
      </c>
      <c r="DH347">
        <v>197.205538461538</v>
      </c>
      <c r="DI347">
        <v>15</v>
      </c>
      <c r="DJ347">
        <v>1627940486.6</v>
      </c>
      <c r="DK347" t="s">
        <v>294</v>
      </c>
      <c r="DL347">
        <v>1627940484.1</v>
      </c>
      <c r="DM347">
        <v>1627940486.6</v>
      </c>
      <c r="DN347">
        <v>1</v>
      </c>
      <c r="DO347">
        <v>-0.66</v>
      </c>
      <c r="DP347">
        <v>-0.126</v>
      </c>
      <c r="DQ347">
        <v>0.617</v>
      </c>
      <c r="DR347">
        <v>-0.144</v>
      </c>
      <c r="DS347">
        <v>420</v>
      </c>
      <c r="DT347">
        <v>19</v>
      </c>
      <c r="DU347">
        <v>0.69</v>
      </c>
      <c r="DV347">
        <v>0.21</v>
      </c>
      <c r="DW347">
        <v>-4.59966609756098</v>
      </c>
      <c r="DX347">
        <v>0.156819094076651</v>
      </c>
      <c r="DY347">
        <v>0.067088792305896</v>
      </c>
      <c r="DZ347">
        <v>1</v>
      </c>
      <c r="EA347">
        <v>3.23540294117647</v>
      </c>
      <c r="EB347">
        <v>-0.586467209214979</v>
      </c>
      <c r="EC347">
        <v>0.206287904873824</v>
      </c>
      <c r="ED347">
        <v>1</v>
      </c>
      <c r="EE347">
        <v>0.090157956097561</v>
      </c>
      <c r="EF347">
        <v>0.217362777700349</v>
      </c>
      <c r="EG347">
        <v>0.0293654599231989</v>
      </c>
      <c r="EH347">
        <v>0</v>
      </c>
      <c r="EI347">
        <v>2</v>
      </c>
      <c r="EJ347">
        <v>3</v>
      </c>
      <c r="EK347" t="s">
        <v>298</v>
      </c>
      <c r="EL347">
        <v>100</v>
      </c>
      <c r="EM347">
        <v>100</v>
      </c>
      <c r="EN347">
        <v>2.8</v>
      </c>
      <c r="EO347">
        <v>-0.1298</v>
      </c>
      <c r="EP347">
        <v>-1.5265217558934</v>
      </c>
      <c r="EQ347">
        <v>0.00616335315543056</v>
      </c>
      <c r="ER347">
        <v>-2.81551833566181e-06</v>
      </c>
      <c r="ES347">
        <v>7.20361701182458e-10</v>
      </c>
      <c r="ET347">
        <v>-0.335119031910718</v>
      </c>
      <c r="EU347">
        <v>0.000949733804135094</v>
      </c>
      <c r="EV347">
        <v>0.000626151634330831</v>
      </c>
      <c r="EW347">
        <v>-7.8445624330649e-06</v>
      </c>
      <c r="EX347">
        <v>-4</v>
      </c>
      <c r="EY347">
        <v>2067</v>
      </c>
      <c r="EZ347">
        <v>1</v>
      </c>
      <c r="FA347">
        <v>22</v>
      </c>
      <c r="FB347">
        <v>11.5</v>
      </c>
      <c r="FC347">
        <v>11.4</v>
      </c>
      <c r="FD347">
        <v>18</v>
      </c>
      <c r="FE347">
        <v>993.894</v>
      </c>
      <c r="FF347">
        <v>445.069</v>
      </c>
      <c r="FG347">
        <v>33.0011</v>
      </c>
      <c r="FH347">
        <v>35.841</v>
      </c>
      <c r="FI347">
        <v>30.0011</v>
      </c>
      <c r="FJ347">
        <v>35.5425</v>
      </c>
      <c r="FK347">
        <v>35.5621</v>
      </c>
      <c r="FL347">
        <v>59.0174</v>
      </c>
      <c r="FM347">
        <v>46.2608</v>
      </c>
      <c r="FN347">
        <v>0</v>
      </c>
      <c r="FO347">
        <v>33</v>
      </c>
      <c r="FP347">
        <v>1114.91</v>
      </c>
      <c r="FQ347">
        <v>19.772</v>
      </c>
      <c r="FR347">
        <v>98.6749</v>
      </c>
      <c r="FS347">
        <v>97.4852</v>
      </c>
    </row>
    <row r="348" spans="1:175">
      <c r="A348">
        <v>332</v>
      </c>
      <c r="B348">
        <v>1627941175.6</v>
      </c>
      <c r="C348">
        <v>662</v>
      </c>
      <c r="D348" t="s">
        <v>958</v>
      </c>
      <c r="E348" t="s">
        <v>959</v>
      </c>
      <c r="F348">
        <v>0</v>
      </c>
      <c r="H348">
        <v>1627941175.6</v>
      </c>
      <c r="I348">
        <f>(J348)/1000</f>
        <v>0</v>
      </c>
      <c r="J348">
        <f>1000*CB348*AH348*(BX348-BY348)/(100*BQ348*(1000-AH348*BX348))</f>
        <v>0</v>
      </c>
      <c r="K348">
        <f>CB348*AH348*(BW348-BV348*(1000-AH348*BY348)/(1000-AH348*BX348))/(100*BQ348)</f>
        <v>0</v>
      </c>
      <c r="L348">
        <f>BV348 - IF(AH348&gt;1, K348*BQ348*100.0/(AJ348*CJ348), 0)</f>
        <v>0</v>
      </c>
      <c r="M348">
        <f>((S348-I348/2)*L348-K348)/(S348+I348/2)</f>
        <v>0</v>
      </c>
      <c r="N348">
        <f>M348*(CC348+CD348)/1000.0</f>
        <v>0</v>
      </c>
      <c r="O348">
        <f>(BV348 - IF(AH348&gt;1, K348*BQ348*100.0/(AJ348*CJ348), 0))*(CC348+CD348)/1000.0</f>
        <v>0</v>
      </c>
      <c r="P348">
        <f>2.0/((1/R348-1/Q348)+SIGN(R348)*SQRT((1/R348-1/Q348)*(1/R348-1/Q348) + 4*BR348/((BR348+1)*(BR348+1))*(2*1/R348*1/Q348-1/Q348*1/Q348)))</f>
        <v>0</v>
      </c>
      <c r="Q348">
        <f>IF(LEFT(BS348,1)&lt;&gt;"0",IF(LEFT(BS348,1)="1",3.0,BT348),$D$5+$E$5*(CJ348*CC348/($K$5*1000))+$F$5*(CJ348*CC348/($K$5*1000))*MAX(MIN(BQ348,$J$5),$I$5)*MAX(MIN(BQ348,$J$5),$I$5)+$G$5*MAX(MIN(BQ348,$J$5),$I$5)*(CJ348*CC348/($K$5*1000))+$H$5*(CJ348*CC348/($K$5*1000))*(CJ348*CC348/($K$5*1000)))</f>
        <v>0</v>
      </c>
      <c r="R348">
        <f>I348*(1000-(1000*0.61365*exp(17.502*V348/(240.97+V348))/(CC348+CD348)+BX348)/2)/(1000*0.61365*exp(17.502*V348/(240.97+V348))/(CC348+CD348)-BX348)</f>
        <v>0</v>
      </c>
      <c r="S348">
        <f>1/((BR348+1)/(P348/1.6)+1/(Q348/1.37)) + BR348/((BR348+1)/(P348/1.6) + BR348/(Q348/1.37))</f>
        <v>0</v>
      </c>
      <c r="T348">
        <f>(BM348*BP348)</f>
        <v>0</v>
      </c>
      <c r="U348">
        <f>(CE348+(T348+2*0.95*5.67E-8*(((CE348+$B$7)+273)^4-(CE348+273)^4)-44100*I348)/(1.84*29.3*Q348+8*0.95*5.67E-8*(CE348+273)^3))</f>
        <v>0</v>
      </c>
      <c r="V348">
        <f>($C$7*CF348+$D$7*CG348+$E$7*U348)</f>
        <v>0</v>
      </c>
      <c r="W348">
        <f>0.61365*exp(17.502*V348/(240.97+V348))</f>
        <v>0</v>
      </c>
      <c r="X348">
        <f>(Y348/Z348*100)</f>
        <v>0</v>
      </c>
      <c r="Y348">
        <f>BX348*(CC348+CD348)/1000</f>
        <v>0</v>
      </c>
      <c r="Z348">
        <f>0.61365*exp(17.502*CE348/(240.97+CE348))</f>
        <v>0</v>
      </c>
      <c r="AA348">
        <f>(W348-BX348*(CC348+CD348)/1000)</f>
        <v>0</v>
      </c>
      <c r="AB348">
        <f>(-I348*44100)</f>
        <v>0</v>
      </c>
      <c r="AC348">
        <f>2*29.3*Q348*0.92*(CE348-V348)</f>
        <v>0</v>
      </c>
      <c r="AD348">
        <f>2*0.95*5.67E-8*(((CE348+$B$7)+273)^4-(V348+273)^4)</f>
        <v>0</v>
      </c>
      <c r="AE348">
        <f>T348+AD348+AB348+AC348</f>
        <v>0</v>
      </c>
      <c r="AF348">
        <v>0</v>
      </c>
      <c r="AG348">
        <v>0</v>
      </c>
      <c r="AH348">
        <f>IF(AF348*$H$13&gt;=AJ348,1.0,(AJ348/(AJ348-AF348*$H$13)))</f>
        <v>0</v>
      </c>
      <c r="AI348">
        <f>(AH348-1)*100</f>
        <v>0</v>
      </c>
      <c r="AJ348">
        <f>MAX(0,($B$13+$C$13*CJ348)/(1+$D$13*CJ348)*CC348/(CE348+273)*$E$13)</f>
        <v>0</v>
      </c>
      <c r="AK348" t="s">
        <v>292</v>
      </c>
      <c r="AL348" t="s">
        <v>292</v>
      </c>
      <c r="AM348">
        <v>0</v>
      </c>
      <c r="AN348">
        <v>0</v>
      </c>
      <c r="AO348">
        <f>1-AM348/AN348</f>
        <v>0</v>
      </c>
      <c r="AP348">
        <v>0</v>
      </c>
      <c r="AQ348" t="s">
        <v>292</v>
      </c>
      <c r="AR348" t="s">
        <v>292</v>
      </c>
      <c r="AS348">
        <v>0</v>
      </c>
      <c r="AT348">
        <v>0</v>
      </c>
      <c r="AU348">
        <f>1-AS348/AT348</f>
        <v>0</v>
      </c>
      <c r="AV348">
        <v>0.5</v>
      </c>
      <c r="AW348">
        <f>BN348</f>
        <v>0</v>
      </c>
      <c r="AX348">
        <f>K348</f>
        <v>0</v>
      </c>
      <c r="AY348">
        <f>AU348*AV348*AW348</f>
        <v>0</v>
      </c>
      <c r="AZ348">
        <f>(AX348-AP348)/AW348</f>
        <v>0</v>
      </c>
      <c r="BA348">
        <f>(AN348-AT348)/AT348</f>
        <v>0</v>
      </c>
      <c r="BB348">
        <f>AM348/(AO348+AM348/AT348)</f>
        <v>0</v>
      </c>
      <c r="BC348" t="s">
        <v>292</v>
      </c>
      <c r="BD348">
        <v>0</v>
      </c>
      <c r="BE348">
        <f>IF(BD348&lt;&gt;0, BD348, BB348)</f>
        <v>0</v>
      </c>
      <c r="BF348">
        <f>1-BE348/AT348</f>
        <v>0</v>
      </c>
      <c r="BG348">
        <f>(AT348-AS348)/(AT348-BE348)</f>
        <v>0</v>
      </c>
      <c r="BH348">
        <f>(AN348-AT348)/(AN348-BE348)</f>
        <v>0</v>
      </c>
      <c r="BI348">
        <f>(AT348-AS348)/(AT348-AM348)</f>
        <v>0</v>
      </c>
      <c r="BJ348">
        <f>(AN348-AT348)/(AN348-AM348)</f>
        <v>0</v>
      </c>
      <c r="BK348">
        <f>(BG348*BE348/AS348)</f>
        <v>0</v>
      </c>
      <c r="BL348">
        <f>(1-BK348)</f>
        <v>0</v>
      </c>
      <c r="BM348">
        <f>$B$11*CK348+$C$11*CL348+$F$11*CM348*(1-CP348)</f>
        <v>0</v>
      </c>
      <c r="BN348">
        <f>BM348*BO348</f>
        <v>0</v>
      </c>
      <c r="BO348">
        <f>($B$11*$D$9+$C$11*$D$9+$F$11*((CZ348+CR348)/MAX(CZ348+CR348+DA348, 0.1)*$I$9+DA348/MAX(CZ348+CR348+DA348, 0.1)*$J$9))/($B$11+$C$11+$F$11)</f>
        <v>0</v>
      </c>
      <c r="BP348">
        <f>($B$11*$K$9+$C$11*$K$9+$F$11*((CZ348+CR348)/MAX(CZ348+CR348+DA348, 0.1)*$P$9+DA348/MAX(CZ348+CR348+DA348, 0.1)*$Q$9))/($B$11+$C$11+$F$11)</f>
        <v>0</v>
      </c>
      <c r="BQ348">
        <v>6</v>
      </c>
      <c r="BR348">
        <v>0.5</v>
      </c>
      <c r="BS348" t="s">
        <v>293</v>
      </c>
      <c r="BT348">
        <v>2</v>
      </c>
      <c r="BU348">
        <v>1627941175.6</v>
      </c>
      <c r="BV348">
        <v>1101.54</v>
      </c>
      <c r="BW348">
        <v>1105.84</v>
      </c>
      <c r="BX348">
        <v>19.7781</v>
      </c>
      <c r="BY348">
        <v>19.6969</v>
      </c>
      <c r="BZ348">
        <v>1098.74</v>
      </c>
      <c r="CA348">
        <v>19.908</v>
      </c>
      <c r="CB348">
        <v>899.975</v>
      </c>
      <c r="CC348">
        <v>101.138</v>
      </c>
      <c r="CD348">
        <v>0.100326</v>
      </c>
      <c r="CE348">
        <v>35.3526</v>
      </c>
      <c r="CF348">
        <v>35.6081</v>
      </c>
      <c r="CG348">
        <v>999.9</v>
      </c>
      <c r="CH348">
        <v>0</v>
      </c>
      <c r="CI348">
        <v>0</v>
      </c>
      <c r="CJ348">
        <v>10001.2</v>
      </c>
      <c r="CK348">
        <v>0</v>
      </c>
      <c r="CL348">
        <v>66.2084</v>
      </c>
      <c r="CM348">
        <v>1459.99</v>
      </c>
      <c r="CN348">
        <v>0.972987</v>
      </c>
      <c r="CO348">
        <v>0.0270127</v>
      </c>
      <c r="CP348">
        <v>0</v>
      </c>
      <c r="CQ348">
        <v>3.2763</v>
      </c>
      <c r="CR348">
        <v>4.99951</v>
      </c>
      <c r="CS348">
        <v>196.817</v>
      </c>
      <c r="CT348">
        <v>11911.7</v>
      </c>
      <c r="CU348">
        <v>48.687</v>
      </c>
      <c r="CV348">
        <v>51</v>
      </c>
      <c r="CW348">
        <v>50.187</v>
      </c>
      <c r="CX348">
        <v>50.125</v>
      </c>
      <c r="CY348">
        <v>50.687</v>
      </c>
      <c r="CZ348">
        <v>1415.69</v>
      </c>
      <c r="DA348">
        <v>39.3</v>
      </c>
      <c r="DB348">
        <v>0</v>
      </c>
      <c r="DC348">
        <v>1627941176.5</v>
      </c>
      <c r="DD348">
        <v>0</v>
      </c>
      <c r="DE348">
        <v>3.24478461538462</v>
      </c>
      <c r="DF348">
        <v>0.446365806306898</v>
      </c>
      <c r="DG348">
        <v>-3.9390085333386</v>
      </c>
      <c r="DH348">
        <v>197.046</v>
      </c>
      <c r="DI348">
        <v>15</v>
      </c>
      <c r="DJ348">
        <v>1627940486.6</v>
      </c>
      <c r="DK348" t="s">
        <v>294</v>
      </c>
      <c r="DL348">
        <v>1627940484.1</v>
      </c>
      <c r="DM348">
        <v>1627940486.6</v>
      </c>
      <c r="DN348">
        <v>1</v>
      </c>
      <c r="DO348">
        <v>-0.66</v>
      </c>
      <c r="DP348">
        <v>-0.126</v>
      </c>
      <c r="DQ348">
        <v>0.617</v>
      </c>
      <c r="DR348">
        <v>-0.144</v>
      </c>
      <c r="DS348">
        <v>420</v>
      </c>
      <c r="DT348">
        <v>19</v>
      </c>
      <c r="DU348">
        <v>0.69</v>
      </c>
      <c r="DV348">
        <v>0.21</v>
      </c>
      <c r="DW348">
        <v>-4.57763390243902</v>
      </c>
      <c r="DX348">
        <v>0.389883763066194</v>
      </c>
      <c r="DY348">
        <v>0.0904889575496894</v>
      </c>
      <c r="DZ348">
        <v>1</v>
      </c>
      <c r="EA348">
        <v>3.23741176470588</v>
      </c>
      <c r="EB348">
        <v>-0.0612628909552047</v>
      </c>
      <c r="EC348">
        <v>0.212346953557429</v>
      </c>
      <c r="ED348">
        <v>1</v>
      </c>
      <c r="EE348">
        <v>0.0921884463414634</v>
      </c>
      <c r="EF348">
        <v>0.169075618118467</v>
      </c>
      <c r="EG348">
        <v>0.0283822453764896</v>
      </c>
      <c r="EH348">
        <v>0</v>
      </c>
      <c r="EI348">
        <v>2</v>
      </c>
      <c r="EJ348">
        <v>3</v>
      </c>
      <c r="EK348" t="s">
        <v>298</v>
      </c>
      <c r="EL348">
        <v>100</v>
      </c>
      <c r="EM348">
        <v>100</v>
      </c>
      <c r="EN348">
        <v>2.8</v>
      </c>
      <c r="EO348">
        <v>-0.1299</v>
      </c>
      <c r="EP348">
        <v>-1.5265217558934</v>
      </c>
      <c r="EQ348">
        <v>0.00616335315543056</v>
      </c>
      <c r="ER348">
        <v>-2.81551833566181e-06</v>
      </c>
      <c r="ES348">
        <v>7.20361701182458e-10</v>
      </c>
      <c r="ET348">
        <v>-0.335119031910718</v>
      </c>
      <c r="EU348">
        <v>0.000949733804135094</v>
      </c>
      <c r="EV348">
        <v>0.000626151634330831</v>
      </c>
      <c r="EW348">
        <v>-7.8445624330649e-06</v>
      </c>
      <c r="EX348">
        <v>-4</v>
      </c>
      <c r="EY348">
        <v>2067</v>
      </c>
      <c r="EZ348">
        <v>1</v>
      </c>
      <c r="FA348">
        <v>22</v>
      </c>
      <c r="FB348">
        <v>11.5</v>
      </c>
      <c r="FC348">
        <v>11.5</v>
      </c>
      <c r="FD348">
        <v>18</v>
      </c>
      <c r="FE348">
        <v>994.138</v>
      </c>
      <c r="FF348">
        <v>445.099</v>
      </c>
      <c r="FG348">
        <v>33.0011</v>
      </c>
      <c r="FH348">
        <v>35.8454</v>
      </c>
      <c r="FI348">
        <v>30.001</v>
      </c>
      <c r="FJ348">
        <v>35.5477</v>
      </c>
      <c r="FK348">
        <v>35.5665</v>
      </c>
      <c r="FL348">
        <v>59.1192</v>
      </c>
      <c r="FM348">
        <v>46.2608</v>
      </c>
      <c r="FN348">
        <v>0</v>
      </c>
      <c r="FO348">
        <v>33</v>
      </c>
      <c r="FP348">
        <v>1119.94</v>
      </c>
      <c r="FQ348">
        <v>19.7855</v>
      </c>
      <c r="FR348">
        <v>98.6745</v>
      </c>
      <c r="FS348">
        <v>97.4853</v>
      </c>
    </row>
    <row r="349" spans="1:175">
      <c r="A349">
        <v>333</v>
      </c>
      <c r="B349">
        <v>1627941177.6</v>
      </c>
      <c r="C349">
        <v>664</v>
      </c>
      <c r="D349" t="s">
        <v>960</v>
      </c>
      <c r="E349" t="s">
        <v>961</v>
      </c>
      <c r="F349">
        <v>0</v>
      </c>
      <c r="H349">
        <v>1627941177.6</v>
      </c>
      <c r="I349">
        <f>(J349)/1000</f>
        <v>0</v>
      </c>
      <c r="J349">
        <f>1000*CB349*AH349*(BX349-BY349)/(100*BQ349*(1000-AH349*BX349))</f>
        <v>0</v>
      </c>
      <c r="K349">
        <f>CB349*AH349*(BW349-BV349*(1000-AH349*BY349)/(1000-AH349*BX349))/(100*BQ349)</f>
        <v>0</v>
      </c>
      <c r="L349">
        <f>BV349 - IF(AH349&gt;1, K349*BQ349*100.0/(AJ349*CJ349), 0)</f>
        <v>0</v>
      </c>
      <c r="M349">
        <f>((S349-I349/2)*L349-K349)/(S349+I349/2)</f>
        <v>0</v>
      </c>
      <c r="N349">
        <f>M349*(CC349+CD349)/1000.0</f>
        <v>0</v>
      </c>
      <c r="O349">
        <f>(BV349 - IF(AH349&gt;1, K349*BQ349*100.0/(AJ349*CJ349), 0))*(CC349+CD349)/1000.0</f>
        <v>0</v>
      </c>
      <c r="P349">
        <f>2.0/((1/R349-1/Q349)+SIGN(R349)*SQRT((1/R349-1/Q349)*(1/R349-1/Q349) + 4*BR349/((BR349+1)*(BR349+1))*(2*1/R349*1/Q349-1/Q349*1/Q349)))</f>
        <v>0</v>
      </c>
      <c r="Q349">
        <f>IF(LEFT(BS349,1)&lt;&gt;"0",IF(LEFT(BS349,1)="1",3.0,BT349),$D$5+$E$5*(CJ349*CC349/($K$5*1000))+$F$5*(CJ349*CC349/($K$5*1000))*MAX(MIN(BQ349,$J$5),$I$5)*MAX(MIN(BQ349,$J$5),$I$5)+$G$5*MAX(MIN(BQ349,$J$5),$I$5)*(CJ349*CC349/($K$5*1000))+$H$5*(CJ349*CC349/($K$5*1000))*(CJ349*CC349/($K$5*1000)))</f>
        <v>0</v>
      </c>
      <c r="R349">
        <f>I349*(1000-(1000*0.61365*exp(17.502*V349/(240.97+V349))/(CC349+CD349)+BX349)/2)/(1000*0.61365*exp(17.502*V349/(240.97+V349))/(CC349+CD349)-BX349)</f>
        <v>0</v>
      </c>
      <c r="S349">
        <f>1/((BR349+1)/(P349/1.6)+1/(Q349/1.37)) + BR349/((BR349+1)/(P349/1.6) + BR349/(Q349/1.37))</f>
        <v>0</v>
      </c>
      <c r="T349">
        <f>(BM349*BP349)</f>
        <v>0</v>
      </c>
      <c r="U349">
        <f>(CE349+(T349+2*0.95*5.67E-8*(((CE349+$B$7)+273)^4-(CE349+273)^4)-44100*I349)/(1.84*29.3*Q349+8*0.95*5.67E-8*(CE349+273)^3))</f>
        <v>0</v>
      </c>
      <c r="V349">
        <f>($C$7*CF349+$D$7*CG349+$E$7*U349)</f>
        <v>0</v>
      </c>
      <c r="W349">
        <f>0.61365*exp(17.502*V349/(240.97+V349))</f>
        <v>0</v>
      </c>
      <c r="X349">
        <f>(Y349/Z349*100)</f>
        <v>0</v>
      </c>
      <c r="Y349">
        <f>BX349*(CC349+CD349)/1000</f>
        <v>0</v>
      </c>
      <c r="Z349">
        <f>0.61365*exp(17.502*CE349/(240.97+CE349))</f>
        <v>0</v>
      </c>
      <c r="AA349">
        <f>(W349-BX349*(CC349+CD349)/1000)</f>
        <v>0</v>
      </c>
      <c r="AB349">
        <f>(-I349*44100)</f>
        <v>0</v>
      </c>
      <c r="AC349">
        <f>2*29.3*Q349*0.92*(CE349-V349)</f>
        <v>0</v>
      </c>
      <c r="AD349">
        <f>2*0.95*5.67E-8*(((CE349+$B$7)+273)^4-(V349+273)^4)</f>
        <v>0</v>
      </c>
      <c r="AE349">
        <f>T349+AD349+AB349+AC349</f>
        <v>0</v>
      </c>
      <c r="AF349">
        <v>0</v>
      </c>
      <c r="AG349">
        <v>0</v>
      </c>
      <c r="AH349">
        <f>IF(AF349*$H$13&gt;=AJ349,1.0,(AJ349/(AJ349-AF349*$H$13)))</f>
        <v>0</v>
      </c>
      <c r="AI349">
        <f>(AH349-1)*100</f>
        <v>0</v>
      </c>
      <c r="AJ349">
        <f>MAX(0,($B$13+$C$13*CJ349)/(1+$D$13*CJ349)*CC349/(CE349+273)*$E$13)</f>
        <v>0</v>
      </c>
      <c r="AK349" t="s">
        <v>292</v>
      </c>
      <c r="AL349" t="s">
        <v>292</v>
      </c>
      <c r="AM349">
        <v>0</v>
      </c>
      <c r="AN349">
        <v>0</v>
      </c>
      <c r="AO349">
        <f>1-AM349/AN349</f>
        <v>0</v>
      </c>
      <c r="AP349">
        <v>0</v>
      </c>
      <c r="AQ349" t="s">
        <v>292</v>
      </c>
      <c r="AR349" t="s">
        <v>292</v>
      </c>
      <c r="AS349">
        <v>0</v>
      </c>
      <c r="AT349">
        <v>0</v>
      </c>
      <c r="AU349">
        <f>1-AS349/AT349</f>
        <v>0</v>
      </c>
      <c r="AV349">
        <v>0.5</v>
      </c>
      <c r="AW349">
        <f>BN349</f>
        <v>0</v>
      </c>
      <c r="AX349">
        <f>K349</f>
        <v>0</v>
      </c>
      <c r="AY349">
        <f>AU349*AV349*AW349</f>
        <v>0</v>
      </c>
      <c r="AZ349">
        <f>(AX349-AP349)/AW349</f>
        <v>0</v>
      </c>
      <c r="BA349">
        <f>(AN349-AT349)/AT349</f>
        <v>0</v>
      </c>
      <c r="BB349">
        <f>AM349/(AO349+AM349/AT349)</f>
        <v>0</v>
      </c>
      <c r="BC349" t="s">
        <v>292</v>
      </c>
      <c r="BD349">
        <v>0</v>
      </c>
      <c r="BE349">
        <f>IF(BD349&lt;&gt;0, BD349, BB349)</f>
        <v>0</v>
      </c>
      <c r="BF349">
        <f>1-BE349/AT349</f>
        <v>0</v>
      </c>
      <c r="BG349">
        <f>(AT349-AS349)/(AT349-BE349)</f>
        <v>0</v>
      </c>
      <c r="BH349">
        <f>(AN349-AT349)/(AN349-BE349)</f>
        <v>0</v>
      </c>
      <c r="BI349">
        <f>(AT349-AS349)/(AT349-AM349)</f>
        <v>0</v>
      </c>
      <c r="BJ349">
        <f>(AN349-AT349)/(AN349-AM349)</f>
        <v>0</v>
      </c>
      <c r="BK349">
        <f>(BG349*BE349/AS349)</f>
        <v>0</v>
      </c>
      <c r="BL349">
        <f>(1-BK349)</f>
        <v>0</v>
      </c>
      <c r="BM349">
        <f>$B$11*CK349+$C$11*CL349+$F$11*CM349*(1-CP349)</f>
        <v>0</v>
      </c>
      <c r="BN349">
        <f>BM349*BO349</f>
        <v>0</v>
      </c>
      <c r="BO349">
        <f>($B$11*$D$9+$C$11*$D$9+$F$11*((CZ349+CR349)/MAX(CZ349+CR349+DA349, 0.1)*$I$9+DA349/MAX(CZ349+CR349+DA349, 0.1)*$J$9))/($B$11+$C$11+$F$11)</f>
        <v>0</v>
      </c>
      <c r="BP349">
        <f>($B$11*$K$9+$C$11*$K$9+$F$11*((CZ349+CR349)/MAX(CZ349+CR349+DA349, 0.1)*$P$9+DA349/MAX(CZ349+CR349+DA349, 0.1)*$Q$9))/($B$11+$C$11+$F$11)</f>
        <v>0</v>
      </c>
      <c r="BQ349">
        <v>6</v>
      </c>
      <c r="BR349">
        <v>0.5</v>
      </c>
      <c r="BS349" t="s">
        <v>293</v>
      </c>
      <c r="BT349">
        <v>2</v>
      </c>
      <c r="BU349">
        <v>1627941177.6</v>
      </c>
      <c r="BV349">
        <v>1104.83</v>
      </c>
      <c r="BW349">
        <v>1109.11</v>
      </c>
      <c r="BX349">
        <v>19.7773</v>
      </c>
      <c r="BY349">
        <v>19.7014</v>
      </c>
      <c r="BZ349">
        <v>1102.02</v>
      </c>
      <c r="CA349">
        <v>19.9072</v>
      </c>
      <c r="CB349">
        <v>900.085</v>
      </c>
      <c r="CC349">
        <v>101.137</v>
      </c>
      <c r="CD349">
        <v>0.100077</v>
      </c>
      <c r="CE349">
        <v>35.3511</v>
      </c>
      <c r="CF349">
        <v>35.6078</v>
      </c>
      <c r="CG349">
        <v>999.9</v>
      </c>
      <c r="CH349">
        <v>0</v>
      </c>
      <c r="CI349">
        <v>0</v>
      </c>
      <c r="CJ349">
        <v>10008.8</v>
      </c>
      <c r="CK349">
        <v>0</v>
      </c>
      <c r="CL349">
        <v>66.2084</v>
      </c>
      <c r="CM349">
        <v>1460</v>
      </c>
      <c r="CN349">
        <v>0.972987</v>
      </c>
      <c r="CO349">
        <v>0.0270127</v>
      </c>
      <c r="CP349">
        <v>0</v>
      </c>
      <c r="CQ349">
        <v>3.1529</v>
      </c>
      <c r="CR349">
        <v>4.99951</v>
      </c>
      <c r="CS349">
        <v>197.066</v>
      </c>
      <c r="CT349">
        <v>11911.9</v>
      </c>
      <c r="CU349">
        <v>48.687</v>
      </c>
      <c r="CV349">
        <v>51</v>
      </c>
      <c r="CW349">
        <v>50.187</v>
      </c>
      <c r="CX349">
        <v>50.125</v>
      </c>
      <c r="CY349">
        <v>50.687</v>
      </c>
      <c r="CZ349">
        <v>1415.7</v>
      </c>
      <c r="DA349">
        <v>39.3</v>
      </c>
      <c r="DB349">
        <v>0</v>
      </c>
      <c r="DC349">
        <v>1627941178.3</v>
      </c>
      <c r="DD349">
        <v>0</v>
      </c>
      <c r="DE349">
        <v>3.21872</v>
      </c>
      <c r="DF349">
        <v>0.458669234106703</v>
      </c>
      <c r="DG349">
        <v>-2.06523077168614</v>
      </c>
      <c r="DH349">
        <v>196.9666</v>
      </c>
      <c r="DI349">
        <v>15</v>
      </c>
      <c r="DJ349">
        <v>1627940486.6</v>
      </c>
      <c r="DK349" t="s">
        <v>294</v>
      </c>
      <c r="DL349">
        <v>1627940484.1</v>
      </c>
      <c r="DM349">
        <v>1627940486.6</v>
      </c>
      <c r="DN349">
        <v>1</v>
      </c>
      <c r="DO349">
        <v>-0.66</v>
      </c>
      <c r="DP349">
        <v>-0.126</v>
      </c>
      <c r="DQ349">
        <v>0.617</v>
      </c>
      <c r="DR349">
        <v>-0.144</v>
      </c>
      <c r="DS349">
        <v>420</v>
      </c>
      <c r="DT349">
        <v>19</v>
      </c>
      <c r="DU349">
        <v>0.69</v>
      </c>
      <c r="DV349">
        <v>0.21</v>
      </c>
      <c r="DW349">
        <v>-4.53881829268293</v>
      </c>
      <c r="DX349">
        <v>0.74741289198606</v>
      </c>
      <c r="DY349">
        <v>0.127220241810623</v>
      </c>
      <c r="DZ349">
        <v>0</v>
      </c>
      <c r="EA349">
        <v>3.23344285714286</v>
      </c>
      <c r="EB349">
        <v>-0.0597909980430561</v>
      </c>
      <c r="EC349">
        <v>0.219461439874609</v>
      </c>
      <c r="ED349">
        <v>1</v>
      </c>
      <c r="EE349">
        <v>0.0935839268292683</v>
      </c>
      <c r="EF349">
        <v>0.101535378397213</v>
      </c>
      <c r="EG349">
        <v>0.0274048399692643</v>
      </c>
      <c r="EH349">
        <v>0</v>
      </c>
      <c r="EI349">
        <v>1</v>
      </c>
      <c r="EJ349">
        <v>3</v>
      </c>
      <c r="EK349" t="s">
        <v>349</v>
      </c>
      <c r="EL349">
        <v>100</v>
      </c>
      <c r="EM349">
        <v>100</v>
      </c>
      <c r="EN349">
        <v>2.81</v>
      </c>
      <c r="EO349">
        <v>-0.1299</v>
      </c>
      <c r="EP349">
        <v>-1.5265217558934</v>
      </c>
      <c r="EQ349">
        <v>0.00616335315543056</v>
      </c>
      <c r="ER349">
        <v>-2.81551833566181e-06</v>
      </c>
      <c r="ES349">
        <v>7.20361701182458e-10</v>
      </c>
      <c r="ET349">
        <v>-0.335119031910718</v>
      </c>
      <c r="EU349">
        <v>0.000949733804135094</v>
      </c>
      <c r="EV349">
        <v>0.000626151634330831</v>
      </c>
      <c r="EW349">
        <v>-7.8445624330649e-06</v>
      </c>
      <c r="EX349">
        <v>-4</v>
      </c>
      <c r="EY349">
        <v>2067</v>
      </c>
      <c r="EZ349">
        <v>1</v>
      </c>
      <c r="FA349">
        <v>22</v>
      </c>
      <c r="FB349">
        <v>11.6</v>
      </c>
      <c r="FC349">
        <v>11.5</v>
      </c>
      <c r="FD349">
        <v>18</v>
      </c>
      <c r="FE349">
        <v>994.291</v>
      </c>
      <c r="FF349">
        <v>444.785</v>
      </c>
      <c r="FG349">
        <v>33.001</v>
      </c>
      <c r="FH349">
        <v>35.8501</v>
      </c>
      <c r="FI349">
        <v>30.001</v>
      </c>
      <c r="FJ349">
        <v>35.5539</v>
      </c>
      <c r="FK349">
        <v>35.5735</v>
      </c>
      <c r="FL349">
        <v>59.2865</v>
      </c>
      <c r="FM349">
        <v>46.2608</v>
      </c>
      <c r="FN349">
        <v>0</v>
      </c>
      <c r="FO349">
        <v>33</v>
      </c>
      <c r="FP349">
        <v>1119.94</v>
      </c>
      <c r="FQ349">
        <v>19.7941</v>
      </c>
      <c r="FR349">
        <v>98.673</v>
      </c>
      <c r="FS349">
        <v>97.4857</v>
      </c>
    </row>
    <row r="350" spans="1:175">
      <c r="A350">
        <v>334</v>
      </c>
      <c r="B350">
        <v>1627941179.6</v>
      </c>
      <c r="C350">
        <v>666</v>
      </c>
      <c r="D350" t="s">
        <v>962</v>
      </c>
      <c r="E350" t="s">
        <v>963</v>
      </c>
      <c r="F350">
        <v>0</v>
      </c>
      <c r="H350">
        <v>1627941179.6</v>
      </c>
      <c r="I350">
        <f>(J350)/1000</f>
        <v>0</v>
      </c>
      <c r="J350">
        <f>1000*CB350*AH350*(BX350-BY350)/(100*BQ350*(1000-AH350*BX350))</f>
        <v>0</v>
      </c>
      <c r="K350">
        <f>CB350*AH350*(BW350-BV350*(1000-AH350*BY350)/(1000-AH350*BX350))/(100*BQ350)</f>
        <v>0</v>
      </c>
      <c r="L350">
        <f>BV350 - IF(AH350&gt;1, K350*BQ350*100.0/(AJ350*CJ350), 0)</f>
        <v>0</v>
      </c>
      <c r="M350">
        <f>((S350-I350/2)*L350-K350)/(S350+I350/2)</f>
        <v>0</v>
      </c>
      <c r="N350">
        <f>M350*(CC350+CD350)/1000.0</f>
        <v>0</v>
      </c>
      <c r="O350">
        <f>(BV350 - IF(AH350&gt;1, K350*BQ350*100.0/(AJ350*CJ350), 0))*(CC350+CD350)/1000.0</f>
        <v>0</v>
      </c>
      <c r="P350">
        <f>2.0/((1/R350-1/Q350)+SIGN(R350)*SQRT((1/R350-1/Q350)*(1/R350-1/Q350) + 4*BR350/((BR350+1)*(BR350+1))*(2*1/R350*1/Q350-1/Q350*1/Q350)))</f>
        <v>0</v>
      </c>
      <c r="Q350">
        <f>IF(LEFT(BS350,1)&lt;&gt;"0",IF(LEFT(BS350,1)="1",3.0,BT350),$D$5+$E$5*(CJ350*CC350/($K$5*1000))+$F$5*(CJ350*CC350/($K$5*1000))*MAX(MIN(BQ350,$J$5),$I$5)*MAX(MIN(BQ350,$J$5),$I$5)+$G$5*MAX(MIN(BQ350,$J$5),$I$5)*(CJ350*CC350/($K$5*1000))+$H$5*(CJ350*CC350/($K$5*1000))*(CJ350*CC350/($K$5*1000)))</f>
        <v>0</v>
      </c>
      <c r="R350">
        <f>I350*(1000-(1000*0.61365*exp(17.502*V350/(240.97+V350))/(CC350+CD350)+BX350)/2)/(1000*0.61365*exp(17.502*V350/(240.97+V350))/(CC350+CD350)-BX350)</f>
        <v>0</v>
      </c>
      <c r="S350">
        <f>1/((BR350+1)/(P350/1.6)+1/(Q350/1.37)) + BR350/((BR350+1)/(P350/1.6) + BR350/(Q350/1.37))</f>
        <v>0</v>
      </c>
      <c r="T350">
        <f>(BM350*BP350)</f>
        <v>0</v>
      </c>
      <c r="U350">
        <f>(CE350+(T350+2*0.95*5.67E-8*(((CE350+$B$7)+273)^4-(CE350+273)^4)-44100*I350)/(1.84*29.3*Q350+8*0.95*5.67E-8*(CE350+273)^3))</f>
        <v>0</v>
      </c>
      <c r="V350">
        <f>($C$7*CF350+$D$7*CG350+$E$7*U350)</f>
        <v>0</v>
      </c>
      <c r="W350">
        <f>0.61365*exp(17.502*V350/(240.97+V350))</f>
        <v>0</v>
      </c>
      <c r="X350">
        <f>(Y350/Z350*100)</f>
        <v>0</v>
      </c>
      <c r="Y350">
        <f>BX350*(CC350+CD350)/1000</f>
        <v>0</v>
      </c>
      <c r="Z350">
        <f>0.61365*exp(17.502*CE350/(240.97+CE350))</f>
        <v>0</v>
      </c>
      <c r="AA350">
        <f>(W350-BX350*(CC350+CD350)/1000)</f>
        <v>0</v>
      </c>
      <c r="AB350">
        <f>(-I350*44100)</f>
        <v>0</v>
      </c>
      <c r="AC350">
        <f>2*29.3*Q350*0.92*(CE350-V350)</f>
        <v>0</v>
      </c>
      <c r="AD350">
        <f>2*0.95*5.67E-8*(((CE350+$B$7)+273)^4-(V350+273)^4)</f>
        <v>0</v>
      </c>
      <c r="AE350">
        <f>T350+AD350+AB350+AC350</f>
        <v>0</v>
      </c>
      <c r="AF350">
        <v>0</v>
      </c>
      <c r="AG350">
        <v>0</v>
      </c>
      <c r="AH350">
        <f>IF(AF350*$H$13&gt;=AJ350,1.0,(AJ350/(AJ350-AF350*$H$13)))</f>
        <v>0</v>
      </c>
      <c r="AI350">
        <f>(AH350-1)*100</f>
        <v>0</v>
      </c>
      <c r="AJ350">
        <f>MAX(0,($B$13+$C$13*CJ350)/(1+$D$13*CJ350)*CC350/(CE350+273)*$E$13)</f>
        <v>0</v>
      </c>
      <c r="AK350" t="s">
        <v>292</v>
      </c>
      <c r="AL350" t="s">
        <v>292</v>
      </c>
      <c r="AM350">
        <v>0</v>
      </c>
      <c r="AN350">
        <v>0</v>
      </c>
      <c r="AO350">
        <f>1-AM350/AN350</f>
        <v>0</v>
      </c>
      <c r="AP350">
        <v>0</v>
      </c>
      <c r="AQ350" t="s">
        <v>292</v>
      </c>
      <c r="AR350" t="s">
        <v>292</v>
      </c>
      <c r="AS350">
        <v>0</v>
      </c>
      <c r="AT350">
        <v>0</v>
      </c>
      <c r="AU350">
        <f>1-AS350/AT350</f>
        <v>0</v>
      </c>
      <c r="AV350">
        <v>0.5</v>
      </c>
      <c r="AW350">
        <f>BN350</f>
        <v>0</v>
      </c>
      <c r="AX350">
        <f>K350</f>
        <v>0</v>
      </c>
      <c r="AY350">
        <f>AU350*AV350*AW350</f>
        <v>0</v>
      </c>
      <c r="AZ350">
        <f>(AX350-AP350)/AW350</f>
        <v>0</v>
      </c>
      <c r="BA350">
        <f>(AN350-AT350)/AT350</f>
        <v>0</v>
      </c>
      <c r="BB350">
        <f>AM350/(AO350+AM350/AT350)</f>
        <v>0</v>
      </c>
      <c r="BC350" t="s">
        <v>292</v>
      </c>
      <c r="BD350">
        <v>0</v>
      </c>
      <c r="BE350">
        <f>IF(BD350&lt;&gt;0, BD350, BB350)</f>
        <v>0</v>
      </c>
      <c r="BF350">
        <f>1-BE350/AT350</f>
        <v>0</v>
      </c>
      <c r="BG350">
        <f>(AT350-AS350)/(AT350-BE350)</f>
        <v>0</v>
      </c>
      <c r="BH350">
        <f>(AN350-AT350)/(AN350-BE350)</f>
        <v>0</v>
      </c>
      <c r="BI350">
        <f>(AT350-AS350)/(AT350-AM350)</f>
        <v>0</v>
      </c>
      <c r="BJ350">
        <f>(AN350-AT350)/(AN350-AM350)</f>
        <v>0</v>
      </c>
      <c r="BK350">
        <f>(BG350*BE350/AS350)</f>
        <v>0</v>
      </c>
      <c r="BL350">
        <f>(1-BK350)</f>
        <v>0</v>
      </c>
      <c r="BM350">
        <f>$B$11*CK350+$C$11*CL350+$F$11*CM350*(1-CP350)</f>
        <v>0</v>
      </c>
      <c r="BN350">
        <f>BM350*BO350</f>
        <v>0</v>
      </c>
      <c r="BO350">
        <f>($B$11*$D$9+$C$11*$D$9+$F$11*((CZ350+CR350)/MAX(CZ350+CR350+DA350, 0.1)*$I$9+DA350/MAX(CZ350+CR350+DA350, 0.1)*$J$9))/($B$11+$C$11+$F$11)</f>
        <v>0</v>
      </c>
      <c r="BP350">
        <f>($B$11*$K$9+$C$11*$K$9+$F$11*((CZ350+CR350)/MAX(CZ350+CR350+DA350, 0.1)*$P$9+DA350/MAX(CZ350+CR350+DA350, 0.1)*$Q$9))/($B$11+$C$11+$F$11)</f>
        <v>0</v>
      </c>
      <c r="BQ350">
        <v>6</v>
      </c>
      <c r="BR350">
        <v>0.5</v>
      </c>
      <c r="BS350" t="s">
        <v>293</v>
      </c>
      <c r="BT350">
        <v>2</v>
      </c>
      <c r="BU350">
        <v>1627941179.6</v>
      </c>
      <c r="BV350">
        <v>1108.15</v>
      </c>
      <c r="BW350">
        <v>1112.66</v>
      </c>
      <c r="BX350">
        <v>19.7785</v>
      </c>
      <c r="BY350">
        <v>19.7056</v>
      </c>
      <c r="BZ350">
        <v>1105.34</v>
      </c>
      <c r="CA350">
        <v>19.9084</v>
      </c>
      <c r="CB350">
        <v>899.974</v>
      </c>
      <c r="CC350">
        <v>101.137</v>
      </c>
      <c r="CD350">
        <v>0.0998109</v>
      </c>
      <c r="CE350">
        <v>35.3527</v>
      </c>
      <c r="CF350">
        <v>35.5999</v>
      </c>
      <c r="CG350">
        <v>999.9</v>
      </c>
      <c r="CH350">
        <v>0</v>
      </c>
      <c r="CI350">
        <v>0</v>
      </c>
      <c r="CJ350">
        <v>10001.2</v>
      </c>
      <c r="CK350">
        <v>0</v>
      </c>
      <c r="CL350">
        <v>66.2084</v>
      </c>
      <c r="CM350">
        <v>1460.01</v>
      </c>
      <c r="CN350">
        <v>0.972987</v>
      </c>
      <c r="CO350">
        <v>0.0270127</v>
      </c>
      <c r="CP350">
        <v>0</v>
      </c>
      <c r="CQ350">
        <v>2.9497</v>
      </c>
      <c r="CR350">
        <v>4.99951</v>
      </c>
      <c r="CS350">
        <v>196.725</v>
      </c>
      <c r="CT350">
        <v>11911.9</v>
      </c>
      <c r="CU350">
        <v>48.687</v>
      </c>
      <c r="CV350">
        <v>51</v>
      </c>
      <c r="CW350">
        <v>50.187</v>
      </c>
      <c r="CX350">
        <v>50.125</v>
      </c>
      <c r="CY350">
        <v>50.687</v>
      </c>
      <c r="CZ350">
        <v>1415.71</v>
      </c>
      <c r="DA350">
        <v>39.3</v>
      </c>
      <c r="DB350">
        <v>0</v>
      </c>
      <c r="DC350">
        <v>1627941180.1</v>
      </c>
      <c r="DD350">
        <v>0</v>
      </c>
      <c r="DE350">
        <v>3.19819230769231</v>
      </c>
      <c r="DF350">
        <v>-0.203213671016512</v>
      </c>
      <c r="DG350">
        <v>-1.40646153365379</v>
      </c>
      <c r="DH350">
        <v>196.934884615385</v>
      </c>
      <c r="DI350">
        <v>15</v>
      </c>
      <c r="DJ350">
        <v>1627940486.6</v>
      </c>
      <c r="DK350" t="s">
        <v>294</v>
      </c>
      <c r="DL350">
        <v>1627940484.1</v>
      </c>
      <c r="DM350">
        <v>1627940486.6</v>
      </c>
      <c r="DN350">
        <v>1</v>
      </c>
      <c r="DO350">
        <v>-0.66</v>
      </c>
      <c r="DP350">
        <v>-0.126</v>
      </c>
      <c r="DQ350">
        <v>0.617</v>
      </c>
      <c r="DR350">
        <v>-0.144</v>
      </c>
      <c r="DS350">
        <v>420</v>
      </c>
      <c r="DT350">
        <v>19</v>
      </c>
      <c r="DU350">
        <v>0.69</v>
      </c>
      <c r="DV350">
        <v>0.21</v>
      </c>
      <c r="DW350">
        <v>-4.51289463414634</v>
      </c>
      <c r="DX350">
        <v>0.969269477351908</v>
      </c>
      <c r="DY350">
        <v>0.143507126178077</v>
      </c>
      <c r="DZ350">
        <v>0</v>
      </c>
      <c r="EA350">
        <v>3.20174411764706</v>
      </c>
      <c r="EB350">
        <v>0.131824364592467</v>
      </c>
      <c r="EC350">
        <v>0.210844473195677</v>
      </c>
      <c r="ED350">
        <v>1</v>
      </c>
      <c r="EE350">
        <v>0.0946448317073171</v>
      </c>
      <c r="EF350">
        <v>0.0200633268292686</v>
      </c>
      <c r="EG350">
        <v>0.0264725730647312</v>
      </c>
      <c r="EH350">
        <v>1</v>
      </c>
      <c r="EI350">
        <v>2</v>
      </c>
      <c r="EJ350">
        <v>3</v>
      </c>
      <c r="EK350" t="s">
        <v>298</v>
      </c>
      <c r="EL350">
        <v>100</v>
      </c>
      <c r="EM350">
        <v>100</v>
      </c>
      <c r="EN350">
        <v>2.81</v>
      </c>
      <c r="EO350">
        <v>-0.1299</v>
      </c>
      <c r="EP350">
        <v>-1.5265217558934</v>
      </c>
      <c r="EQ350">
        <v>0.00616335315543056</v>
      </c>
      <c r="ER350">
        <v>-2.81551833566181e-06</v>
      </c>
      <c r="ES350">
        <v>7.20361701182458e-10</v>
      </c>
      <c r="ET350">
        <v>-0.335119031910718</v>
      </c>
      <c r="EU350">
        <v>0.000949733804135094</v>
      </c>
      <c r="EV350">
        <v>0.000626151634330831</v>
      </c>
      <c r="EW350">
        <v>-7.8445624330649e-06</v>
      </c>
      <c r="EX350">
        <v>-4</v>
      </c>
      <c r="EY350">
        <v>2067</v>
      </c>
      <c r="EZ350">
        <v>1</v>
      </c>
      <c r="FA350">
        <v>22</v>
      </c>
      <c r="FB350">
        <v>11.6</v>
      </c>
      <c r="FC350">
        <v>11.6</v>
      </c>
      <c r="FD350">
        <v>18</v>
      </c>
      <c r="FE350">
        <v>994.064</v>
      </c>
      <c r="FF350">
        <v>444.753</v>
      </c>
      <c r="FG350">
        <v>33.0009</v>
      </c>
      <c r="FH350">
        <v>35.8551</v>
      </c>
      <c r="FI350">
        <v>30.001</v>
      </c>
      <c r="FJ350">
        <v>35.5588</v>
      </c>
      <c r="FK350">
        <v>35.5784</v>
      </c>
      <c r="FL350">
        <v>59.4349</v>
      </c>
      <c r="FM350">
        <v>46.2608</v>
      </c>
      <c r="FN350">
        <v>0</v>
      </c>
      <c r="FO350">
        <v>33</v>
      </c>
      <c r="FP350">
        <v>1125</v>
      </c>
      <c r="FQ350">
        <v>19.8002</v>
      </c>
      <c r="FR350">
        <v>98.6716</v>
      </c>
      <c r="FS350">
        <v>97.4845</v>
      </c>
    </row>
    <row r="351" spans="1:175">
      <c r="A351">
        <v>335</v>
      </c>
      <c r="B351">
        <v>1627941181.6</v>
      </c>
      <c r="C351">
        <v>668</v>
      </c>
      <c r="D351" t="s">
        <v>964</v>
      </c>
      <c r="E351" t="s">
        <v>965</v>
      </c>
      <c r="F351">
        <v>0</v>
      </c>
      <c r="H351">
        <v>1627941181.6</v>
      </c>
      <c r="I351">
        <f>(J351)/1000</f>
        <v>0</v>
      </c>
      <c r="J351">
        <f>1000*CB351*AH351*(BX351-BY351)/(100*BQ351*(1000-AH351*BX351))</f>
        <v>0</v>
      </c>
      <c r="K351">
        <f>CB351*AH351*(BW351-BV351*(1000-AH351*BY351)/(1000-AH351*BX351))/(100*BQ351)</f>
        <v>0</v>
      </c>
      <c r="L351">
        <f>BV351 - IF(AH351&gt;1, K351*BQ351*100.0/(AJ351*CJ351), 0)</f>
        <v>0</v>
      </c>
      <c r="M351">
        <f>((S351-I351/2)*L351-K351)/(S351+I351/2)</f>
        <v>0</v>
      </c>
      <c r="N351">
        <f>M351*(CC351+CD351)/1000.0</f>
        <v>0</v>
      </c>
      <c r="O351">
        <f>(BV351 - IF(AH351&gt;1, K351*BQ351*100.0/(AJ351*CJ351), 0))*(CC351+CD351)/1000.0</f>
        <v>0</v>
      </c>
      <c r="P351">
        <f>2.0/((1/R351-1/Q351)+SIGN(R351)*SQRT((1/R351-1/Q351)*(1/R351-1/Q351) + 4*BR351/((BR351+1)*(BR351+1))*(2*1/R351*1/Q351-1/Q351*1/Q351)))</f>
        <v>0</v>
      </c>
      <c r="Q351">
        <f>IF(LEFT(BS351,1)&lt;&gt;"0",IF(LEFT(BS351,1)="1",3.0,BT351),$D$5+$E$5*(CJ351*CC351/($K$5*1000))+$F$5*(CJ351*CC351/($K$5*1000))*MAX(MIN(BQ351,$J$5),$I$5)*MAX(MIN(BQ351,$J$5),$I$5)+$G$5*MAX(MIN(BQ351,$J$5),$I$5)*(CJ351*CC351/($K$5*1000))+$H$5*(CJ351*CC351/($K$5*1000))*(CJ351*CC351/($K$5*1000)))</f>
        <v>0</v>
      </c>
      <c r="R351">
        <f>I351*(1000-(1000*0.61365*exp(17.502*V351/(240.97+V351))/(CC351+CD351)+BX351)/2)/(1000*0.61365*exp(17.502*V351/(240.97+V351))/(CC351+CD351)-BX351)</f>
        <v>0</v>
      </c>
      <c r="S351">
        <f>1/((BR351+1)/(P351/1.6)+1/(Q351/1.37)) + BR351/((BR351+1)/(P351/1.6) + BR351/(Q351/1.37))</f>
        <v>0</v>
      </c>
      <c r="T351">
        <f>(BM351*BP351)</f>
        <v>0</v>
      </c>
      <c r="U351">
        <f>(CE351+(T351+2*0.95*5.67E-8*(((CE351+$B$7)+273)^4-(CE351+273)^4)-44100*I351)/(1.84*29.3*Q351+8*0.95*5.67E-8*(CE351+273)^3))</f>
        <v>0</v>
      </c>
      <c r="V351">
        <f>($C$7*CF351+$D$7*CG351+$E$7*U351)</f>
        <v>0</v>
      </c>
      <c r="W351">
        <f>0.61365*exp(17.502*V351/(240.97+V351))</f>
        <v>0</v>
      </c>
      <c r="X351">
        <f>(Y351/Z351*100)</f>
        <v>0</v>
      </c>
      <c r="Y351">
        <f>BX351*(CC351+CD351)/1000</f>
        <v>0</v>
      </c>
      <c r="Z351">
        <f>0.61365*exp(17.502*CE351/(240.97+CE351))</f>
        <v>0</v>
      </c>
      <c r="AA351">
        <f>(W351-BX351*(CC351+CD351)/1000)</f>
        <v>0</v>
      </c>
      <c r="AB351">
        <f>(-I351*44100)</f>
        <v>0</v>
      </c>
      <c r="AC351">
        <f>2*29.3*Q351*0.92*(CE351-V351)</f>
        <v>0</v>
      </c>
      <c r="AD351">
        <f>2*0.95*5.67E-8*(((CE351+$B$7)+273)^4-(V351+273)^4)</f>
        <v>0</v>
      </c>
      <c r="AE351">
        <f>T351+AD351+AB351+AC351</f>
        <v>0</v>
      </c>
      <c r="AF351">
        <v>0</v>
      </c>
      <c r="AG351">
        <v>0</v>
      </c>
      <c r="AH351">
        <f>IF(AF351*$H$13&gt;=AJ351,1.0,(AJ351/(AJ351-AF351*$H$13)))</f>
        <v>0</v>
      </c>
      <c r="AI351">
        <f>(AH351-1)*100</f>
        <v>0</v>
      </c>
      <c r="AJ351">
        <f>MAX(0,($B$13+$C$13*CJ351)/(1+$D$13*CJ351)*CC351/(CE351+273)*$E$13)</f>
        <v>0</v>
      </c>
      <c r="AK351" t="s">
        <v>292</v>
      </c>
      <c r="AL351" t="s">
        <v>292</v>
      </c>
      <c r="AM351">
        <v>0</v>
      </c>
      <c r="AN351">
        <v>0</v>
      </c>
      <c r="AO351">
        <f>1-AM351/AN351</f>
        <v>0</v>
      </c>
      <c r="AP351">
        <v>0</v>
      </c>
      <c r="AQ351" t="s">
        <v>292</v>
      </c>
      <c r="AR351" t="s">
        <v>292</v>
      </c>
      <c r="AS351">
        <v>0</v>
      </c>
      <c r="AT351">
        <v>0</v>
      </c>
      <c r="AU351">
        <f>1-AS351/AT351</f>
        <v>0</v>
      </c>
      <c r="AV351">
        <v>0.5</v>
      </c>
      <c r="AW351">
        <f>BN351</f>
        <v>0</v>
      </c>
      <c r="AX351">
        <f>K351</f>
        <v>0</v>
      </c>
      <c r="AY351">
        <f>AU351*AV351*AW351</f>
        <v>0</v>
      </c>
      <c r="AZ351">
        <f>(AX351-AP351)/AW351</f>
        <v>0</v>
      </c>
      <c r="BA351">
        <f>(AN351-AT351)/AT351</f>
        <v>0</v>
      </c>
      <c r="BB351">
        <f>AM351/(AO351+AM351/AT351)</f>
        <v>0</v>
      </c>
      <c r="BC351" t="s">
        <v>292</v>
      </c>
      <c r="BD351">
        <v>0</v>
      </c>
      <c r="BE351">
        <f>IF(BD351&lt;&gt;0, BD351, BB351)</f>
        <v>0</v>
      </c>
      <c r="BF351">
        <f>1-BE351/AT351</f>
        <v>0</v>
      </c>
      <c r="BG351">
        <f>(AT351-AS351)/(AT351-BE351)</f>
        <v>0</v>
      </c>
      <c r="BH351">
        <f>(AN351-AT351)/(AN351-BE351)</f>
        <v>0</v>
      </c>
      <c r="BI351">
        <f>(AT351-AS351)/(AT351-AM351)</f>
        <v>0</v>
      </c>
      <c r="BJ351">
        <f>(AN351-AT351)/(AN351-AM351)</f>
        <v>0</v>
      </c>
      <c r="BK351">
        <f>(BG351*BE351/AS351)</f>
        <v>0</v>
      </c>
      <c r="BL351">
        <f>(1-BK351)</f>
        <v>0</v>
      </c>
      <c r="BM351">
        <f>$B$11*CK351+$C$11*CL351+$F$11*CM351*(1-CP351)</f>
        <v>0</v>
      </c>
      <c r="BN351">
        <f>BM351*BO351</f>
        <v>0</v>
      </c>
      <c r="BO351">
        <f>($B$11*$D$9+$C$11*$D$9+$F$11*((CZ351+CR351)/MAX(CZ351+CR351+DA351, 0.1)*$I$9+DA351/MAX(CZ351+CR351+DA351, 0.1)*$J$9))/($B$11+$C$11+$F$11)</f>
        <v>0</v>
      </c>
      <c r="BP351">
        <f>($B$11*$K$9+$C$11*$K$9+$F$11*((CZ351+CR351)/MAX(CZ351+CR351+DA351, 0.1)*$P$9+DA351/MAX(CZ351+CR351+DA351, 0.1)*$Q$9))/($B$11+$C$11+$F$11)</f>
        <v>0</v>
      </c>
      <c r="BQ351">
        <v>6</v>
      </c>
      <c r="BR351">
        <v>0.5</v>
      </c>
      <c r="BS351" t="s">
        <v>293</v>
      </c>
      <c r="BT351">
        <v>2</v>
      </c>
      <c r="BU351">
        <v>1627941181.6</v>
      </c>
      <c r="BV351">
        <v>1111.49</v>
      </c>
      <c r="BW351">
        <v>1115.92</v>
      </c>
      <c r="BX351">
        <v>19.7816</v>
      </c>
      <c r="BY351">
        <v>19.7117</v>
      </c>
      <c r="BZ351">
        <v>1108.66</v>
      </c>
      <c r="CA351">
        <v>19.9115</v>
      </c>
      <c r="CB351">
        <v>900.013</v>
      </c>
      <c r="CC351">
        <v>101.136</v>
      </c>
      <c r="CD351">
        <v>0.0999998</v>
      </c>
      <c r="CE351">
        <v>35.3534</v>
      </c>
      <c r="CF351">
        <v>35.5974</v>
      </c>
      <c r="CG351">
        <v>999.9</v>
      </c>
      <c r="CH351">
        <v>0</v>
      </c>
      <c r="CI351">
        <v>0</v>
      </c>
      <c r="CJ351">
        <v>9998.75</v>
      </c>
      <c r="CK351">
        <v>0</v>
      </c>
      <c r="CL351">
        <v>66.2084</v>
      </c>
      <c r="CM351">
        <v>1460.01</v>
      </c>
      <c r="CN351">
        <v>0.972987</v>
      </c>
      <c r="CO351">
        <v>0.0270127</v>
      </c>
      <c r="CP351">
        <v>0</v>
      </c>
      <c r="CQ351">
        <v>3.1596</v>
      </c>
      <c r="CR351">
        <v>4.99951</v>
      </c>
      <c r="CS351">
        <v>196.249</v>
      </c>
      <c r="CT351">
        <v>11912</v>
      </c>
      <c r="CU351">
        <v>48.687</v>
      </c>
      <c r="CV351">
        <v>51</v>
      </c>
      <c r="CW351">
        <v>50.187</v>
      </c>
      <c r="CX351">
        <v>50.125</v>
      </c>
      <c r="CY351">
        <v>50.687</v>
      </c>
      <c r="CZ351">
        <v>1415.71</v>
      </c>
      <c r="DA351">
        <v>39.3</v>
      </c>
      <c r="DB351">
        <v>0</v>
      </c>
      <c r="DC351">
        <v>1627941182.5</v>
      </c>
      <c r="DD351">
        <v>0</v>
      </c>
      <c r="DE351">
        <v>3.20051153846154</v>
      </c>
      <c r="DF351">
        <v>-0.746752132470778</v>
      </c>
      <c r="DG351">
        <v>-1.84017093791428</v>
      </c>
      <c r="DH351">
        <v>196.810653846154</v>
      </c>
      <c r="DI351">
        <v>15</v>
      </c>
      <c r="DJ351">
        <v>1627940486.6</v>
      </c>
      <c r="DK351" t="s">
        <v>294</v>
      </c>
      <c r="DL351">
        <v>1627940484.1</v>
      </c>
      <c r="DM351">
        <v>1627940486.6</v>
      </c>
      <c r="DN351">
        <v>1</v>
      </c>
      <c r="DO351">
        <v>-0.66</v>
      </c>
      <c r="DP351">
        <v>-0.126</v>
      </c>
      <c r="DQ351">
        <v>0.617</v>
      </c>
      <c r="DR351">
        <v>-0.144</v>
      </c>
      <c r="DS351">
        <v>420</v>
      </c>
      <c r="DT351">
        <v>19</v>
      </c>
      <c r="DU351">
        <v>0.69</v>
      </c>
      <c r="DV351">
        <v>0.21</v>
      </c>
      <c r="DW351">
        <v>-4.50802048780488</v>
      </c>
      <c r="DX351">
        <v>0.986355470383275</v>
      </c>
      <c r="DY351">
        <v>0.142711828093578</v>
      </c>
      <c r="DZ351">
        <v>0</v>
      </c>
      <c r="EA351">
        <v>3.20671470588235</v>
      </c>
      <c r="EB351">
        <v>-0.305974640743868</v>
      </c>
      <c r="EC351">
        <v>0.193832077313075</v>
      </c>
      <c r="ED351">
        <v>1</v>
      </c>
      <c r="EE351">
        <v>0.0956584707317073</v>
      </c>
      <c r="EF351">
        <v>-0.0741835651567945</v>
      </c>
      <c r="EG351">
        <v>0.0253975318485991</v>
      </c>
      <c r="EH351">
        <v>1</v>
      </c>
      <c r="EI351">
        <v>2</v>
      </c>
      <c r="EJ351">
        <v>3</v>
      </c>
      <c r="EK351" t="s">
        <v>298</v>
      </c>
      <c r="EL351">
        <v>100</v>
      </c>
      <c r="EM351">
        <v>100</v>
      </c>
      <c r="EN351">
        <v>2.83</v>
      </c>
      <c r="EO351">
        <v>-0.1299</v>
      </c>
      <c r="EP351">
        <v>-1.5265217558934</v>
      </c>
      <c r="EQ351">
        <v>0.00616335315543056</v>
      </c>
      <c r="ER351">
        <v>-2.81551833566181e-06</v>
      </c>
      <c r="ES351">
        <v>7.20361701182458e-10</v>
      </c>
      <c r="ET351">
        <v>-0.335119031910718</v>
      </c>
      <c r="EU351">
        <v>0.000949733804135094</v>
      </c>
      <c r="EV351">
        <v>0.000626151634330831</v>
      </c>
      <c r="EW351">
        <v>-7.8445624330649e-06</v>
      </c>
      <c r="EX351">
        <v>-4</v>
      </c>
      <c r="EY351">
        <v>2067</v>
      </c>
      <c r="EZ351">
        <v>1</v>
      </c>
      <c r="FA351">
        <v>22</v>
      </c>
      <c r="FB351">
        <v>11.6</v>
      </c>
      <c r="FC351">
        <v>11.6</v>
      </c>
      <c r="FD351">
        <v>18</v>
      </c>
      <c r="FE351">
        <v>993.869</v>
      </c>
      <c r="FF351">
        <v>444.509</v>
      </c>
      <c r="FG351">
        <v>33.0007</v>
      </c>
      <c r="FH351">
        <v>35.8603</v>
      </c>
      <c r="FI351">
        <v>30.001</v>
      </c>
      <c r="FJ351">
        <v>35.5639</v>
      </c>
      <c r="FK351">
        <v>35.5835</v>
      </c>
      <c r="FL351">
        <v>59.5392</v>
      </c>
      <c r="FM351">
        <v>46.2608</v>
      </c>
      <c r="FN351">
        <v>0</v>
      </c>
      <c r="FO351">
        <v>33</v>
      </c>
      <c r="FP351">
        <v>1130.04</v>
      </c>
      <c r="FQ351">
        <v>19.8063</v>
      </c>
      <c r="FR351">
        <v>98.6711</v>
      </c>
      <c r="FS351">
        <v>97.4837</v>
      </c>
    </row>
    <row r="352" spans="1:175">
      <c r="A352">
        <v>336</v>
      </c>
      <c r="B352">
        <v>1627941183.6</v>
      </c>
      <c r="C352">
        <v>670</v>
      </c>
      <c r="D352" t="s">
        <v>966</v>
      </c>
      <c r="E352" t="s">
        <v>967</v>
      </c>
      <c r="F352">
        <v>0</v>
      </c>
      <c r="H352">
        <v>1627941183.6</v>
      </c>
      <c r="I352">
        <f>(J352)/1000</f>
        <v>0</v>
      </c>
      <c r="J352">
        <f>1000*CB352*AH352*(BX352-BY352)/(100*BQ352*(1000-AH352*BX352))</f>
        <v>0</v>
      </c>
      <c r="K352">
        <f>CB352*AH352*(BW352-BV352*(1000-AH352*BY352)/(1000-AH352*BX352))/(100*BQ352)</f>
        <v>0</v>
      </c>
      <c r="L352">
        <f>BV352 - IF(AH352&gt;1, K352*BQ352*100.0/(AJ352*CJ352), 0)</f>
        <v>0</v>
      </c>
      <c r="M352">
        <f>((S352-I352/2)*L352-K352)/(S352+I352/2)</f>
        <v>0</v>
      </c>
      <c r="N352">
        <f>M352*(CC352+CD352)/1000.0</f>
        <v>0</v>
      </c>
      <c r="O352">
        <f>(BV352 - IF(AH352&gt;1, K352*BQ352*100.0/(AJ352*CJ352), 0))*(CC352+CD352)/1000.0</f>
        <v>0</v>
      </c>
      <c r="P352">
        <f>2.0/((1/R352-1/Q352)+SIGN(R352)*SQRT((1/R352-1/Q352)*(1/R352-1/Q352) + 4*BR352/((BR352+1)*(BR352+1))*(2*1/R352*1/Q352-1/Q352*1/Q352)))</f>
        <v>0</v>
      </c>
      <c r="Q352">
        <f>IF(LEFT(BS352,1)&lt;&gt;"0",IF(LEFT(BS352,1)="1",3.0,BT352),$D$5+$E$5*(CJ352*CC352/($K$5*1000))+$F$5*(CJ352*CC352/($K$5*1000))*MAX(MIN(BQ352,$J$5),$I$5)*MAX(MIN(BQ352,$J$5),$I$5)+$G$5*MAX(MIN(BQ352,$J$5),$I$5)*(CJ352*CC352/($K$5*1000))+$H$5*(CJ352*CC352/($K$5*1000))*(CJ352*CC352/($K$5*1000)))</f>
        <v>0</v>
      </c>
      <c r="R352">
        <f>I352*(1000-(1000*0.61365*exp(17.502*V352/(240.97+V352))/(CC352+CD352)+BX352)/2)/(1000*0.61365*exp(17.502*V352/(240.97+V352))/(CC352+CD352)-BX352)</f>
        <v>0</v>
      </c>
      <c r="S352">
        <f>1/((BR352+1)/(P352/1.6)+1/(Q352/1.37)) + BR352/((BR352+1)/(P352/1.6) + BR352/(Q352/1.37))</f>
        <v>0</v>
      </c>
      <c r="T352">
        <f>(BM352*BP352)</f>
        <v>0</v>
      </c>
      <c r="U352">
        <f>(CE352+(T352+2*0.95*5.67E-8*(((CE352+$B$7)+273)^4-(CE352+273)^4)-44100*I352)/(1.84*29.3*Q352+8*0.95*5.67E-8*(CE352+273)^3))</f>
        <v>0</v>
      </c>
      <c r="V352">
        <f>($C$7*CF352+$D$7*CG352+$E$7*U352)</f>
        <v>0</v>
      </c>
      <c r="W352">
        <f>0.61365*exp(17.502*V352/(240.97+V352))</f>
        <v>0</v>
      </c>
      <c r="X352">
        <f>(Y352/Z352*100)</f>
        <v>0</v>
      </c>
      <c r="Y352">
        <f>BX352*(CC352+CD352)/1000</f>
        <v>0</v>
      </c>
      <c r="Z352">
        <f>0.61365*exp(17.502*CE352/(240.97+CE352))</f>
        <v>0</v>
      </c>
      <c r="AA352">
        <f>(W352-BX352*(CC352+CD352)/1000)</f>
        <v>0</v>
      </c>
      <c r="AB352">
        <f>(-I352*44100)</f>
        <v>0</v>
      </c>
      <c r="AC352">
        <f>2*29.3*Q352*0.92*(CE352-V352)</f>
        <v>0</v>
      </c>
      <c r="AD352">
        <f>2*0.95*5.67E-8*(((CE352+$B$7)+273)^4-(V352+273)^4)</f>
        <v>0</v>
      </c>
      <c r="AE352">
        <f>T352+AD352+AB352+AC352</f>
        <v>0</v>
      </c>
      <c r="AF352">
        <v>0</v>
      </c>
      <c r="AG352">
        <v>0</v>
      </c>
      <c r="AH352">
        <f>IF(AF352*$H$13&gt;=AJ352,1.0,(AJ352/(AJ352-AF352*$H$13)))</f>
        <v>0</v>
      </c>
      <c r="AI352">
        <f>(AH352-1)*100</f>
        <v>0</v>
      </c>
      <c r="AJ352">
        <f>MAX(0,($B$13+$C$13*CJ352)/(1+$D$13*CJ352)*CC352/(CE352+273)*$E$13)</f>
        <v>0</v>
      </c>
      <c r="AK352" t="s">
        <v>292</v>
      </c>
      <c r="AL352" t="s">
        <v>292</v>
      </c>
      <c r="AM352">
        <v>0</v>
      </c>
      <c r="AN352">
        <v>0</v>
      </c>
      <c r="AO352">
        <f>1-AM352/AN352</f>
        <v>0</v>
      </c>
      <c r="AP352">
        <v>0</v>
      </c>
      <c r="AQ352" t="s">
        <v>292</v>
      </c>
      <c r="AR352" t="s">
        <v>292</v>
      </c>
      <c r="AS352">
        <v>0</v>
      </c>
      <c r="AT352">
        <v>0</v>
      </c>
      <c r="AU352">
        <f>1-AS352/AT352</f>
        <v>0</v>
      </c>
      <c r="AV352">
        <v>0.5</v>
      </c>
      <c r="AW352">
        <f>BN352</f>
        <v>0</v>
      </c>
      <c r="AX352">
        <f>K352</f>
        <v>0</v>
      </c>
      <c r="AY352">
        <f>AU352*AV352*AW352</f>
        <v>0</v>
      </c>
      <c r="AZ352">
        <f>(AX352-AP352)/AW352</f>
        <v>0</v>
      </c>
      <c r="BA352">
        <f>(AN352-AT352)/AT352</f>
        <v>0</v>
      </c>
      <c r="BB352">
        <f>AM352/(AO352+AM352/AT352)</f>
        <v>0</v>
      </c>
      <c r="BC352" t="s">
        <v>292</v>
      </c>
      <c r="BD352">
        <v>0</v>
      </c>
      <c r="BE352">
        <f>IF(BD352&lt;&gt;0, BD352, BB352)</f>
        <v>0</v>
      </c>
      <c r="BF352">
        <f>1-BE352/AT352</f>
        <v>0</v>
      </c>
      <c r="BG352">
        <f>(AT352-AS352)/(AT352-BE352)</f>
        <v>0</v>
      </c>
      <c r="BH352">
        <f>(AN352-AT352)/(AN352-BE352)</f>
        <v>0</v>
      </c>
      <c r="BI352">
        <f>(AT352-AS352)/(AT352-AM352)</f>
        <v>0</v>
      </c>
      <c r="BJ352">
        <f>(AN352-AT352)/(AN352-AM352)</f>
        <v>0</v>
      </c>
      <c r="BK352">
        <f>(BG352*BE352/AS352)</f>
        <v>0</v>
      </c>
      <c r="BL352">
        <f>(1-BK352)</f>
        <v>0</v>
      </c>
      <c r="BM352">
        <f>$B$11*CK352+$C$11*CL352+$F$11*CM352*(1-CP352)</f>
        <v>0</v>
      </c>
      <c r="BN352">
        <f>BM352*BO352</f>
        <v>0</v>
      </c>
      <c r="BO352">
        <f>($B$11*$D$9+$C$11*$D$9+$F$11*((CZ352+CR352)/MAX(CZ352+CR352+DA352, 0.1)*$I$9+DA352/MAX(CZ352+CR352+DA352, 0.1)*$J$9))/($B$11+$C$11+$F$11)</f>
        <v>0</v>
      </c>
      <c r="BP352">
        <f>($B$11*$K$9+$C$11*$K$9+$F$11*((CZ352+CR352)/MAX(CZ352+CR352+DA352, 0.1)*$P$9+DA352/MAX(CZ352+CR352+DA352, 0.1)*$Q$9))/($B$11+$C$11+$F$11)</f>
        <v>0</v>
      </c>
      <c r="BQ352">
        <v>6</v>
      </c>
      <c r="BR352">
        <v>0.5</v>
      </c>
      <c r="BS352" t="s">
        <v>293</v>
      </c>
      <c r="BT352">
        <v>2</v>
      </c>
      <c r="BU352">
        <v>1627941183.6</v>
      </c>
      <c r="BV352">
        <v>1114.8</v>
      </c>
      <c r="BW352">
        <v>1118.95</v>
      </c>
      <c r="BX352">
        <v>19.7842</v>
      </c>
      <c r="BY352">
        <v>19.7155</v>
      </c>
      <c r="BZ352">
        <v>1111.96</v>
      </c>
      <c r="CA352">
        <v>19.9141</v>
      </c>
      <c r="CB352">
        <v>900.006</v>
      </c>
      <c r="CC352">
        <v>101.136</v>
      </c>
      <c r="CD352">
        <v>0.10003</v>
      </c>
      <c r="CE352">
        <v>35.3532</v>
      </c>
      <c r="CF352">
        <v>35.6003</v>
      </c>
      <c r="CG352">
        <v>999.9</v>
      </c>
      <c r="CH352">
        <v>0</v>
      </c>
      <c r="CI352">
        <v>0</v>
      </c>
      <c r="CJ352">
        <v>9993.75</v>
      </c>
      <c r="CK352">
        <v>0</v>
      </c>
      <c r="CL352">
        <v>66.2084</v>
      </c>
      <c r="CM352">
        <v>1460.02</v>
      </c>
      <c r="CN352">
        <v>0.972987</v>
      </c>
      <c r="CO352">
        <v>0.0270127</v>
      </c>
      <c r="CP352">
        <v>0</v>
      </c>
      <c r="CQ352">
        <v>3.0139</v>
      </c>
      <c r="CR352">
        <v>4.99951</v>
      </c>
      <c r="CS352">
        <v>196.305</v>
      </c>
      <c r="CT352">
        <v>11912</v>
      </c>
      <c r="CU352">
        <v>48.687</v>
      </c>
      <c r="CV352">
        <v>51</v>
      </c>
      <c r="CW352">
        <v>50.187</v>
      </c>
      <c r="CX352">
        <v>50.125</v>
      </c>
      <c r="CY352">
        <v>50.687</v>
      </c>
      <c r="CZ352">
        <v>1415.72</v>
      </c>
      <c r="DA352">
        <v>39.3</v>
      </c>
      <c r="DB352">
        <v>0</v>
      </c>
      <c r="DC352">
        <v>1627941184.3</v>
      </c>
      <c r="DD352">
        <v>0</v>
      </c>
      <c r="DE352">
        <v>3.20314</v>
      </c>
      <c r="DF352">
        <v>-0.467369232796306</v>
      </c>
      <c r="DG352">
        <v>-2.01123076612296</v>
      </c>
      <c r="DH352">
        <v>196.70496</v>
      </c>
      <c r="DI352">
        <v>15</v>
      </c>
      <c r="DJ352">
        <v>1627940486.6</v>
      </c>
      <c r="DK352" t="s">
        <v>294</v>
      </c>
      <c r="DL352">
        <v>1627940484.1</v>
      </c>
      <c r="DM352">
        <v>1627940486.6</v>
      </c>
      <c r="DN352">
        <v>1</v>
      </c>
      <c r="DO352">
        <v>-0.66</v>
      </c>
      <c r="DP352">
        <v>-0.126</v>
      </c>
      <c r="DQ352">
        <v>0.617</v>
      </c>
      <c r="DR352">
        <v>-0.144</v>
      </c>
      <c r="DS352">
        <v>420</v>
      </c>
      <c r="DT352">
        <v>19</v>
      </c>
      <c r="DU352">
        <v>0.69</v>
      </c>
      <c r="DV352">
        <v>0.21</v>
      </c>
      <c r="DW352">
        <v>-4.48715536585366</v>
      </c>
      <c r="DX352">
        <v>1.09497951219511</v>
      </c>
      <c r="DY352">
        <v>0.148750268638373</v>
      </c>
      <c r="DZ352">
        <v>0</v>
      </c>
      <c r="EA352">
        <v>3.20222571428571</v>
      </c>
      <c r="EB352">
        <v>-0.0954833659491118</v>
      </c>
      <c r="EC352">
        <v>0.195099793282247</v>
      </c>
      <c r="ED352">
        <v>1</v>
      </c>
      <c r="EE352">
        <v>0.0963643317073171</v>
      </c>
      <c r="EF352">
        <v>-0.175621287804878</v>
      </c>
      <c r="EG352">
        <v>0.0245618166260941</v>
      </c>
      <c r="EH352">
        <v>0</v>
      </c>
      <c r="EI352">
        <v>1</v>
      </c>
      <c r="EJ352">
        <v>3</v>
      </c>
      <c r="EK352" t="s">
        <v>349</v>
      </c>
      <c r="EL352">
        <v>100</v>
      </c>
      <c r="EM352">
        <v>100</v>
      </c>
      <c r="EN352">
        <v>2.84</v>
      </c>
      <c r="EO352">
        <v>-0.1299</v>
      </c>
      <c r="EP352">
        <v>-1.5265217558934</v>
      </c>
      <c r="EQ352">
        <v>0.00616335315543056</v>
      </c>
      <c r="ER352">
        <v>-2.81551833566181e-06</v>
      </c>
      <c r="ES352">
        <v>7.20361701182458e-10</v>
      </c>
      <c r="ET352">
        <v>-0.335119031910718</v>
      </c>
      <c r="EU352">
        <v>0.000949733804135094</v>
      </c>
      <c r="EV352">
        <v>0.000626151634330831</v>
      </c>
      <c r="EW352">
        <v>-7.8445624330649e-06</v>
      </c>
      <c r="EX352">
        <v>-4</v>
      </c>
      <c r="EY352">
        <v>2067</v>
      </c>
      <c r="EZ352">
        <v>1</v>
      </c>
      <c r="FA352">
        <v>22</v>
      </c>
      <c r="FB352">
        <v>11.7</v>
      </c>
      <c r="FC352">
        <v>11.6</v>
      </c>
      <c r="FD352">
        <v>18</v>
      </c>
      <c r="FE352">
        <v>994.189</v>
      </c>
      <c r="FF352">
        <v>444.591</v>
      </c>
      <c r="FG352">
        <v>33.0004</v>
      </c>
      <c r="FH352">
        <v>35.8642</v>
      </c>
      <c r="FI352">
        <v>30.0009</v>
      </c>
      <c r="FJ352">
        <v>35.5686</v>
      </c>
      <c r="FK352">
        <v>35.5881</v>
      </c>
      <c r="FL352">
        <v>59.7151</v>
      </c>
      <c r="FM352">
        <v>45.9895</v>
      </c>
      <c r="FN352">
        <v>0</v>
      </c>
      <c r="FO352">
        <v>33</v>
      </c>
      <c r="FP352">
        <v>1130.04</v>
      </c>
      <c r="FQ352">
        <v>19.8128</v>
      </c>
      <c r="FR352">
        <v>98.6712</v>
      </c>
      <c r="FS352">
        <v>97.4825</v>
      </c>
    </row>
    <row r="353" spans="1:175">
      <c r="A353">
        <v>337</v>
      </c>
      <c r="B353">
        <v>1627941185.6</v>
      </c>
      <c r="C353">
        <v>672</v>
      </c>
      <c r="D353" t="s">
        <v>968</v>
      </c>
      <c r="E353" t="s">
        <v>969</v>
      </c>
      <c r="F353">
        <v>0</v>
      </c>
      <c r="H353">
        <v>1627941185.6</v>
      </c>
      <c r="I353">
        <f>(J353)/1000</f>
        <v>0</v>
      </c>
      <c r="J353">
        <f>1000*CB353*AH353*(BX353-BY353)/(100*BQ353*(1000-AH353*BX353))</f>
        <v>0</v>
      </c>
      <c r="K353">
        <f>CB353*AH353*(BW353-BV353*(1000-AH353*BY353)/(1000-AH353*BX353))/(100*BQ353)</f>
        <v>0</v>
      </c>
      <c r="L353">
        <f>BV353 - IF(AH353&gt;1, K353*BQ353*100.0/(AJ353*CJ353), 0)</f>
        <v>0</v>
      </c>
      <c r="M353">
        <f>((S353-I353/2)*L353-K353)/(S353+I353/2)</f>
        <v>0</v>
      </c>
      <c r="N353">
        <f>M353*(CC353+CD353)/1000.0</f>
        <v>0</v>
      </c>
      <c r="O353">
        <f>(BV353 - IF(AH353&gt;1, K353*BQ353*100.0/(AJ353*CJ353), 0))*(CC353+CD353)/1000.0</f>
        <v>0</v>
      </c>
      <c r="P353">
        <f>2.0/((1/R353-1/Q353)+SIGN(R353)*SQRT((1/R353-1/Q353)*(1/R353-1/Q353) + 4*BR353/((BR353+1)*(BR353+1))*(2*1/R353*1/Q353-1/Q353*1/Q353)))</f>
        <v>0</v>
      </c>
      <c r="Q353">
        <f>IF(LEFT(BS353,1)&lt;&gt;"0",IF(LEFT(BS353,1)="1",3.0,BT353),$D$5+$E$5*(CJ353*CC353/($K$5*1000))+$F$5*(CJ353*CC353/($K$5*1000))*MAX(MIN(BQ353,$J$5),$I$5)*MAX(MIN(BQ353,$J$5),$I$5)+$G$5*MAX(MIN(BQ353,$J$5),$I$5)*(CJ353*CC353/($K$5*1000))+$H$5*(CJ353*CC353/($K$5*1000))*(CJ353*CC353/($K$5*1000)))</f>
        <v>0</v>
      </c>
      <c r="R353">
        <f>I353*(1000-(1000*0.61365*exp(17.502*V353/(240.97+V353))/(CC353+CD353)+BX353)/2)/(1000*0.61365*exp(17.502*V353/(240.97+V353))/(CC353+CD353)-BX353)</f>
        <v>0</v>
      </c>
      <c r="S353">
        <f>1/((BR353+1)/(P353/1.6)+1/(Q353/1.37)) + BR353/((BR353+1)/(P353/1.6) + BR353/(Q353/1.37))</f>
        <v>0</v>
      </c>
      <c r="T353">
        <f>(BM353*BP353)</f>
        <v>0</v>
      </c>
      <c r="U353">
        <f>(CE353+(T353+2*0.95*5.67E-8*(((CE353+$B$7)+273)^4-(CE353+273)^4)-44100*I353)/(1.84*29.3*Q353+8*0.95*5.67E-8*(CE353+273)^3))</f>
        <v>0</v>
      </c>
      <c r="V353">
        <f>($C$7*CF353+$D$7*CG353+$E$7*U353)</f>
        <v>0</v>
      </c>
      <c r="W353">
        <f>0.61365*exp(17.502*V353/(240.97+V353))</f>
        <v>0</v>
      </c>
      <c r="X353">
        <f>(Y353/Z353*100)</f>
        <v>0</v>
      </c>
      <c r="Y353">
        <f>BX353*(CC353+CD353)/1000</f>
        <v>0</v>
      </c>
      <c r="Z353">
        <f>0.61365*exp(17.502*CE353/(240.97+CE353))</f>
        <v>0</v>
      </c>
      <c r="AA353">
        <f>(W353-BX353*(CC353+CD353)/1000)</f>
        <v>0</v>
      </c>
      <c r="AB353">
        <f>(-I353*44100)</f>
        <v>0</v>
      </c>
      <c r="AC353">
        <f>2*29.3*Q353*0.92*(CE353-V353)</f>
        <v>0</v>
      </c>
      <c r="AD353">
        <f>2*0.95*5.67E-8*(((CE353+$B$7)+273)^4-(V353+273)^4)</f>
        <v>0</v>
      </c>
      <c r="AE353">
        <f>T353+AD353+AB353+AC353</f>
        <v>0</v>
      </c>
      <c r="AF353">
        <v>0</v>
      </c>
      <c r="AG353">
        <v>0</v>
      </c>
      <c r="AH353">
        <f>IF(AF353*$H$13&gt;=AJ353,1.0,(AJ353/(AJ353-AF353*$H$13)))</f>
        <v>0</v>
      </c>
      <c r="AI353">
        <f>(AH353-1)*100</f>
        <v>0</v>
      </c>
      <c r="AJ353">
        <f>MAX(0,($B$13+$C$13*CJ353)/(1+$D$13*CJ353)*CC353/(CE353+273)*$E$13)</f>
        <v>0</v>
      </c>
      <c r="AK353" t="s">
        <v>292</v>
      </c>
      <c r="AL353" t="s">
        <v>292</v>
      </c>
      <c r="AM353">
        <v>0</v>
      </c>
      <c r="AN353">
        <v>0</v>
      </c>
      <c r="AO353">
        <f>1-AM353/AN353</f>
        <v>0</v>
      </c>
      <c r="AP353">
        <v>0</v>
      </c>
      <c r="AQ353" t="s">
        <v>292</v>
      </c>
      <c r="AR353" t="s">
        <v>292</v>
      </c>
      <c r="AS353">
        <v>0</v>
      </c>
      <c r="AT353">
        <v>0</v>
      </c>
      <c r="AU353">
        <f>1-AS353/AT353</f>
        <v>0</v>
      </c>
      <c r="AV353">
        <v>0.5</v>
      </c>
      <c r="AW353">
        <f>BN353</f>
        <v>0</v>
      </c>
      <c r="AX353">
        <f>K353</f>
        <v>0</v>
      </c>
      <c r="AY353">
        <f>AU353*AV353*AW353</f>
        <v>0</v>
      </c>
      <c r="AZ353">
        <f>(AX353-AP353)/AW353</f>
        <v>0</v>
      </c>
      <c r="BA353">
        <f>(AN353-AT353)/AT353</f>
        <v>0</v>
      </c>
      <c r="BB353">
        <f>AM353/(AO353+AM353/AT353)</f>
        <v>0</v>
      </c>
      <c r="BC353" t="s">
        <v>292</v>
      </c>
      <c r="BD353">
        <v>0</v>
      </c>
      <c r="BE353">
        <f>IF(BD353&lt;&gt;0, BD353, BB353)</f>
        <v>0</v>
      </c>
      <c r="BF353">
        <f>1-BE353/AT353</f>
        <v>0</v>
      </c>
      <c r="BG353">
        <f>(AT353-AS353)/(AT353-BE353)</f>
        <v>0</v>
      </c>
      <c r="BH353">
        <f>(AN353-AT353)/(AN353-BE353)</f>
        <v>0</v>
      </c>
      <c r="BI353">
        <f>(AT353-AS353)/(AT353-AM353)</f>
        <v>0</v>
      </c>
      <c r="BJ353">
        <f>(AN353-AT353)/(AN353-AM353)</f>
        <v>0</v>
      </c>
      <c r="BK353">
        <f>(BG353*BE353/AS353)</f>
        <v>0</v>
      </c>
      <c r="BL353">
        <f>(1-BK353)</f>
        <v>0</v>
      </c>
      <c r="BM353">
        <f>$B$11*CK353+$C$11*CL353+$F$11*CM353*(1-CP353)</f>
        <v>0</v>
      </c>
      <c r="BN353">
        <f>BM353*BO353</f>
        <v>0</v>
      </c>
      <c r="BO353">
        <f>($B$11*$D$9+$C$11*$D$9+$F$11*((CZ353+CR353)/MAX(CZ353+CR353+DA353, 0.1)*$I$9+DA353/MAX(CZ353+CR353+DA353, 0.1)*$J$9))/($B$11+$C$11+$F$11)</f>
        <v>0</v>
      </c>
      <c r="BP353">
        <f>($B$11*$K$9+$C$11*$K$9+$F$11*((CZ353+CR353)/MAX(CZ353+CR353+DA353, 0.1)*$P$9+DA353/MAX(CZ353+CR353+DA353, 0.1)*$Q$9))/($B$11+$C$11+$F$11)</f>
        <v>0</v>
      </c>
      <c r="BQ353">
        <v>6</v>
      </c>
      <c r="BR353">
        <v>0.5</v>
      </c>
      <c r="BS353" t="s">
        <v>293</v>
      </c>
      <c r="BT353">
        <v>2</v>
      </c>
      <c r="BU353">
        <v>1627941185.6</v>
      </c>
      <c r="BV353">
        <v>1118.07</v>
      </c>
      <c r="BW353">
        <v>1122.37</v>
      </c>
      <c r="BX353">
        <v>19.7897</v>
      </c>
      <c r="BY353">
        <v>19.7373</v>
      </c>
      <c r="BZ353">
        <v>1115.23</v>
      </c>
      <c r="CA353">
        <v>19.9195</v>
      </c>
      <c r="CB353">
        <v>899.945</v>
      </c>
      <c r="CC353">
        <v>101.136</v>
      </c>
      <c r="CD353">
        <v>0.0995797</v>
      </c>
      <c r="CE353">
        <v>35.3523</v>
      </c>
      <c r="CF353">
        <v>35.6035</v>
      </c>
      <c r="CG353">
        <v>999.9</v>
      </c>
      <c r="CH353">
        <v>0</v>
      </c>
      <c r="CI353">
        <v>0</v>
      </c>
      <c r="CJ353">
        <v>9996.25</v>
      </c>
      <c r="CK353">
        <v>0</v>
      </c>
      <c r="CL353">
        <v>66.2226</v>
      </c>
      <c r="CM353">
        <v>1460.02</v>
      </c>
      <c r="CN353">
        <v>0.972987</v>
      </c>
      <c r="CO353">
        <v>0.0270127</v>
      </c>
      <c r="CP353">
        <v>0</v>
      </c>
      <c r="CQ353">
        <v>3.3116</v>
      </c>
      <c r="CR353">
        <v>4.99951</v>
      </c>
      <c r="CS353">
        <v>196.04</v>
      </c>
      <c r="CT353">
        <v>11912</v>
      </c>
      <c r="CU353">
        <v>48.687</v>
      </c>
      <c r="CV353">
        <v>51</v>
      </c>
      <c r="CW353">
        <v>50.187</v>
      </c>
      <c r="CX353">
        <v>50.125</v>
      </c>
      <c r="CY353">
        <v>50.687</v>
      </c>
      <c r="CZ353">
        <v>1415.72</v>
      </c>
      <c r="DA353">
        <v>39.3</v>
      </c>
      <c r="DB353">
        <v>0</v>
      </c>
      <c r="DC353">
        <v>1627941186.1</v>
      </c>
      <c r="DD353">
        <v>0</v>
      </c>
      <c r="DE353">
        <v>3.21240769230769</v>
      </c>
      <c r="DF353">
        <v>-0.111794875288336</v>
      </c>
      <c r="DG353">
        <v>-2.50977776939953</v>
      </c>
      <c r="DH353">
        <v>196.627884615385</v>
      </c>
      <c r="DI353">
        <v>15</v>
      </c>
      <c r="DJ353">
        <v>1627940486.6</v>
      </c>
      <c r="DK353" t="s">
        <v>294</v>
      </c>
      <c r="DL353">
        <v>1627940484.1</v>
      </c>
      <c r="DM353">
        <v>1627940486.6</v>
      </c>
      <c r="DN353">
        <v>1</v>
      </c>
      <c r="DO353">
        <v>-0.66</v>
      </c>
      <c r="DP353">
        <v>-0.126</v>
      </c>
      <c r="DQ353">
        <v>0.617</v>
      </c>
      <c r="DR353">
        <v>-0.144</v>
      </c>
      <c r="DS353">
        <v>420</v>
      </c>
      <c r="DT353">
        <v>19</v>
      </c>
      <c r="DU353">
        <v>0.69</v>
      </c>
      <c r="DV353">
        <v>0.21</v>
      </c>
      <c r="DW353">
        <v>-4.44252219512195</v>
      </c>
      <c r="DX353">
        <v>1.18160613240418</v>
      </c>
      <c r="DY353">
        <v>0.156622954404522</v>
      </c>
      <c r="DZ353">
        <v>0</v>
      </c>
      <c r="EA353">
        <v>3.21232058823529</v>
      </c>
      <c r="EB353">
        <v>-0.154862952297487</v>
      </c>
      <c r="EC353">
        <v>0.194391021608527</v>
      </c>
      <c r="ED353">
        <v>1</v>
      </c>
      <c r="EE353">
        <v>0.0944369390243902</v>
      </c>
      <c r="EF353">
        <v>-0.242032331707317</v>
      </c>
      <c r="EG353">
        <v>0.0257231186499888</v>
      </c>
      <c r="EH353">
        <v>0</v>
      </c>
      <c r="EI353">
        <v>1</v>
      </c>
      <c r="EJ353">
        <v>3</v>
      </c>
      <c r="EK353" t="s">
        <v>349</v>
      </c>
      <c r="EL353">
        <v>100</v>
      </c>
      <c r="EM353">
        <v>100</v>
      </c>
      <c r="EN353">
        <v>2.84</v>
      </c>
      <c r="EO353">
        <v>-0.1298</v>
      </c>
      <c r="EP353">
        <v>-1.5265217558934</v>
      </c>
      <c r="EQ353">
        <v>0.00616335315543056</v>
      </c>
      <c r="ER353">
        <v>-2.81551833566181e-06</v>
      </c>
      <c r="ES353">
        <v>7.20361701182458e-10</v>
      </c>
      <c r="ET353">
        <v>-0.335119031910718</v>
      </c>
      <c r="EU353">
        <v>0.000949733804135094</v>
      </c>
      <c r="EV353">
        <v>0.000626151634330831</v>
      </c>
      <c r="EW353">
        <v>-7.8445624330649e-06</v>
      </c>
      <c r="EX353">
        <v>-4</v>
      </c>
      <c r="EY353">
        <v>2067</v>
      </c>
      <c r="EZ353">
        <v>1</v>
      </c>
      <c r="FA353">
        <v>22</v>
      </c>
      <c r="FB353">
        <v>11.7</v>
      </c>
      <c r="FC353">
        <v>11.7</v>
      </c>
      <c r="FD353">
        <v>18</v>
      </c>
      <c r="FE353">
        <v>994.14</v>
      </c>
      <c r="FF353">
        <v>444.921</v>
      </c>
      <c r="FG353">
        <v>33.0002</v>
      </c>
      <c r="FH353">
        <v>35.8692</v>
      </c>
      <c r="FI353">
        <v>30.0009</v>
      </c>
      <c r="FJ353">
        <v>35.5743</v>
      </c>
      <c r="FK353">
        <v>35.593</v>
      </c>
      <c r="FL353">
        <v>59.8683</v>
      </c>
      <c r="FM353">
        <v>45.9895</v>
      </c>
      <c r="FN353">
        <v>0</v>
      </c>
      <c r="FO353">
        <v>33</v>
      </c>
      <c r="FP353">
        <v>1135.09</v>
      </c>
      <c r="FQ353">
        <v>19.8084</v>
      </c>
      <c r="FR353">
        <v>98.6721</v>
      </c>
      <c r="FS353">
        <v>97.4815</v>
      </c>
    </row>
    <row r="354" spans="1:175">
      <c r="A354">
        <v>338</v>
      </c>
      <c r="B354">
        <v>1627941187.6</v>
      </c>
      <c r="C354">
        <v>674</v>
      </c>
      <c r="D354" t="s">
        <v>970</v>
      </c>
      <c r="E354" t="s">
        <v>971</v>
      </c>
      <c r="F354">
        <v>0</v>
      </c>
      <c r="H354">
        <v>1627941187.6</v>
      </c>
      <c r="I354">
        <f>(J354)/1000</f>
        <v>0</v>
      </c>
      <c r="J354">
        <f>1000*CB354*AH354*(BX354-BY354)/(100*BQ354*(1000-AH354*BX354))</f>
        <v>0</v>
      </c>
      <c r="K354">
        <f>CB354*AH354*(BW354-BV354*(1000-AH354*BY354)/(1000-AH354*BX354))/(100*BQ354)</f>
        <v>0</v>
      </c>
      <c r="L354">
        <f>BV354 - IF(AH354&gt;1, K354*BQ354*100.0/(AJ354*CJ354), 0)</f>
        <v>0</v>
      </c>
      <c r="M354">
        <f>((S354-I354/2)*L354-K354)/(S354+I354/2)</f>
        <v>0</v>
      </c>
      <c r="N354">
        <f>M354*(CC354+CD354)/1000.0</f>
        <v>0</v>
      </c>
      <c r="O354">
        <f>(BV354 - IF(AH354&gt;1, K354*BQ354*100.0/(AJ354*CJ354), 0))*(CC354+CD354)/1000.0</f>
        <v>0</v>
      </c>
      <c r="P354">
        <f>2.0/((1/R354-1/Q354)+SIGN(R354)*SQRT((1/R354-1/Q354)*(1/R354-1/Q354) + 4*BR354/((BR354+1)*(BR354+1))*(2*1/R354*1/Q354-1/Q354*1/Q354)))</f>
        <v>0</v>
      </c>
      <c r="Q354">
        <f>IF(LEFT(BS354,1)&lt;&gt;"0",IF(LEFT(BS354,1)="1",3.0,BT354),$D$5+$E$5*(CJ354*CC354/($K$5*1000))+$F$5*(CJ354*CC354/($K$5*1000))*MAX(MIN(BQ354,$J$5),$I$5)*MAX(MIN(BQ354,$J$5),$I$5)+$G$5*MAX(MIN(BQ354,$J$5),$I$5)*(CJ354*CC354/($K$5*1000))+$H$5*(CJ354*CC354/($K$5*1000))*(CJ354*CC354/($K$5*1000)))</f>
        <v>0</v>
      </c>
      <c r="R354">
        <f>I354*(1000-(1000*0.61365*exp(17.502*V354/(240.97+V354))/(CC354+CD354)+BX354)/2)/(1000*0.61365*exp(17.502*V354/(240.97+V354))/(CC354+CD354)-BX354)</f>
        <v>0</v>
      </c>
      <c r="S354">
        <f>1/((BR354+1)/(P354/1.6)+1/(Q354/1.37)) + BR354/((BR354+1)/(P354/1.6) + BR354/(Q354/1.37))</f>
        <v>0</v>
      </c>
      <c r="T354">
        <f>(BM354*BP354)</f>
        <v>0</v>
      </c>
      <c r="U354">
        <f>(CE354+(T354+2*0.95*5.67E-8*(((CE354+$B$7)+273)^4-(CE354+273)^4)-44100*I354)/(1.84*29.3*Q354+8*0.95*5.67E-8*(CE354+273)^3))</f>
        <v>0</v>
      </c>
      <c r="V354">
        <f>($C$7*CF354+$D$7*CG354+$E$7*U354)</f>
        <v>0</v>
      </c>
      <c r="W354">
        <f>0.61365*exp(17.502*V354/(240.97+V354))</f>
        <v>0</v>
      </c>
      <c r="X354">
        <f>(Y354/Z354*100)</f>
        <v>0</v>
      </c>
      <c r="Y354">
        <f>BX354*(CC354+CD354)/1000</f>
        <v>0</v>
      </c>
      <c r="Z354">
        <f>0.61365*exp(17.502*CE354/(240.97+CE354))</f>
        <v>0</v>
      </c>
      <c r="AA354">
        <f>(W354-BX354*(CC354+CD354)/1000)</f>
        <v>0</v>
      </c>
      <c r="AB354">
        <f>(-I354*44100)</f>
        <v>0</v>
      </c>
      <c r="AC354">
        <f>2*29.3*Q354*0.92*(CE354-V354)</f>
        <v>0</v>
      </c>
      <c r="AD354">
        <f>2*0.95*5.67E-8*(((CE354+$B$7)+273)^4-(V354+273)^4)</f>
        <v>0</v>
      </c>
      <c r="AE354">
        <f>T354+AD354+AB354+AC354</f>
        <v>0</v>
      </c>
      <c r="AF354">
        <v>0</v>
      </c>
      <c r="AG354">
        <v>0</v>
      </c>
      <c r="AH354">
        <f>IF(AF354*$H$13&gt;=AJ354,1.0,(AJ354/(AJ354-AF354*$H$13)))</f>
        <v>0</v>
      </c>
      <c r="AI354">
        <f>(AH354-1)*100</f>
        <v>0</v>
      </c>
      <c r="AJ354">
        <f>MAX(0,($B$13+$C$13*CJ354)/(1+$D$13*CJ354)*CC354/(CE354+273)*$E$13)</f>
        <v>0</v>
      </c>
      <c r="AK354" t="s">
        <v>292</v>
      </c>
      <c r="AL354" t="s">
        <v>292</v>
      </c>
      <c r="AM354">
        <v>0</v>
      </c>
      <c r="AN354">
        <v>0</v>
      </c>
      <c r="AO354">
        <f>1-AM354/AN354</f>
        <v>0</v>
      </c>
      <c r="AP354">
        <v>0</v>
      </c>
      <c r="AQ354" t="s">
        <v>292</v>
      </c>
      <c r="AR354" t="s">
        <v>292</v>
      </c>
      <c r="AS354">
        <v>0</v>
      </c>
      <c r="AT354">
        <v>0</v>
      </c>
      <c r="AU354">
        <f>1-AS354/AT354</f>
        <v>0</v>
      </c>
      <c r="AV354">
        <v>0.5</v>
      </c>
      <c r="AW354">
        <f>BN354</f>
        <v>0</v>
      </c>
      <c r="AX354">
        <f>K354</f>
        <v>0</v>
      </c>
      <c r="AY354">
        <f>AU354*AV354*AW354</f>
        <v>0</v>
      </c>
      <c r="AZ354">
        <f>(AX354-AP354)/AW354</f>
        <v>0</v>
      </c>
      <c r="BA354">
        <f>(AN354-AT354)/AT354</f>
        <v>0</v>
      </c>
      <c r="BB354">
        <f>AM354/(AO354+AM354/AT354)</f>
        <v>0</v>
      </c>
      <c r="BC354" t="s">
        <v>292</v>
      </c>
      <c r="BD354">
        <v>0</v>
      </c>
      <c r="BE354">
        <f>IF(BD354&lt;&gt;0, BD354, BB354)</f>
        <v>0</v>
      </c>
      <c r="BF354">
        <f>1-BE354/AT354</f>
        <v>0</v>
      </c>
      <c r="BG354">
        <f>(AT354-AS354)/(AT354-BE354)</f>
        <v>0</v>
      </c>
      <c r="BH354">
        <f>(AN354-AT354)/(AN354-BE354)</f>
        <v>0</v>
      </c>
      <c r="BI354">
        <f>(AT354-AS354)/(AT354-AM354)</f>
        <v>0</v>
      </c>
      <c r="BJ354">
        <f>(AN354-AT354)/(AN354-AM354)</f>
        <v>0</v>
      </c>
      <c r="BK354">
        <f>(BG354*BE354/AS354)</f>
        <v>0</v>
      </c>
      <c r="BL354">
        <f>(1-BK354)</f>
        <v>0</v>
      </c>
      <c r="BM354">
        <f>$B$11*CK354+$C$11*CL354+$F$11*CM354*(1-CP354)</f>
        <v>0</v>
      </c>
      <c r="BN354">
        <f>BM354*BO354</f>
        <v>0</v>
      </c>
      <c r="BO354">
        <f>($B$11*$D$9+$C$11*$D$9+$F$11*((CZ354+CR354)/MAX(CZ354+CR354+DA354, 0.1)*$I$9+DA354/MAX(CZ354+CR354+DA354, 0.1)*$J$9))/($B$11+$C$11+$F$11)</f>
        <v>0</v>
      </c>
      <c r="BP354">
        <f>($B$11*$K$9+$C$11*$K$9+$F$11*((CZ354+CR354)/MAX(CZ354+CR354+DA354, 0.1)*$P$9+DA354/MAX(CZ354+CR354+DA354, 0.1)*$Q$9))/($B$11+$C$11+$F$11)</f>
        <v>0</v>
      </c>
      <c r="BQ354">
        <v>6</v>
      </c>
      <c r="BR354">
        <v>0.5</v>
      </c>
      <c r="BS354" t="s">
        <v>293</v>
      </c>
      <c r="BT354">
        <v>2</v>
      </c>
      <c r="BU354">
        <v>1627941187.6</v>
      </c>
      <c r="BV354">
        <v>1121.34</v>
      </c>
      <c r="BW354">
        <v>1125.84</v>
      </c>
      <c r="BX354">
        <v>19.8036</v>
      </c>
      <c r="BY354">
        <v>19.7671</v>
      </c>
      <c r="BZ354">
        <v>1118.48</v>
      </c>
      <c r="CA354">
        <v>19.9332</v>
      </c>
      <c r="CB354">
        <v>900.016</v>
      </c>
      <c r="CC354">
        <v>101.137</v>
      </c>
      <c r="CD354">
        <v>0.09996</v>
      </c>
      <c r="CE354">
        <v>35.3492</v>
      </c>
      <c r="CF354">
        <v>35.6019</v>
      </c>
      <c r="CG354">
        <v>999.9</v>
      </c>
      <c r="CH354">
        <v>0</v>
      </c>
      <c r="CI354">
        <v>0</v>
      </c>
      <c r="CJ354">
        <v>9998.12</v>
      </c>
      <c r="CK354">
        <v>0</v>
      </c>
      <c r="CL354">
        <v>66.2226</v>
      </c>
      <c r="CM354">
        <v>1459.99</v>
      </c>
      <c r="CN354">
        <v>0.973009</v>
      </c>
      <c r="CO354">
        <v>0.0269909</v>
      </c>
      <c r="CP354">
        <v>0</v>
      </c>
      <c r="CQ354">
        <v>3.3042</v>
      </c>
      <c r="CR354">
        <v>4.99951</v>
      </c>
      <c r="CS354">
        <v>196.196</v>
      </c>
      <c r="CT354">
        <v>11911.9</v>
      </c>
      <c r="CU354">
        <v>48.625</v>
      </c>
      <c r="CV354">
        <v>51</v>
      </c>
      <c r="CW354">
        <v>50.187</v>
      </c>
      <c r="CX354">
        <v>50.125</v>
      </c>
      <c r="CY354">
        <v>50.687</v>
      </c>
      <c r="CZ354">
        <v>1415.72</v>
      </c>
      <c r="DA354">
        <v>39.27</v>
      </c>
      <c r="DB354">
        <v>0</v>
      </c>
      <c r="DC354">
        <v>1627941188.5</v>
      </c>
      <c r="DD354">
        <v>0</v>
      </c>
      <c r="DE354">
        <v>3.24077307692308</v>
      </c>
      <c r="DF354">
        <v>0.27261880631565</v>
      </c>
      <c r="DG354">
        <v>-3.61729913975817</v>
      </c>
      <c r="DH354">
        <v>196.524923076923</v>
      </c>
      <c r="DI354">
        <v>15</v>
      </c>
      <c r="DJ354">
        <v>1627940486.6</v>
      </c>
      <c r="DK354" t="s">
        <v>294</v>
      </c>
      <c r="DL354">
        <v>1627940484.1</v>
      </c>
      <c r="DM354">
        <v>1627940486.6</v>
      </c>
      <c r="DN354">
        <v>1</v>
      </c>
      <c r="DO354">
        <v>-0.66</v>
      </c>
      <c r="DP354">
        <v>-0.126</v>
      </c>
      <c r="DQ354">
        <v>0.617</v>
      </c>
      <c r="DR354">
        <v>-0.144</v>
      </c>
      <c r="DS354">
        <v>420</v>
      </c>
      <c r="DT354">
        <v>19</v>
      </c>
      <c r="DU354">
        <v>0.69</v>
      </c>
      <c r="DV354">
        <v>0.21</v>
      </c>
      <c r="DW354">
        <v>-4.41804292682927</v>
      </c>
      <c r="DX354">
        <v>1.09953491289198</v>
      </c>
      <c r="DY354">
        <v>0.152911254307434</v>
      </c>
      <c r="DZ354">
        <v>0</v>
      </c>
      <c r="EA354">
        <v>3.22904411764706</v>
      </c>
      <c r="EB354">
        <v>0.066882502113269</v>
      </c>
      <c r="EC354">
        <v>0.188972511526033</v>
      </c>
      <c r="ED354">
        <v>1</v>
      </c>
      <c r="EE354">
        <v>0.0866782</v>
      </c>
      <c r="EF354">
        <v>-0.245728419512195</v>
      </c>
      <c r="EG354">
        <v>0.0257433818639978</v>
      </c>
      <c r="EH354">
        <v>0</v>
      </c>
      <c r="EI354">
        <v>1</v>
      </c>
      <c r="EJ354">
        <v>3</v>
      </c>
      <c r="EK354" t="s">
        <v>349</v>
      </c>
      <c r="EL354">
        <v>100</v>
      </c>
      <c r="EM354">
        <v>100</v>
      </c>
      <c r="EN354">
        <v>2.86</v>
      </c>
      <c r="EO354">
        <v>-0.1296</v>
      </c>
      <c r="EP354">
        <v>-1.5265217558934</v>
      </c>
      <c r="EQ354">
        <v>0.00616335315543056</v>
      </c>
      <c r="ER354">
        <v>-2.81551833566181e-06</v>
      </c>
      <c r="ES354">
        <v>7.20361701182458e-10</v>
      </c>
      <c r="ET354">
        <v>-0.335119031910718</v>
      </c>
      <c r="EU354">
        <v>0.000949733804135094</v>
      </c>
      <c r="EV354">
        <v>0.000626151634330831</v>
      </c>
      <c r="EW354">
        <v>-7.8445624330649e-06</v>
      </c>
      <c r="EX354">
        <v>-4</v>
      </c>
      <c r="EY354">
        <v>2067</v>
      </c>
      <c r="EZ354">
        <v>1</v>
      </c>
      <c r="FA354">
        <v>22</v>
      </c>
      <c r="FB354">
        <v>11.7</v>
      </c>
      <c r="FC354">
        <v>11.7</v>
      </c>
      <c r="FD354">
        <v>18</v>
      </c>
      <c r="FE354">
        <v>994.129</v>
      </c>
      <c r="FF354">
        <v>444.706</v>
      </c>
      <c r="FG354">
        <v>33</v>
      </c>
      <c r="FH354">
        <v>35.8739</v>
      </c>
      <c r="FI354">
        <v>30.001</v>
      </c>
      <c r="FJ354">
        <v>35.5789</v>
      </c>
      <c r="FK354">
        <v>35.5976</v>
      </c>
      <c r="FL354">
        <v>59.9734</v>
      </c>
      <c r="FM354">
        <v>45.9895</v>
      </c>
      <c r="FN354">
        <v>0</v>
      </c>
      <c r="FO354">
        <v>33</v>
      </c>
      <c r="FP354">
        <v>1140.1</v>
      </c>
      <c r="FQ354">
        <v>19.8004</v>
      </c>
      <c r="FR354">
        <v>98.671</v>
      </c>
      <c r="FS354">
        <v>97.4814</v>
      </c>
    </row>
    <row r="355" spans="1:175">
      <c r="A355">
        <v>339</v>
      </c>
      <c r="B355">
        <v>1627941189.6</v>
      </c>
      <c r="C355">
        <v>676</v>
      </c>
      <c r="D355" t="s">
        <v>972</v>
      </c>
      <c r="E355" t="s">
        <v>973</v>
      </c>
      <c r="F355">
        <v>0</v>
      </c>
      <c r="H355">
        <v>1627941189.6</v>
      </c>
      <c r="I355">
        <f>(J355)/1000</f>
        <v>0</v>
      </c>
      <c r="J355">
        <f>1000*CB355*AH355*(BX355-BY355)/(100*BQ355*(1000-AH355*BX355))</f>
        <v>0</v>
      </c>
      <c r="K355">
        <f>CB355*AH355*(BW355-BV355*(1000-AH355*BY355)/(1000-AH355*BX355))/(100*BQ355)</f>
        <v>0</v>
      </c>
      <c r="L355">
        <f>BV355 - IF(AH355&gt;1, K355*BQ355*100.0/(AJ355*CJ355), 0)</f>
        <v>0</v>
      </c>
      <c r="M355">
        <f>((S355-I355/2)*L355-K355)/(S355+I355/2)</f>
        <v>0</v>
      </c>
      <c r="N355">
        <f>M355*(CC355+CD355)/1000.0</f>
        <v>0</v>
      </c>
      <c r="O355">
        <f>(BV355 - IF(AH355&gt;1, K355*BQ355*100.0/(AJ355*CJ355), 0))*(CC355+CD355)/1000.0</f>
        <v>0</v>
      </c>
      <c r="P355">
        <f>2.0/((1/R355-1/Q355)+SIGN(R355)*SQRT((1/R355-1/Q355)*(1/R355-1/Q355) + 4*BR355/((BR355+1)*(BR355+1))*(2*1/R355*1/Q355-1/Q355*1/Q355)))</f>
        <v>0</v>
      </c>
      <c r="Q355">
        <f>IF(LEFT(BS355,1)&lt;&gt;"0",IF(LEFT(BS355,1)="1",3.0,BT355),$D$5+$E$5*(CJ355*CC355/($K$5*1000))+$F$5*(CJ355*CC355/($K$5*1000))*MAX(MIN(BQ355,$J$5),$I$5)*MAX(MIN(BQ355,$J$5),$I$5)+$G$5*MAX(MIN(BQ355,$J$5),$I$5)*(CJ355*CC355/($K$5*1000))+$H$5*(CJ355*CC355/($K$5*1000))*(CJ355*CC355/($K$5*1000)))</f>
        <v>0</v>
      </c>
      <c r="R355">
        <f>I355*(1000-(1000*0.61365*exp(17.502*V355/(240.97+V355))/(CC355+CD355)+BX355)/2)/(1000*0.61365*exp(17.502*V355/(240.97+V355))/(CC355+CD355)-BX355)</f>
        <v>0</v>
      </c>
      <c r="S355">
        <f>1/((BR355+1)/(P355/1.6)+1/(Q355/1.37)) + BR355/((BR355+1)/(P355/1.6) + BR355/(Q355/1.37))</f>
        <v>0</v>
      </c>
      <c r="T355">
        <f>(BM355*BP355)</f>
        <v>0</v>
      </c>
      <c r="U355">
        <f>(CE355+(T355+2*0.95*5.67E-8*(((CE355+$B$7)+273)^4-(CE355+273)^4)-44100*I355)/(1.84*29.3*Q355+8*0.95*5.67E-8*(CE355+273)^3))</f>
        <v>0</v>
      </c>
      <c r="V355">
        <f>($C$7*CF355+$D$7*CG355+$E$7*U355)</f>
        <v>0</v>
      </c>
      <c r="W355">
        <f>0.61365*exp(17.502*V355/(240.97+V355))</f>
        <v>0</v>
      </c>
      <c r="X355">
        <f>(Y355/Z355*100)</f>
        <v>0</v>
      </c>
      <c r="Y355">
        <f>BX355*(CC355+CD355)/1000</f>
        <v>0</v>
      </c>
      <c r="Z355">
        <f>0.61365*exp(17.502*CE355/(240.97+CE355))</f>
        <v>0</v>
      </c>
      <c r="AA355">
        <f>(W355-BX355*(CC355+CD355)/1000)</f>
        <v>0</v>
      </c>
      <c r="AB355">
        <f>(-I355*44100)</f>
        <v>0</v>
      </c>
      <c r="AC355">
        <f>2*29.3*Q355*0.92*(CE355-V355)</f>
        <v>0</v>
      </c>
      <c r="AD355">
        <f>2*0.95*5.67E-8*(((CE355+$B$7)+273)^4-(V355+273)^4)</f>
        <v>0</v>
      </c>
      <c r="AE355">
        <f>T355+AD355+AB355+AC355</f>
        <v>0</v>
      </c>
      <c r="AF355">
        <v>0</v>
      </c>
      <c r="AG355">
        <v>0</v>
      </c>
      <c r="AH355">
        <f>IF(AF355*$H$13&gt;=AJ355,1.0,(AJ355/(AJ355-AF355*$H$13)))</f>
        <v>0</v>
      </c>
      <c r="AI355">
        <f>(AH355-1)*100</f>
        <v>0</v>
      </c>
      <c r="AJ355">
        <f>MAX(0,($B$13+$C$13*CJ355)/(1+$D$13*CJ355)*CC355/(CE355+273)*$E$13)</f>
        <v>0</v>
      </c>
      <c r="AK355" t="s">
        <v>292</v>
      </c>
      <c r="AL355" t="s">
        <v>292</v>
      </c>
      <c r="AM355">
        <v>0</v>
      </c>
      <c r="AN355">
        <v>0</v>
      </c>
      <c r="AO355">
        <f>1-AM355/AN355</f>
        <v>0</v>
      </c>
      <c r="AP355">
        <v>0</v>
      </c>
      <c r="AQ355" t="s">
        <v>292</v>
      </c>
      <c r="AR355" t="s">
        <v>292</v>
      </c>
      <c r="AS355">
        <v>0</v>
      </c>
      <c r="AT355">
        <v>0</v>
      </c>
      <c r="AU355">
        <f>1-AS355/AT355</f>
        <v>0</v>
      </c>
      <c r="AV355">
        <v>0.5</v>
      </c>
      <c r="AW355">
        <f>BN355</f>
        <v>0</v>
      </c>
      <c r="AX355">
        <f>K355</f>
        <v>0</v>
      </c>
      <c r="AY355">
        <f>AU355*AV355*AW355</f>
        <v>0</v>
      </c>
      <c r="AZ355">
        <f>(AX355-AP355)/AW355</f>
        <v>0</v>
      </c>
      <c r="BA355">
        <f>(AN355-AT355)/AT355</f>
        <v>0</v>
      </c>
      <c r="BB355">
        <f>AM355/(AO355+AM355/AT355)</f>
        <v>0</v>
      </c>
      <c r="BC355" t="s">
        <v>292</v>
      </c>
      <c r="BD355">
        <v>0</v>
      </c>
      <c r="BE355">
        <f>IF(BD355&lt;&gt;0, BD355, BB355)</f>
        <v>0</v>
      </c>
      <c r="BF355">
        <f>1-BE355/AT355</f>
        <v>0</v>
      </c>
      <c r="BG355">
        <f>(AT355-AS355)/(AT355-BE355)</f>
        <v>0</v>
      </c>
      <c r="BH355">
        <f>(AN355-AT355)/(AN355-BE355)</f>
        <v>0</v>
      </c>
      <c r="BI355">
        <f>(AT355-AS355)/(AT355-AM355)</f>
        <v>0</v>
      </c>
      <c r="BJ355">
        <f>(AN355-AT355)/(AN355-AM355)</f>
        <v>0</v>
      </c>
      <c r="BK355">
        <f>(BG355*BE355/AS355)</f>
        <v>0</v>
      </c>
      <c r="BL355">
        <f>(1-BK355)</f>
        <v>0</v>
      </c>
      <c r="BM355">
        <f>$B$11*CK355+$C$11*CL355+$F$11*CM355*(1-CP355)</f>
        <v>0</v>
      </c>
      <c r="BN355">
        <f>BM355*BO355</f>
        <v>0</v>
      </c>
      <c r="BO355">
        <f>($B$11*$D$9+$C$11*$D$9+$F$11*((CZ355+CR355)/MAX(CZ355+CR355+DA355, 0.1)*$I$9+DA355/MAX(CZ355+CR355+DA355, 0.1)*$J$9))/($B$11+$C$11+$F$11)</f>
        <v>0</v>
      </c>
      <c r="BP355">
        <f>($B$11*$K$9+$C$11*$K$9+$F$11*((CZ355+CR355)/MAX(CZ355+CR355+DA355, 0.1)*$P$9+DA355/MAX(CZ355+CR355+DA355, 0.1)*$Q$9))/($B$11+$C$11+$F$11)</f>
        <v>0</v>
      </c>
      <c r="BQ355">
        <v>6</v>
      </c>
      <c r="BR355">
        <v>0.5</v>
      </c>
      <c r="BS355" t="s">
        <v>293</v>
      </c>
      <c r="BT355">
        <v>2</v>
      </c>
      <c r="BU355">
        <v>1627941189.6</v>
      </c>
      <c r="BV355">
        <v>1124.68</v>
      </c>
      <c r="BW355">
        <v>1129.13</v>
      </c>
      <c r="BX355">
        <v>19.8198</v>
      </c>
      <c r="BY355">
        <v>19.7783</v>
      </c>
      <c r="BZ355">
        <v>1121.81</v>
      </c>
      <c r="CA355">
        <v>19.9491</v>
      </c>
      <c r="CB355">
        <v>900.027</v>
      </c>
      <c r="CC355">
        <v>101.138</v>
      </c>
      <c r="CD355">
        <v>0.100182</v>
      </c>
      <c r="CE355">
        <v>35.3459</v>
      </c>
      <c r="CF355">
        <v>35.6008</v>
      </c>
      <c r="CG355">
        <v>999.9</v>
      </c>
      <c r="CH355">
        <v>0</v>
      </c>
      <c r="CI355">
        <v>0</v>
      </c>
      <c r="CJ355">
        <v>10010.6</v>
      </c>
      <c r="CK355">
        <v>0</v>
      </c>
      <c r="CL355">
        <v>66.2226</v>
      </c>
      <c r="CM355">
        <v>1460</v>
      </c>
      <c r="CN355">
        <v>0.973009</v>
      </c>
      <c r="CO355">
        <v>0.0269909</v>
      </c>
      <c r="CP355">
        <v>0</v>
      </c>
      <c r="CQ355">
        <v>3.3164</v>
      </c>
      <c r="CR355">
        <v>4.99951</v>
      </c>
      <c r="CS355">
        <v>196.318</v>
      </c>
      <c r="CT355">
        <v>11912</v>
      </c>
      <c r="CU355">
        <v>48.625</v>
      </c>
      <c r="CV355">
        <v>51</v>
      </c>
      <c r="CW355">
        <v>50.187</v>
      </c>
      <c r="CX355">
        <v>50.062</v>
      </c>
      <c r="CY355">
        <v>50.687</v>
      </c>
      <c r="CZ355">
        <v>1415.73</v>
      </c>
      <c r="DA355">
        <v>39.27</v>
      </c>
      <c r="DB355">
        <v>0</v>
      </c>
      <c r="DC355">
        <v>1627941190.3</v>
      </c>
      <c r="DD355">
        <v>0</v>
      </c>
      <c r="DE355">
        <v>3.2354</v>
      </c>
      <c r="DF355">
        <v>0.999130784851255</v>
      </c>
      <c r="DG355">
        <v>-4.26100001913724</v>
      </c>
      <c r="DH355">
        <v>196.46972</v>
      </c>
      <c r="DI355">
        <v>15</v>
      </c>
      <c r="DJ355">
        <v>1627940486.6</v>
      </c>
      <c r="DK355" t="s">
        <v>294</v>
      </c>
      <c r="DL355">
        <v>1627940484.1</v>
      </c>
      <c r="DM355">
        <v>1627940486.6</v>
      </c>
      <c r="DN355">
        <v>1</v>
      </c>
      <c r="DO355">
        <v>-0.66</v>
      </c>
      <c r="DP355">
        <v>-0.126</v>
      </c>
      <c r="DQ355">
        <v>0.617</v>
      </c>
      <c r="DR355">
        <v>-0.144</v>
      </c>
      <c r="DS355">
        <v>420</v>
      </c>
      <c r="DT355">
        <v>19</v>
      </c>
      <c r="DU355">
        <v>0.69</v>
      </c>
      <c r="DV355">
        <v>0.21</v>
      </c>
      <c r="DW355">
        <v>-4.40111731707317</v>
      </c>
      <c r="DX355">
        <v>0.607375818815323</v>
      </c>
      <c r="DY355">
        <v>0.136050301601917</v>
      </c>
      <c r="DZ355">
        <v>0</v>
      </c>
      <c r="EA355">
        <v>3.22285714285714</v>
      </c>
      <c r="EB355">
        <v>0.231597651663406</v>
      </c>
      <c r="EC355">
        <v>0.182091955240382</v>
      </c>
      <c r="ED355">
        <v>1</v>
      </c>
      <c r="EE355">
        <v>0.0765004756097561</v>
      </c>
      <c r="EF355">
        <v>-0.219396794425087</v>
      </c>
      <c r="EG355">
        <v>0.022507971852698</v>
      </c>
      <c r="EH355">
        <v>0</v>
      </c>
      <c r="EI355">
        <v>1</v>
      </c>
      <c r="EJ355">
        <v>3</v>
      </c>
      <c r="EK355" t="s">
        <v>349</v>
      </c>
      <c r="EL355">
        <v>100</v>
      </c>
      <c r="EM355">
        <v>100</v>
      </c>
      <c r="EN355">
        <v>2.87</v>
      </c>
      <c r="EO355">
        <v>-0.1293</v>
      </c>
      <c r="EP355">
        <v>-1.5265217558934</v>
      </c>
      <c r="EQ355">
        <v>0.00616335315543056</v>
      </c>
      <c r="ER355">
        <v>-2.81551833566181e-06</v>
      </c>
      <c r="ES355">
        <v>7.20361701182458e-10</v>
      </c>
      <c r="ET355">
        <v>-0.335119031910718</v>
      </c>
      <c r="EU355">
        <v>0.000949733804135094</v>
      </c>
      <c r="EV355">
        <v>0.000626151634330831</v>
      </c>
      <c r="EW355">
        <v>-7.8445624330649e-06</v>
      </c>
      <c r="EX355">
        <v>-4</v>
      </c>
      <c r="EY355">
        <v>2067</v>
      </c>
      <c r="EZ355">
        <v>1</v>
      </c>
      <c r="FA355">
        <v>22</v>
      </c>
      <c r="FB355">
        <v>11.8</v>
      </c>
      <c r="FC355">
        <v>11.7</v>
      </c>
      <c r="FD355">
        <v>18</v>
      </c>
      <c r="FE355">
        <v>994.292</v>
      </c>
      <c r="FF355">
        <v>444.61</v>
      </c>
      <c r="FG355">
        <v>32.9998</v>
      </c>
      <c r="FH355">
        <v>35.879</v>
      </c>
      <c r="FI355">
        <v>30.0009</v>
      </c>
      <c r="FJ355">
        <v>35.584</v>
      </c>
      <c r="FK355">
        <v>35.6027</v>
      </c>
      <c r="FL355">
        <v>60.1432</v>
      </c>
      <c r="FM355">
        <v>45.9895</v>
      </c>
      <c r="FN355">
        <v>0</v>
      </c>
      <c r="FO355">
        <v>33</v>
      </c>
      <c r="FP355">
        <v>1140.1</v>
      </c>
      <c r="FQ355">
        <v>19.798</v>
      </c>
      <c r="FR355">
        <v>98.6691</v>
      </c>
      <c r="FS355">
        <v>97.4806</v>
      </c>
    </row>
    <row r="356" spans="1:175">
      <c r="A356">
        <v>340</v>
      </c>
      <c r="B356">
        <v>1627941191.6</v>
      </c>
      <c r="C356">
        <v>678</v>
      </c>
      <c r="D356" t="s">
        <v>974</v>
      </c>
      <c r="E356" t="s">
        <v>975</v>
      </c>
      <c r="F356">
        <v>0</v>
      </c>
      <c r="H356">
        <v>1627941191.6</v>
      </c>
      <c r="I356">
        <f>(J356)/1000</f>
        <v>0</v>
      </c>
      <c r="J356">
        <f>1000*CB356*AH356*(BX356-BY356)/(100*BQ356*(1000-AH356*BX356))</f>
        <v>0</v>
      </c>
      <c r="K356">
        <f>CB356*AH356*(BW356-BV356*(1000-AH356*BY356)/(1000-AH356*BX356))/(100*BQ356)</f>
        <v>0</v>
      </c>
      <c r="L356">
        <f>BV356 - IF(AH356&gt;1, K356*BQ356*100.0/(AJ356*CJ356), 0)</f>
        <v>0</v>
      </c>
      <c r="M356">
        <f>((S356-I356/2)*L356-K356)/(S356+I356/2)</f>
        <v>0</v>
      </c>
      <c r="N356">
        <f>M356*(CC356+CD356)/1000.0</f>
        <v>0</v>
      </c>
      <c r="O356">
        <f>(BV356 - IF(AH356&gt;1, K356*BQ356*100.0/(AJ356*CJ356), 0))*(CC356+CD356)/1000.0</f>
        <v>0</v>
      </c>
      <c r="P356">
        <f>2.0/((1/R356-1/Q356)+SIGN(R356)*SQRT((1/R356-1/Q356)*(1/R356-1/Q356) + 4*BR356/((BR356+1)*(BR356+1))*(2*1/R356*1/Q356-1/Q356*1/Q356)))</f>
        <v>0</v>
      </c>
      <c r="Q356">
        <f>IF(LEFT(BS356,1)&lt;&gt;"0",IF(LEFT(BS356,1)="1",3.0,BT356),$D$5+$E$5*(CJ356*CC356/($K$5*1000))+$F$5*(CJ356*CC356/($K$5*1000))*MAX(MIN(BQ356,$J$5),$I$5)*MAX(MIN(BQ356,$J$5),$I$5)+$G$5*MAX(MIN(BQ356,$J$5),$I$5)*(CJ356*CC356/($K$5*1000))+$H$5*(CJ356*CC356/($K$5*1000))*(CJ356*CC356/($K$5*1000)))</f>
        <v>0</v>
      </c>
      <c r="R356">
        <f>I356*(1000-(1000*0.61365*exp(17.502*V356/(240.97+V356))/(CC356+CD356)+BX356)/2)/(1000*0.61365*exp(17.502*V356/(240.97+V356))/(CC356+CD356)-BX356)</f>
        <v>0</v>
      </c>
      <c r="S356">
        <f>1/((BR356+1)/(P356/1.6)+1/(Q356/1.37)) + BR356/((BR356+1)/(P356/1.6) + BR356/(Q356/1.37))</f>
        <v>0</v>
      </c>
      <c r="T356">
        <f>(BM356*BP356)</f>
        <v>0</v>
      </c>
      <c r="U356">
        <f>(CE356+(T356+2*0.95*5.67E-8*(((CE356+$B$7)+273)^4-(CE356+273)^4)-44100*I356)/(1.84*29.3*Q356+8*0.95*5.67E-8*(CE356+273)^3))</f>
        <v>0</v>
      </c>
      <c r="V356">
        <f>($C$7*CF356+$D$7*CG356+$E$7*U356)</f>
        <v>0</v>
      </c>
      <c r="W356">
        <f>0.61365*exp(17.502*V356/(240.97+V356))</f>
        <v>0</v>
      </c>
      <c r="X356">
        <f>(Y356/Z356*100)</f>
        <v>0</v>
      </c>
      <c r="Y356">
        <f>BX356*(CC356+CD356)/1000</f>
        <v>0</v>
      </c>
      <c r="Z356">
        <f>0.61365*exp(17.502*CE356/(240.97+CE356))</f>
        <v>0</v>
      </c>
      <c r="AA356">
        <f>(W356-BX356*(CC356+CD356)/1000)</f>
        <v>0</v>
      </c>
      <c r="AB356">
        <f>(-I356*44100)</f>
        <v>0</v>
      </c>
      <c r="AC356">
        <f>2*29.3*Q356*0.92*(CE356-V356)</f>
        <v>0</v>
      </c>
      <c r="AD356">
        <f>2*0.95*5.67E-8*(((CE356+$B$7)+273)^4-(V356+273)^4)</f>
        <v>0</v>
      </c>
      <c r="AE356">
        <f>T356+AD356+AB356+AC356</f>
        <v>0</v>
      </c>
      <c r="AF356">
        <v>0</v>
      </c>
      <c r="AG356">
        <v>0</v>
      </c>
      <c r="AH356">
        <f>IF(AF356*$H$13&gt;=AJ356,1.0,(AJ356/(AJ356-AF356*$H$13)))</f>
        <v>0</v>
      </c>
      <c r="AI356">
        <f>(AH356-1)*100</f>
        <v>0</v>
      </c>
      <c r="AJ356">
        <f>MAX(0,($B$13+$C$13*CJ356)/(1+$D$13*CJ356)*CC356/(CE356+273)*$E$13)</f>
        <v>0</v>
      </c>
      <c r="AK356" t="s">
        <v>292</v>
      </c>
      <c r="AL356" t="s">
        <v>292</v>
      </c>
      <c r="AM356">
        <v>0</v>
      </c>
      <c r="AN356">
        <v>0</v>
      </c>
      <c r="AO356">
        <f>1-AM356/AN356</f>
        <v>0</v>
      </c>
      <c r="AP356">
        <v>0</v>
      </c>
      <c r="AQ356" t="s">
        <v>292</v>
      </c>
      <c r="AR356" t="s">
        <v>292</v>
      </c>
      <c r="AS356">
        <v>0</v>
      </c>
      <c r="AT356">
        <v>0</v>
      </c>
      <c r="AU356">
        <f>1-AS356/AT356</f>
        <v>0</v>
      </c>
      <c r="AV356">
        <v>0.5</v>
      </c>
      <c r="AW356">
        <f>BN356</f>
        <v>0</v>
      </c>
      <c r="AX356">
        <f>K356</f>
        <v>0</v>
      </c>
      <c r="AY356">
        <f>AU356*AV356*AW356</f>
        <v>0</v>
      </c>
      <c r="AZ356">
        <f>(AX356-AP356)/AW356</f>
        <v>0</v>
      </c>
      <c r="BA356">
        <f>(AN356-AT356)/AT356</f>
        <v>0</v>
      </c>
      <c r="BB356">
        <f>AM356/(AO356+AM356/AT356)</f>
        <v>0</v>
      </c>
      <c r="BC356" t="s">
        <v>292</v>
      </c>
      <c r="BD356">
        <v>0</v>
      </c>
      <c r="BE356">
        <f>IF(BD356&lt;&gt;0, BD356, BB356)</f>
        <v>0</v>
      </c>
      <c r="BF356">
        <f>1-BE356/AT356</f>
        <v>0</v>
      </c>
      <c r="BG356">
        <f>(AT356-AS356)/(AT356-BE356)</f>
        <v>0</v>
      </c>
      <c r="BH356">
        <f>(AN356-AT356)/(AN356-BE356)</f>
        <v>0</v>
      </c>
      <c r="BI356">
        <f>(AT356-AS356)/(AT356-AM356)</f>
        <v>0</v>
      </c>
      <c r="BJ356">
        <f>(AN356-AT356)/(AN356-AM356)</f>
        <v>0</v>
      </c>
      <c r="BK356">
        <f>(BG356*BE356/AS356)</f>
        <v>0</v>
      </c>
      <c r="BL356">
        <f>(1-BK356)</f>
        <v>0</v>
      </c>
      <c r="BM356">
        <f>$B$11*CK356+$C$11*CL356+$F$11*CM356*(1-CP356)</f>
        <v>0</v>
      </c>
      <c r="BN356">
        <f>BM356*BO356</f>
        <v>0</v>
      </c>
      <c r="BO356">
        <f>($B$11*$D$9+$C$11*$D$9+$F$11*((CZ356+CR356)/MAX(CZ356+CR356+DA356, 0.1)*$I$9+DA356/MAX(CZ356+CR356+DA356, 0.1)*$J$9))/($B$11+$C$11+$F$11)</f>
        <v>0</v>
      </c>
      <c r="BP356">
        <f>($B$11*$K$9+$C$11*$K$9+$F$11*((CZ356+CR356)/MAX(CZ356+CR356+DA356, 0.1)*$P$9+DA356/MAX(CZ356+CR356+DA356, 0.1)*$Q$9))/($B$11+$C$11+$F$11)</f>
        <v>0</v>
      </c>
      <c r="BQ356">
        <v>6</v>
      </c>
      <c r="BR356">
        <v>0.5</v>
      </c>
      <c r="BS356" t="s">
        <v>293</v>
      </c>
      <c r="BT356">
        <v>2</v>
      </c>
      <c r="BU356">
        <v>1627941191.6</v>
      </c>
      <c r="BV356">
        <v>1128.12</v>
      </c>
      <c r="BW356">
        <v>1132.62</v>
      </c>
      <c r="BX356">
        <v>19.8316</v>
      </c>
      <c r="BY356">
        <v>19.7829</v>
      </c>
      <c r="BZ356">
        <v>1125.25</v>
      </c>
      <c r="CA356">
        <v>19.9607</v>
      </c>
      <c r="CB356">
        <v>899.869</v>
      </c>
      <c r="CC356">
        <v>101.138</v>
      </c>
      <c r="CD356">
        <v>0.0998645</v>
      </c>
      <c r="CE356">
        <v>35.3446</v>
      </c>
      <c r="CF356">
        <v>35.6114</v>
      </c>
      <c r="CG356">
        <v>999.9</v>
      </c>
      <c r="CH356">
        <v>0</v>
      </c>
      <c r="CI356">
        <v>0</v>
      </c>
      <c r="CJ356">
        <v>9997.5</v>
      </c>
      <c r="CK356">
        <v>0</v>
      </c>
      <c r="CL356">
        <v>66.2367</v>
      </c>
      <c r="CM356">
        <v>1460.01</v>
      </c>
      <c r="CN356">
        <v>0.973009</v>
      </c>
      <c r="CO356">
        <v>0.0269909</v>
      </c>
      <c r="CP356">
        <v>0</v>
      </c>
      <c r="CQ356">
        <v>3.3083</v>
      </c>
      <c r="CR356">
        <v>4.99951</v>
      </c>
      <c r="CS356">
        <v>196.422</v>
      </c>
      <c r="CT356">
        <v>11912</v>
      </c>
      <c r="CU356">
        <v>48.625</v>
      </c>
      <c r="CV356">
        <v>51</v>
      </c>
      <c r="CW356">
        <v>50.187</v>
      </c>
      <c r="CX356">
        <v>50.062</v>
      </c>
      <c r="CY356">
        <v>50.687</v>
      </c>
      <c r="CZ356">
        <v>1415.74</v>
      </c>
      <c r="DA356">
        <v>39.27</v>
      </c>
      <c r="DB356">
        <v>0</v>
      </c>
      <c r="DC356">
        <v>1627941192.1</v>
      </c>
      <c r="DD356">
        <v>0</v>
      </c>
      <c r="DE356">
        <v>3.21385384615385</v>
      </c>
      <c r="DF356">
        <v>0.955117955744742</v>
      </c>
      <c r="DG356">
        <v>-3.19866667581144</v>
      </c>
      <c r="DH356">
        <v>196.440576923077</v>
      </c>
      <c r="DI356">
        <v>15</v>
      </c>
      <c r="DJ356">
        <v>1627940486.6</v>
      </c>
      <c r="DK356" t="s">
        <v>294</v>
      </c>
      <c r="DL356">
        <v>1627940484.1</v>
      </c>
      <c r="DM356">
        <v>1627940486.6</v>
      </c>
      <c r="DN356">
        <v>1</v>
      </c>
      <c r="DO356">
        <v>-0.66</v>
      </c>
      <c r="DP356">
        <v>-0.126</v>
      </c>
      <c r="DQ356">
        <v>0.617</v>
      </c>
      <c r="DR356">
        <v>-0.144</v>
      </c>
      <c r="DS356">
        <v>420</v>
      </c>
      <c r="DT356">
        <v>19</v>
      </c>
      <c r="DU356">
        <v>0.69</v>
      </c>
      <c r="DV356">
        <v>0.21</v>
      </c>
      <c r="DW356">
        <v>-4.38931512195122</v>
      </c>
      <c r="DX356">
        <v>0.0563577700348366</v>
      </c>
      <c r="DY356">
        <v>0.121285971965915</v>
      </c>
      <c r="DZ356">
        <v>1</v>
      </c>
      <c r="EA356">
        <v>3.22975294117647</v>
      </c>
      <c r="EB356">
        <v>0.221599599348939</v>
      </c>
      <c r="EC356">
        <v>0.184452953088624</v>
      </c>
      <c r="ED356">
        <v>1</v>
      </c>
      <c r="EE356">
        <v>0.0689391073170732</v>
      </c>
      <c r="EF356">
        <v>-0.189238534494773</v>
      </c>
      <c r="EG356">
        <v>0.0193317969690831</v>
      </c>
      <c r="EH356">
        <v>0</v>
      </c>
      <c r="EI356">
        <v>2</v>
      </c>
      <c r="EJ356">
        <v>3</v>
      </c>
      <c r="EK356" t="s">
        <v>298</v>
      </c>
      <c r="EL356">
        <v>100</v>
      </c>
      <c r="EM356">
        <v>100</v>
      </c>
      <c r="EN356">
        <v>2.87</v>
      </c>
      <c r="EO356">
        <v>-0.1291</v>
      </c>
      <c r="EP356">
        <v>-1.5265217558934</v>
      </c>
      <c r="EQ356">
        <v>0.00616335315543056</v>
      </c>
      <c r="ER356">
        <v>-2.81551833566181e-06</v>
      </c>
      <c r="ES356">
        <v>7.20361701182458e-10</v>
      </c>
      <c r="ET356">
        <v>-0.335119031910718</v>
      </c>
      <c r="EU356">
        <v>0.000949733804135094</v>
      </c>
      <c r="EV356">
        <v>0.000626151634330831</v>
      </c>
      <c r="EW356">
        <v>-7.8445624330649e-06</v>
      </c>
      <c r="EX356">
        <v>-4</v>
      </c>
      <c r="EY356">
        <v>2067</v>
      </c>
      <c r="EZ356">
        <v>1</v>
      </c>
      <c r="FA356">
        <v>22</v>
      </c>
      <c r="FB356">
        <v>11.8</v>
      </c>
      <c r="FC356">
        <v>11.8</v>
      </c>
      <c r="FD356">
        <v>18</v>
      </c>
      <c r="FE356">
        <v>994.285</v>
      </c>
      <c r="FF356">
        <v>444.731</v>
      </c>
      <c r="FG356">
        <v>32.9996</v>
      </c>
      <c r="FH356">
        <v>35.8833</v>
      </c>
      <c r="FI356">
        <v>30.0009</v>
      </c>
      <c r="FJ356">
        <v>35.5889</v>
      </c>
      <c r="FK356">
        <v>35.6084</v>
      </c>
      <c r="FL356">
        <v>60.2947</v>
      </c>
      <c r="FM356">
        <v>45.9895</v>
      </c>
      <c r="FN356">
        <v>0</v>
      </c>
      <c r="FO356">
        <v>33</v>
      </c>
      <c r="FP356">
        <v>1145.15</v>
      </c>
      <c r="FQ356">
        <v>19.798</v>
      </c>
      <c r="FR356">
        <v>98.6692</v>
      </c>
      <c r="FS356">
        <v>97.4794</v>
      </c>
    </row>
    <row r="357" spans="1:175">
      <c r="A357">
        <v>341</v>
      </c>
      <c r="B357">
        <v>1627941193.6</v>
      </c>
      <c r="C357">
        <v>680</v>
      </c>
      <c r="D357" t="s">
        <v>976</v>
      </c>
      <c r="E357" t="s">
        <v>977</v>
      </c>
      <c r="F357">
        <v>0</v>
      </c>
      <c r="H357">
        <v>1627941193.6</v>
      </c>
      <c r="I357">
        <f>(J357)/1000</f>
        <v>0</v>
      </c>
      <c r="J357">
        <f>1000*CB357*AH357*(BX357-BY357)/(100*BQ357*(1000-AH357*BX357))</f>
        <v>0</v>
      </c>
      <c r="K357">
        <f>CB357*AH357*(BW357-BV357*(1000-AH357*BY357)/(1000-AH357*BX357))/(100*BQ357)</f>
        <v>0</v>
      </c>
      <c r="L357">
        <f>BV357 - IF(AH357&gt;1, K357*BQ357*100.0/(AJ357*CJ357), 0)</f>
        <v>0</v>
      </c>
      <c r="M357">
        <f>((S357-I357/2)*L357-K357)/(S357+I357/2)</f>
        <v>0</v>
      </c>
      <c r="N357">
        <f>M357*(CC357+CD357)/1000.0</f>
        <v>0</v>
      </c>
      <c r="O357">
        <f>(BV357 - IF(AH357&gt;1, K357*BQ357*100.0/(AJ357*CJ357), 0))*(CC357+CD357)/1000.0</f>
        <v>0</v>
      </c>
      <c r="P357">
        <f>2.0/((1/R357-1/Q357)+SIGN(R357)*SQRT((1/R357-1/Q357)*(1/R357-1/Q357) + 4*BR357/((BR357+1)*(BR357+1))*(2*1/R357*1/Q357-1/Q357*1/Q357)))</f>
        <v>0</v>
      </c>
      <c r="Q357">
        <f>IF(LEFT(BS357,1)&lt;&gt;"0",IF(LEFT(BS357,1)="1",3.0,BT357),$D$5+$E$5*(CJ357*CC357/($K$5*1000))+$F$5*(CJ357*CC357/($K$5*1000))*MAX(MIN(BQ357,$J$5),$I$5)*MAX(MIN(BQ357,$J$5),$I$5)+$G$5*MAX(MIN(BQ357,$J$5),$I$5)*(CJ357*CC357/($K$5*1000))+$H$5*(CJ357*CC357/($K$5*1000))*(CJ357*CC357/($K$5*1000)))</f>
        <v>0</v>
      </c>
      <c r="R357">
        <f>I357*(1000-(1000*0.61365*exp(17.502*V357/(240.97+V357))/(CC357+CD357)+BX357)/2)/(1000*0.61365*exp(17.502*V357/(240.97+V357))/(CC357+CD357)-BX357)</f>
        <v>0</v>
      </c>
      <c r="S357">
        <f>1/((BR357+1)/(P357/1.6)+1/(Q357/1.37)) + BR357/((BR357+1)/(P357/1.6) + BR357/(Q357/1.37))</f>
        <v>0</v>
      </c>
      <c r="T357">
        <f>(BM357*BP357)</f>
        <v>0</v>
      </c>
      <c r="U357">
        <f>(CE357+(T357+2*0.95*5.67E-8*(((CE357+$B$7)+273)^4-(CE357+273)^4)-44100*I357)/(1.84*29.3*Q357+8*0.95*5.67E-8*(CE357+273)^3))</f>
        <v>0</v>
      </c>
      <c r="V357">
        <f>($C$7*CF357+$D$7*CG357+$E$7*U357)</f>
        <v>0</v>
      </c>
      <c r="W357">
        <f>0.61365*exp(17.502*V357/(240.97+V357))</f>
        <v>0</v>
      </c>
      <c r="X357">
        <f>(Y357/Z357*100)</f>
        <v>0</v>
      </c>
      <c r="Y357">
        <f>BX357*(CC357+CD357)/1000</f>
        <v>0</v>
      </c>
      <c r="Z357">
        <f>0.61365*exp(17.502*CE357/(240.97+CE357))</f>
        <v>0</v>
      </c>
      <c r="AA357">
        <f>(W357-BX357*(CC357+CD357)/1000)</f>
        <v>0</v>
      </c>
      <c r="AB357">
        <f>(-I357*44100)</f>
        <v>0</v>
      </c>
      <c r="AC357">
        <f>2*29.3*Q357*0.92*(CE357-V357)</f>
        <v>0</v>
      </c>
      <c r="AD357">
        <f>2*0.95*5.67E-8*(((CE357+$B$7)+273)^4-(V357+273)^4)</f>
        <v>0</v>
      </c>
      <c r="AE357">
        <f>T357+AD357+AB357+AC357</f>
        <v>0</v>
      </c>
      <c r="AF357">
        <v>0</v>
      </c>
      <c r="AG357">
        <v>0</v>
      </c>
      <c r="AH357">
        <f>IF(AF357*$H$13&gt;=AJ357,1.0,(AJ357/(AJ357-AF357*$H$13)))</f>
        <v>0</v>
      </c>
      <c r="AI357">
        <f>(AH357-1)*100</f>
        <v>0</v>
      </c>
      <c r="AJ357">
        <f>MAX(0,($B$13+$C$13*CJ357)/(1+$D$13*CJ357)*CC357/(CE357+273)*$E$13)</f>
        <v>0</v>
      </c>
      <c r="AK357" t="s">
        <v>292</v>
      </c>
      <c r="AL357" t="s">
        <v>292</v>
      </c>
      <c r="AM357">
        <v>0</v>
      </c>
      <c r="AN357">
        <v>0</v>
      </c>
      <c r="AO357">
        <f>1-AM357/AN357</f>
        <v>0</v>
      </c>
      <c r="AP357">
        <v>0</v>
      </c>
      <c r="AQ357" t="s">
        <v>292</v>
      </c>
      <c r="AR357" t="s">
        <v>292</v>
      </c>
      <c r="AS357">
        <v>0</v>
      </c>
      <c r="AT357">
        <v>0</v>
      </c>
      <c r="AU357">
        <f>1-AS357/AT357</f>
        <v>0</v>
      </c>
      <c r="AV357">
        <v>0.5</v>
      </c>
      <c r="AW357">
        <f>BN357</f>
        <v>0</v>
      </c>
      <c r="AX357">
        <f>K357</f>
        <v>0</v>
      </c>
      <c r="AY357">
        <f>AU357*AV357*AW357</f>
        <v>0</v>
      </c>
      <c r="AZ357">
        <f>(AX357-AP357)/AW357</f>
        <v>0</v>
      </c>
      <c r="BA357">
        <f>(AN357-AT357)/AT357</f>
        <v>0</v>
      </c>
      <c r="BB357">
        <f>AM357/(AO357+AM357/AT357)</f>
        <v>0</v>
      </c>
      <c r="BC357" t="s">
        <v>292</v>
      </c>
      <c r="BD357">
        <v>0</v>
      </c>
      <c r="BE357">
        <f>IF(BD357&lt;&gt;0, BD357, BB357)</f>
        <v>0</v>
      </c>
      <c r="BF357">
        <f>1-BE357/AT357</f>
        <v>0</v>
      </c>
      <c r="BG357">
        <f>(AT357-AS357)/(AT357-BE357)</f>
        <v>0</v>
      </c>
      <c r="BH357">
        <f>(AN357-AT357)/(AN357-BE357)</f>
        <v>0</v>
      </c>
      <c r="BI357">
        <f>(AT357-AS357)/(AT357-AM357)</f>
        <v>0</v>
      </c>
      <c r="BJ357">
        <f>(AN357-AT357)/(AN357-AM357)</f>
        <v>0</v>
      </c>
      <c r="BK357">
        <f>(BG357*BE357/AS357)</f>
        <v>0</v>
      </c>
      <c r="BL357">
        <f>(1-BK357)</f>
        <v>0</v>
      </c>
      <c r="BM357">
        <f>$B$11*CK357+$C$11*CL357+$F$11*CM357*(1-CP357)</f>
        <v>0</v>
      </c>
      <c r="BN357">
        <f>BM357*BO357</f>
        <v>0</v>
      </c>
      <c r="BO357">
        <f>($B$11*$D$9+$C$11*$D$9+$F$11*((CZ357+CR357)/MAX(CZ357+CR357+DA357, 0.1)*$I$9+DA357/MAX(CZ357+CR357+DA357, 0.1)*$J$9))/($B$11+$C$11+$F$11)</f>
        <v>0</v>
      </c>
      <c r="BP357">
        <f>($B$11*$K$9+$C$11*$K$9+$F$11*((CZ357+CR357)/MAX(CZ357+CR357+DA357, 0.1)*$P$9+DA357/MAX(CZ357+CR357+DA357, 0.1)*$Q$9))/($B$11+$C$11+$F$11)</f>
        <v>0</v>
      </c>
      <c r="BQ357">
        <v>6</v>
      </c>
      <c r="BR357">
        <v>0.5</v>
      </c>
      <c r="BS357" t="s">
        <v>293</v>
      </c>
      <c r="BT357">
        <v>2</v>
      </c>
      <c r="BU357">
        <v>1627941193.6</v>
      </c>
      <c r="BV357">
        <v>1131.51</v>
      </c>
      <c r="BW357">
        <v>1135.99</v>
      </c>
      <c r="BX357">
        <v>19.8429</v>
      </c>
      <c r="BY357">
        <v>19.7888</v>
      </c>
      <c r="BZ357">
        <v>1128.63</v>
      </c>
      <c r="CA357">
        <v>19.9718</v>
      </c>
      <c r="CB357">
        <v>899.985</v>
      </c>
      <c r="CC357">
        <v>101.137</v>
      </c>
      <c r="CD357">
        <v>0.100144</v>
      </c>
      <c r="CE357">
        <v>35.3453</v>
      </c>
      <c r="CF357">
        <v>35.6115</v>
      </c>
      <c r="CG357">
        <v>999.9</v>
      </c>
      <c r="CH357">
        <v>0</v>
      </c>
      <c r="CI357">
        <v>0</v>
      </c>
      <c r="CJ357">
        <v>9994.38</v>
      </c>
      <c r="CK357">
        <v>0</v>
      </c>
      <c r="CL357">
        <v>66.2508</v>
      </c>
      <c r="CM357">
        <v>1460</v>
      </c>
      <c r="CN357">
        <v>0.973009</v>
      </c>
      <c r="CO357">
        <v>0.0269909</v>
      </c>
      <c r="CP357">
        <v>0</v>
      </c>
      <c r="CQ357">
        <v>2.9883</v>
      </c>
      <c r="CR357">
        <v>4.99951</v>
      </c>
      <c r="CS357">
        <v>196.064</v>
      </c>
      <c r="CT357">
        <v>11911.9</v>
      </c>
      <c r="CU357">
        <v>48.625</v>
      </c>
      <c r="CV357">
        <v>51</v>
      </c>
      <c r="CW357">
        <v>50.125</v>
      </c>
      <c r="CX357">
        <v>50.062</v>
      </c>
      <c r="CY357">
        <v>50.687</v>
      </c>
      <c r="CZ357">
        <v>1415.73</v>
      </c>
      <c r="DA357">
        <v>39.27</v>
      </c>
      <c r="DB357">
        <v>0</v>
      </c>
      <c r="DC357">
        <v>1627941194.5</v>
      </c>
      <c r="DD357">
        <v>0</v>
      </c>
      <c r="DE357">
        <v>3.22252307692308</v>
      </c>
      <c r="DF357">
        <v>0.315179491672959</v>
      </c>
      <c r="DG357">
        <v>-1.55535043160653</v>
      </c>
      <c r="DH357">
        <v>196.290538461538</v>
      </c>
      <c r="DI357">
        <v>15</v>
      </c>
      <c r="DJ357">
        <v>1627940486.6</v>
      </c>
      <c r="DK357" t="s">
        <v>294</v>
      </c>
      <c r="DL357">
        <v>1627940484.1</v>
      </c>
      <c r="DM357">
        <v>1627940486.6</v>
      </c>
      <c r="DN357">
        <v>1</v>
      </c>
      <c r="DO357">
        <v>-0.66</v>
      </c>
      <c r="DP357">
        <v>-0.126</v>
      </c>
      <c r="DQ357">
        <v>0.617</v>
      </c>
      <c r="DR357">
        <v>-0.144</v>
      </c>
      <c r="DS357">
        <v>420</v>
      </c>
      <c r="DT357">
        <v>19</v>
      </c>
      <c r="DU357">
        <v>0.69</v>
      </c>
      <c r="DV357">
        <v>0.21</v>
      </c>
      <c r="DW357">
        <v>-4.38704902439024</v>
      </c>
      <c r="DX357">
        <v>-0.295298257839722</v>
      </c>
      <c r="DY357">
        <v>0.119169445498885</v>
      </c>
      <c r="DZ357">
        <v>1</v>
      </c>
      <c r="EA357">
        <v>3.23860882352941</v>
      </c>
      <c r="EB357">
        <v>0.0789788672865638</v>
      </c>
      <c r="EC357">
        <v>0.175979857416305</v>
      </c>
      <c r="ED357">
        <v>1</v>
      </c>
      <c r="EE357">
        <v>0.0639534487804878</v>
      </c>
      <c r="EF357">
        <v>-0.158826731707317</v>
      </c>
      <c r="EG357">
        <v>0.0168992143852343</v>
      </c>
      <c r="EH357">
        <v>0</v>
      </c>
      <c r="EI357">
        <v>2</v>
      </c>
      <c r="EJ357">
        <v>3</v>
      </c>
      <c r="EK357" t="s">
        <v>298</v>
      </c>
      <c r="EL357">
        <v>100</v>
      </c>
      <c r="EM357">
        <v>100</v>
      </c>
      <c r="EN357">
        <v>2.88</v>
      </c>
      <c r="EO357">
        <v>-0.1289</v>
      </c>
      <c r="EP357">
        <v>-1.5265217558934</v>
      </c>
      <c r="EQ357">
        <v>0.00616335315543056</v>
      </c>
      <c r="ER357">
        <v>-2.81551833566181e-06</v>
      </c>
      <c r="ES357">
        <v>7.20361701182458e-10</v>
      </c>
      <c r="ET357">
        <v>-0.335119031910718</v>
      </c>
      <c r="EU357">
        <v>0.000949733804135094</v>
      </c>
      <c r="EV357">
        <v>0.000626151634330831</v>
      </c>
      <c r="EW357">
        <v>-7.8445624330649e-06</v>
      </c>
      <c r="EX357">
        <v>-4</v>
      </c>
      <c r="EY357">
        <v>2067</v>
      </c>
      <c r="EZ357">
        <v>1</v>
      </c>
      <c r="FA357">
        <v>22</v>
      </c>
      <c r="FB357">
        <v>11.8</v>
      </c>
      <c r="FC357">
        <v>11.8</v>
      </c>
      <c r="FD357">
        <v>18</v>
      </c>
      <c r="FE357">
        <v>994.357</v>
      </c>
      <c r="FF357">
        <v>444.451</v>
      </c>
      <c r="FG357">
        <v>32.9995</v>
      </c>
      <c r="FH357">
        <v>35.8872</v>
      </c>
      <c r="FI357">
        <v>30.0009</v>
      </c>
      <c r="FJ357">
        <v>35.5937</v>
      </c>
      <c r="FK357">
        <v>35.613</v>
      </c>
      <c r="FL357">
        <v>60.3959</v>
      </c>
      <c r="FM357">
        <v>45.9895</v>
      </c>
      <c r="FN357">
        <v>0</v>
      </c>
      <c r="FO357">
        <v>33</v>
      </c>
      <c r="FP357">
        <v>1150.17</v>
      </c>
      <c r="FQ357">
        <v>19.798</v>
      </c>
      <c r="FR357">
        <v>98.669</v>
      </c>
      <c r="FS357">
        <v>97.4778</v>
      </c>
    </row>
    <row r="358" spans="1:175">
      <c r="A358">
        <v>342</v>
      </c>
      <c r="B358">
        <v>1627941195.6</v>
      </c>
      <c r="C358">
        <v>682</v>
      </c>
      <c r="D358" t="s">
        <v>978</v>
      </c>
      <c r="E358" t="s">
        <v>979</v>
      </c>
      <c r="F358">
        <v>0</v>
      </c>
      <c r="H358">
        <v>1627941195.6</v>
      </c>
      <c r="I358">
        <f>(J358)/1000</f>
        <v>0</v>
      </c>
      <c r="J358">
        <f>1000*CB358*AH358*(BX358-BY358)/(100*BQ358*(1000-AH358*BX358))</f>
        <v>0</v>
      </c>
      <c r="K358">
        <f>CB358*AH358*(BW358-BV358*(1000-AH358*BY358)/(1000-AH358*BX358))/(100*BQ358)</f>
        <v>0</v>
      </c>
      <c r="L358">
        <f>BV358 - IF(AH358&gt;1, K358*BQ358*100.0/(AJ358*CJ358), 0)</f>
        <v>0</v>
      </c>
      <c r="M358">
        <f>((S358-I358/2)*L358-K358)/(S358+I358/2)</f>
        <v>0</v>
      </c>
      <c r="N358">
        <f>M358*(CC358+CD358)/1000.0</f>
        <v>0</v>
      </c>
      <c r="O358">
        <f>(BV358 - IF(AH358&gt;1, K358*BQ358*100.0/(AJ358*CJ358), 0))*(CC358+CD358)/1000.0</f>
        <v>0</v>
      </c>
      <c r="P358">
        <f>2.0/((1/R358-1/Q358)+SIGN(R358)*SQRT((1/R358-1/Q358)*(1/R358-1/Q358) + 4*BR358/((BR358+1)*(BR358+1))*(2*1/R358*1/Q358-1/Q358*1/Q358)))</f>
        <v>0</v>
      </c>
      <c r="Q358">
        <f>IF(LEFT(BS358,1)&lt;&gt;"0",IF(LEFT(BS358,1)="1",3.0,BT358),$D$5+$E$5*(CJ358*CC358/($K$5*1000))+$F$5*(CJ358*CC358/($K$5*1000))*MAX(MIN(BQ358,$J$5),$I$5)*MAX(MIN(BQ358,$J$5),$I$5)+$G$5*MAX(MIN(BQ358,$J$5),$I$5)*(CJ358*CC358/($K$5*1000))+$H$5*(CJ358*CC358/($K$5*1000))*(CJ358*CC358/($K$5*1000)))</f>
        <v>0</v>
      </c>
      <c r="R358">
        <f>I358*(1000-(1000*0.61365*exp(17.502*V358/(240.97+V358))/(CC358+CD358)+BX358)/2)/(1000*0.61365*exp(17.502*V358/(240.97+V358))/(CC358+CD358)-BX358)</f>
        <v>0</v>
      </c>
      <c r="S358">
        <f>1/((BR358+1)/(P358/1.6)+1/(Q358/1.37)) + BR358/((BR358+1)/(P358/1.6) + BR358/(Q358/1.37))</f>
        <v>0</v>
      </c>
      <c r="T358">
        <f>(BM358*BP358)</f>
        <v>0</v>
      </c>
      <c r="U358">
        <f>(CE358+(T358+2*0.95*5.67E-8*(((CE358+$B$7)+273)^4-(CE358+273)^4)-44100*I358)/(1.84*29.3*Q358+8*0.95*5.67E-8*(CE358+273)^3))</f>
        <v>0</v>
      </c>
      <c r="V358">
        <f>($C$7*CF358+$D$7*CG358+$E$7*U358)</f>
        <v>0</v>
      </c>
      <c r="W358">
        <f>0.61365*exp(17.502*V358/(240.97+V358))</f>
        <v>0</v>
      </c>
      <c r="X358">
        <f>(Y358/Z358*100)</f>
        <v>0</v>
      </c>
      <c r="Y358">
        <f>BX358*(CC358+CD358)/1000</f>
        <v>0</v>
      </c>
      <c r="Z358">
        <f>0.61365*exp(17.502*CE358/(240.97+CE358))</f>
        <v>0</v>
      </c>
      <c r="AA358">
        <f>(W358-BX358*(CC358+CD358)/1000)</f>
        <v>0</v>
      </c>
      <c r="AB358">
        <f>(-I358*44100)</f>
        <v>0</v>
      </c>
      <c r="AC358">
        <f>2*29.3*Q358*0.92*(CE358-V358)</f>
        <v>0</v>
      </c>
      <c r="AD358">
        <f>2*0.95*5.67E-8*(((CE358+$B$7)+273)^4-(V358+273)^4)</f>
        <v>0</v>
      </c>
      <c r="AE358">
        <f>T358+AD358+AB358+AC358</f>
        <v>0</v>
      </c>
      <c r="AF358">
        <v>0</v>
      </c>
      <c r="AG358">
        <v>0</v>
      </c>
      <c r="AH358">
        <f>IF(AF358*$H$13&gt;=AJ358,1.0,(AJ358/(AJ358-AF358*$H$13)))</f>
        <v>0</v>
      </c>
      <c r="AI358">
        <f>(AH358-1)*100</f>
        <v>0</v>
      </c>
      <c r="AJ358">
        <f>MAX(0,($B$13+$C$13*CJ358)/(1+$D$13*CJ358)*CC358/(CE358+273)*$E$13)</f>
        <v>0</v>
      </c>
      <c r="AK358" t="s">
        <v>292</v>
      </c>
      <c r="AL358" t="s">
        <v>292</v>
      </c>
      <c r="AM358">
        <v>0</v>
      </c>
      <c r="AN358">
        <v>0</v>
      </c>
      <c r="AO358">
        <f>1-AM358/AN358</f>
        <v>0</v>
      </c>
      <c r="AP358">
        <v>0</v>
      </c>
      <c r="AQ358" t="s">
        <v>292</v>
      </c>
      <c r="AR358" t="s">
        <v>292</v>
      </c>
      <c r="AS358">
        <v>0</v>
      </c>
      <c r="AT358">
        <v>0</v>
      </c>
      <c r="AU358">
        <f>1-AS358/AT358</f>
        <v>0</v>
      </c>
      <c r="AV358">
        <v>0.5</v>
      </c>
      <c r="AW358">
        <f>BN358</f>
        <v>0</v>
      </c>
      <c r="AX358">
        <f>K358</f>
        <v>0</v>
      </c>
      <c r="AY358">
        <f>AU358*AV358*AW358</f>
        <v>0</v>
      </c>
      <c r="AZ358">
        <f>(AX358-AP358)/AW358</f>
        <v>0</v>
      </c>
      <c r="BA358">
        <f>(AN358-AT358)/AT358</f>
        <v>0</v>
      </c>
      <c r="BB358">
        <f>AM358/(AO358+AM358/AT358)</f>
        <v>0</v>
      </c>
      <c r="BC358" t="s">
        <v>292</v>
      </c>
      <c r="BD358">
        <v>0</v>
      </c>
      <c r="BE358">
        <f>IF(BD358&lt;&gt;0, BD358, BB358)</f>
        <v>0</v>
      </c>
      <c r="BF358">
        <f>1-BE358/AT358</f>
        <v>0</v>
      </c>
      <c r="BG358">
        <f>(AT358-AS358)/(AT358-BE358)</f>
        <v>0</v>
      </c>
      <c r="BH358">
        <f>(AN358-AT358)/(AN358-BE358)</f>
        <v>0</v>
      </c>
      <c r="BI358">
        <f>(AT358-AS358)/(AT358-AM358)</f>
        <v>0</v>
      </c>
      <c r="BJ358">
        <f>(AN358-AT358)/(AN358-AM358)</f>
        <v>0</v>
      </c>
      <c r="BK358">
        <f>(BG358*BE358/AS358)</f>
        <v>0</v>
      </c>
      <c r="BL358">
        <f>(1-BK358)</f>
        <v>0</v>
      </c>
      <c r="BM358">
        <f>$B$11*CK358+$C$11*CL358+$F$11*CM358*(1-CP358)</f>
        <v>0</v>
      </c>
      <c r="BN358">
        <f>BM358*BO358</f>
        <v>0</v>
      </c>
      <c r="BO358">
        <f>($B$11*$D$9+$C$11*$D$9+$F$11*((CZ358+CR358)/MAX(CZ358+CR358+DA358, 0.1)*$I$9+DA358/MAX(CZ358+CR358+DA358, 0.1)*$J$9))/($B$11+$C$11+$F$11)</f>
        <v>0</v>
      </c>
      <c r="BP358">
        <f>($B$11*$K$9+$C$11*$K$9+$F$11*((CZ358+CR358)/MAX(CZ358+CR358+DA358, 0.1)*$P$9+DA358/MAX(CZ358+CR358+DA358, 0.1)*$Q$9))/($B$11+$C$11+$F$11)</f>
        <v>0</v>
      </c>
      <c r="BQ358">
        <v>6</v>
      </c>
      <c r="BR358">
        <v>0.5</v>
      </c>
      <c r="BS358" t="s">
        <v>293</v>
      </c>
      <c r="BT358">
        <v>2</v>
      </c>
      <c r="BU358">
        <v>1627941195.6</v>
      </c>
      <c r="BV358">
        <v>1134.86</v>
      </c>
      <c r="BW358">
        <v>1139.24</v>
      </c>
      <c r="BX358">
        <v>19.8523</v>
      </c>
      <c r="BY358">
        <v>19.7941</v>
      </c>
      <c r="BZ358">
        <v>1131.97</v>
      </c>
      <c r="CA358">
        <v>19.981</v>
      </c>
      <c r="CB358">
        <v>900.114</v>
      </c>
      <c r="CC358">
        <v>101.137</v>
      </c>
      <c r="CD358">
        <v>0.10036</v>
      </c>
      <c r="CE358">
        <v>35.3451</v>
      </c>
      <c r="CF358">
        <v>35.6081</v>
      </c>
      <c r="CG358">
        <v>999.9</v>
      </c>
      <c r="CH358">
        <v>0</v>
      </c>
      <c r="CI358">
        <v>0</v>
      </c>
      <c r="CJ358">
        <v>9992.5</v>
      </c>
      <c r="CK358">
        <v>0</v>
      </c>
      <c r="CL358">
        <v>66.265</v>
      </c>
      <c r="CM358">
        <v>1460.01</v>
      </c>
      <c r="CN358">
        <v>0.973009</v>
      </c>
      <c r="CO358">
        <v>0.0269909</v>
      </c>
      <c r="CP358">
        <v>0</v>
      </c>
      <c r="CQ358">
        <v>3.4953</v>
      </c>
      <c r="CR358">
        <v>4.99951</v>
      </c>
      <c r="CS358">
        <v>195.753</v>
      </c>
      <c r="CT358">
        <v>11912</v>
      </c>
      <c r="CU358">
        <v>48.625</v>
      </c>
      <c r="CV358">
        <v>51</v>
      </c>
      <c r="CW358">
        <v>50.125</v>
      </c>
      <c r="CX358">
        <v>50.062</v>
      </c>
      <c r="CY358">
        <v>50.625</v>
      </c>
      <c r="CZ358">
        <v>1415.74</v>
      </c>
      <c r="DA358">
        <v>39.27</v>
      </c>
      <c r="DB358">
        <v>0</v>
      </c>
      <c r="DC358">
        <v>1627941196.3</v>
      </c>
      <c r="DD358">
        <v>0</v>
      </c>
      <c r="DE358">
        <v>3.259452</v>
      </c>
      <c r="DF358">
        <v>-0.145684615761448</v>
      </c>
      <c r="DG358">
        <v>-1.37223077192753</v>
      </c>
      <c r="DH358">
        <v>196.18116</v>
      </c>
      <c r="DI358">
        <v>15</v>
      </c>
      <c r="DJ358">
        <v>1627940486.6</v>
      </c>
      <c r="DK358" t="s">
        <v>294</v>
      </c>
      <c r="DL358">
        <v>1627940484.1</v>
      </c>
      <c r="DM358">
        <v>1627940486.6</v>
      </c>
      <c r="DN358">
        <v>1</v>
      </c>
      <c r="DO358">
        <v>-0.66</v>
      </c>
      <c r="DP358">
        <v>-0.126</v>
      </c>
      <c r="DQ358">
        <v>0.617</v>
      </c>
      <c r="DR358">
        <v>-0.144</v>
      </c>
      <c r="DS358">
        <v>420</v>
      </c>
      <c r="DT358">
        <v>19</v>
      </c>
      <c r="DU358">
        <v>0.69</v>
      </c>
      <c r="DV358">
        <v>0.21</v>
      </c>
      <c r="DW358">
        <v>-4.3824612195122</v>
      </c>
      <c r="DX358">
        <v>-0.616353449477346</v>
      </c>
      <c r="DY358">
        <v>0.112516503249038</v>
      </c>
      <c r="DZ358">
        <v>0</v>
      </c>
      <c r="EA358">
        <v>3.22748857142857</v>
      </c>
      <c r="EB358">
        <v>0.045689236790608</v>
      </c>
      <c r="EC358">
        <v>0.171828018289765</v>
      </c>
      <c r="ED358">
        <v>1</v>
      </c>
      <c r="EE358">
        <v>0.0605506926829268</v>
      </c>
      <c r="EF358">
        <v>-0.126087658536585</v>
      </c>
      <c r="EG358">
        <v>0.0148609120992014</v>
      </c>
      <c r="EH358">
        <v>0</v>
      </c>
      <c r="EI358">
        <v>1</v>
      </c>
      <c r="EJ358">
        <v>3</v>
      </c>
      <c r="EK358" t="s">
        <v>349</v>
      </c>
      <c r="EL358">
        <v>100</v>
      </c>
      <c r="EM358">
        <v>100</v>
      </c>
      <c r="EN358">
        <v>2.89</v>
      </c>
      <c r="EO358">
        <v>-0.1287</v>
      </c>
      <c r="EP358">
        <v>-1.5265217558934</v>
      </c>
      <c r="EQ358">
        <v>0.00616335315543056</v>
      </c>
      <c r="ER358">
        <v>-2.81551833566181e-06</v>
      </c>
      <c r="ES358">
        <v>7.20361701182458e-10</v>
      </c>
      <c r="ET358">
        <v>-0.335119031910718</v>
      </c>
      <c r="EU358">
        <v>0.000949733804135094</v>
      </c>
      <c r="EV358">
        <v>0.000626151634330831</v>
      </c>
      <c r="EW358">
        <v>-7.8445624330649e-06</v>
      </c>
      <c r="EX358">
        <v>-4</v>
      </c>
      <c r="EY358">
        <v>2067</v>
      </c>
      <c r="EZ358">
        <v>1</v>
      </c>
      <c r="FA358">
        <v>22</v>
      </c>
      <c r="FB358">
        <v>11.9</v>
      </c>
      <c r="FC358">
        <v>11.8</v>
      </c>
      <c r="FD358">
        <v>18</v>
      </c>
      <c r="FE358">
        <v>993.955</v>
      </c>
      <c r="FF358">
        <v>444.349</v>
      </c>
      <c r="FG358">
        <v>32.9995</v>
      </c>
      <c r="FH358">
        <v>35.8923</v>
      </c>
      <c r="FI358">
        <v>30.0009</v>
      </c>
      <c r="FJ358">
        <v>35.5995</v>
      </c>
      <c r="FK358">
        <v>35.6173</v>
      </c>
      <c r="FL358">
        <v>60.5679</v>
      </c>
      <c r="FM358">
        <v>45.9895</v>
      </c>
      <c r="FN358">
        <v>0</v>
      </c>
      <c r="FO358">
        <v>33</v>
      </c>
      <c r="FP358">
        <v>1150.17</v>
      </c>
      <c r="FQ358">
        <v>19.798</v>
      </c>
      <c r="FR358">
        <v>98.6685</v>
      </c>
      <c r="FS358">
        <v>97.4765</v>
      </c>
    </row>
    <row r="359" spans="1:175">
      <c r="A359">
        <v>343</v>
      </c>
      <c r="B359">
        <v>1627941197.6</v>
      </c>
      <c r="C359">
        <v>684</v>
      </c>
      <c r="D359" t="s">
        <v>980</v>
      </c>
      <c r="E359" t="s">
        <v>981</v>
      </c>
      <c r="F359">
        <v>0</v>
      </c>
      <c r="H359">
        <v>1627941197.6</v>
      </c>
      <c r="I359">
        <f>(J359)/1000</f>
        <v>0</v>
      </c>
      <c r="J359">
        <f>1000*CB359*AH359*(BX359-BY359)/(100*BQ359*(1000-AH359*BX359))</f>
        <v>0</v>
      </c>
      <c r="K359">
        <f>CB359*AH359*(BW359-BV359*(1000-AH359*BY359)/(1000-AH359*BX359))/(100*BQ359)</f>
        <v>0</v>
      </c>
      <c r="L359">
        <f>BV359 - IF(AH359&gt;1, K359*BQ359*100.0/(AJ359*CJ359), 0)</f>
        <v>0</v>
      </c>
      <c r="M359">
        <f>((S359-I359/2)*L359-K359)/(S359+I359/2)</f>
        <v>0</v>
      </c>
      <c r="N359">
        <f>M359*(CC359+CD359)/1000.0</f>
        <v>0</v>
      </c>
      <c r="O359">
        <f>(BV359 - IF(AH359&gt;1, K359*BQ359*100.0/(AJ359*CJ359), 0))*(CC359+CD359)/1000.0</f>
        <v>0</v>
      </c>
      <c r="P359">
        <f>2.0/((1/R359-1/Q359)+SIGN(R359)*SQRT((1/R359-1/Q359)*(1/R359-1/Q359) + 4*BR359/((BR359+1)*(BR359+1))*(2*1/R359*1/Q359-1/Q359*1/Q359)))</f>
        <v>0</v>
      </c>
      <c r="Q359">
        <f>IF(LEFT(BS359,1)&lt;&gt;"0",IF(LEFT(BS359,1)="1",3.0,BT359),$D$5+$E$5*(CJ359*CC359/($K$5*1000))+$F$5*(CJ359*CC359/($K$5*1000))*MAX(MIN(BQ359,$J$5),$I$5)*MAX(MIN(BQ359,$J$5),$I$5)+$G$5*MAX(MIN(BQ359,$J$5),$I$5)*(CJ359*CC359/($K$5*1000))+$H$5*(CJ359*CC359/($K$5*1000))*(CJ359*CC359/($K$5*1000)))</f>
        <v>0</v>
      </c>
      <c r="R359">
        <f>I359*(1000-(1000*0.61365*exp(17.502*V359/(240.97+V359))/(CC359+CD359)+BX359)/2)/(1000*0.61365*exp(17.502*V359/(240.97+V359))/(CC359+CD359)-BX359)</f>
        <v>0</v>
      </c>
      <c r="S359">
        <f>1/((BR359+1)/(P359/1.6)+1/(Q359/1.37)) + BR359/((BR359+1)/(P359/1.6) + BR359/(Q359/1.37))</f>
        <v>0</v>
      </c>
      <c r="T359">
        <f>(BM359*BP359)</f>
        <v>0</v>
      </c>
      <c r="U359">
        <f>(CE359+(T359+2*0.95*5.67E-8*(((CE359+$B$7)+273)^4-(CE359+273)^4)-44100*I359)/(1.84*29.3*Q359+8*0.95*5.67E-8*(CE359+273)^3))</f>
        <v>0</v>
      </c>
      <c r="V359">
        <f>($C$7*CF359+$D$7*CG359+$E$7*U359)</f>
        <v>0</v>
      </c>
      <c r="W359">
        <f>0.61365*exp(17.502*V359/(240.97+V359))</f>
        <v>0</v>
      </c>
      <c r="X359">
        <f>(Y359/Z359*100)</f>
        <v>0</v>
      </c>
      <c r="Y359">
        <f>BX359*(CC359+CD359)/1000</f>
        <v>0</v>
      </c>
      <c r="Z359">
        <f>0.61365*exp(17.502*CE359/(240.97+CE359))</f>
        <v>0</v>
      </c>
      <c r="AA359">
        <f>(W359-BX359*(CC359+CD359)/1000)</f>
        <v>0</v>
      </c>
      <c r="AB359">
        <f>(-I359*44100)</f>
        <v>0</v>
      </c>
      <c r="AC359">
        <f>2*29.3*Q359*0.92*(CE359-V359)</f>
        <v>0</v>
      </c>
      <c r="AD359">
        <f>2*0.95*5.67E-8*(((CE359+$B$7)+273)^4-(V359+273)^4)</f>
        <v>0</v>
      </c>
      <c r="AE359">
        <f>T359+AD359+AB359+AC359</f>
        <v>0</v>
      </c>
      <c r="AF359">
        <v>0</v>
      </c>
      <c r="AG359">
        <v>0</v>
      </c>
      <c r="AH359">
        <f>IF(AF359*$H$13&gt;=AJ359,1.0,(AJ359/(AJ359-AF359*$H$13)))</f>
        <v>0</v>
      </c>
      <c r="AI359">
        <f>(AH359-1)*100</f>
        <v>0</v>
      </c>
      <c r="AJ359">
        <f>MAX(0,($B$13+$C$13*CJ359)/(1+$D$13*CJ359)*CC359/(CE359+273)*$E$13)</f>
        <v>0</v>
      </c>
      <c r="AK359" t="s">
        <v>292</v>
      </c>
      <c r="AL359" t="s">
        <v>292</v>
      </c>
      <c r="AM359">
        <v>0</v>
      </c>
      <c r="AN359">
        <v>0</v>
      </c>
      <c r="AO359">
        <f>1-AM359/AN359</f>
        <v>0</v>
      </c>
      <c r="AP359">
        <v>0</v>
      </c>
      <c r="AQ359" t="s">
        <v>292</v>
      </c>
      <c r="AR359" t="s">
        <v>292</v>
      </c>
      <c r="AS359">
        <v>0</v>
      </c>
      <c r="AT359">
        <v>0</v>
      </c>
      <c r="AU359">
        <f>1-AS359/AT359</f>
        <v>0</v>
      </c>
      <c r="AV359">
        <v>0.5</v>
      </c>
      <c r="AW359">
        <f>BN359</f>
        <v>0</v>
      </c>
      <c r="AX359">
        <f>K359</f>
        <v>0</v>
      </c>
      <c r="AY359">
        <f>AU359*AV359*AW359</f>
        <v>0</v>
      </c>
      <c r="AZ359">
        <f>(AX359-AP359)/AW359</f>
        <v>0</v>
      </c>
      <c r="BA359">
        <f>(AN359-AT359)/AT359</f>
        <v>0</v>
      </c>
      <c r="BB359">
        <f>AM359/(AO359+AM359/AT359)</f>
        <v>0</v>
      </c>
      <c r="BC359" t="s">
        <v>292</v>
      </c>
      <c r="BD359">
        <v>0</v>
      </c>
      <c r="BE359">
        <f>IF(BD359&lt;&gt;0, BD359, BB359)</f>
        <v>0</v>
      </c>
      <c r="BF359">
        <f>1-BE359/AT359</f>
        <v>0</v>
      </c>
      <c r="BG359">
        <f>(AT359-AS359)/(AT359-BE359)</f>
        <v>0</v>
      </c>
      <c r="BH359">
        <f>(AN359-AT359)/(AN359-BE359)</f>
        <v>0</v>
      </c>
      <c r="BI359">
        <f>(AT359-AS359)/(AT359-AM359)</f>
        <v>0</v>
      </c>
      <c r="BJ359">
        <f>(AN359-AT359)/(AN359-AM359)</f>
        <v>0</v>
      </c>
      <c r="BK359">
        <f>(BG359*BE359/AS359)</f>
        <v>0</v>
      </c>
      <c r="BL359">
        <f>(1-BK359)</f>
        <v>0</v>
      </c>
      <c r="BM359">
        <f>$B$11*CK359+$C$11*CL359+$F$11*CM359*(1-CP359)</f>
        <v>0</v>
      </c>
      <c r="BN359">
        <f>BM359*BO359</f>
        <v>0</v>
      </c>
      <c r="BO359">
        <f>($B$11*$D$9+$C$11*$D$9+$F$11*((CZ359+CR359)/MAX(CZ359+CR359+DA359, 0.1)*$I$9+DA359/MAX(CZ359+CR359+DA359, 0.1)*$J$9))/($B$11+$C$11+$F$11)</f>
        <v>0</v>
      </c>
      <c r="BP359">
        <f>($B$11*$K$9+$C$11*$K$9+$F$11*((CZ359+CR359)/MAX(CZ359+CR359+DA359, 0.1)*$P$9+DA359/MAX(CZ359+CR359+DA359, 0.1)*$Q$9))/($B$11+$C$11+$F$11)</f>
        <v>0</v>
      </c>
      <c r="BQ359">
        <v>6</v>
      </c>
      <c r="BR359">
        <v>0.5</v>
      </c>
      <c r="BS359" t="s">
        <v>293</v>
      </c>
      <c r="BT359">
        <v>2</v>
      </c>
      <c r="BU359">
        <v>1627941197.6</v>
      </c>
      <c r="BV359">
        <v>1138.25</v>
      </c>
      <c r="BW359">
        <v>1142.65</v>
      </c>
      <c r="BX359">
        <v>19.8583</v>
      </c>
      <c r="BY359">
        <v>19.7956</v>
      </c>
      <c r="BZ359">
        <v>1135.36</v>
      </c>
      <c r="CA359">
        <v>19.9869</v>
      </c>
      <c r="CB359">
        <v>899.923</v>
      </c>
      <c r="CC359">
        <v>101.137</v>
      </c>
      <c r="CD359">
        <v>0.0997043</v>
      </c>
      <c r="CE359">
        <v>35.3446</v>
      </c>
      <c r="CF359">
        <v>35.6035</v>
      </c>
      <c r="CG359">
        <v>999.9</v>
      </c>
      <c r="CH359">
        <v>0</v>
      </c>
      <c r="CI359">
        <v>0</v>
      </c>
      <c r="CJ359">
        <v>10003.8</v>
      </c>
      <c r="CK359">
        <v>0</v>
      </c>
      <c r="CL359">
        <v>66.265</v>
      </c>
      <c r="CM359">
        <v>1460.01</v>
      </c>
      <c r="CN359">
        <v>0.973009</v>
      </c>
      <c r="CO359">
        <v>0.0269909</v>
      </c>
      <c r="CP359">
        <v>0</v>
      </c>
      <c r="CQ359">
        <v>2.9945</v>
      </c>
      <c r="CR359">
        <v>4.99951</v>
      </c>
      <c r="CS359">
        <v>196.202</v>
      </c>
      <c r="CT359">
        <v>11912</v>
      </c>
      <c r="CU359">
        <v>48.625</v>
      </c>
      <c r="CV359">
        <v>50.937</v>
      </c>
      <c r="CW359">
        <v>50.125</v>
      </c>
      <c r="CX359">
        <v>50.062</v>
      </c>
      <c r="CY359">
        <v>50.625</v>
      </c>
      <c r="CZ359">
        <v>1415.74</v>
      </c>
      <c r="DA359">
        <v>39.27</v>
      </c>
      <c r="DB359">
        <v>0</v>
      </c>
      <c r="DC359">
        <v>1627941198.1</v>
      </c>
      <c r="DD359">
        <v>0</v>
      </c>
      <c r="DE359">
        <v>3.25924230769231</v>
      </c>
      <c r="DF359">
        <v>-0.637774353500727</v>
      </c>
      <c r="DG359">
        <v>-1.47852992173</v>
      </c>
      <c r="DH359">
        <v>196.137038461538</v>
      </c>
      <c r="DI359">
        <v>15</v>
      </c>
      <c r="DJ359">
        <v>1627940486.6</v>
      </c>
      <c r="DK359" t="s">
        <v>294</v>
      </c>
      <c r="DL359">
        <v>1627940484.1</v>
      </c>
      <c r="DM359">
        <v>1627940486.6</v>
      </c>
      <c r="DN359">
        <v>1</v>
      </c>
      <c r="DO359">
        <v>-0.66</v>
      </c>
      <c r="DP359">
        <v>-0.126</v>
      </c>
      <c r="DQ359">
        <v>0.617</v>
      </c>
      <c r="DR359">
        <v>-0.144</v>
      </c>
      <c r="DS359">
        <v>420</v>
      </c>
      <c r="DT359">
        <v>19</v>
      </c>
      <c r="DU359">
        <v>0.69</v>
      </c>
      <c r="DV359">
        <v>0.21</v>
      </c>
      <c r="DW359">
        <v>-4.39855682926829</v>
      </c>
      <c r="DX359">
        <v>-0.504118118466908</v>
      </c>
      <c r="DY359">
        <v>0.108464362146283</v>
      </c>
      <c r="DZ359">
        <v>0</v>
      </c>
      <c r="EA359">
        <v>3.22814411764706</v>
      </c>
      <c r="EB359">
        <v>0.361120671090513</v>
      </c>
      <c r="EC359">
        <v>0.157466424415934</v>
      </c>
      <c r="ED359">
        <v>1</v>
      </c>
      <c r="EE359">
        <v>0.0582458682926829</v>
      </c>
      <c r="EF359">
        <v>-0.0878735937282229</v>
      </c>
      <c r="EG359">
        <v>0.0130219121859373</v>
      </c>
      <c r="EH359">
        <v>1</v>
      </c>
      <c r="EI359">
        <v>2</v>
      </c>
      <c r="EJ359">
        <v>3</v>
      </c>
      <c r="EK359" t="s">
        <v>298</v>
      </c>
      <c r="EL359">
        <v>100</v>
      </c>
      <c r="EM359">
        <v>100</v>
      </c>
      <c r="EN359">
        <v>2.89</v>
      </c>
      <c r="EO359">
        <v>-0.1286</v>
      </c>
      <c r="EP359">
        <v>-1.5265217558934</v>
      </c>
      <c r="EQ359">
        <v>0.00616335315543056</v>
      </c>
      <c r="ER359">
        <v>-2.81551833566181e-06</v>
      </c>
      <c r="ES359">
        <v>7.20361701182458e-10</v>
      </c>
      <c r="ET359">
        <v>-0.335119031910718</v>
      </c>
      <c r="EU359">
        <v>0.000949733804135094</v>
      </c>
      <c r="EV359">
        <v>0.000626151634330831</v>
      </c>
      <c r="EW359">
        <v>-7.8445624330649e-06</v>
      </c>
      <c r="EX359">
        <v>-4</v>
      </c>
      <c r="EY359">
        <v>2067</v>
      </c>
      <c r="EZ359">
        <v>1</v>
      </c>
      <c r="FA359">
        <v>22</v>
      </c>
      <c r="FB359">
        <v>11.9</v>
      </c>
      <c r="FC359">
        <v>11.8</v>
      </c>
      <c r="FD359">
        <v>18</v>
      </c>
      <c r="FE359">
        <v>993.866</v>
      </c>
      <c r="FF359">
        <v>444.564</v>
      </c>
      <c r="FG359">
        <v>32.9995</v>
      </c>
      <c r="FH359">
        <v>35.8966</v>
      </c>
      <c r="FI359">
        <v>30.0008</v>
      </c>
      <c r="FJ359">
        <v>35.6044</v>
      </c>
      <c r="FK359">
        <v>35.6222</v>
      </c>
      <c r="FL359">
        <v>60.7224</v>
      </c>
      <c r="FM359">
        <v>45.9895</v>
      </c>
      <c r="FN359">
        <v>0</v>
      </c>
      <c r="FO359">
        <v>33</v>
      </c>
      <c r="FP359">
        <v>1155.26</v>
      </c>
      <c r="FQ359">
        <v>19.798</v>
      </c>
      <c r="FR359">
        <v>98.669</v>
      </c>
      <c r="FS359">
        <v>97.4758</v>
      </c>
    </row>
    <row r="360" spans="1:175">
      <c r="A360">
        <v>344</v>
      </c>
      <c r="B360">
        <v>1627941199.6</v>
      </c>
      <c r="C360">
        <v>686</v>
      </c>
      <c r="D360" t="s">
        <v>982</v>
      </c>
      <c r="E360" t="s">
        <v>983</v>
      </c>
      <c r="F360">
        <v>0</v>
      </c>
      <c r="H360">
        <v>1627941199.6</v>
      </c>
      <c r="I360">
        <f>(J360)/1000</f>
        <v>0</v>
      </c>
      <c r="J360">
        <f>1000*CB360*AH360*(BX360-BY360)/(100*BQ360*(1000-AH360*BX360))</f>
        <v>0</v>
      </c>
      <c r="K360">
        <f>CB360*AH360*(BW360-BV360*(1000-AH360*BY360)/(1000-AH360*BX360))/(100*BQ360)</f>
        <v>0</v>
      </c>
      <c r="L360">
        <f>BV360 - IF(AH360&gt;1, K360*BQ360*100.0/(AJ360*CJ360), 0)</f>
        <v>0</v>
      </c>
      <c r="M360">
        <f>((S360-I360/2)*L360-K360)/(S360+I360/2)</f>
        <v>0</v>
      </c>
      <c r="N360">
        <f>M360*(CC360+CD360)/1000.0</f>
        <v>0</v>
      </c>
      <c r="O360">
        <f>(BV360 - IF(AH360&gt;1, K360*BQ360*100.0/(AJ360*CJ360), 0))*(CC360+CD360)/1000.0</f>
        <v>0</v>
      </c>
      <c r="P360">
        <f>2.0/((1/R360-1/Q360)+SIGN(R360)*SQRT((1/R360-1/Q360)*(1/R360-1/Q360) + 4*BR360/((BR360+1)*(BR360+1))*(2*1/R360*1/Q360-1/Q360*1/Q360)))</f>
        <v>0</v>
      </c>
      <c r="Q360">
        <f>IF(LEFT(BS360,1)&lt;&gt;"0",IF(LEFT(BS360,1)="1",3.0,BT360),$D$5+$E$5*(CJ360*CC360/($K$5*1000))+$F$5*(CJ360*CC360/($K$5*1000))*MAX(MIN(BQ360,$J$5),$I$5)*MAX(MIN(BQ360,$J$5),$I$5)+$G$5*MAX(MIN(BQ360,$J$5),$I$5)*(CJ360*CC360/($K$5*1000))+$H$5*(CJ360*CC360/($K$5*1000))*(CJ360*CC360/($K$5*1000)))</f>
        <v>0</v>
      </c>
      <c r="R360">
        <f>I360*(1000-(1000*0.61365*exp(17.502*V360/(240.97+V360))/(CC360+CD360)+BX360)/2)/(1000*0.61365*exp(17.502*V360/(240.97+V360))/(CC360+CD360)-BX360)</f>
        <v>0</v>
      </c>
      <c r="S360">
        <f>1/((BR360+1)/(P360/1.6)+1/(Q360/1.37)) + BR360/((BR360+1)/(P360/1.6) + BR360/(Q360/1.37))</f>
        <v>0</v>
      </c>
      <c r="T360">
        <f>(BM360*BP360)</f>
        <v>0</v>
      </c>
      <c r="U360">
        <f>(CE360+(T360+2*0.95*5.67E-8*(((CE360+$B$7)+273)^4-(CE360+273)^4)-44100*I360)/(1.84*29.3*Q360+8*0.95*5.67E-8*(CE360+273)^3))</f>
        <v>0</v>
      </c>
      <c r="V360">
        <f>($C$7*CF360+$D$7*CG360+$E$7*U360)</f>
        <v>0</v>
      </c>
      <c r="W360">
        <f>0.61365*exp(17.502*V360/(240.97+V360))</f>
        <v>0</v>
      </c>
      <c r="X360">
        <f>(Y360/Z360*100)</f>
        <v>0</v>
      </c>
      <c r="Y360">
        <f>BX360*(CC360+CD360)/1000</f>
        <v>0</v>
      </c>
      <c r="Z360">
        <f>0.61365*exp(17.502*CE360/(240.97+CE360))</f>
        <v>0</v>
      </c>
      <c r="AA360">
        <f>(W360-BX360*(CC360+CD360)/1000)</f>
        <v>0</v>
      </c>
      <c r="AB360">
        <f>(-I360*44100)</f>
        <v>0</v>
      </c>
      <c r="AC360">
        <f>2*29.3*Q360*0.92*(CE360-V360)</f>
        <v>0</v>
      </c>
      <c r="AD360">
        <f>2*0.95*5.67E-8*(((CE360+$B$7)+273)^4-(V360+273)^4)</f>
        <v>0</v>
      </c>
      <c r="AE360">
        <f>T360+AD360+AB360+AC360</f>
        <v>0</v>
      </c>
      <c r="AF360">
        <v>0</v>
      </c>
      <c r="AG360">
        <v>0</v>
      </c>
      <c r="AH360">
        <f>IF(AF360*$H$13&gt;=AJ360,1.0,(AJ360/(AJ360-AF360*$H$13)))</f>
        <v>0</v>
      </c>
      <c r="AI360">
        <f>(AH360-1)*100</f>
        <v>0</v>
      </c>
      <c r="AJ360">
        <f>MAX(0,($B$13+$C$13*CJ360)/(1+$D$13*CJ360)*CC360/(CE360+273)*$E$13)</f>
        <v>0</v>
      </c>
      <c r="AK360" t="s">
        <v>292</v>
      </c>
      <c r="AL360" t="s">
        <v>292</v>
      </c>
      <c r="AM360">
        <v>0</v>
      </c>
      <c r="AN360">
        <v>0</v>
      </c>
      <c r="AO360">
        <f>1-AM360/AN360</f>
        <v>0</v>
      </c>
      <c r="AP360">
        <v>0</v>
      </c>
      <c r="AQ360" t="s">
        <v>292</v>
      </c>
      <c r="AR360" t="s">
        <v>292</v>
      </c>
      <c r="AS360">
        <v>0</v>
      </c>
      <c r="AT360">
        <v>0</v>
      </c>
      <c r="AU360">
        <f>1-AS360/AT360</f>
        <v>0</v>
      </c>
      <c r="AV360">
        <v>0.5</v>
      </c>
      <c r="AW360">
        <f>BN360</f>
        <v>0</v>
      </c>
      <c r="AX360">
        <f>K360</f>
        <v>0</v>
      </c>
      <c r="AY360">
        <f>AU360*AV360*AW360</f>
        <v>0</v>
      </c>
      <c r="AZ360">
        <f>(AX360-AP360)/AW360</f>
        <v>0</v>
      </c>
      <c r="BA360">
        <f>(AN360-AT360)/AT360</f>
        <v>0</v>
      </c>
      <c r="BB360">
        <f>AM360/(AO360+AM360/AT360)</f>
        <v>0</v>
      </c>
      <c r="BC360" t="s">
        <v>292</v>
      </c>
      <c r="BD360">
        <v>0</v>
      </c>
      <c r="BE360">
        <f>IF(BD360&lt;&gt;0, BD360, BB360)</f>
        <v>0</v>
      </c>
      <c r="BF360">
        <f>1-BE360/AT360</f>
        <v>0</v>
      </c>
      <c r="BG360">
        <f>(AT360-AS360)/(AT360-BE360)</f>
        <v>0</v>
      </c>
      <c r="BH360">
        <f>(AN360-AT360)/(AN360-BE360)</f>
        <v>0</v>
      </c>
      <c r="BI360">
        <f>(AT360-AS360)/(AT360-AM360)</f>
        <v>0</v>
      </c>
      <c r="BJ360">
        <f>(AN360-AT360)/(AN360-AM360)</f>
        <v>0</v>
      </c>
      <c r="BK360">
        <f>(BG360*BE360/AS360)</f>
        <v>0</v>
      </c>
      <c r="BL360">
        <f>(1-BK360)</f>
        <v>0</v>
      </c>
      <c r="BM360">
        <f>$B$11*CK360+$C$11*CL360+$F$11*CM360*(1-CP360)</f>
        <v>0</v>
      </c>
      <c r="BN360">
        <f>BM360*BO360</f>
        <v>0</v>
      </c>
      <c r="BO360">
        <f>($B$11*$D$9+$C$11*$D$9+$F$11*((CZ360+CR360)/MAX(CZ360+CR360+DA360, 0.1)*$I$9+DA360/MAX(CZ360+CR360+DA360, 0.1)*$J$9))/($B$11+$C$11+$F$11)</f>
        <v>0</v>
      </c>
      <c r="BP360">
        <f>($B$11*$K$9+$C$11*$K$9+$F$11*((CZ360+CR360)/MAX(CZ360+CR360+DA360, 0.1)*$P$9+DA360/MAX(CZ360+CR360+DA360, 0.1)*$Q$9))/($B$11+$C$11+$F$11)</f>
        <v>0</v>
      </c>
      <c r="BQ360">
        <v>6</v>
      </c>
      <c r="BR360">
        <v>0.5</v>
      </c>
      <c r="BS360" t="s">
        <v>293</v>
      </c>
      <c r="BT360">
        <v>2</v>
      </c>
      <c r="BU360">
        <v>1627941199.6</v>
      </c>
      <c r="BV360">
        <v>1141.6</v>
      </c>
      <c r="BW360">
        <v>1146.05</v>
      </c>
      <c r="BX360">
        <v>19.8621</v>
      </c>
      <c r="BY360">
        <v>19.7989</v>
      </c>
      <c r="BZ360">
        <v>1138.7</v>
      </c>
      <c r="CA360">
        <v>19.9907</v>
      </c>
      <c r="CB360">
        <v>900.024</v>
      </c>
      <c r="CC360">
        <v>101.137</v>
      </c>
      <c r="CD360">
        <v>0.100204</v>
      </c>
      <c r="CE360">
        <v>35.3461</v>
      </c>
      <c r="CF360">
        <v>35.604</v>
      </c>
      <c r="CG360">
        <v>999.9</v>
      </c>
      <c r="CH360">
        <v>0</v>
      </c>
      <c r="CI360">
        <v>0</v>
      </c>
      <c r="CJ360">
        <v>9996.25</v>
      </c>
      <c r="CK360">
        <v>0</v>
      </c>
      <c r="CL360">
        <v>66.265</v>
      </c>
      <c r="CM360">
        <v>1460.02</v>
      </c>
      <c r="CN360">
        <v>0.973009</v>
      </c>
      <c r="CO360">
        <v>0.0269909</v>
      </c>
      <c r="CP360">
        <v>0</v>
      </c>
      <c r="CQ360">
        <v>3.5425</v>
      </c>
      <c r="CR360">
        <v>4.99951</v>
      </c>
      <c r="CS360">
        <v>195.67</v>
      </c>
      <c r="CT360">
        <v>11912.1</v>
      </c>
      <c r="CU360">
        <v>48.625</v>
      </c>
      <c r="CV360">
        <v>50.937</v>
      </c>
      <c r="CW360">
        <v>50.125</v>
      </c>
      <c r="CX360">
        <v>50.062</v>
      </c>
      <c r="CY360">
        <v>50.625</v>
      </c>
      <c r="CZ360">
        <v>1415.75</v>
      </c>
      <c r="DA360">
        <v>39.27</v>
      </c>
      <c r="DB360">
        <v>0</v>
      </c>
      <c r="DC360">
        <v>1627941200.5</v>
      </c>
      <c r="DD360">
        <v>0</v>
      </c>
      <c r="DE360">
        <v>3.28058846153846</v>
      </c>
      <c r="DF360">
        <v>0.00822906720678417</v>
      </c>
      <c r="DG360">
        <v>-1.75295726685601</v>
      </c>
      <c r="DH360">
        <v>196.074230769231</v>
      </c>
      <c r="DI360">
        <v>15</v>
      </c>
      <c r="DJ360">
        <v>1627940486.6</v>
      </c>
      <c r="DK360" t="s">
        <v>294</v>
      </c>
      <c r="DL360">
        <v>1627940484.1</v>
      </c>
      <c r="DM360">
        <v>1627940486.6</v>
      </c>
      <c r="DN360">
        <v>1</v>
      </c>
      <c r="DO360">
        <v>-0.66</v>
      </c>
      <c r="DP360">
        <v>-0.126</v>
      </c>
      <c r="DQ360">
        <v>0.617</v>
      </c>
      <c r="DR360">
        <v>-0.144</v>
      </c>
      <c r="DS360">
        <v>420</v>
      </c>
      <c r="DT360">
        <v>19</v>
      </c>
      <c r="DU360">
        <v>0.69</v>
      </c>
      <c r="DV360">
        <v>0.21</v>
      </c>
      <c r="DW360">
        <v>-4.41032951219512</v>
      </c>
      <c r="DX360">
        <v>-0.179095818815344</v>
      </c>
      <c r="DY360">
        <v>0.097973490091645</v>
      </c>
      <c r="DZ360">
        <v>1</v>
      </c>
      <c r="EA360">
        <v>3.2347</v>
      </c>
      <c r="EB360">
        <v>0.321453930684702</v>
      </c>
      <c r="EC360">
        <v>0.164385935780264</v>
      </c>
      <c r="ED360">
        <v>1</v>
      </c>
      <c r="EE360">
        <v>0.0568714585365854</v>
      </c>
      <c r="EF360">
        <v>-0.046076600696864</v>
      </c>
      <c r="EG360">
        <v>0.0116671940097422</v>
      </c>
      <c r="EH360">
        <v>1</v>
      </c>
      <c r="EI360">
        <v>3</v>
      </c>
      <c r="EJ360">
        <v>3</v>
      </c>
      <c r="EK360" t="s">
        <v>295</v>
      </c>
      <c r="EL360">
        <v>100</v>
      </c>
      <c r="EM360">
        <v>100</v>
      </c>
      <c r="EN360">
        <v>2.9</v>
      </c>
      <c r="EO360">
        <v>-0.1286</v>
      </c>
      <c r="EP360">
        <v>-1.5265217558934</v>
      </c>
      <c r="EQ360">
        <v>0.00616335315543056</v>
      </c>
      <c r="ER360">
        <v>-2.81551833566181e-06</v>
      </c>
      <c r="ES360">
        <v>7.20361701182458e-10</v>
      </c>
      <c r="ET360">
        <v>-0.335119031910718</v>
      </c>
      <c r="EU360">
        <v>0.000949733804135094</v>
      </c>
      <c r="EV360">
        <v>0.000626151634330831</v>
      </c>
      <c r="EW360">
        <v>-7.8445624330649e-06</v>
      </c>
      <c r="EX360">
        <v>-4</v>
      </c>
      <c r="EY360">
        <v>2067</v>
      </c>
      <c r="EZ360">
        <v>1</v>
      </c>
      <c r="FA360">
        <v>22</v>
      </c>
      <c r="FB360">
        <v>11.9</v>
      </c>
      <c r="FC360">
        <v>11.9</v>
      </c>
      <c r="FD360">
        <v>18</v>
      </c>
      <c r="FE360">
        <v>994.162</v>
      </c>
      <c r="FF360">
        <v>444.549</v>
      </c>
      <c r="FG360">
        <v>32.9995</v>
      </c>
      <c r="FH360">
        <v>35.9007</v>
      </c>
      <c r="FI360">
        <v>30.0008</v>
      </c>
      <c r="FJ360">
        <v>35.6093</v>
      </c>
      <c r="FK360">
        <v>35.6271</v>
      </c>
      <c r="FL360">
        <v>60.8211</v>
      </c>
      <c r="FM360">
        <v>45.9895</v>
      </c>
      <c r="FN360">
        <v>0</v>
      </c>
      <c r="FO360">
        <v>33</v>
      </c>
      <c r="FP360">
        <v>1160.28</v>
      </c>
      <c r="FQ360">
        <v>19.798</v>
      </c>
      <c r="FR360">
        <v>98.6684</v>
      </c>
      <c r="FS360">
        <v>97.474</v>
      </c>
    </row>
    <row r="361" spans="1:175">
      <c r="A361">
        <v>345</v>
      </c>
      <c r="B361">
        <v>1627941201.6</v>
      </c>
      <c r="C361">
        <v>688</v>
      </c>
      <c r="D361" t="s">
        <v>984</v>
      </c>
      <c r="E361" t="s">
        <v>985</v>
      </c>
      <c r="F361">
        <v>0</v>
      </c>
      <c r="H361">
        <v>1627941201.6</v>
      </c>
      <c r="I361">
        <f>(J361)/1000</f>
        <v>0</v>
      </c>
      <c r="J361">
        <f>1000*CB361*AH361*(BX361-BY361)/(100*BQ361*(1000-AH361*BX361))</f>
        <v>0</v>
      </c>
      <c r="K361">
        <f>CB361*AH361*(BW361-BV361*(1000-AH361*BY361)/(1000-AH361*BX361))/(100*BQ361)</f>
        <v>0</v>
      </c>
      <c r="L361">
        <f>BV361 - IF(AH361&gt;1, K361*BQ361*100.0/(AJ361*CJ361), 0)</f>
        <v>0</v>
      </c>
      <c r="M361">
        <f>((S361-I361/2)*L361-K361)/(S361+I361/2)</f>
        <v>0</v>
      </c>
      <c r="N361">
        <f>M361*(CC361+CD361)/1000.0</f>
        <v>0</v>
      </c>
      <c r="O361">
        <f>(BV361 - IF(AH361&gt;1, K361*BQ361*100.0/(AJ361*CJ361), 0))*(CC361+CD361)/1000.0</f>
        <v>0</v>
      </c>
      <c r="P361">
        <f>2.0/((1/R361-1/Q361)+SIGN(R361)*SQRT((1/R361-1/Q361)*(1/R361-1/Q361) + 4*BR361/((BR361+1)*(BR361+1))*(2*1/R361*1/Q361-1/Q361*1/Q361)))</f>
        <v>0</v>
      </c>
      <c r="Q361">
        <f>IF(LEFT(BS361,1)&lt;&gt;"0",IF(LEFT(BS361,1)="1",3.0,BT361),$D$5+$E$5*(CJ361*CC361/($K$5*1000))+$F$5*(CJ361*CC361/($K$5*1000))*MAX(MIN(BQ361,$J$5),$I$5)*MAX(MIN(BQ361,$J$5),$I$5)+$G$5*MAX(MIN(BQ361,$J$5),$I$5)*(CJ361*CC361/($K$5*1000))+$H$5*(CJ361*CC361/($K$5*1000))*(CJ361*CC361/($K$5*1000)))</f>
        <v>0</v>
      </c>
      <c r="R361">
        <f>I361*(1000-(1000*0.61365*exp(17.502*V361/(240.97+V361))/(CC361+CD361)+BX361)/2)/(1000*0.61365*exp(17.502*V361/(240.97+V361))/(CC361+CD361)-BX361)</f>
        <v>0</v>
      </c>
      <c r="S361">
        <f>1/((BR361+1)/(P361/1.6)+1/(Q361/1.37)) + BR361/((BR361+1)/(P361/1.6) + BR361/(Q361/1.37))</f>
        <v>0</v>
      </c>
      <c r="T361">
        <f>(BM361*BP361)</f>
        <v>0</v>
      </c>
      <c r="U361">
        <f>(CE361+(T361+2*0.95*5.67E-8*(((CE361+$B$7)+273)^4-(CE361+273)^4)-44100*I361)/(1.84*29.3*Q361+8*0.95*5.67E-8*(CE361+273)^3))</f>
        <v>0</v>
      </c>
      <c r="V361">
        <f>($C$7*CF361+$D$7*CG361+$E$7*U361)</f>
        <v>0</v>
      </c>
      <c r="W361">
        <f>0.61365*exp(17.502*V361/(240.97+V361))</f>
        <v>0</v>
      </c>
      <c r="X361">
        <f>(Y361/Z361*100)</f>
        <v>0</v>
      </c>
      <c r="Y361">
        <f>BX361*(CC361+CD361)/1000</f>
        <v>0</v>
      </c>
      <c r="Z361">
        <f>0.61365*exp(17.502*CE361/(240.97+CE361))</f>
        <v>0</v>
      </c>
      <c r="AA361">
        <f>(W361-BX361*(CC361+CD361)/1000)</f>
        <v>0</v>
      </c>
      <c r="AB361">
        <f>(-I361*44100)</f>
        <v>0</v>
      </c>
      <c r="AC361">
        <f>2*29.3*Q361*0.92*(CE361-V361)</f>
        <v>0</v>
      </c>
      <c r="AD361">
        <f>2*0.95*5.67E-8*(((CE361+$B$7)+273)^4-(V361+273)^4)</f>
        <v>0</v>
      </c>
      <c r="AE361">
        <f>T361+AD361+AB361+AC361</f>
        <v>0</v>
      </c>
      <c r="AF361">
        <v>0</v>
      </c>
      <c r="AG361">
        <v>0</v>
      </c>
      <c r="AH361">
        <f>IF(AF361*$H$13&gt;=AJ361,1.0,(AJ361/(AJ361-AF361*$H$13)))</f>
        <v>0</v>
      </c>
      <c r="AI361">
        <f>(AH361-1)*100</f>
        <v>0</v>
      </c>
      <c r="AJ361">
        <f>MAX(0,($B$13+$C$13*CJ361)/(1+$D$13*CJ361)*CC361/(CE361+273)*$E$13)</f>
        <v>0</v>
      </c>
      <c r="AK361" t="s">
        <v>292</v>
      </c>
      <c r="AL361" t="s">
        <v>292</v>
      </c>
      <c r="AM361">
        <v>0</v>
      </c>
      <c r="AN361">
        <v>0</v>
      </c>
      <c r="AO361">
        <f>1-AM361/AN361</f>
        <v>0</v>
      </c>
      <c r="AP361">
        <v>0</v>
      </c>
      <c r="AQ361" t="s">
        <v>292</v>
      </c>
      <c r="AR361" t="s">
        <v>292</v>
      </c>
      <c r="AS361">
        <v>0</v>
      </c>
      <c r="AT361">
        <v>0</v>
      </c>
      <c r="AU361">
        <f>1-AS361/AT361</f>
        <v>0</v>
      </c>
      <c r="AV361">
        <v>0.5</v>
      </c>
      <c r="AW361">
        <f>BN361</f>
        <v>0</v>
      </c>
      <c r="AX361">
        <f>K361</f>
        <v>0</v>
      </c>
      <c r="AY361">
        <f>AU361*AV361*AW361</f>
        <v>0</v>
      </c>
      <c r="AZ361">
        <f>(AX361-AP361)/AW361</f>
        <v>0</v>
      </c>
      <c r="BA361">
        <f>(AN361-AT361)/AT361</f>
        <v>0</v>
      </c>
      <c r="BB361">
        <f>AM361/(AO361+AM361/AT361)</f>
        <v>0</v>
      </c>
      <c r="BC361" t="s">
        <v>292</v>
      </c>
      <c r="BD361">
        <v>0</v>
      </c>
      <c r="BE361">
        <f>IF(BD361&lt;&gt;0, BD361, BB361)</f>
        <v>0</v>
      </c>
      <c r="BF361">
        <f>1-BE361/AT361</f>
        <v>0</v>
      </c>
      <c r="BG361">
        <f>(AT361-AS361)/(AT361-BE361)</f>
        <v>0</v>
      </c>
      <c r="BH361">
        <f>(AN361-AT361)/(AN361-BE361)</f>
        <v>0</v>
      </c>
      <c r="BI361">
        <f>(AT361-AS361)/(AT361-AM361)</f>
        <v>0</v>
      </c>
      <c r="BJ361">
        <f>(AN361-AT361)/(AN361-AM361)</f>
        <v>0</v>
      </c>
      <c r="BK361">
        <f>(BG361*BE361/AS361)</f>
        <v>0</v>
      </c>
      <c r="BL361">
        <f>(1-BK361)</f>
        <v>0</v>
      </c>
      <c r="BM361">
        <f>$B$11*CK361+$C$11*CL361+$F$11*CM361*(1-CP361)</f>
        <v>0</v>
      </c>
      <c r="BN361">
        <f>BM361*BO361</f>
        <v>0</v>
      </c>
      <c r="BO361">
        <f>($B$11*$D$9+$C$11*$D$9+$F$11*((CZ361+CR361)/MAX(CZ361+CR361+DA361, 0.1)*$I$9+DA361/MAX(CZ361+CR361+DA361, 0.1)*$J$9))/($B$11+$C$11+$F$11)</f>
        <v>0</v>
      </c>
      <c r="BP361">
        <f>($B$11*$K$9+$C$11*$K$9+$F$11*((CZ361+CR361)/MAX(CZ361+CR361+DA361, 0.1)*$P$9+DA361/MAX(CZ361+CR361+DA361, 0.1)*$Q$9))/($B$11+$C$11+$F$11)</f>
        <v>0</v>
      </c>
      <c r="BQ361">
        <v>6</v>
      </c>
      <c r="BR361">
        <v>0.5</v>
      </c>
      <c r="BS361" t="s">
        <v>293</v>
      </c>
      <c r="BT361">
        <v>2</v>
      </c>
      <c r="BU361">
        <v>1627941201.6</v>
      </c>
      <c r="BV361">
        <v>1144.95</v>
      </c>
      <c r="BW361">
        <v>1149.27</v>
      </c>
      <c r="BX361">
        <v>19.8656</v>
      </c>
      <c r="BY361">
        <v>19.8032</v>
      </c>
      <c r="BZ361">
        <v>1142.04</v>
      </c>
      <c r="CA361">
        <v>19.9942</v>
      </c>
      <c r="CB361">
        <v>900.106</v>
      </c>
      <c r="CC361">
        <v>101.137</v>
      </c>
      <c r="CD361">
        <v>0.10025</v>
      </c>
      <c r="CE361">
        <v>35.345</v>
      </c>
      <c r="CF361">
        <v>35.6</v>
      </c>
      <c r="CG361">
        <v>999.9</v>
      </c>
      <c r="CH361">
        <v>0</v>
      </c>
      <c r="CI361">
        <v>0</v>
      </c>
      <c r="CJ361">
        <v>10001.2</v>
      </c>
      <c r="CK361">
        <v>0</v>
      </c>
      <c r="CL361">
        <v>66.265</v>
      </c>
      <c r="CM361">
        <v>1460.02</v>
      </c>
      <c r="CN361">
        <v>0.973009</v>
      </c>
      <c r="CO361">
        <v>0.0269909</v>
      </c>
      <c r="CP361">
        <v>0</v>
      </c>
      <c r="CQ361">
        <v>3.47</v>
      </c>
      <c r="CR361">
        <v>4.99951</v>
      </c>
      <c r="CS361">
        <v>195.614</v>
      </c>
      <c r="CT361">
        <v>11912.1</v>
      </c>
      <c r="CU361">
        <v>48.625</v>
      </c>
      <c r="CV361">
        <v>50.937</v>
      </c>
      <c r="CW361">
        <v>50.125</v>
      </c>
      <c r="CX361">
        <v>50.062</v>
      </c>
      <c r="CY361">
        <v>50.625</v>
      </c>
      <c r="CZ361">
        <v>1415.75</v>
      </c>
      <c r="DA361">
        <v>39.27</v>
      </c>
      <c r="DB361">
        <v>0</v>
      </c>
      <c r="DC361">
        <v>1627941202.3</v>
      </c>
      <c r="DD361">
        <v>0</v>
      </c>
      <c r="DE361">
        <v>3.287176</v>
      </c>
      <c r="DF361">
        <v>0.723576927655715</v>
      </c>
      <c r="DG361">
        <v>-2.65153846992452</v>
      </c>
      <c r="DH361">
        <v>196.01392</v>
      </c>
      <c r="DI361">
        <v>15</v>
      </c>
      <c r="DJ361">
        <v>1627940486.6</v>
      </c>
      <c r="DK361" t="s">
        <v>294</v>
      </c>
      <c r="DL361">
        <v>1627940484.1</v>
      </c>
      <c r="DM361">
        <v>1627940486.6</v>
      </c>
      <c r="DN361">
        <v>1</v>
      </c>
      <c r="DO361">
        <v>-0.66</v>
      </c>
      <c r="DP361">
        <v>-0.126</v>
      </c>
      <c r="DQ361">
        <v>0.617</v>
      </c>
      <c r="DR361">
        <v>-0.144</v>
      </c>
      <c r="DS361">
        <v>420</v>
      </c>
      <c r="DT361">
        <v>19</v>
      </c>
      <c r="DU361">
        <v>0.69</v>
      </c>
      <c r="DV361">
        <v>0.21</v>
      </c>
      <c r="DW361">
        <v>-4.40003682926829</v>
      </c>
      <c r="DX361">
        <v>-0.283488501742168</v>
      </c>
      <c r="DY361">
        <v>0.095753577388155</v>
      </c>
      <c r="DZ361">
        <v>1</v>
      </c>
      <c r="EA361">
        <v>3.27487142857143</v>
      </c>
      <c r="EB361">
        <v>0.401516242661445</v>
      </c>
      <c r="EC361">
        <v>0.168074771747455</v>
      </c>
      <c r="ED361">
        <v>1</v>
      </c>
      <c r="EE361">
        <v>0.0559001975609756</v>
      </c>
      <c r="EF361">
        <v>-0.00512669268292676</v>
      </c>
      <c r="EG361">
        <v>0.0106266402700027</v>
      </c>
      <c r="EH361">
        <v>1</v>
      </c>
      <c r="EI361">
        <v>3</v>
      </c>
      <c r="EJ361">
        <v>3</v>
      </c>
      <c r="EK361" t="s">
        <v>295</v>
      </c>
      <c r="EL361">
        <v>100</v>
      </c>
      <c r="EM361">
        <v>100</v>
      </c>
      <c r="EN361">
        <v>2.91</v>
      </c>
      <c r="EO361">
        <v>-0.1286</v>
      </c>
      <c r="EP361">
        <v>-1.5265217558934</v>
      </c>
      <c r="EQ361">
        <v>0.00616335315543056</v>
      </c>
      <c r="ER361">
        <v>-2.81551833566181e-06</v>
      </c>
      <c r="ES361">
        <v>7.20361701182458e-10</v>
      </c>
      <c r="ET361">
        <v>-0.335119031910718</v>
      </c>
      <c r="EU361">
        <v>0.000949733804135094</v>
      </c>
      <c r="EV361">
        <v>0.000626151634330831</v>
      </c>
      <c r="EW361">
        <v>-7.8445624330649e-06</v>
      </c>
      <c r="EX361">
        <v>-4</v>
      </c>
      <c r="EY361">
        <v>2067</v>
      </c>
      <c r="EZ361">
        <v>1</v>
      </c>
      <c r="FA361">
        <v>22</v>
      </c>
      <c r="FB361">
        <v>12</v>
      </c>
      <c r="FC361">
        <v>11.9</v>
      </c>
      <c r="FD361">
        <v>18</v>
      </c>
      <c r="FE361">
        <v>994.182</v>
      </c>
      <c r="FF361">
        <v>444.583</v>
      </c>
      <c r="FG361">
        <v>32.9997</v>
      </c>
      <c r="FH361">
        <v>35.9047</v>
      </c>
      <c r="FI361">
        <v>30.0009</v>
      </c>
      <c r="FJ361">
        <v>35.6142</v>
      </c>
      <c r="FK361">
        <v>35.632</v>
      </c>
      <c r="FL361">
        <v>60.9986</v>
      </c>
      <c r="FM361">
        <v>45.9895</v>
      </c>
      <c r="FN361">
        <v>0</v>
      </c>
      <c r="FO361">
        <v>33</v>
      </c>
      <c r="FP361">
        <v>1160.28</v>
      </c>
      <c r="FQ361">
        <v>19.798</v>
      </c>
      <c r="FR361">
        <v>98.6666</v>
      </c>
      <c r="FS361">
        <v>97.4727</v>
      </c>
    </row>
    <row r="362" spans="1:175">
      <c r="A362">
        <v>346</v>
      </c>
      <c r="B362">
        <v>1627941203.6</v>
      </c>
      <c r="C362">
        <v>690</v>
      </c>
      <c r="D362" t="s">
        <v>986</v>
      </c>
      <c r="E362" t="s">
        <v>987</v>
      </c>
      <c r="F362">
        <v>0</v>
      </c>
      <c r="H362">
        <v>1627941203.6</v>
      </c>
      <c r="I362">
        <f>(J362)/1000</f>
        <v>0</v>
      </c>
      <c r="J362">
        <f>1000*CB362*AH362*(BX362-BY362)/(100*BQ362*(1000-AH362*BX362))</f>
        <v>0</v>
      </c>
      <c r="K362">
        <f>CB362*AH362*(BW362-BV362*(1000-AH362*BY362)/(1000-AH362*BX362))/(100*BQ362)</f>
        <v>0</v>
      </c>
      <c r="L362">
        <f>BV362 - IF(AH362&gt;1, K362*BQ362*100.0/(AJ362*CJ362), 0)</f>
        <v>0</v>
      </c>
      <c r="M362">
        <f>((S362-I362/2)*L362-K362)/(S362+I362/2)</f>
        <v>0</v>
      </c>
      <c r="N362">
        <f>M362*(CC362+CD362)/1000.0</f>
        <v>0</v>
      </c>
      <c r="O362">
        <f>(BV362 - IF(AH362&gt;1, K362*BQ362*100.0/(AJ362*CJ362), 0))*(CC362+CD362)/1000.0</f>
        <v>0</v>
      </c>
      <c r="P362">
        <f>2.0/((1/R362-1/Q362)+SIGN(R362)*SQRT((1/R362-1/Q362)*(1/R362-1/Q362) + 4*BR362/((BR362+1)*(BR362+1))*(2*1/R362*1/Q362-1/Q362*1/Q362)))</f>
        <v>0</v>
      </c>
      <c r="Q362">
        <f>IF(LEFT(BS362,1)&lt;&gt;"0",IF(LEFT(BS362,1)="1",3.0,BT362),$D$5+$E$5*(CJ362*CC362/($K$5*1000))+$F$5*(CJ362*CC362/($K$5*1000))*MAX(MIN(BQ362,$J$5),$I$5)*MAX(MIN(BQ362,$J$5),$I$5)+$G$5*MAX(MIN(BQ362,$J$5),$I$5)*(CJ362*CC362/($K$5*1000))+$H$5*(CJ362*CC362/($K$5*1000))*(CJ362*CC362/($K$5*1000)))</f>
        <v>0</v>
      </c>
      <c r="R362">
        <f>I362*(1000-(1000*0.61365*exp(17.502*V362/(240.97+V362))/(CC362+CD362)+BX362)/2)/(1000*0.61365*exp(17.502*V362/(240.97+V362))/(CC362+CD362)-BX362)</f>
        <v>0</v>
      </c>
      <c r="S362">
        <f>1/((BR362+1)/(P362/1.6)+1/(Q362/1.37)) + BR362/((BR362+1)/(P362/1.6) + BR362/(Q362/1.37))</f>
        <v>0</v>
      </c>
      <c r="T362">
        <f>(BM362*BP362)</f>
        <v>0</v>
      </c>
      <c r="U362">
        <f>(CE362+(T362+2*0.95*5.67E-8*(((CE362+$B$7)+273)^4-(CE362+273)^4)-44100*I362)/(1.84*29.3*Q362+8*0.95*5.67E-8*(CE362+273)^3))</f>
        <v>0</v>
      </c>
      <c r="V362">
        <f>($C$7*CF362+$D$7*CG362+$E$7*U362)</f>
        <v>0</v>
      </c>
      <c r="W362">
        <f>0.61365*exp(17.502*V362/(240.97+V362))</f>
        <v>0</v>
      </c>
      <c r="X362">
        <f>(Y362/Z362*100)</f>
        <v>0</v>
      </c>
      <c r="Y362">
        <f>BX362*(CC362+CD362)/1000</f>
        <v>0</v>
      </c>
      <c r="Z362">
        <f>0.61365*exp(17.502*CE362/(240.97+CE362))</f>
        <v>0</v>
      </c>
      <c r="AA362">
        <f>(W362-BX362*(CC362+CD362)/1000)</f>
        <v>0</v>
      </c>
      <c r="AB362">
        <f>(-I362*44100)</f>
        <v>0</v>
      </c>
      <c r="AC362">
        <f>2*29.3*Q362*0.92*(CE362-V362)</f>
        <v>0</v>
      </c>
      <c r="AD362">
        <f>2*0.95*5.67E-8*(((CE362+$B$7)+273)^4-(V362+273)^4)</f>
        <v>0</v>
      </c>
      <c r="AE362">
        <f>T362+AD362+AB362+AC362</f>
        <v>0</v>
      </c>
      <c r="AF362">
        <v>0</v>
      </c>
      <c r="AG362">
        <v>0</v>
      </c>
      <c r="AH362">
        <f>IF(AF362*$H$13&gt;=AJ362,1.0,(AJ362/(AJ362-AF362*$H$13)))</f>
        <v>0</v>
      </c>
      <c r="AI362">
        <f>(AH362-1)*100</f>
        <v>0</v>
      </c>
      <c r="AJ362">
        <f>MAX(0,($B$13+$C$13*CJ362)/(1+$D$13*CJ362)*CC362/(CE362+273)*$E$13)</f>
        <v>0</v>
      </c>
      <c r="AK362" t="s">
        <v>292</v>
      </c>
      <c r="AL362" t="s">
        <v>292</v>
      </c>
      <c r="AM362">
        <v>0</v>
      </c>
      <c r="AN362">
        <v>0</v>
      </c>
      <c r="AO362">
        <f>1-AM362/AN362</f>
        <v>0</v>
      </c>
      <c r="AP362">
        <v>0</v>
      </c>
      <c r="AQ362" t="s">
        <v>292</v>
      </c>
      <c r="AR362" t="s">
        <v>292</v>
      </c>
      <c r="AS362">
        <v>0</v>
      </c>
      <c r="AT362">
        <v>0</v>
      </c>
      <c r="AU362">
        <f>1-AS362/AT362</f>
        <v>0</v>
      </c>
      <c r="AV362">
        <v>0.5</v>
      </c>
      <c r="AW362">
        <f>BN362</f>
        <v>0</v>
      </c>
      <c r="AX362">
        <f>K362</f>
        <v>0</v>
      </c>
      <c r="AY362">
        <f>AU362*AV362*AW362</f>
        <v>0</v>
      </c>
      <c r="AZ362">
        <f>(AX362-AP362)/AW362</f>
        <v>0</v>
      </c>
      <c r="BA362">
        <f>(AN362-AT362)/AT362</f>
        <v>0</v>
      </c>
      <c r="BB362">
        <f>AM362/(AO362+AM362/AT362)</f>
        <v>0</v>
      </c>
      <c r="BC362" t="s">
        <v>292</v>
      </c>
      <c r="BD362">
        <v>0</v>
      </c>
      <c r="BE362">
        <f>IF(BD362&lt;&gt;0, BD362, BB362)</f>
        <v>0</v>
      </c>
      <c r="BF362">
        <f>1-BE362/AT362</f>
        <v>0</v>
      </c>
      <c r="BG362">
        <f>(AT362-AS362)/(AT362-BE362)</f>
        <v>0</v>
      </c>
      <c r="BH362">
        <f>(AN362-AT362)/(AN362-BE362)</f>
        <v>0</v>
      </c>
      <c r="BI362">
        <f>(AT362-AS362)/(AT362-AM362)</f>
        <v>0</v>
      </c>
      <c r="BJ362">
        <f>(AN362-AT362)/(AN362-AM362)</f>
        <v>0</v>
      </c>
      <c r="BK362">
        <f>(BG362*BE362/AS362)</f>
        <v>0</v>
      </c>
      <c r="BL362">
        <f>(1-BK362)</f>
        <v>0</v>
      </c>
      <c r="BM362">
        <f>$B$11*CK362+$C$11*CL362+$F$11*CM362*(1-CP362)</f>
        <v>0</v>
      </c>
      <c r="BN362">
        <f>BM362*BO362</f>
        <v>0</v>
      </c>
      <c r="BO362">
        <f>($B$11*$D$9+$C$11*$D$9+$F$11*((CZ362+CR362)/MAX(CZ362+CR362+DA362, 0.1)*$I$9+DA362/MAX(CZ362+CR362+DA362, 0.1)*$J$9))/($B$11+$C$11+$F$11)</f>
        <v>0</v>
      </c>
      <c r="BP362">
        <f>($B$11*$K$9+$C$11*$K$9+$F$11*((CZ362+CR362)/MAX(CZ362+CR362+DA362, 0.1)*$P$9+DA362/MAX(CZ362+CR362+DA362, 0.1)*$Q$9))/($B$11+$C$11+$F$11)</f>
        <v>0</v>
      </c>
      <c r="BQ362">
        <v>6</v>
      </c>
      <c r="BR362">
        <v>0.5</v>
      </c>
      <c r="BS362" t="s">
        <v>293</v>
      </c>
      <c r="BT362">
        <v>2</v>
      </c>
      <c r="BU362">
        <v>1627941203.6</v>
      </c>
      <c r="BV362">
        <v>1148.29</v>
      </c>
      <c r="BW362">
        <v>1152.66</v>
      </c>
      <c r="BX362">
        <v>19.8712</v>
      </c>
      <c r="BY362">
        <v>19.8082</v>
      </c>
      <c r="BZ362">
        <v>1145.37</v>
      </c>
      <c r="CA362">
        <v>19.9996</v>
      </c>
      <c r="CB362">
        <v>899.908</v>
      </c>
      <c r="CC362">
        <v>101.138</v>
      </c>
      <c r="CD362">
        <v>0.0996994</v>
      </c>
      <c r="CE362">
        <v>35.3427</v>
      </c>
      <c r="CF362">
        <v>35.5965</v>
      </c>
      <c r="CG362">
        <v>999.9</v>
      </c>
      <c r="CH362">
        <v>0</v>
      </c>
      <c r="CI362">
        <v>0</v>
      </c>
      <c r="CJ362">
        <v>10005</v>
      </c>
      <c r="CK362">
        <v>0</v>
      </c>
      <c r="CL362">
        <v>66.265</v>
      </c>
      <c r="CM362">
        <v>1460.02</v>
      </c>
      <c r="CN362">
        <v>0.973009</v>
      </c>
      <c r="CO362">
        <v>0.0269909</v>
      </c>
      <c r="CP362">
        <v>0</v>
      </c>
      <c r="CQ362">
        <v>2.9891</v>
      </c>
      <c r="CR362">
        <v>4.99951</v>
      </c>
      <c r="CS362">
        <v>195.826</v>
      </c>
      <c r="CT362">
        <v>11912.1</v>
      </c>
      <c r="CU362">
        <v>48.625</v>
      </c>
      <c r="CV362">
        <v>50.937</v>
      </c>
      <c r="CW362">
        <v>50.125</v>
      </c>
      <c r="CX362">
        <v>50.062</v>
      </c>
      <c r="CY362">
        <v>50.625</v>
      </c>
      <c r="CZ362">
        <v>1415.75</v>
      </c>
      <c r="DA362">
        <v>39.27</v>
      </c>
      <c r="DB362">
        <v>0</v>
      </c>
      <c r="DC362">
        <v>1627941204.1</v>
      </c>
      <c r="DD362">
        <v>0</v>
      </c>
      <c r="DE362">
        <v>3.27736153846154</v>
      </c>
      <c r="DF362">
        <v>0.529347014744649</v>
      </c>
      <c r="DG362">
        <v>-3.18820513406807</v>
      </c>
      <c r="DH362">
        <v>195.955576923077</v>
      </c>
      <c r="DI362">
        <v>15</v>
      </c>
      <c r="DJ362">
        <v>1627940486.6</v>
      </c>
      <c r="DK362" t="s">
        <v>294</v>
      </c>
      <c r="DL362">
        <v>1627940484.1</v>
      </c>
      <c r="DM362">
        <v>1627940486.6</v>
      </c>
      <c r="DN362">
        <v>1</v>
      </c>
      <c r="DO362">
        <v>-0.66</v>
      </c>
      <c r="DP362">
        <v>-0.126</v>
      </c>
      <c r="DQ362">
        <v>0.617</v>
      </c>
      <c r="DR362">
        <v>-0.144</v>
      </c>
      <c r="DS362">
        <v>420</v>
      </c>
      <c r="DT362">
        <v>19</v>
      </c>
      <c r="DU362">
        <v>0.69</v>
      </c>
      <c r="DV362">
        <v>0.21</v>
      </c>
      <c r="DW362">
        <v>-4.39491292682927</v>
      </c>
      <c r="DX362">
        <v>-0.256487874564463</v>
      </c>
      <c r="DY362">
        <v>0.0962166962146283</v>
      </c>
      <c r="DZ362">
        <v>1</v>
      </c>
      <c r="EA362">
        <v>3.29300882352941</v>
      </c>
      <c r="EB362">
        <v>0.344756078627773</v>
      </c>
      <c r="EC362">
        <v>0.164539110973022</v>
      </c>
      <c r="ED362">
        <v>1</v>
      </c>
      <c r="EE362">
        <v>0.055148656097561</v>
      </c>
      <c r="EF362">
        <v>0.033568793728223</v>
      </c>
      <c r="EG362">
        <v>0.00979219789225072</v>
      </c>
      <c r="EH362">
        <v>1</v>
      </c>
      <c r="EI362">
        <v>3</v>
      </c>
      <c r="EJ362">
        <v>3</v>
      </c>
      <c r="EK362" t="s">
        <v>295</v>
      </c>
      <c r="EL362">
        <v>100</v>
      </c>
      <c r="EM362">
        <v>100</v>
      </c>
      <c r="EN362">
        <v>2.92</v>
      </c>
      <c r="EO362">
        <v>-0.1284</v>
      </c>
      <c r="EP362">
        <v>-1.5265217558934</v>
      </c>
      <c r="EQ362">
        <v>0.00616335315543056</v>
      </c>
      <c r="ER362">
        <v>-2.81551833566181e-06</v>
      </c>
      <c r="ES362">
        <v>7.20361701182458e-10</v>
      </c>
      <c r="ET362">
        <v>-0.335119031910718</v>
      </c>
      <c r="EU362">
        <v>0.000949733804135094</v>
      </c>
      <c r="EV362">
        <v>0.000626151634330831</v>
      </c>
      <c r="EW362">
        <v>-7.8445624330649e-06</v>
      </c>
      <c r="EX362">
        <v>-4</v>
      </c>
      <c r="EY362">
        <v>2067</v>
      </c>
      <c r="EZ362">
        <v>1</v>
      </c>
      <c r="FA362">
        <v>22</v>
      </c>
      <c r="FB362">
        <v>12</v>
      </c>
      <c r="FC362">
        <v>11.9</v>
      </c>
      <c r="FD362">
        <v>18</v>
      </c>
      <c r="FE362">
        <v>994.094</v>
      </c>
      <c r="FF362">
        <v>444.666</v>
      </c>
      <c r="FG362">
        <v>32.9999</v>
      </c>
      <c r="FH362">
        <v>35.909</v>
      </c>
      <c r="FI362">
        <v>30.0008</v>
      </c>
      <c r="FJ362">
        <v>35.6191</v>
      </c>
      <c r="FK362">
        <v>35.6369</v>
      </c>
      <c r="FL362">
        <v>61.149</v>
      </c>
      <c r="FM362">
        <v>45.9895</v>
      </c>
      <c r="FN362">
        <v>0</v>
      </c>
      <c r="FO362">
        <v>33</v>
      </c>
      <c r="FP362">
        <v>1165.32</v>
      </c>
      <c r="FQ362">
        <v>19.798</v>
      </c>
      <c r="FR362">
        <v>98.6665</v>
      </c>
      <c r="FS362">
        <v>97.4729</v>
      </c>
    </row>
    <row r="363" spans="1:175">
      <c r="A363">
        <v>347</v>
      </c>
      <c r="B363">
        <v>1627941205.6</v>
      </c>
      <c r="C363">
        <v>692</v>
      </c>
      <c r="D363" t="s">
        <v>988</v>
      </c>
      <c r="E363" t="s">
        <v>989</v>
      </c>
      <c r="F363">
        <v>0</v>
      </c>
      <c r="H363">
        <v>1627941205.6</v>
      </c>
      <c r="I363">
        <f>(J363)/1000</f>
        <v>0</v>
      </c>
      <c r="J363">
        <f>1000*CB363*AH363*(BX363-BY363)/(100*BQ363*(1000-AH363*BX363))</f>
        <v>0</v>
      </c>
      <c r="K363">
        <f>CB363*AH363*(BW363-BV363*(1000-AH363*BY363)/(1000-AH363*BX363))/(100*BQ363)</f>
        <v>0</v>
      </c>
      <c r="L363">
        <f>BV363 - IF(AH363&gt;1, K363*BQ363*100.0/(AJ363*CJ363), 0)</f>
        <v>0</v>
      </c>
      <c r="M363">
        <f>((S363-I363/2)*L363-K363)/(S363+I363/2)</f>
        <v>0</v>
      </c>
      <c r="N363">
        <f>M363*(CC363+CD363)/1000.0</f>
        <v>0</v>
      </c>
      <c r="O363">
        <f>(BV363 - IF(AH363&gt;1, K363*BQ363*100.0/(AJ363*CJ363), 0))*(CC363+CD363)/1000.0</f>
        <v>0</v>
      </c>
      <c r="P363">
        <f>2.0/((1/R363-1/Q363)+SIGN(R363)*SQRT((1/R363-1/Q363)*(1/R363-1/Q363) + 4*BR363/((BR363+1)*(BR363+1))*(2*1/R363*1/Q363-1/Q363*1/Q363)))</f>
        <v>0</v>
      </c>
      <c r="Q363">
        <f>IF(LEFT(BS363,1)&lt;&gt;"0",IF(LEFT(BS363,1)="1",3.0,BT363),$D$5+$E$5*(CJ363*CC363/($K$5*1000))+$F$5*(CJ363*CC363/($K$5*1000))*MAX(MIN(BQ363,$J$5),$I$5)*MAX(MIN(BQ363,$J$5),$I$5)+$G$5*MAX(MIN(BQ363,$J$5),$I$5)*(CJ363*CC363/($K$5*1000))+$H$5*(CJ363*CC363/($K$5*1000))*(CJ363*CC363/($K$5*1000)))</f>
        <v>0</v>
      </c>
      <c r="R363">
        <f>I363*(1000-(1000*0.61365*exp(17.502*V363/(240.97+V363))/(CC363+CD363)+BX363)/2)/(1000*0.61365*exp(17.502*V363/(240.97+V363))/(CC363+CD363)-BX363)</f>
        <v>0</v>
      </c>
      <c r="S363">
        <f>1/((BR363+1)/(P363/1.6)+1/(Q363/1.37)) + BR363/((BR363+1)/(P363/1.6) + BR363/(Q363/1.37))</f>
        <v>0</v>
      </c>
      <c r="T363">
        <f>(BM363*BP363)</f>
        <v>0</v>
      </c>
      <c r="U363">
        <f>(CE363+(T363+2*0.95*5.67E-8*(((CE363+$B$7)+273)^4-(CE363+273)^4)-44100*I363)/(1.84*29.3*Q363+8*0.95*5.67E-8*(CE363+273)^3))</f>
        <v>0</v>
      </c>
      <c r="V363">
        <f>($C$7*CF363+$D$7*CG363+$E$7*U363)</f>
        <v>0</v>
      </c>
      <c r="W363">
        <f>0.61365*exp(17.502*V363/(240.97+V363))</f>
        <v>0</v>
      </c>
      <c r="X363">
        <f>(Y363/Z363*100)</f>
        <v>0</v>
      </c>
      <c r="Y363">
        <f>BX363*(CC363+CD363)/1000</f>
        <v>0</v>
      </c>
      <c r="Z363">
        <f>0.61365*exp(17.502*CE363/(240.97+CE363))</f>
        <v>0</v>
      </c>
      <c r="AA363">
        <f>(W363-BX363*(CC363+CD363)/1000)</f>
        <v>0</v>
      </c>
      <c r="AB363">
        <f>(-I363*44100)</f>
        <v>0</v>
      </c>
      <c r="AC363">
        <f>2*29.3*Q363*0.92*(CE363-V363)</f>
        <v>0</v>
      </c>
      <c r="AD363">
        <f>2*0.95*5.67E-8*(((CE363+$B$7)+273)^4-(V363+273)^4)</f>
        <v>0</v>
      </c>
      <c r="AE363">
        <f>T363+AD363+AB363+AC363</f>
        <v>0</v>
      </c>
      <c r="AF363">
        <v>0</v>
      </c>
      <c r="AG363">
        <v>0</v>
      </c>
      <c r="AH363">
        <f>IF(AF363*$H$13&gt;=AJ363,1.0,(AJ363/(AJ363-AF363*$H$13)))</f>
        <v>0</v>
      </c>
      <c r="AI363">
        <f>(AH363-1)*100</f>
        <v>0</v>
      </c>
      <c r="AJ363">
        <f>MAX(0,($B$13+$C$13*CJ363)/(1+$D$13*CJ363)*CC363/(CE363+273)*$E$13)</f>
        <v>0</v>
      </c>
      <c r="AK363" t="s">
        <v>292</v>
      </c>
      <c r="AL363" t="s">
        <v>292</v>
      </c>
      <c r="AM363">
        <v>0</v>
      </c>
      <c r="AN363">
        <v>0</v>
      </c>
      <c r="AO363">
        <f>1-AM363/AN363</f>
        <v>0</v>
      </c>
      <c r="AP363">
        <v>0</v>
      </c>
      <c r="AQ363" t="s">
        <v>292</v>
      </c>
      <c r="AR363" t="s">
        <v>292</v>
      </c>
      <c r="AS363">
        <v>0</v>
      </c>
      <c r="AT363">
        <v>0</v>
      </c>
      <c r="AU363">
        <f>1-AS363/AT363</f>
        <v>0</v>
      </c>
      <c r="AV363">
        <v>0.5</v>
      </c>
      <c r="AW363">
        <f>BN363</f>
        <v>0</v>
      </c>
      <c r="AX363">
        <f>K363</f>
        <v>0</v>
      </c>
      <c r="AY363">
        <f>AU363*AV363*AW363</f>
        <v>0</v>
      </c>
      <c r="AZ363">
        <f>(AX363-AP363)/AW363</f>
        <v>0</v>
      </c>
      <c r="BA363">
        <f>(AN363-AT363)/AT363</f>
        <v>0</v>
      </c>
      <c r="BB363">
        <f>AM363/(AO363+AM363/AT363)</f>
        <v>0</v>
      </c>
      <c r="BC363" t="s">
        <v>292</v>
      </c>
      <c r="BD363">
        <v>0</v>
      </c>
      <c r="BE363">
        <f>IF(BD363&lt;&gt;0, BD363, BB363)</f>
        <v>0</v>
      </c>
      <c r="BF363">
        <f>1-BE363/AT363</f>
        <v>0</v>
      </c>
      <c r="BG363">
        <f>(AT363-AS363)/(AT363-BE363)</f>
        <v>0</v>
      </c>
      <c r="BH363">
        <f>(AN363-AT363)/(AN363-BE363)</f>
        <v>0</v>
      </c>
      <c r="BI363">
        <f>(AT363-AS363)/(AT363-AM363)</f>
        <v>0</v>
      </c>
      <c r="BJ363">
        <f>(AN363-AT363)/(AN363-AM363)</f>
        <v>0</v>
      </c>
      <c r="BK363">
        <f>(BG363*BE363/AS363)</f>
        <v>0</v>
      </c>
      <c r="BL363">
        <f>(1-BK363)</f>
        <v>0</v>
      </c>
      <c r="BM363">
        <f>$B$11*CK363+$C$11*CL363+$F$11*CM363*(1-CP363)</f>
        <v>0</v>
      </c>
      <c r="BN363">
        <f>BM363*BO363</f>
        <v>0</v>
      </c>
      <c r="BO363">
        <f>($B$11*$D$9+$C$11*$D$9+$F$11*((CZ363+CR363)/MAX(CZ363+CR363+DA363, 0.1)*$I$9+DA363/MAX(CZ363+CR363+DA363, 0.1)*$J$9))/($B$11+$C$11+$F$11)</f>
        <v>0</v>
      </c>
      <c r="BP363">
        <f>($B$11*$K$9+$C$11*$K$9+$F$11*((CZ363+CR363)/MAX(CZ363+CR363+DA363, 0.1)*$P$9+DA363/MAX(CZ363+CR363+DA363, 0.1)*$Q$9))/($B$11+$C$11+$F$11)</f>
        <v>0</v>
      </c>
      <c r="BQ363">
        <v>6</v>
      </c>
      <c r="BR363">
        <v>0.5</v>
      </c>
      <c r="BS363" t="s">
        <v>293</v>
      </c>
      <c r="BT363">
        <v>2</v>
      </c>
      <c r="BU363">
        <v>1627941205.6</v>
      </c>
      <c r="BV363">
        <v>1151.63</v>
      </c>
      <c r="BW363">
        <v>1156.1</v>
      </c>
      <c r="BX363">
        <v>19.876</v>
      </c>
      <c r="BY363">
        <v>19.814</v>
      </c>
      <c r="BZ363">
        <v>1148.7</v>
      </c>
      <c r="CA363">
        <v>20.0043</v>
      </c>
      <c r="CB363">
        <v>899.992</v>
      </c>
      <c r="CC363">
        <v>101.137</v>
      </c>
      <c r="CD363">
        <v>0.100308</v>
      </c>
      <c r="CE363">
        <v>35.343</v>
      </c>
      <c r="CF363">
        <v>35.6064</v>
      </c>
      <c r="CG363">
        <v>999.9</v>
      </c>
      <c r="CH363">
        <v>0</v>
      </c>
      <c r="CI363">
        <v>0</v>
      </c>
      <c r="CJ363">
        <v>9991.25</v>
      </c>
      <c r="CK363">
        <v>0</v>
      </c>
      <c r="CL363">
        <v>66.265</v>
      </c>
      <c r="CM363">
        <v>1460.02</v>
      </c>
      <c r="CN363">
        <v>0.973009</v>
      </c>
      <c r="CO363">
        <v>0.0269909</v>
      </c>
      <c r="CP363">
        <v>0</v>
      </c>
      <c r="CQ363">
        <v>3.2148</v>
      </c>
      <c r="CR363">
        <v>4.99951</v>
      </c>
      <c r="CS363">
        <v>195.607</v>
      </c>
      <c r="CT363">
        <v>11912.1</v>
      </c>
      <c r="CU363">
        <v>48.625</v>
      </c>
      <c r="CV363">
        <v>50.937</v>
      </c>
      <c r="CW363">
        <v>50.125</v>
      </c>
      <c r="CX363">
        <v>50.062</v>
      </c>
      <c r="CY363">
        <v>50.625</v>
      </c>
      <c r="CZ363">
        <v>1415.75</v>
      </c>
      <c r="DA363">
        <v>39.27</v>
      </c>
      <c r="DB363">
        <v>0</v>
      </c>
      <c r="DC363">
        <v>1627941206.5</v>
      </c>
      <c r="DD363">
        <v>0</v>
      </c>
      <c r="DE363">
        <v>3.27948846153846</v>
      </c>
      <c r="DF363">
        <v>0.712837614777187</v>
      </c>
      <c r="DG363">
        <v>-2.83511111372157</v>
      </c>
      <c r="DH363">
        <v>195.857576923077</v>
      </c>
      <c r="DI363">
        <v>15</v>
      </c>
      <c r="DJ363">
        <v>1627940486.6</v>
      </c>
      <c r="DK363" t="s">
        <v>294</v>
      </c>
      <c r="DL363">
        <v>1627940484.1</v>
      </c>
      <c r="DM363">
        <v>1627940486.6</v>
      </c>
      <c r="DN363">
        <v>1</v>
      </c>
      <c r="DO363">
        <v>-0.66</v>
      </c>
      <c r="DP363">
        <v>-0.126</v>
      </c>
      <c r="DQ363">
        <v>0.617</v>
      </c>
      <c r="DR363">
        <v>-0.144</v>
      </c>
      <c r="DS363">
        <v>420</v>
      </c>
      <c r="DT363">
        <v>19</v>
      </c>
      <c r="DU363">
        <v>0.69</v>
      </c>
      <c r="DV363">
        <v>0.21</v>
      </c>
      <c r="DW363">
        <v>-4.4118656097561</v>
      </c>
      <c r="DX363">
        <v>0.159638257839721</v>
      </c>
      <c r="DY363">
        <v>0.0713823066500164</v>
      </c>
      <c r="DZ363">
        <v>1</v>
      </c>
      <c r="EA363">
        <v>3.28846764705882</v>
      </c>
      <c r="EB363">
        <v>0.0550295857988078</v>
      </c>
      <c r="EC363">
        <v>0.183142446521807</v>
      </c>
      <c r="ED363">
        <v>1</v>
      </c>
      <c r="EE363">
        <v>0.0545337926829268</v>
      </c>
      <c r="EF363">
        <v>0.0707955094076655</v>
      </c>
      <c r="EG363">
        <v>0.00907399846670964</v>
      </c>
      <c r="EH363">
        <v>1</v>
      </c>
      <c r="EI363">
        <v>3</v>
      </c>
      <c r="EJ363">
        <v>3</v>
      </c>
      <c r="EK363" t="s">
        <v>295</v>
      </c>
      <c r="EL363">
        <v>100</v>
      </c>
      <c r="EM363">
        <v>100</v>
      </c>
      <c r="EN363">
        <v>2.93</v>
      </c>
      <c r="EO363">
        <v>-0.1283</v>
      </c>
      <c r="EP363">
        <v>-1.5265217558934</v>
      </c>
      <c r="EQ363">
        <v>0.00616335315543056</v>
      </c>
      <c r="ER363">
        <v>-2.81551833566181e-06</v>
      </c>
      <c r="ES363">
        <v>7.20361701182458e-10</v>
      </c>
      <c r="ET363">
        <v>-0.335119031910718</v>
      </c>
      <c r="EU363">
        <v>0.000949733804135094</v>
      </c>
      <c r="EV363">
        <v>0.000626151634330831</v>
      </c>
      <c r="EW363">
        <v>-7.8445624330649e-06</v>
      </c>
      <c r="EX363">
        <v>-4</v>
      </c>
      <c r="EY363">
        <v>2067</v>
      </c>
      <c r="EZ363">
        <v>1</v>
      </c>
      <c r="FA363">
        <v>22</v>
      </c>
      <c r="FB363">
        <v>12</v>
      </c>
      <c r="FC363">
        <v>12</v>
      </c>
      <c r="FD363">
        <v>18</v>
      </c>
      <c r="FE363">
        <v>993.977</v>
      </c>
      <c r="FF363">
        <v>444.42</v>
      </c>
      <c r="FG363">
        <v>33</v>
      </c>
      <c r="FH363">
        <v>35.914</v>
      </c>
      <c r="FI363">
        <v>30.0009</v>
      </c>
      <c r="FJ363">
        <v>35.624</v>
      </c>
      <c r="FK363">
        <v>35.6417</v>
      </c>
      <c r="FL363">
        <v>61.255</v>
      </c>
      <c r="FM363">
        <v>45.9895</v>
      </c>
      <c r="FN363">
        <v>0</v>
      </c>
      <c r="FO363">
        <v>33</v>
      </c>
      <c r="FP363">
        <v>1165.32</v>
      </c>
      <c r="FQ363">
        <v>19.7935</v>
      </c>
      <c r="FR363">
        <v>98.666</v>
      </c>
      <c r="FS363">
        <v>97.4734</v>
      </c>
    </row>
    <row r="364" spans="1:175">
      <c r="A364">
        <v>348</v>
      </c>
      <c r="B364">
        <v>1627941207.6</v>
      </c>
      <c r="C364">
        <v>694</v>
      </c>
      <c r="D364" t="s">
        <v>990</v>
      </c>
      <c r="E364" t="s">
        <v>991</v>
      </c>
      <c r="F364">
        <v>0</v>
      </c>
      <c r="H364">
        <v>1627941207.6</v>
      </c>
      <c r="I364">
        <f>(J364)/1000</f>
        <v>0</v>
      </c>
      <c r="J364">
        <f>1000*CB364*AH364*(BX364-BY364)/(100*BQ364*(1000-AH364*BX364))</f>
        <v>0</v>
      </c>
      <c r="K364">
        <f>CB364*AH364*(BW364-BV364*(1000-AH364*BY364)/(1000-AH364*BX364))/(100*BQ364)</f>
        <v>0</v>
      </c>
      <c r="L364">
        <f>BV364 - IF(AH364&gt;1, K364*BQ364*100.0/(AJ364*CJ364), 0)</f>
        <v>0</v>
      </c>
      <c r="M364">
        <f>((S364-I364/2)*L364-K364)/(S364+I364/2)</f>
        <v>0</v>
      </c>
      <c r="N364">
        <f>M364*(CC364+CD364)/1000.0</f>
        <v>0</v>
      </c>
      <c r="O364">
        <f>(BV364 - IF(AH364&gt;1, K364*BQ364*100.0/(AJ364*CJ364), 0))*(CC364+CD364)/1000.0</f>
        <v>0</v>
      </c>
      <c r="P364">
        <f>2.0/((1/R364-1/Q364)+SIGN(R364)*SQRT((1/R364-1/Q364)*(1/R364-1/Q364) + 4*BR364/((BR364+1)*(BR364+1))*(2*1/R364*1/Q364-1/Q364*1/Q364)))</f>
        <v>0</v>
      </c>
      <c r="Q364">
        <f>IF(LEFT(BS364,1)&lt;&gt;"0",IF(LEFT(BS364,1)="1",3.0,BT364),$D$5+$E$5*(CJ364*CC364/($K$5*1000))+$F$5*(CJ364*CC364/($K$5*1000))*MAX(MIN(BQ364,$J$5),$I$5)*MAX(MIN(BQ364,$J$5),$I$5)+$G$5*MAX(MIN(BQ364,$J$5),$I$5)*(CJ364*CC364/($K$5*1000))+$H$5*(CJ364*CC364/($K$5*1000))*(CJ364*CC364/($K$5*1000)))</f>
        <v>0</v>
      </c>
      <c r="R364">
        <f>I364*(1000-(1000*0.61365*exp(17.502*V364/(240.97+V364))/(CC364+CD364)+BX364)/2)/(1000*0.61365*exp(17.502*V364/(240.97+V364))/(CC364+CD364)-BX364)</f>
        <v>0</v>
      </c>
      <c r="S364">
        <f>1/((BR364+1)/(P364/1.6)+1/(Q364/1.37)) + BR364/((BR364+1)/(P364/1.6) + BR364/(Q364/1.37))</f>
        <v>0</v>
      </c>
      <c r="T364">
        <f>(BM364*BP364)</f>
        <v>0</v>
      </c>
      <c r="U364">
        <f>(CE364+(T364+2*0.95*5.67E-8*(((CE364+$B$7)+273)^4-(CE364+273)^4)-44100*I364)/(1.84*29.3*Q364+8*0.95*5.67E-8*(CE364+273)^3))</f>
        <v>0</v>
      </c>
      <c r="V364">
        <f>($C$7*CF364+$D$7*CG364+$E$7*U364)</f>
        <v>0</v>
      </c>
      <c r="W364">
        <f>0.61365*exp(17.502*V364/(240.97+V364))</f>
        <v>0</v>
      </c>
      <c r="X364">
        <f>(Y364/Z364*100)</f>
        <v>0</v>
      </c>
      <c r="Y364">
        <f>BX364*(CC364+CD364)/1000</f>
        <v>0</v>
      </c>
      <c r="Z364">
        <f>0.61365*exp(17.502*CE364/(240.97+CE364))</f>
        <v>0</v>
      </c>
      <c r="AA364">
        <f>(W364-BX364*(CC364+CD364)/1000)</f>
        <v>0</v>
      </c>
      <c r="AB364">
        <f>(-I364*44100)</f>
        <v>0</v>
      </c>
      <c r="AC364">
        <f>2*29.3*Q364*0.92*(CE364-V364)</f>
        <v>0</v>
      </c>
      <c r="AD364">
        <f>2*0.95*5.67E-8*(((CE364+$B$7)+273)^4-(V364+273)^4)</f>
        <v>0</v>
      </c>
      <c r="AE364">
        <f>T364+AD364+AB364+AC364</f>
        <v>0</v>
      </c>
      <c r="AF364">
        <v>0</v>
      </c>
      <c r="AG364">
        <v>0</v>
      </c>
      <c r="AH364">
        <f>IF(AF364*$H$13&gt;=AJ364,1.0,(AJ364/(AJ364-AF364*$H$13)))</f>
        <v>0</v>
      </c>
      <c r="AI364">
        <f>(AH364-1)*100</f>
        <v>0</v>
      </c>
      <c r="AJ364">
        <f>MAX(0,($B$13+$C$13*CJ364)/(1+$D$13*CJ364)*CC364/(CE364+273)*$E$13)</f>
        <v>0</v>
      </c>
      <c r="AK364" t="s">
        <v>292</v>
      </c>
      <c r="AL364" t="s">
        <v>292</v>
      </c>
      <c r="AM364">
        <v>0</v>
      </c>
      <c r="AN364">
        <v>0</v>
      </c>
      <c r="AO364">
        <f>1-AM364/AN364</f>
        <v>0</v>
      </c>
      <c r="AP364">
        <v>0</v>
      </c>
      <c r="AQ364" t="s">
        <v>292</v>
      </c>
      <c r="AR364" t="s">
        <v>292</v>
      </c>
      <c r="AS364">
        <v>0</v>
      </c>
      <c r="AT364">
        <v>0</v>
      </c>
      <c r="AU364">
        <f>1-AS364/AT364</f>
        <v>0</v>
      </c>
      <c r="AV364">
        <v>0.5</v>
      </c>
      <c r="AW364">
        <f>BN364</f>
        <v>0</v>
      </c>
      <c r="AX364">
        <f>K364</f>
        <v>0</v>
      </c>
      <c r="AY364">
        <f>AU364*AV364*AW364</f>
        <v>0</v>
      </c>
      <c r="AZ364">
        <f>(AX364-AP364)/AW364</f>
        <v>0</v>
      </c>
      <c r="BA364">
        <f>(AN364-AT364)/AT364</f>
        <v>0</v>
      </c>
      <c r="BB364">
        <f>AM364/(AO364+AM364/AT364)</f>
        <v>0</v>
      </c>
      <c r="BC364" t="s">
        <v>292</v>
      </c>
      <c r="BD364">
        <v>0</v>
      </c>
      <c r="BE364">
        <f>IF(BD364&lt;&gt;0, BD364, BB364)</f>
        <v>0</v>
      </c>
      <c r="BF364">
        <f>1-BE364/AT364</f>
        <v>0</v>
      </c>
      <c r="BG364">
        <f>(AT364-AS364)/(AT364-BE364)</f>
        <v>0</v>
      </c>
      <c r="BH364">
        <f>(AN364-AT364)/(AN364-BE364)</f>
        <v>0</v>
      </c>
      <c r="BI364">
        <f>(AT364-AS364)/(AT364-AM364)</f>
        <v>0</v>
      </c>
      <c r="BJ364">
        <f>(AN364-AT364)/(AN364-AM364)</f>
        <v>0</v>
      </c>
      <c r="BK364">
        <f>(BG364*BE364/AS364)</f>
        <v>0</v>
      </c>
      <c r="BL364">
        <f>(1-BK364)</f>
        <v>0</v>
      </c>
      <c r="BM364">
        <f>$B$11*CK364+$C$11*CL364+$F$11*CM364*(1-CP364)</f>
        <v>0</v>
      </c>
      <c r="BN364">
        <f>BM364*BO364</f>
        <v>0</v>
      </c>
      <c r="BO364">
        <f>($B$11*$D$9+$C$11*$D$9+$F$11*((CZ364+CR364)/MAX(CZ364+CR364+DA364, 0.1)*$I$9+DA364/MAX(CZ364+CR364+DA364, 0.1)*$J$9))/($B$11+$C$11+$F$11)</f>
        <v>0</v>
      </c>
      <c r="BP364">
        <f>($B$11*$K$9+$C$11*$K$9+$F$11*((CZ364+CR364)/MAX(CZ364+CR364+DA364, 0.1)*$P$9+DA364/MAX(CZ364+CR364+DA364, 0.1)*$Q$9))/($B$11+$C$11+$F$11)</f>
        <v>0</v>
      </c>
      <c r="BQ364">
        <v>6</v>
      </c>
      <c r="BR364">
        <v>0.5</v>
      </c>
      <c r="BS364" t="s">
        <v>293</v>
      </c>
      <c r="BT364">
        <v>2</v>
      </c>
      <c r="BU364">
        <v>1627941207.6</v>
      </c>
      <c r="BV364">
        <v>1154.98</v>
      </c>
      <c r="BW364">
        <v>1159.37</v>
      </c>
      <c r="BX364">
        <v>19.8807</v>
      </c>
      <c r="BY364">
        <v>19.8179</v>
      </c>
      <c r="BZ364">
        <v>1152.04</v>
      </c>
      <c r="CA364">
        <v>20.009</v>
      </c>
      <c r="CB364">
        <v>900.078</v>
      </c>
      <c r="CC364">
        <v>101.137</v>
      </c>
      <c r="CD364">
        <v>0.100078</v>
      </c>
      <c r="CE364">
        <v>35.344</v>
      </c>
      <c r="CF364">
        <v>35.5939</v>
      </c>
      <c r="CG364">
        <v>999.9</v>
      </c>
      <c r="CH364">
        <v>0</v>
      </c>
      <c r="CI364">
        <v>0</v>
      </c>
      <c r="CJ364">
        <v>10002.5</v>
      </c>
      <c r="CK364">
        <v>0</v>
      </c>
      <c r="CL364">
        <v>66.265</v>
      </c>
      <c r="CM364">
        <v>1460.02</v>
      </c>
      <c r="CN364">
        <v>0.973009</v>
      </c>
      <c r="CO364">
        <v>0.0269909</v>
      </c>
      <c r="CP364">
        <v>0</v>
      </c>
      <c r="CQ364">
        <v>3.2918</v>
      </c>
      <c r="CR364">
        <v>4.99951</v>
      </c>
      <c r="CS364">
        <v>195.37</v>
      </c>
      <c r="CT364">
        <v>11912.1</v>
      </c>
      <c r="CU364">
        <v>48.625</v>
      </c>
      <c r="CV364">
        <v>50.937</v>
      </c>
      <c r="CW364">
        <v>50.125</v>
      </c>
      <c r="CX364">
        <v>50.062</v>
      </c>
      <c r="CY364">
        <v>50.625</v>
      </c>
      <c r="CZ364">
        <v>1415.75</v>
      </c>
      <c r="DA364">
        <v>39.27</v>
      </c>
      <c r="DB364">
        <v>0</v>
      </c>
      <c r="DC364">
        <v>1627941208.3</v>
      </c>
      <c r="DD364">
        <v>0</v>
      </c>
      <c r="DE364">
        <v>3.296928</v>
      </c>
      <c r="DF364">
        <v>0.232561548067247</v>
      </c>
      <c r="DG364">
        <v>-2.26707692801997</v>
      </c>
      <c r="DH364">
        <v>195.74128</v>
      </c>
      <c r="DI364">
        <v>15</v>
      </c>
      <c r="DJ364">
        <v>1627940486.6</v>
      </c>
      <c r="DK364" t="s">
        <v>294</v>
      </c>
      <c r="DL364">
        <v>1627940484.1</v>
      </c>
      <c r="DM364">
        <v>1627940486.6</v>
      </c>
      <c r="DN364">
        <v>1</v>
      </c>
      <c r="DO364">
        <v>-0.66</v>
      </c>
      <c r="DP364">
        <v>-0.126</v>
      </c>
      <c r="DQ364">
        <v>0.617</v>
      </c>
      <c r="DR364">
        <v>-0.144</v>
      </c>
      <c r="DS364">
        <v>420</v>
      </c>
      <c r="DT364">
        <v>19</v>
      </c>
      <c r="DU364">
        <v>0.69</v>
      </c>
      <c r="DV364">
        <v>0.21</v>
      </c>
      <c r="DW364">
        <v>-4.42579634146341</v>
      </c>
      <c r="DX364">
        <v>0.286234285714279</v>
      </c>
      <c r="DY364">
        <v>0.0656448704275085</v>
      </c>
      <c r="DZ364">
        <v>1</v>
      </c>
      <c r="EA364">
        <v>3.29463142857143</v>
      </c>
      <c r="EB364">
        <v>0.143697064579256</v>
      </c>
      <c r="EC364">
        <v>0.185077345640648</v>
      </c>
      <c r="ED364">
        <v>1</v>
      </c>
      <c r="EE364">
        <v>0.0552405365853659</v>
      </c>
      <c r="EF364">
        <v>0.0831131393728223</v>
      </c>
      <c r="EG364">
        <v>0.00920138584487263</v>
      </c>
      <c r="EH364">
        <v>1</v>
      </c>
      <c r="EI364">
        <v>3</v>
      </c>
      <c r="EJ364">
        <v>3</v>
      </c>
      <c r="EK364" t="s">
        <v>295</v>
      </c>
      <c r="EL364">
        <v>100</v>
      </c>
      <c r="EM364">
        <v>100</v>
      </c>
      <c r="EN364">
        <v>2.94</v>
      </c>
      <c r="EO364">
        <v>-0.1283</v>
      </c>
      <c r="EP364">
        <v>-1.5265217558934</v>
      </c>
      <c r="EQ364">
        <v>0.00616335315543056</v>
      </c>
      <c r="ER364">
        <v>-2.81551833566181e-06</v>
      </c>
      <c r="ES364">
        <v>7.20361701182458e-10</v>
      </c>
      <c r="ET364">
        <v>-0.335119031910718</v>
      </c>
      <c r="EU364">
        <v>0.000949733804135094</v>
      </c>
      <c r="EV364">
        <v>0.000626151634330831</v>
      </c>
      <c r="EW364">
        <v>-7.8445624330649e-06</v>
      </c>
      <c r="EX364">
        <v>-4</v>
      </c>
      <c r="EY364">
        <v>2067</v>
      </c>
      <c r="EZ364">
        <v>1</v>
      </c>
      <c r="FA364">
        <v>22</v>
      </c>
      <c r="FB364">
        <v>12.1</v>
      </c>
      <c r="FC364">
        <v>12</v>
      </c>
      <c r="FD364">
        <v>18</v>
      </c>
      <c r="FE364">
        <v>994.149</v>
      </c>
      <c r="FF364">
        <v>444.355</v>
      </c>
      <c r="FG364">
        <v>33.0002</v>
      </c>
      <c r="FH364">
        <v>35.918</v>
      </c>
      <c r="FI364">
        <v>30.0009</v>
      </c>
      <c r="FJ364">
        <v>35.6297</v>
      </c>
      <c r="FK364">
        <v>35.6466</v>
      </c>
      <c r="FL364">
        <v>61.4256</v>
      </c>
      <c r="FM364">
        <v>45.9895</v>
      </c>
      <c r="FN364">
        <v>0</v>
      </c>
      <c r="FO364">
        <v>33</v>
      </c>
      <c r="FP364">
        <v>1170.34</v>
      </c>
      <c r="FQ364">
        <v>19.7913</v>
      </c>
      <c r="FR364">
        <v>98.6654</v>
      </c>
      <c r="FS364">
        <v>97.4722</v>
      </c>
    </row>
    <row r="365" spans="1:175">
      <c r="A365">
        <v>349</v>
      </c>
      <c r="B365">
        <v>1627941209.6</v>
      </c>
      <c r="C365">
        <v>696</v>
      </c>
      <c r="D365" t="s">
        <v>992</v>
      </c>
      <c r="E365" t="s">
        <v>993</v>
      </c>
      <c r="F365">
        <v>0</v>
      </c>
      <c r="H365">
        <v>1627941209.6</v>
      </c>
      <c r="I365">
        <f>(J365)/1000</f>
        <v>0</v>
      </c>
      <c r="J365">
        <f>1000*CB365*AH365*(BX365-BY365)/(100*BQ365*(1000-AH365*BX365))</f>
        <v>0</v>
      </c>
      <c r="K365">
        <f>CB365*AH365*(BW365-BV365*(1000-AH365*BY365)/(1000-AH365*BX365))/(100*BQ365)</f>
        <v>0</v>
      </c>
      <c r="L365">
        <f>BV365 - IF(AH365&gt;1, K365*BQ365*100.0/(AJ365*CJ365), 0)</f>
        <v>0</v>
      </c>
      <c r="M365">
        <f>((S365-I365/2)*L365-K365)/(S365+I365/2)</f>
        <v>0</v>
      </c>
      <c r="N365">
        <f>M365*(CC365+CD365)/1000.0</f>
        <v>0</v>
      </c>
      <c r="O365">
        <f>(BV365 - IF(AH365&gt;1, K365*BQ365*100.0/(AJ365*CJ365), 0))*(CC365+CD365)/1000.0</f>
        <v>0</v>
      </c>
      <c r="P365">
        <f>2.0/((1/R365-1/Q365)+SIGN(R365)*SQRT((1/R365-1/Q365)*(1/R365-1/Q365) + 4*BR365/((BR365+1)*(BR365+1))*(2*1/R365*1/Q365-1/Q365*1/Q365)))</f>
        <v>0</v>
      </c>
      <c r="Q365">
        <f>IF(LEFT(BS365,1)&lt;&gt;"0",IF(LEFT(BS365,1)="1",3.0,BT365),$D$5+$E$5*(CJ365*CC365/($K$5*1000))+$F$5*(CJ365*CC365/($K$5*1000))*MAX(MIN(BQ365,$J$5),$I$5)*MAX(MIN(BQ365,$J$5),$I$5)+$G$5*MAX(MIN(BQ365,$J$5),$I$5)*(CJ365*CC365/($K$5*1000))+$H$5*(CJ365*CC365/($K$5*1000))*(CJ365*CC365/($K$5*1000)))</f>
        <v>0</v>
      </c>
      <c r="R365">
        <f>I365*(1000-(1000*0.61365*exp(17.502*V365/(240.97+V365))/(CC365+CD365)+BX365)/2)/(1000*0.61365*exp(17.502*V365/(240.97+V365))/(CC365+CD365)-BX365)</f>
        <v>0</v>
      </c>
      <c r="S365">
        <f>1/((BR365+1)/(P365/1.6)+1/(Q365/1.37)) + BR365/((BR365+1)/(P365/1.6) + BR365/(Q365/1.37))</f>
        <v>0</v>
      </c>
      <c r="T365">
        <f>(BM365*BP365)</f>
        <v>0</v>
      </c>
      <c r="U365">
        <f>(CE365+(T365+2*0.95*5.67E-8*(((CE365+$B$7)+273)^4-(CE365+273)^4)-44100*I365)/(1.84*29.3*Q365+8*0.95*5.67E-8*(CE365+273)^3))</f>
        <v>0</v>
      </c>
      <c r="V365">
        <f>($C$7*CF365+$D$7*CG365+$E$7*U365)</f>
        <v>0</v>
      </c>
      <c r="W365">
        <f>0.61365*exp(17.502*V365/(240.97+V365))</f>
        <v>0</v>
      </c>
      <c r="X365">
        <f>(Y365/Z365*100)</f>
        <v>0</v>
      </c>
      <c r="Y365">
        <f>BX365*(CC365+CD365)/1000</f>
        <v>0</v>
      </c>
      <c r="Z365">
        <f>0.61365*exp(17.502*CE365/(240.97+CE365))</f>
        <v>0</v>
      </c>
      <c r="AA365">
        <f>(W365-BX365*(CC365+CD365)/1000)</f>
        <v>0</v>
      </c>
      <c r="AB365">
        <f>(-I365*44100)</f>
        <v>0</v>
      </c>
      <c r="AC365">
        <f>2*29.3*Q365*0.92*(CE365-V365)</f>
        <v>0</v>
      </c>
      <c r="AD365">
        <f>2*0.95*5.67E-8*(((CE365+$B$7)+273)^4-(V365+273)^4)</f>
        <v>0</v>
      </c>
      <c r="AE365">
        <f>T365+AD365+AB365+AC365</f>
        <v>0</v>
      </c>
      <c r="AF365">
        <v>0</v>
      </c>
      <c r="AG365">
        <v>0</v>
      </c>
      <c r="AH365">
        <f>IF(AF365*$H$13&gt;=AJ365,1.0,(AJ365/(AJ365-AF365*$H$13)))</f>
        <v>0</v>
      </c>
      <c r="AI365">
        <f>(AH365-1)*100</f>
        <v>0</v>
      </c>
      <c r="AJ365">
        <f>MAX(0,($B$13+$C$13*CJ365)/(1+$D$13*CJ365)*CC365/(CE365+273)*$E$13)</f>
        <v>0</v>
      </c>
      <c r="AK365" t="s">
        <v>292</v>
      </c>
      <c r="AL365" t="s">
        <v>292</v>
      </c>
      <c r="AM365">
        <v>0</v>
      </c>
      <c r="AN365">
        <v>0</v>
      </c>
      <c r="AO365">
        <f>1-AM365/AN365</f>
        <v>0</v>
      </c>
      <c r="AP365">
        <v>0</v>
      </c>
      <c r="AQ365" t="s">
        <v>292</v>
      </c>
      <c r="AR365" t="s">
        <v>292</v>
      </c>
      <c r="AS365">
        <v>0</v>
      </c>
      <c r="AT365">
        <v>0</v>
      </c>
      <c r="AU365">
        <f>1-AS365/AT365</f>
        <v>0</v>
      </c>
      <c r="AV365">
        <v>0.5</v>
      </c>
      <c r="AW365">
        <f>BN365</f>
        <v>0</v>
      </c>
      <c r="AX365">
        <f>K365</f>
        <v>0</v>
      </c>
      <c r="AY365">
        <f>AU365*AV365*AW365</f>
        <v>0</v>
      </c>
      <c r="AZ365">
        <f>(AX365-AP365)/AW365</f>
        <v>0</v>
      </c>
      <c r="BA365">
        <f>(AN365-AT365)/AT365</f>
        <v>0</v>
      </c>
      <c r="BB365">
        <f>AM365/(AO365+AM365/AT365)</f>
        <v>0</v>
      </c>
      <c r="BC365" t="s">
        <v>292</v>
      </c>
      <c r="BD365">
        <v>0</v>
      </c>
      <c r="BE365">
        <f>IF(BD365&lt;&gt;0, BD365, BB365)</f>
        <v>0</v>
      </c>
      <c r="BF365">
        <f>1-BE365/AT365</f>
        <v>0</v>
      </c>
      <c r="BG365">
        <f>(AT365-AS365)/(AT365-BE365)</f>
        <v>0</v>
      </c>
      <c r="BH365">
        <f>(AN365-AT365)/(AN365-BE365)</f>
        <v>0</v>
      </c>
      <c r="BI365">
        <f>(AT365-AS365)/(AT365-AM365)</f>
        <v>0</v>
      </c>
      <c r="BJ365">
        <f>(AN365-AT365)/(AN365-AM365)</f>
        <v>0</v>
      </c>
      <c r="BK365">
        <f>(BG365*BE365/AS365)</f>
        <v>0</v>
      </c>
      <c r="BL365">
        <f>(1-BK365)</f>
        <v>0</v>
      </c>
      <c r="BM365">
        <f>$B$11*CK365+$C$11*CL365+$F$11*CM365*(1-CP365)</f>
        <v>0</v>
      </c>
      <c r="BN365">
        <f>BM365*BO365</f>
        <v>0</v>
      </c>
      <c r="BO365">
        <f>($B$11*$D$9+$C$11*$D$9+$F$11*((CZ365+CR365)/MAX(CZ365+CR365+DA365, 0.1)*$I$9+DA365/MAX(CZ365+CR365+DA365, 0.1)*$J$9))/($B$11+$C$11+$F$11)</f>
        <v>0</v>
      </c>
      <c r="BP365">
        <f>($B$11*$K$9+$C$11*$K$9+$F$11*((CZ365+CR365)/MAX(CZ365+CR365+DA365, 0.1)*$P$9+DA365/MAX(CZ365+CR365+DA365, 0.1)*$Q$9))/($B$11+$C$11+$F$11)</f>
        <v>0</v>
      </c>
      <c r="BQ365">
        <v>6</v>
      </c>
      <c r="BR365">
        <v>0.5</v>
      </c>
      <c r="BS365" t="s">
        <v>293</v>
      </c>
      <c r="BT365">
        <v>2</v>
      </c>
      <c r="BU365">
        <v>1627941209.6</v>
      </c>
      <c r="BV365">
        <v>1158.33</v>
      </c>
      <c r="BW365">
        <v>1162.77</v>
      </c>
      <c r="BX365">
        <v>19.8877</v>
      </c>
      <c r="BY365">
        <v>19.8214</v>
      </c>
      <c r="BZ365">
        <v>1155.38</v>
      </c>
      <c r="CA365">
        <v>20.0159</v>
      </c>
      <c r="CB365">
        <v>899.956</v>
      </c>
      <c r="CC365">
        <v>101.137</v>
      </c>
      <c r="CD365">
        <v>0.0996527</v>
      </c>
      <c r="CE365">
        <v>35.3453</v>
      </c>
      <c r="CF365">
        <v>35.5873</v>
      </c>
      <c r="CG365">
        <v>999.9</v>
      </c>
      <c r="CH365">
        <v>0</v>
      </c>
      <c r="CI365">
        <v>0</v>
      </c>
      <c r="CJ365">
        <v>9983.75</v>
      </c>
      <c r="CK365">
        <v>0</v>
      </c>
      <c r="CL365">
        <v>66.2508</v>
      </c>
      <c r="CM365">
        <v>1460.02</v>
      </c>
      <c r="CN365">
        <v>0.973009</v>
      </c>
      <c r="CO365">
        <v>0.0269909</v>
      </c>
      <c r="CP365">
        <v>0</v>
      </c>
      <c r="CQ365">
        <v>3.5178</v>
      </c>
      <c r="CR365">
        <v>4.99951</v>
      </c>
      <c r="CS365">
        <v>195.521</v>
      </c>
      <c r="CT365">
        <v>11912.1</v>
      </c>
      <c r="CU365">
        <v>48.625</v>
      </c>
      <c r="CV365">
        <v>50.937</v>
      </c>
      <c r="CW365">
        <v>50.125</v>
      </c>
      <c r="CX365">
        <v>50.062</v>
      </c>
      <c r="CY365">
        <v>50.625</v>
      </c>
      <c r="CZ365">
        <v>1415.75</v>
      </c>
      <c r="DA365">
        <v>39.27</v>
      </c>
      <c r="DB365">
        <v>0</v>
      </c>
      <c r="DC365">
        <v>1627941210.1</v>
      </c>
      <c r="DD365">
        <v>0</v>
      </c>
      <c r="DE365">
        <v>3.31573846153846</v>
      </c>
      <c r="DF365">
        <v>-0.00464272995714395</v>
      </c>
      <c r="DG365">
        <v>-1.84632479152071</v>
      </c>
      <c r="DH365">
        <v>195.687423076923</v>
      </c>
      <c r="DI365">
        <v>15</v>
      </c>
      <c r="DJ365">
        <v>1627940486.6</v>
      </c>
      <c r="DK365" t="s">
        <v>294</v>
      </c>
      <c r="DL365">
        <v>1627940484.1</v>
      </c>
      <c r="DM365">
        <v>1627940486.6</v>
      </c>
      <c r="DN365">
        <v>1</v>
      </c>
      <c r="DO365">
        <v>-0.66</v>
      </c>
      <c r="DP365">
        <v>-0.126</v>
      </c>
      <c r="DQ365">
        <v>0.617</v>
      </c>
      <c r="DR365">
        <v>-0.144</v>
      </c>
      <c r="DS365">
        <v>420</v>
      </c>
      <c r="DT365">
        <v>19</v>
      </c>
      <c r="DU365">
        <v>0.69</v>
      </c>
      <c r="DV365">
        <v>0.21</v>
      </c>
      <c r="DW365">
        <v>-4.42503097560976</v>
      </c>
      <c r="DX365">
        <v>0.247378327526132</v>
      </c>
      <c r="DY365">
        <v>0.0645625252930747</v>
      </c>
      <c r="DZ365">
        <v>1</v>
      </c>
      <c r="EA365">
        <v>3.2845</v>
      </c>
      <c r="EB365">
        <v>0.155923225241017</v>
      </c>
      <c r="EC365">
        <v>0.183595069137939</v>
      </c>
      <c r="ED365">
        <v>1</v>
      </c>
      <c r="EE365">
        <v>0.057680312195122</v>
      </c>
      <c r="EF365">
        <v>0.0648930564459929</v>
      </c>
      <c r="EG365">
        <v>0.00758343933386027</v>
      </c>
      <c r="EH365">
        <v>1</v>
      </c>
      <c r="EI365">
        <v>3</v>
      </c>
      <c r="EJ365">
        <v>3</v>
      </c>
      <c r="EK365" t="s">
        <v>295</v>
      </c>
      <c r="EL365">
        <v>100</v>
      </c>
      <c r="EM365">
        <v>100</v>
      </c>
      <c r="EN365">
        <v>2.95</v>
      </c>
      <c r="EO365">
        <v>-0.1282</v>
      </c>
      <c r="EP365">
        <v>-1.5265217558934</v>
      </c>
      <c r="EQ365">
        <v>0.00616335315543056</v>
      </c>
      <c r="ER365">
        <v>-2.81551833566181e-06</v>
      </c>
      <c r="ES365">
        <v>7.20361701182458e-10</v>
      </c>
      <c r="ET365">
        <v>-0.335119031910718</v>
      </c>
      <c r="EU365">
        <v>0.000949733804135094</v>
      </c>
      <c r="EV365">
        <v>0.000626151634330831</v>
      </c>
      <c r="EW365">
        <v>-7.8445624330649e-06</v>
      </c>
      <c r="EX365">
        <v>-4</v>
      </c>
      <c r="EY365">
        <v>2067</v>
      </c>
      <c r="EZ365">
        <v>1</v>
      </c>
      <c r="FA365">
        <v>22</v>
      </c>
      <c r="FB365">
        <v>12.1</v>
      </c>
      <c r="FC365">
        <v>12.1</v>
      </c>
      <c r="FD365">
        <v>18</v>
      </c>
      <c r="FE365">
        <v>994.334</v>
      </c>
      <c r="FF365">
        <v>444.488</v>
      </c>
      <c r="FG365">
        <v>33.0003</v>
      </c>
      <c r="FH365">
        <v>35.9221</v>
      </c>
      <c r="FI365">
        <v>30.0007</v>
      </c>
      <c r="FJ365">
        <v>35.6346</v>
      </c>
      <c r="FK365">
        <v>35.6515</v>
      </c>
      <c r="FL365">
        <v>61.5807</v>
      </c>
      <c r="FM365">
        <v>45.9895</v>
      </c>
      <c r="FN365">
        <v>0</v>
      </c>
      <c r="FO365">
        <v>33</v>
      </c>
      <c r="FP365">
        <v>1175.38</v>
      </c>
      <c r="FQ365">
        <v>19.7806</v>
      </c>
      <c r="FR365">
        <v>98.6652</v>
      </c>
      <c r="FS365">
        <v>97.4697</v>
      </c>
    </row>
    <row r="366" spans="1:175">
      <c r="A366">
        <v>350</v>
      </c>
      <c r="B366">
        <v>1627941211.6</v>
      </c>
      <c r="C366">
        <v>698</v>
      </c>
      <c r="D366" t="s">
        <v>994</v>
      </c>
      <c r="E366" t="s">
        <v>995</v>
      </c>
      <c r="F366">
        <v>0</v>
      </c>
      <c r="H366">
        <v>1627941211.6</v>
      </c>
      <c r="I366">
        <f>(J366)/1000</f>
        <v>0</v>
      </c>
      <c r="J366">
        <f>1000*CB366*AH366*(BX366-BY366)/(100*BQ366*(1000-AH366*BX366))</f>
        <v>0</v>
      </c>
      <c r="K366">
        <f>CB366*AH366*(BW366-BV366*(1000-AH366*BY366)/(1000-AH366*BX366))/(100*BQ366)</f>
        <v>0</v>
      </c>
      <c r="L366">
        <f>BV366 - IF(AH366&gt;1, K366*BQ366*100.0/(AJ366*CJ366), 0)</f>
        <v>0</v>
      </c>
      <c r="M366">
        <f>((S366-I366/2)*L366-K366)/(S366+I366/2)</f>
        <v>0</v>
      </c>
      <c r="N366">
        <f>M366*(CC366+CD366)/1000.0</f>
        <v>0</v>
      </c>
      <c r="O366">
        <f>(BV366 - IF(AH366&gt;1, K366*BQ366*100.0/(AJ366*CJ366), 0))*(CC366+CD366)/1000.0</f>
        <v>0</v>
      </c>
      <c r="P366">
        <f>2.0/((1/R366-1/Q366)+SIGN(R366)*SQRT((1/R366-1/Q366)*(1/R366-1/Q366) + 4*BR366/((BR366+1)*(BR366+1))*(2*1/R366*1/Q366-1/Q366*1/Q366)))</f>
        <v>0</v>
      </c>
      <c r="Q366">
        <f>IF(LEFT(BS366,1)&lt;&gt;"0",IF(LEFT(BS366,1)="1",3.0,BT366),$D$5+$E$5*(CJ366*CC366/($K$5*1000))+$F$5*(CJ366*CC366/($K$5*1000))*MAX(MIN(BQ366,$J$5),$I$5)*MAX(MIN(BQ366,$J$5),$I$5)+$G$5*MAX(MIN(BQ366,$J$5),$I$5)*(CJ366*CC366/($K$5*1000))+$H$5*(CJ366*CC366/($K$5*1000))*(CJ366*CC366/($K$5*1000)))</f>
        <v>0</v>
      </c>
      <c r="R366">
        <f>I366*(1000-(1000*0.61365*exp(17.502*V366/(240.97+V366))/(CC366+CD366)+BX366)/2)/(1000*0.61365*exp(17.502*V366/(240.97+V366))/(CC366+CD366)-BX366)</f>
        <v>0</v>
      </c>
      <c r="S366">
        <f>1/((BR366+1)/(P366/1.6)+1/(Q366/1.37)) + BR366/((BR366+1)/(P366/1.6) + BR366/(Q366/1.37))</f>
        <v>0</v>
      </c>
      <c r="T366">
        <f>(BM366*BP366)</f>
        <v>0</v>
      </c>
      <c r="U366">
        <f>(CE366+(T366+2*0.95*5.67E-8*(((CE366+$B$7)+273)^4-(CE366+273)^4)-44100*I366)/(1.84*29.3*Q366+8*0.95*5.67E-8*(CE366+273)^3))</f>
        <v>0</v>
      </c>
      <c r="V366">
        <f>($C$7*CF366+$D$7*CG366+$E$7*U366)</f>
        <v>0</v>
      </c>
      <c r="W366">
        <f>0.61365*exp(17.502*V366/(240.97+V366))</f>
        <v>0</v>
      </c>
      <c r="X366">
        <f>(Y366/Z366*100)</f>
        <v>0</v>
      </c>
      <c r="Y366">
        <f>BX366*(CC366+CD366)/1000</f>
        <v>0</v>
      </c>
      <c r="Z366">
        <f>0.61365*exp(17.502*CE366/(240.97+CE366))</f>
        <v>0</v>
      </c>
      <c r="AA366">
        <f>(W366-BX366*(CC366+CD366)/1000)</f>
        <v>0</v>
      </c>
      <c r="AB366">
        <f>(-I366*44100)</f>
        <v>0</v>
      </c>
      <c r="AC366">
        <f>2*29.3*Q366*0.92*(CE366-V366)</f>
        <v>0</v>
      </c>
      <c r="AD366">
        <f>2*0.95*5.67E-8*(((CE366+$B$7)+273)^4-(V366+273)^4)</f>
        <v>0</v>
      </c>
      <c r="AE366">
        <f>T366+AD366+AB366+AC366</f>
        <v>0</v>
      </c>
      <c r="AF366">
        <v>0</v>
      </c>
      <c r="AG366">
        <v>0</v>
      </c>
      <c r="AH366">
        <f>IF(AF366*$H$13&gt;=AJ366,1.0,(AJ366/(AJ366-AF366*$H$13)))</f>
        <v>0</v>
      </c>
      <c r="AI366">
        <f>(AH366-1)*100</f>
        <v>0</v>
      </c>
      <c r="AJ366">
        <f>MAX(0,($B$13+$C$13*CJ366)/(1+$D$13*CJ366)*CC366/(CE366+273)*$E$13)</f>
        <v>0</v>
      </c>
      <c r="AK366" t="s">
        <v>292</v>
      </c>
      <c r="AL366" t="s">
        <v>292</v>
      </c>
      <c r="AM366">
        <v>0</v>
      </c>
      <c r="AN366">
        <v>0</v>
      </c>
      <c r="AO366">
        <f>1-AM366/AN366</f>
        <v>0</v>
      </c>
      <c r="AP366">
        <v>0</v>
      </c>
      <c r="AQ366" t="s">
        <v>292</v>
      </c>
      <c r="AR366" t="s">
        <v>292</v>
      </c>
      <c r="AS366">
        <v>0</v>
      </c>
      <c r="AT366">
        <v>0</v>
      </c>
      <c r="AU366">
        <f>1-AS366/AT366</f>
        <v>0</v>
      </c>
      <c r="AV366">
        <v>0.5</v>
      </c>
      <c r="AW366">
        <f>BN366</f>
        <v>0</v>
      </c>
      <c r="AX366">
        <f>K366</f>
        <v>0</v>
      </c>
      <c r="AY366">
        <f>AU366*AV366*AW366</f>
        <v>0</v>
      </c>
      <c r="AZ366">
        <f>(AX366-AP366)/AW366</f>
        <v>0</v>
      </c>
      <c r="BA366">
        <f>(AN366-AT366)/AT366</f>
        <v>0</v>
      </c>
      <c r="BB366">
        <f>AM366/(AO366+AM366/AT366)</f>
        <v>0</v>
      </c>
      <c r="BC366" t="s">
        <v>292</v>
      </c>
      <c r="BD366">
        <v>0</v>
      </c>
      <c r="BE366">
        <f>IF(BD366&lt;&gt;0, BD366, BB366)</f>
        <v>0</v>
      </c>
      <c r="BF366">
        <f>1-BE366/AT366</f>
        <v>0</v>
      </c>
      <c r="BG366">
        <f>(AT366-AS366)/(AT366-BE366)</f>
        <v>0</v>
      </c>
      <c r="BH366">
        <f>(AN366-AT366)/(AN366-BE366)</f>
        <v>0</v>
      </c>
      <c r="BI366">
        <f>(AT366-AS366)/(AT366-AM366)</f>
        <v>0</v>
      </c>
      <c r="BJ366">
        <f>(AN366-AT366)/(AN366-AM366)</f>
        <v>0</v>
      </c>
      <c r="BK366">
        <f>(BG366*BE366/AS366)</f>
        <v>0</v>
      </c>
      <c r="BL366">
        <f>(1-BK366)</f>
        <v>0</v>
      </c>
      <c r="BM366">
        <f>$B$11*CK366+$C$11*CL366+$F$11*CM366*(1-CP366)</f>
        <v>0</v>
      </c>
      <c r="BN366">
        <f>BM366*BO366</f>
        <v>0</v>
      </c>
      <c r="BO366">
        <f>($B$11*$D$9+$C$11*$D$9+$F$11*((CZ366+CR366)/MAX(CZ366+CR366+DA366, 0.1)*$I$9+DA366/MAX(CZ366+CR366+DA366, 0.1)*$J$9))/($B$11+$C$11+$F$11)</f>
        <v>0</v>
      </c>
      <c r="BP366">
        <f>($B$11*$K$9+$C$11*$K$9+$F$11*((CZ366+CR366)/MAX(CZ366+CR366+DA366, 0.1)*$P$9+DA366/MAX(CZ366+CR366+DA366, 0.1)*$Q$9))/($B$11+$C$11+$F$11)</f>
        <v>0</v>
      </c>
      <c r="BQ366">
        <v>6</v>
      </c>
      <c r="BR366">
        <v>0.5</v>
      </c>
      <c r="BS366" t="s">
        <v>293</v>
      </c>
      <c r="BT366">
        <v>2</v>
      </c>
      <c r="BU366">
        <v>1627941211.6</v>
      </c>
      <c r="BV366">
        <v>1161.66</v>
      </c>
      <c r="BW366">
        <v>1166.18</v>
      </c>
      <c r="BX366">
        <v>19.8915</v>
      </c>
      <c r="BY366">
        <v>19.8254</v>
      </c>
      <c r="BZ366">
        <v>1158.71</v>
      </c>
      <c r="CA366">
        <v>20.0196</v>
      </c>
      <c r="CB366">
        <v>900.008</v>
      </c>
      <c r="CC366">
        <v>101.138</v>
      </c>
      <c r="CD366">
        <v>0.100434</v>
      </c>
      <c r="CE366">
        <v>35.3451</v>
      </c>
      <c r="CF366">
        <v>35.5986</v>
      </c>
      <c r="CG366">
        <v>999.9</v>
      </c>
      <c r="CH366">
        <v>0</v>
      </c>
      <c r="CI366">
        <v>0</v>
      </c>
      <c r="CJ366">
        <v>9980.62</v>
      </c>
      <c r="CK366">
        <v>0</v>
      </c>
      <c r="CL366">
        <v>66.2367</v>
      </c>
      <c r="CM366">
        <v>1460.03</v>
      </c>
      <c r="CN366">
        <v>0.973009</v>
      </c>
      <c r="CO366">
        <v>0.0269909</v>
      </c>
      <c r="CP366">
        <v>0</v>
      </c>
      <c r="CQ366">
        <v>3.0193</v>
      </c>
      <c r="CR366">
        <v>4.99951</v>
      </c>
      <c r="CS366">
        <v>195.82</v>
      </c>
      <c r="CT366">
        <v>11912.2</v>
      </c>
      <c r="CU366">
        <v>48.625</v>
      </c>
      <c r="CV366">
        <v>50.937</v>
      </c>
      <c r="CW366">
        <v>50.125</v>
      </c>
      <c r="CX366">
        <v>50.062</v>
      </c>
      <c r="CY366">
        <v>50.625</v>
      </c>
      <c r="CZ366">
        <v>1415.76</v>
      </c>
      <c r="DA366">
        <v>39.27</v>
      </c>
      <c r="DB366">
        <v>0</v>
      </c>
      <c r="DC366">
        <v>1627941212.5</v>
      </c>
      <c r="DD366">
        <v>0</v>
      </c>
      <c r="DE366">
        <v>3.30151538461538</v>
      </c>
      <c r="DF366">
        <v>-0.333770934681542</v>
      </c>
      <c r="DG366">
        <v>-1.37675213714052</v>
      </c>
      <c r="DH366">
        <v>195.665923076923</v>
      </c>
      <c r="DI366">
        <v>15</v>
      </c>
      <c r="DJ366">
        <v>1627940486.6</v>
      </c>
      <c r="DK366" t="s">
        <v>294</v>
      </c>
      <c r="DL366">
        <v>1627940484.1</v>
      </c>
      <c r="DM366">
        <v>1627940486.6</v>
      </c>
      <c r="DN366">
        <v>1</v>
      </c>
      <c r="DO366">
        <v>-0.66</v>
      </c>
      <c r="DP366">
        <v>-0.126</v>
      </c>
      <c r="DQ366">
        <v>0.617</v>
      </c>
      <c r="DR366">
        <v>-0.144</v>
      </c>
      <c r="DS366">
        <v>420</v>
      </c>
      <c r="DT366">
        <v>19</v>
      </c>
      <c r="DU366">
        <v>0.69</v>
      </c>
      <c r="DV366">
        <v>0.21</v>
      </c>
      <c r="DW366">
        <v>-4.42184512195122</v>
      </c>
      <c r="DX366">
        <v>0.146215609756103</v>
      </c>
      <c r="DY366">
        <v>0.0645817991849154</v>
      </c>
      <c r="DZ366">
        <v>1</v>
      </c>
      <c r="EA366">
        <v>3.28539117647059</v>
      </c>
      <c r="EB366">
        <v>0.420086221470836</v>
      </c>
      <c r="EC366">
        <v>0.180643162009994</v>
      </c>
      <c r="ED366">
        <v>1</v>
      </c>
      <c r="EE366">
        <v>0.060181356097561</v>
      </c>
      <c r="EF366">
        <v>0.0446029421602786</v>
      </c>
      <c r="EG366">
        <v>0.00525915904086356</v>
      </c>
      <c r="EH366">
        <v>1</v>
      </c>
      <c r="EI366">
        <v>3</v>
      </c>
      <c r="EJ366">
        <v>3</v>
      </c>
      <c r="EK366" t="s">
        <v>295</v>
      </c>
      <c r="EL366">
        <v>100</v>
      </c>
      <c r="EM366">
        <v>100</v>
      </c>
      <c r="EN366">
        <v>2.95</v>
      </c>
      <c r="EO366">
        <v>-0.1281</v>
      </c>
      <c r="EP366">
        <v>-1.5265217558934</v>
      </c>
      <c r="EQ366">
        <v>0.00616335315543056</v>
      </c>
      <c r="ER366">
        <v>-2.81551833566181e-06</v>
      </c>
      <c r="ES366">
        <v>7.20361701182458e-10</v>
      </c>
      <c r="ET366">
        <v>-0.335119031910718</v>
      </c>
      <c r="EU366">
        <v>0.000949733804135094</v>
      </c>
      <c r="EV366">
        <v>0.000626151634330831</v>
      </c>
      <c r="EW366">
        <v>-7.8445624330649e-06</v>
      </c>
      <c r="EX366">
        <v>-4</v>
      </c>
      <c r="EY366">
        <v>2067</v>
      </c>
      <c r="EZ366">
        <v>1</v>
      </c>
      <c r="FA366">
        <v>22</v>
      </c>
      <c r="FB366">
        <v>12.1</v>
      </c>
      <c r="FC366">
        <v>12.1</v>
      </c>
      <c r="FD366">
        <v>18</v>
      </c>
      <c r="FE366">
        <v>994.411</v>
      </c>
      <c r="FF366">
        <v>444.373</v>
      </c>
      <c r="FG366">
        <v>33.0003</v>
      </c>
      <c r="FH366">
        <v>35.9265</v>
      </c>
      <c r="FI366">
        <v>30.0007</v>
      </c>
      <c r="FJ366">
        <v>35.6395</v>
      </c>
      <c r="FK366">
        <v>35.6564</v>
      </c>
      <c r="FL366">
        <v>61.681</v>
      </c>
      <c r="FM366">
        <v>45.9895</v>
      </c>
      <c r="FN366">
        <v>0</v>
      </c>
      <c r="FO366">
        <v>33</v>
      </c>
      <c r="FP366">
        <v>1175.38</v>
      </c>
      <c r="FQ366">
        <v>19.7761</v>
      </c>
      <c r="FR366">
        <v>98.6643</v>
      </c>
      <c r="FS366">
        <v>97.469</v>
      </c>
    </row>
    <row r="367" spans="1:175">
      <c r="A367">
        <v>351</v>
      </c>
      <c r="B367">
        <v>1627941213.6</v>
      </c>
      <c r="C367">
        <v>700</v>
      </c>
      <c r="D367" t="s">
        <v>996</v>
      </c>
      <c r="E367" t="s">
        <v>997</v>
      </c>
      <c r="F367">
        <v>0</v>
      </c>
      <c r="H367">
        <v>1627941213.6</v>
      </c>
      <c r="I367">
        <f>(J367)/1000</f>
        <v>0</v>
      </c>
      <c r="J367">
        <f>1000*CB367*AH367*(BX367-BY367)/(100*BQ367*(1000-AH367*BX367))</f>
        <v>0</v>
      </c>
      <c r="K367">
        <f>CB367*AH367*(BW367-BV367*(1000-AH367*BY367)/(1000-AH367*BX367))/(100*BQ367)</f>
        <v>0</v>
      </c>
      <c r="L367">
        <f>BV367 - IF(AH367&gt;1, K367*BQ367*100.0/(AJ367*CJ367), 0)</f>
        <v>0</v>
      </c>
      <c r="M367">
        <f>((S367-I367/2)*L367-K367)/(S367+I367/2)</f>
        <v>0</v>
      </c>
      <c r="N367">
        <f>M367*(CC367+CD367)/1000.0</f>
        <v>0</v>
      </c>
      <c r="O367">
        <f>(BV367 - IF(AH367&gt;1, K367*BQ367*100.0/(AJ367*CJ367), 0))*(CC367+CD367)/1000.0</f>
        <v>0</v>
      </c>
      <c r="P367">
        <f>2.0/((1/R367-1/Q367)+SIGN(R367)*SQRT((1/R367-1/Q367)*(1/R367-1/Q367) + 4*BR367/((BR367+1)*(BR367+1))*(2*1/R367*1/Q367-1/Q367*1/Q367)))</f>
        <v>0</v>
      </c>
      <c r="Q367">
        <f>IF(LEFT(BS367,1)&lt;&gt;"0",IF(LEFT(BS367,1)="1",3.0,BT367),$D$5+$E$5*(CJ367*CC367/($K$5*1000))+$F$5*(CJ367*CC367/($K$5*1000))*MAX(MIN(BQ367,$J$5),$I$5)*MAX(MIN(BQ367,$J$5),$I$5)+$G$5*MAX(MIN(BQ367,$J$5),$I$5)*(CJ367*CC367/($K$5*1000))+$H$5*(CJ367*CC367/($K$5*1000))*(CJ367*CC367/($K$5*1000)))</f>
        <v>0</v>
      </c>
      <c r="R367">
        <f>I367*(1000-(1000*0.61365*exp(17.502*V367/(240.97+V367))/(CC367+CD367)+BX367)/2)/(1000*0.61365*exp(17.502*V367/(240.97+V367))/(CC367+CD367)-BX367)</f>
        <v>0</v>
      </c>
      <c r="S367">
        <f>1/((BR367+1)/(P367/1.6)+1/(Q367/1.37)) + BR367/((BR367+1)/(P367/1.6) + BR367/(Q367/1.37))</f>
        <v>0</v>
      </c>
      <c r="T367">
        <f>(BM367*BP367)</f>
        <v>0</v>
      </c>
      <c r="U367">
        <f>(CE367+(T367+2*0.95*5.67E-8*(((CE367+$B$7)+273)^4-(CE367+273)^4)-44100*I367)/(1.84*29.3*Q367+8*0.95*5.67E-8*(CE367+273)^3))</f>
        <v>0</v>
      </c>
      <c r="V367">
        <f>($C$7*CF367+$D$7*CG367+$E$7*U367)</f>
        <v>0</v>
      </c>
      <c r="W367">
        <f>0.61365*exp(17.502*V367/(240.97+V367))</f>
        <v>0</v>
      </c>
      <c r="X367">
        <f>(Y367/Z367*100)</f>
        <v>0</v>
      </c>
      <c r="Y367">
        <f>BX367*(CC367+CD367)/1000</f>
        <v>0</v>
      </c>
      <c r="Z367">
        <f>0.61365*exp(17.502*CE367/(240.97+CE367))</f>
        <v>0</v>
      </c>
      <c r="AA367">
        <f>(W367-BX367*(CC367+CD367)/1000)</f>
        <v>0</v>
      </c>
      <c r="AB367">
        <f>(-I367*44100)</f>
        <v>0</v>
      </c>
      <c r="AC367">
        <f>2*29.3*Q367*0.92*(CE367-V367)</f>
        <v>0</v>
      </c>
      <c r="AD367">
        <f>2*0.95*5.67E-8*(((CE367+$B$7)+273)^4-(V367+273)^4)</f>
        <v>0</v>
      </c>
      <c r="AE367">
        <f>T367+AD367+AB367+AC367</f>
        <v>0</v>
      </c>
      <c r="AF367">
        <v>0</v>
      </c>
      <c r="AG367">
        <v>0</v>
      </c>
      <c r="AH367">
        <f>IF(AF367*$H$13&gt;=AJ367,1.0,(AJ367/(AJ367-AF367*$H$13)))</f>
        <v>0</v>
      </c>
      <c r="AI367">
        <f>(AH367-1)*100</f>
        <v>0</v>
      </c>
      <c r="AJ367">
        <f>MAX(0,($B$13+$C$13*CJ367)/(1+$D$13*CJ367)*CC367/(CE367+273)*$E$13)</f>
        <v>0</v>
      </c>
      <c r="AK367" t="s">
        <v>292</v>
      </c>
      <c r="AL367" t="s">
        <v>292</v>
      </c>
      <c r="AM367">
        <v>0</v>
      </c>
      <c r="AN367">
        <v>0</v>
      </c>
      <c r="AO367">
        <f>1-AM367/AN367</f>
        <v>0</v>
      </c>
      <c r="AP367">
        <v>0</v>
      </c>
      <c r="AQ367" t="s">
        <v>292</v>
      </c>
      <c r="AR367" t="s">
        <v>292</v>
      </c>
      <c r="AS367">
        <v>0</v>
      </c>
      <c r="AT367">
        <v>0</v>
      </c>
      <c r="AU367">
        <f>1-AS367/AT367</f>
        <v>0</v>
      </c>
      <c r="AV367">
        <v>0.5</v>
      </c>
      <c r="AW367">
        <f>BN367</f>
        <v>0</v>
      </c>
      <c r="AX367">
        <f>K367</f>
        <v>0</v>
      </c>
      <c r="AY367">
        <f>AU367*AV367*AW367</f>
        <v>0</v>
      </c>
      <c r="AZ367">
        <f>(AX367-AP367)/AW367</f>
        <v>0</v>
      </c>
      <c r="BA367">
        <f>(AN367-AT367)/AT367</f>
        <v>0</v>
      </c>
      <c r="BB367">
        <f>AM367/(AO367+AM367/AT367)</f>
        <v>0</v>
      </c>
      <c r="BC367" t="s">
        <v>292</v>
      </c>
      <c r="BD367">
        <v>0</v>
      </c>
      <c r="BE367">
        <f>IF(BD367&lt;&gt;0, BD367, BB367)</f>
        <v>0</v>
      </c>
      <c r="BF367">
        <f>1-BE367/AT367</f>
        <v>0</v>
      </c>
      <c r="BG367">
        <f>(AT367-AS367)/(AT367-BE367)</f>
        <v>0</v>
      </c>
      <c r="BH367">
        <f>(AN367-AT367)/(AN367-BE367)</f>
        <v>0</v>
      </c>
      <c r="BI367">
        <f>(AT367-AS367)/(AT367-AM367)</f>
        <v>0</v>
      </c>
      <c r="BJ367">
        <f>(AN367-AT367)/(AN367-AM367)</f>
        <v>0</v>
      </c>
      <c r="BK367">
        <f>(BG367*BE367/AS367)</f>
        <v>0</v>
      </c>
      <c r="BL367">
        <f>(1-BK367)</f>
        <v>0</v>
      </c>
      <c r="BM367">
        <f>$B$11*CK367+$C$11*CL367+$F$11*CM367*(1-CP367)</f>
        <v>0</v>
      </c>
      <c r="BN367">
        <f>BM367*BO367</f>
        <v>0</v>
      </c>
      <c r="BO367">
        <f>($B$11*$D$9+$C$11*$D$9+$F$11*((CZ367+CR367)/MAX(CZ367+CR367+DA367, 0.1)*$I$9+DA367/MAX(CZ367+CR367+DA367, 0.1)*$J$9))/($B$11+$C$11+$F$11)</f>
        <v>0</v>
      </c>
      <c r="BP367">
        <f>($B$11*$K$9+$C$11*$K$9+$F$11*((CZ367+CR367)/MAX(CZ367+CR367+DA367, 0.1)*$P$9+DA367/MAX(CZ367+CR367+DA367, 0.1)*$Q$9))/($B$11+$C$11+$F$11)</f>
        <v>0</v>
      </c>
      <c r="BQ367">
        <v>6</v>
      </c>
      <c r="BR367">
        <v>0.5</v>
      </c>
      <c r="BS367" t="s">
        <v>293</v>
      </c>
      <c r="BT367">
        <v>2</v>
      </c>
      <c r="BU367">
        <v>1627941213.6</v>
      </c>
      <c r="BV367">
        <v>1165.04</v>
      </c>
      <c r="BW367">
        <v>1169.48</v>
      </c>
      <c r="BX367">
        <v>19.8947</v>
      </c>
      <c r="BY367">
        <v>19.8292</v>
      </c>
      <c r="BZ367">
        <v>1162.07</v>
      </c>
      <c r="CA367">
        <v>20.0227</v>
      </c>
      <c r="CB367">
        <v>900.021</v>
      </c>
      <c r="CC367">
        <v>101.138</v>
      </c>
      <c r="CD367">
        <v>0.100314</v>
      </c>
      <c r="CE367">
        <v>35.3446</v>
      </c>
      <c r="CF367">
        <v>35.6001</v>
      </c>
      <c r="CG367">
        <v>999.9</v>
      </c>
      <c r="CH367">
        <v>0</v>
      </c>
      <c r="CI367">
        <v>0</v>
      </c>
      <c r="CJ367">
        <v>10004.4</v>
      </c>
      <c r="CK367">
        <v>0</v>
      </c>
      <c r="CL367">
        <v>66.2367</v>
      </c>
      <c r="CM367">
        <v>1459.72</v>
      </c>
      <c r="CN367">
        <v>0.973003</v>
      </c>
      <c r="CO367">
        <v>0.0269966</v>
      </c>
      <c r="CP367">
        <v>0</v>
      </c>
      <c r="CQ367">
        <v>3.1689</v>
      </c>
      <c r="CR367">
        <v>4.99951</v>
      </c>
      <c r="CS367">
        <v>195.54</v>
      </c>
      <c r="CT367">
        <v>11909.6</v>
      </c>
      <c r="CU367">
        <v>48.562</v>
      </c>
      <c r="CV367">
        <v>50.937</v>
      </c>
      <c r="CW367">
        <v>50.125</v>
      </c>
      <c r="CX367">
        <v>50.062</v>
      </c>
      <c r="CY367">
        <v>50.625</v>
      </c>
      <c r="CZ367">
        <v>1415.45</v>
      </c>
      <c r="DA367">
        <v>39.27</v>
      </c>
      <c r="DB367">
        <v>0</v>
      </c>
      <c r="DC367">
        <v>1627941214.3</v>
      </c>
      <c r="DD367">
        <v>0</v>
      </c>
      <c r="DE367">
        <v>3.299276</v>
      </c>
      <c r="DF367">
        <v>-0.977430767148071</v>
      </c>
      <c r="DG367">
        <v>-0.449076922738242</v>
      </c>
      <c r="DH367">
        <v>195.61252</v>
      </c>
      <c r="DI367">
        <v>15</v>
      </c>
      <c r="DJ367">
        <v>1627940486.6</v>
      </c>
      <c r="DK367" t="s">
        <v>294</v>
      </c>
      <c r="DL367">
        <v>1627940484.1</v>
      </c>
      <c r="DM367">
        <v>1627940486.6</v>
      </c>
      <c r="DN367">
        <v>1</v>
      </c>
      <c r="DO367">
        <v>-0.66</v>
      </c>
      <c r="DP367">
        <v>-0.126</v>
      </c>
      <c r="DQ367">
        <v>0.617</v>
      </c>
      <c r="DR367">
        <v>-0.144</v>
      </c>
      <c r="DS367">
        <v>420</v>
      </c>
      <c r="DT367">
        <v>19</v>
      </c>
      <c r="DU367">
        <v>0.69</v>
      </c>
      <c r="DV367">
        <v>0.21</v>
      </c>
      <c r="DW367">
        <v>-4.42028512195122</v>
      </c>
      <c r="DX367">
        <v>-0.158105644599297</v>
      </c>
      <c r="DY367">
        <v>0.0619441246695979</v>
      </c>
      <c r="DZ367">
        <v>1</v>
      </c>
      <c r="EA367">
        <v>3.27993142857143</v>
      </c>
      <c r="EB367">
        <v>-0.0297017612524409</v>
      </c>
      <c r="EC367">
        <v>0.177932900308641</v>
      </c>
      <c r="ED367">
        <v>1</v>
      </c>
      <c r="EE367">
        <v>0.0619188097560976</v>
      </c>
      <c r="EF367">
        <v>0.030743418815331</v>
      </c>
      <c r="EG367">
        <v>0.00367356436466931</v>
      </c>
      <c r="EH367">
        <v>1</v>
      </c>
      <c r="EI367">
        <v>3</v>
      </c>
      <c r="EJ367">
        <v>3</v>
      </c>
      <c r="EK367" t="s">
        <v>295</v>
      </c>
      <c r="EL367">
        <v>100</v>
      </c>
      <c r="EM367">
        <v>100</v>
      </c>
      <c r="EN367">
        <v>2.97</v>
      </c>
      <c r="EO367">
        <v>-0.128</v>
      </c>
      <c r="EP367">
        <v>-1.5265217558934</v>
      </c>
      <c r="EQ367">
        <v>0.00616335315543056</v>
      </c>
      <c r="ER367">
        <v>-2.81551833566181e-06</v>
      </c>
      <c r="ES367">
        <v>7.20361701182458e-10</v>
      </c>
      <c r="ET367">
        <v>-0.335119031910718</v>
      </c>
      <c r="EU367">
        <v>0.000949733804135094</v>
      </c>
      <c r="EV367">
        <v>0.000626151634330831</v>
      </c>
      <c r="EW367">
        <v>-7.8445624330649e-06</v>
      </c>
      <c r="EX367">
        <v>-4</v>
      </c>
      <c r="EY367">
        <v>2067</v>
      </c>
      <c r="EZ367">
        <v>1</v>
      </c>
      <c r="FA367">
        <v>22</v>
      </c>
      <c r="FB367">
        <v>12.2</v>
      </c>
      <c r="FC367">
        <v>12.1</v>
      </c>
      <c r="FD367">
        <v>18</v>
      </c>
      <c r="FE367">
        <v>994.377</v>
      </c>
      <c r="FF367">
        <v>444.292</v>
      </c>
      <c r="FG367">
        <v>33.0004</v>
      </c>
      <c r="FH367">
        <v>35.9306</v>
      </c>
      <c r="FI367">
        <v>30.0008</v>
      </c>
      <c r="FJ367">
        <v>35.6444</v>
      </c>
      <c r="FK367">
        <v>35.6613</v>
      </c>
      <c r="FL367">
        <v>61.8334</v>
      </c>
      <c r="FM367">
        <v>45.9895</v>
      </c>
      <c r="FN367">
        <v>0</v>
      </c>
      <c r="FO367">
        <v>33</v>
      </c>
      <c r="FP367">
        <v>1180.43</v>
      </c>
      <c r="FQ367">
        <v>19.7654</v>
      </c>
      <c r="FR367">
        <v>98.6626</v>
      </c>
      <c r="FS367">
        <v>97.4694</v>
      </c>
    </row>
    <row r="368" spans="1:175">
      <c r="A368">
        <v>352</v>
      </c>
      <c r="B368">
        <v>1627941215.6</v>
      </c>
      <c r="C368">
        <v>702</v>
      </c>
      <c r="D368" t="s">
        <v>998</v>
      </c>
      <c r="E368" t="s">
        <v>999</v>
      </c>
      <c r="F368">
        <v>0</v>
      </c>
      <c r="H368">
        <v>1627941215.6</v>
      </c>
      <c r="I368">
        <f>(J368)/1000</f>
        <v>0</v>
      </c>
      <c r="J368">
        <f>1000*CB368*AH368*(BX368-BY368)/(100*BQ368*(1000-AH368*BX368))</f>
        <v>0</v>
      </c>
      <c r="K368">
        <f>CB368*AH368*(BW368-BV368*(1000-AH368*BY368)/(1000-AH368*BX368))/(100*BQ368)</f>
        <v>0</v>
      </c>
      <c r="L368">
        <f>BV368 - IF(AH368&gt;1, K368*BQ368*100.0/(AJ368*CJ368), 0)</f>
        <v>0</v>
      </c>
      <c r="M368">
        <f>((S368-I368/2)*L368-K368)/(S368+I368/2)</f>
        <v>0</v>
      </c>
      <c r="N368">
        <f>M368*(CC368+CD368)/1000.0</f>
        <v>0</v>
      </c>
      <c r="O368">
        <f>(BV368 - IF(AH368&gt;1, K368*BQ368*100.0/(AJ368*CJ368), 0))*(CC368+CD368)/1000.0</f>
        <v>0</v>
      </c>
      <c r="P368">
        <f>2.0/((1/R368-1/Q368)+SIGN(R368)*SQRT((1/R368-1/Q368)*(1/R368-1/Q368) + 4*BR368/((BR368+1)*(BR368+1))*(2*1/R368*1/Q368-1/Q368*1/Q368)))</f>
        <v>0</v>
      </c>
      <c r="Q368">
        <f>IF(LEFT(BS368,1)&lt;&gt;"0",IF(LEFT(BS368,1)="1",3.0,BT368),$D$5+$E$5*(CJ368*CC368/($K$5*1000))+$F$5*(CJ368*CC368/($K$5*1000))*MAX(MIN(BQ368,$J$5),$I$5)*MAX(MIN(BQ368,$J$5),$I$5)+$G$5*MAX(MIN(BQ368,$J$5),$I$5)*(CJ368*CC368/($K$5*1000))+$H$5*(CJ368*CC368/($K$5*1000))*(CJ368*CC368/($K$5*1000)))</f>
        <v>0</v>
      </c>
      <c r="R368">
        <f>I368*(1000-(1000*0.61365*exp(17.502*V368/(240.97+V368))/(CC368+CD368)+BX368)/2)/(1000*0.61365*exp(17.502*V368/(240.97+V368))/(CC368+CD368)-BX368)</f>
        <v>0</v>
      </c>
      <c r="S368">
        <f>1/((BR368+1)/(P368/1.6)+1/(Q368/1.37)) + BR368/((BR368+1)/(P368/1.6) + BR368/(Q368/1.37))</f>
        <v>0</v>
      </c>
      <c r="T368">
        <f>(BM368*BP368)</f>
        <v>0</v>
      </c>
      <c r="U368">
        <f>(CE368+(T368+2*0.95*5.67E-8*(((CE368+$B$7)+273)^4-(CE368+273)^4)-44100*I368)/(1.84*29.3*Q368+8*0.95*5.67E-8*(CE368+273)^3))</f>
        <v>0</v>
      </c>
      <c r="V368">
        <f>($C$7*CF368+$D$7*CG368+$E$7*U368)</f>
        <v>0</v>
      </c>
      <c r="W368">
        <f>0.61365*exp(17.502*V368/(240.97+V368))</f>
        <v>0</v>
      </c>
      <c r="X368">
        <f>(Y368/Z368*100)</f>
        <v>0</v>
      </c>
      <c r="Y368">
        <f>BX368*(CC368+CD368)/1000</f>
        <v>0</v>
      </c>
      <c r="Z368">
        <f>0.61365*exp(17.502*CE368/(240.97+CE368))</f>
        <v>0</v>
      </c>
      <c r="AA368">
        <f>(W368-BX368*(CC368+CD368)/1000)</f>
        <v>0</v>
      </c>
      <c r="AB368">
        <f>(-I368*44100)</f>
        <v>0</v>
      </c>
      <c r="AC368">
        <f>2*29.3*Q368*0.92*(CE368-V368)</f>
        <v>0</v>
      </c>
      <c r="AD368">
        <f>2*0.95*5.67E-8*(((CE368+$B$7)+273)^4-(V368+273)^4)</f>
        <v>0</v>
      </c>
      <c r="AE368">
        <f>T368+AD368+AB368+AC368</f>
        <v>0</v>
      </c>
      <c r="AF368">
        <v>0</v>
      </c>
      <c r="AG368">
        <v>0</v>
      </c>
      <c r="AH368">
        <f>IF(AF368*$H$13&gt;=AJ368,1.0,(AJ368/(AJ368-AF368*$H$13)))</f>
        <v>0</v>
      </c>
      <c r="AI368">
        <f>(AH368-1)*100</f>
        <v>0</v>
      </c>
      <c r="AJ368">
        <f>MAX(0,($B$13+$C$13*CJ368)/(1+$D$13*CJ368)*CC368/(CE368+273)*$E$13)</f>
        <v>0</v>
      </c>
      <c r="AK368" t="s">
        <v>292</v>
      </c>
      <c r="AL368" t="s">
        <v>292</v>
      </c>
      <c r="AM368">
        <v>0</v>
      </c>
      <c r="AN368">
        <v>0</v>
      </c>
      <c r="AO368">
        <f>1-AM368/AN368</f>
        <v>0</v>
      </c>
      <c r="AP368">
        <v>0</v>
      </c>
      <c r="AQ368" t="s">
        <v>292</v>
      </c>
      <c r="AR368" t="s">
        <v>292</v>
      </c>
      <c r="AS368">
        <v>0</v>
      </c>
      <c r="AT368">
        <v>0</v>
      </c>
      <c r="AU368">
        <f>1-AS368/AT368</f>
        <v>0</v>
      </c>
      <c r="AV368">
        <v>0.5</v>
      </c>
      <c r="AW368">
        <f>BN368</f>
        <v>0</v>
      </c>
      <c r="AX368">
        <f>K368</f>
        <v>0</v>
      </c>
      <c r="AY368">
        <f>AU368*AV368*AW368</f>
        <v>0</v>
      </c>
      <c r="AZ368">
        <f>(AX368-AP368)/AW368</f>
        <v>0</v>
      </c>
      <c r="BA368">
        <f>(AN368-AT368)/AT368</f>
        <v>0</v>
      </c>
      <c r="BB368">
        <f>AM368/(AO368+AM368/AT368)</f>
        <v>0</v>
      </c>
      <c r="BC368" t="s">
        <v>292</v>
      </c>
      <c r="BD368">
        <v>0</v>
      </c>
      <c r="BE368">
        <f>IF(BD368&lt;&gt;0, BD368, BB368)</f>
        <v>0</v>
      </c>
      <c r="BF368">
        <f>1-BE368/AT368</f>
        <v>0</v>
      </c>
      <c r="BG368">
        <f>(AT368-AS368)/(AT368-BE368)</f>
        <v>0</v>
      </c>
      <c r="BH368">
        <f>(AN368-AT368)/(AN368-BE368)</f>
        <v>0</v>
      </c>
      <c r="BI368">
        <f>(AT368-AS368)/(AT368-AM368)</f>
        <v>0</v>
      </c>
      <c r="BJ368">
        <f>(AN368-AT368)/(AN368-AM368)</f>
        <v>0</v>
      </c>
      <c r="BK368">
        <f>(BG368*BE368/AS368)</f>
        <v>0</v>
      </c>
      <c r="BL368">
        <f>(1-BK368)</f>
        <v>0</v>
      </c>
      <c r="BM368">
        <f>$B$11*CK368+$C$11*CL368+$F$11*CM368*(1-CP368)</f>
        <v>0</v>
      </c>
      <c r="BN368">
        <f>BM368*BO368</f>
        <v>0</v>
      </c>
      <c r="BO368">
        <f>($B$11*$D$9+$C$11*$D$9+$F$11*((CZ368+CR368)/MAX(CZ368+CR368+DA368, 0.1)*$I$9+DA368/MAX(CZ368+CR368+DA368, 0.1)*$J$9))/($B$11+$C$11+$F$11)</f>
        <v>0</v>
      </c>
      <c r="BP368">
        <f>($B$11*$K$9+$C$11*$K$9+$F$11*((CZ368+CR368)/MAX(CZ368+CR368+DA368, 0.1)*$P$9+DA368/MAX(CZ368+CR368+DA368, 0.1)*$Q$9))/($B$11+$C$11+$F$11)</f>
        <v>0</v>
      </c>
      <c r="BQ368">
        <v>6</v>
      </c>
      <c r="BR368">
        <v>0.5</v>
      </c>
      <c r="BS368" t="s">
        <v>293</v>
      </c>
      <c r="BT368">
        <v>2</v>
      </c>
      <c r="BU368">
        <v>1627941215.6</v>
      </c>
      <c r="BV368">
        <v>1168.32</v>
      </c>
      <c r="BW368">
        <v>1172.63</v>
      </c>
      <c r="BX368">
        <v>19.8992</v>
      </c>
      <c r="BY368">
        <v>19.8327</v>
      </c>
      <c r="BZ368">
        <v>1165.34</v>
      </c>
      <c r="CA368">
        <v>20.0271</v>
      </c>
      <c r="CB368">
        <v>900.036</v>
      </c>
      <c r="CC368">
        <v>101.137</v>
      </c>
      <c r="CD368">
        <v>0.0995592</v>
      </c>
      <c r="CE368">
        <v>35.3463</v>
      </c>
      <c r="CF368">
        <v>35.6079</v>
      </c>
      <c r="CG368">
        <v>999.9</v>
      </c>
      <c r="CH368">
        <v>0</v>
      </c>
      <c r="CI368">
        <v>0</v>
      </c>
      <c r="CJ368">
        <v>10021.2</v>
      </c>
      <c r="CK368">
        <v>0</v>
      </c>
      <c r="CL368">
        <v>66.2226</v>
      </c>
      <c r="CM368">
        <v>1460.03</v>
      </c>
      <c r="CN368">
        <v>0.973009</v>
      </c>
      <c r="CO368">
        <v>0.0269909</v>
      </c>
      <c r="CP368">
        <v>0</v>
      </c>
      <c r="CQ368">
        <v>3.2585</v>
      </c>
      <c r="CR368">
        <v>4.99951</v>
      </c>
      <c r="CS368">
        <v>195.212</v>
      </c>
      <c r="CT368">
        <v>11912.2</v>
      </c>
      <c r="CU368">
        <v>48.562</v>
      </c>
      <c r="CV368">
        <v>50.937</v>
      </c>
      <c r="CW368">
        <v>50.062</v>
      </c>
      <c r="CX368">
        <v>50.062</v>
      </c>
      <c r="CY368">
        <v>50.625</v>
      </c>
      <c r="CZ368">
        <v>1415.76</v>
      </c>
      <c r="DA368">
        <v>39.27</v>
      </c>
      <c r="DB368">
        <v>0</v>
      </c>
      <c r="DC368">
        <v>1627941216.1</v>
      </c>
      <c r="DD368">
        <v>0</v>
      </c>
      <c r="DE368">
        <v>3.27761153846154</v>
      </c>
      <c r="DF368">
        <v>-0.704495725292509</v>
      </c>
      <c r="DG368">
        <v>-0.724170941828163</v>
      </c>
      <c r="DH368">
        <v>195.559538461538</v>
      </c>
      <c r="DI368">
        <v>15</v>
      </c>
      <c r="DJ368">
        <v>1627940486.6</v>
      </c>
      <c r="DK368" t="s">
        <v>294</v>
      </c>
      <c r="DL368">
        <v>1627940484.1</v>
      </c>
      <c r="DM368">
        <v>1627940486.6</v>
      </c>
      <c r="DN368">
        <v>1</v>
      </c>
      <c r="DO368">
        <v>-0.66</v>
      </c>
      <c r="DP368">
        <v>-0.126</v>
      </c>
      <c r="DQ368">
        <v>0.617</v>
      </c>
      <c r="DR368">
        <v>-0.144</v>
      </c>
      <c r="DS368">
        <v>420</v>
      </c>
      <c r="DT368">
        <v>19</v>
      </c>
      <c r="DU368">
        <v>0.69</v>
      </c>
      <c r="DV368">
        <v>0.21</v>
      </c>
      <c r="DW368">
        <v>-4.41901682926829</v>
      </c>
      <c r="DX368">
        <v>-0.245438048780493</v>
      </c>
      <c r="DY368">
        <v>0.0613147025872351</v>
      </c>
      <c r="DZ368">
        <v>1</v>
      </c>
      <c r="EA368">
        <v>3.28968235294118</v>
      </c>
      <c r="EB368">
        <v>-0.409176261424808</v>
      </c>
      <c r="EC368">
        <v>0.176546373628921</v>
      </c>
      <c r="ED368">
        <v>1</v>
      </c>
      <c r="EE368">
        <v>0.063131043902439</v>
      </c>
      <c r="EF368">
        <v>0.0204706411149827</v>
      </c>
      <c r="EG368">
        <v>0.00248643670761984</v>
      </c>
      <c r="EH368">
        <v>1</v>
      </c>
      <c r="EI368">
        <v>3</v>
      </c>
      <c r="EJ368">
        <v>3</v>
      </c>
      <c r="EK368" t="s">
        <v>295</v>
      </c>
      <c r="EL368">
        <v>100</v>
      </c>
      <c r="EM368">
        <v>100</v>
      </c>
      <c r="EN368">
        <v>2.98</v>
      </c>
      <c r="EO368">
        <v>-0.1279</v>
      </c>
      <c r="EP368">
        <v>-1.5265217558934</v>
      </c>
      <c r="EQ368">
        <v>0.00616335315543056</v>
      </c>
      <c r="ER368">
        <v>-2.81551833566181e-06</v>
      </c>
      <c r="ES368">
        <v>7.20361701182458e-10</v>
      </c>
      <c r="ET368">
        <v>-0.335119031910718</v>
      </c>
      <c r="EU368">
        <v>0.000949733804135094</v>
      </c>
      <c r="EV368">
        <v>0.000626151634330831</v>
      </c>
      <c r="EW368">
        <v>-7.8445624330649e-06</v>
      </c>
      <c r="EX368">
        <v>-4</v>
      </c>
      <c r="EY368">
        <v>2067</v>
      </c>
      <c r="EZ368">
        <v>1</v>
      </c>
      <c r="FA368">
        <v>22</v>
      </c>
      <c r="FB368">
        <v>12.2</v>
      </c>
      <c r="FC368">
        <v>12.2</v>
      </c>
      <c r="FD368">
        <v>18</v>
      </c>
      <c r="FE368">
        <v>994.371</v>
      </c>
      <c r="FF368">
        <v>444.414</v>
      </c>
      <c r="FG368">
        <v>33.0006</v>
      </c>
      <c r="FH368">
        <v>35.9354</v>
      </c>
      <c r="FI368">
        <v>30.0009</v>
      </c>
      <c r="FJ368">
        <v>35.6493</v>
      </c>
      <c r="FK368">
        <v>35.667</v>
      </c>
      <c r="FL368">
        <v>61.9745</v>
      </c>
      <c r="FM368">
        <v>45.9895</v>
      </c>
      <c r="FN368">
        <v>0</v>
      </c>
      <c r="FO368">
        <v>33</v>
      </c>
      <c r="FP368">
        <v>1185.51</v>
      </c>
      <c r="FQ368">
        <v>19.7612</v>
      </c>
      <c r="FR368">
        <v>98.6605</v>
      </c>
      <c r="FS368">
        <v>97.4683</v>
      </c>
    </row>
    <row r="369" spans="1:175">
      <c r="A369">
        <v>353</v>
      </c>
      <c r="B369">
        <v>1627941217.6</v>
      </c>
      <c r="C369">
        <v>704</v>
      </c>
      <c r="D369" t="s">
        <v>1000</v>
      </c>
      <c r="E369" t="s">
        <v>1001</v>
      </c>
      <c r="F369">
        <v>0</v>
      </c>
      <c r="H369">
        <v>1627941217.6</v>
      </c>
      <c r="I369">
        <f>(J369)/1000</f>
        <v>0</v>
      </c>
      <c r="J369">
        <f>1000*CB369*AH369*(BX369-BY369)/(100*BQ369*(1000-AH369*BX369))</f>
        <v>0</v>
      </c>
      <c r="K369">
        <f>CB369*AH369*(BW369-BV369*(1000-AH369*BY369)/(1000-AH369*BX369))/(100*BQ369)</f>
        <v>0</v>
      </c>
      <c r="L369">
        <f>BV369 - IF(AH369&gt;1, K369*BQ369*100.0/(AJ369*CJ369), 0)</f>
        <v>0</v>
      </c>
      <c r="M369">
        <f>((S369-I369/2)*L369-K369)/(S369+I369/2)</f>
        <v>0</v>
      </c>
      <c r="N369">
        <f>M369*(CC369+CD369)/1000.0</f>
        <v>0</v>
      </c>
      <c r="O369">
        <f>(BV369 - IF(AH369&gt;1, K369*BQ369*100.0/(AJ369*CJ369), 0))*(CC369+CD369)/1000.0</f>
        <v>0</v>
      </c>
      <c r="P369">
        <f>2.0/((1/R369-1/Q369)+SIGN(R369)*SQRT((1/R369-1/Q369)*(1/R369-1/Q369) + 4*BR369/((BR369+1)*(BR369+1))*(2*1/R369*1/Q369-1/Q369*1/Q369)))</f>
        <v>0</v>
      </c>
      <c r="Q369">
        <f>IF(LEFT(BS369,1)&lt;&gt;"0",IF(LEFT(BS369,1)="1",3.0,BT369),$D$5+$E$5*(CJ369*CC369/($K$5*1000))+$F$5*(CJ369*CC369/($K$5*1000))*MAX(MIN(BQ369,$J$5),$I$5)*MAX(MIN(BQ369,$J$5),$I$5)+$G$5*MAX(MIN(BQ369,$J$5),$I$5)*(CJ369*CC369/($K$5*1000))+$H$5*(CJ369*CC369/($K$5*1000))*(CJ369*CC369/($K$5*1000)))</f>
        <v>0</v>
      </c>
      <c r="R369">
        <f>I369*(1000-(1000*0.61365*exp(17.502*V369/(240.97+V369))/(CC369+CD369)+BX369)/2)/(1000*0.61365*exp(17.502*V369/(240.97+V369))/(CC369+CD369)-BX369)</f>
        <v>0</v>
      </c>
      <c r="S369">
        <f>1/((BR369+1)/(P369/1.6)+1/(Q369/1.37)) + BR369/((BR369+1)/(P369/1.6) + BR369/(Q369/1.37))</f>
        <v>0</v>
      </c>
      <c r="T369">
        <f>(BM369*BP369)</f>
        <v>0</v>
      </c>
      <c r="U369">
        <f>(CE369+(T369+2*0.95*5.67E-8*(((CE369+$B$7)+273)^4-(CE369+273)^4)-44100*I369)/(1.84*29.3*Q369+8*0.95*5.67E-8*(CE369+273)^3))</f>
        <v>0</v>
      </c>
      <c r="V369">
        <f>($C$7*CF369+$D$7*CG369+$E$7*U369)</f>
        <v>0</v>
      </c>
      <c r="W369">
        <f>0.61365*exp(17.502*V369/(240.97+V369))</f>
        <v>0</v>
      </c>
      <c r="X369">
        <f>(Y369/Z369*100)</f>
        <v>0</v>
      </c>
      <c r="Y369">
        <f>BX369*(CC369+CD369)/1000</f>
        <v>0</v>
      </c>
      <c r="Z369">
        <f>0.61365*exp(17.502*CE369/(240.97+CE369))</f>
        <v>0</v>
      </c>
      <c r="AA369">
        <f>(W369-BX369*(CC369+CD369)/1000)</f>
        <v>0</v>
      </c>
      <c r="AB369">
        <f>(-I369*44100)</f>
        <v>0</v>
      </c>
      <c r="AC369">
        <f>2*29.3*Q369*0.92*(CE369-V369)</f>
        <v>0</v>
      </c>
      <c r="AD369">
        <f>2*0.95*5.67E-8*(((CE369+$B$7)+273)^4-(V369+273)^4)</f>
        <v>0</v>
      </c>
      <c r="AE369">
        <f>T369+AD369+AB369+AC369</f>
        <v>0</v>
      </c>
      <c r="AF369">
        <v>0</v>
      </c>
      <c r="AG369">
        <v>0</v>
      </c>
      <c r="AH369">
        <f>IF(AF369*$H$13&gt;=AJ369,1.0,(AJ369/(AJ369-AF369*$H$13)))</f>
        <v>0</v>
      </c>
      <c r="AI369">
        <f>(AH369-1)*100</f>
        <v>0</v>
      </c>
      <c r="AJ369">
        <f>MAX(0,($B$13+$C$13*CJ369)/(1+$D$13*CJ369)*CC369/(CE369+273)*$E$13)</f>
        <v>0</v>
      </c>
      <c r="AK369" t="s">
        <v>292</v>
      </c>
      <c r="AL369" t="s">
        <v>292</v>
      </c>
      <c r="AM369">
        <v>0</v>
      </c>
      <c r="AN369">
        <v>0</v>
      </c>
      <c r="AO369">
        <f>1-AM369/AN369</f>
        <v>0</v>
      </c>
      <c r="AP369">
        <v>0</v>
      </c>
      <c r="AQ369" t="s">
        <v>292</v>
      </c>
      <c r="AR369" t="s">
        <v>292</v>
      </c>
      <c r="AS369">
        <v>0</v>
      </c>
      <c r="AT369">
        <v>0</v>
      </c>
      <c r="AU369">
        <f>1-AS369/AT369</f>
        <v>0</v>
      </c>
      <c r="AV369">
        <v>0.5</v>
      </c>
      <c r="AW369">
        <f>BN369</f>
        <v>0</v>
      </c>
      <c r="AX369">
        <f>K369</f>
        <v>0</v>
      </c>
      <c r="AY369">
        <f>AU369*AV369*AW369</f>
        <v>0</v>
      </c>
      <c r="AZ369">
        <f>(AX369-AP369)/AW369</f>
        <v>0</v>
      </c>
      <c r="BA369">
        <f>(AN369-AT369)/AT369</f>
        <v>0</v>
      </c>
      <c r="BB369">
        <f>AM369/(AO369+AM369/AT369)</f>
        <v>0</v>
      </c>
      <c r="BC369" t="s">
        <v>292</v>
      </c>
      <c r="BD369">
        <v>0</v>
      </c>
      <c r="BE369">
        <f>IF(BD369&lt;&gt;0, BD369, BB369)</f>
        <v>0</v>
      </c>
      <c r="BF369">
        <f>1-BE369/AT369</f>
        <v>0</v>
      </c>
      <c r="BG369">
        <f>(AT369-AS369)/(AT369-BE369)</f>
        <v>0</v>
      </c>
      <c r="BH369">
        <f>(AN369-AT369)/(AN369-BE369)</f>
        <v>0</v>
      </c>
      <c r="BI369">
        <f>(AT369-AS369)/(AT369-AM369)</f>
        <v>0</v>
      </c>
      <c r="BJ369">
        <f>(AN369-AT369)/(AN369-AM369)</f>
        <v>0</v>
      </c>
      <c r="BK369">
        <f>(BG369*BE369/AS369)</f>
        <v>0</v>
      </c>
      <c r="BL369">
        <f>(1-BK369)</f>
        <v>0</v>
      </c>
      <c r="BM369">
        <f>$B$11*CK369+$C$11*CL369+$F$11*CM369*(1-CP369)</f>
        <v>0</v>
      </c>
      <c r="BN369">
        <f>BM369*BO369</f>
        <v>0</v>
      </c>
      <c r="BO369">
        <f>($B$11*$D$9+$C$11*$D$9+$F$11*((CZ369+CR369)/MAX(CZ369+CR369+DA369, 0.1)*$I$9+DA369/MAX(CZ369+CR369+DA369, 0.1)*$J$9))/($B$11+$C$11+$F$11)</f>
        <v>0</v>
      </c>
      <c r="BP369">
        <f>($B$11*$K$9+$C$11*$K$9+$F$11*((CZ369+CR369)/MAX(CZ369+CR369+DA369, 0.1)*$P$9+DA369/MAX(CZ369+CR369+DA369, 0.1)*$Q$9))/($B$11+$C$11+$F$11)</f>
        <v>0</v>
      </c>
      <c r="BQ369">
        <v>6</v>
      </c>
      <c r="BR369">
        <v>0.5</v>
      </c>
      <c r="BS369" t="s">
        <v>293</v>
      </c>
      <c r="BT369">
        <v>2</v>
      </c>
      <c r="BU369">
        <v>1627941217.6</v>
      </c>
      <c r="BV369">
        <v>1171.51</v>
      </c>
      <c r="BW369">
        <v>1175.71</v>
      </c>
      <c r="BX369">
        <v>19.9019</v>
      </c>
      <c r="BY369">
        <v>19.8375</v>
      </c>
      <c r="BZ369">
        <v>1168.53</v>
      </c>
      <c r="CA369">
        <v>20.0298</v>
      </c>
      <c r="CB369">
        <v>900.051</v>
      </c>
      <c r="CC369">
        <v>101.136</v>
      </c>
      <c r="CD369">
        <v>0.100008</v>
      </c>
      <c r="CE369">
        <v>35.3477</v>
      </c>
      <c r="CF369">
        <v>35.6153</v>
      </c>
      <c r="CG369">
        <v>999.9</v>
      </c>
      <c r="CH369">
        <v>0</v>
      </c>
      <c r="CI369">
        <v>0</v>
      </c>
      <c r="CJ369">
        <v>10002.5</v>
      </c>
      <c r="CK369">
        <v>0</v>
      </c>
      <c r="CL369">
        <v>66.2084</v>
      </c>
      <c r="CM369">
        <v>1460.04</v>
      </c>
      <c r="CN369">
        <v>0.973009</v>
      </c>
      <c r="CO369">
        <v>0.0269909</v>
      </c>
      <c r="CP369">
        <v>0</v>
      </c>
      <c r="CQ369">
        <v>3.1998</v>
      </c>
      <c r="CR369">
        <v>4.99951</v>
      </c>
      <c r="CS369">
        <v>195.395</v>
      </c>
      <c r="CT369">
        <v>11912.2</v>
      </c>
      <c r="CU369">
        <v>48.562</v>
      </c>
      <c r="CV369">
        <v>50.937</v>
      </c>
      <c r="CW369">
        <v>50.062</v>
      </c>
      <c r="CX369">
        <v>50.062</v>
      </c>
      <c r="CY369">
        <v>50.625</v>
      </c>
      <c r="CZ369">
        <v>1415.77</v>
      </c>
      <c r="DA369">
        <v>39.27</v>
      </c>
      <c r="DB369">
        <v>0</v>
      </c>
      <c r="DC369">
        <v>1627941218.5</v>
      </c>
      <c r="DD369">
        <v>0</v>
      </c>
      <c r="DE369">
        <v>3.25943076923077</v>
      </c>
      <c r="DF369">
        <v>0.0700854770380954</v>
      </c>
      <c r="DG369">
        <v>-1.61569231039871</v>
      </c>
      <c r="DH369">
        <v>195.4975</v>
      </c>
      <c r="DI369">
        <v>15</v>
      </c>
      <c r="DJ369">
        <v>1627940486.6</v>
      </c>
      <c r="DK369" t="s">
        <v>294</v>
      </c>
      <c r="DL369">
        <v>1627940484.1</v>
      </c>
      <c r="DM369">
        <v>1627940486.6</v>
      </c>
      <c r="DN369">
        <v>1</v>
      </c>
      <c r="DO369">
        <v>-0.66</v>
      </c>
      <c r="DP369">
        <v>-0.126</v>
      </c>
      <c r="DQ369">
        <v>0.617</v>
      </c>
      <c r="DR369">
        <v>-0.144</v>
      </c>
      <c r="DS369">
        <v>420</v>
      </c>
      <c r="DT369">
        <v>19</v>
      </c>
      <c r="DU369">
        <v>0.69</v>
      </c>
      <c r="DV369">
        <v>0.21</v>
      </c>
      <c r="DW369">
        <v>-4.4055743902439</v>
      </c>
      <c r="DX369">
        <v>-0.0190013937282284</v>
      </c>
      <c r="DY369">
        <v>0.0799219623360975</v>
      </c>
      <c r="DZ369">
        <v>1</v>
      </c>
      <c r="EA369">
        <v>3.28426764705882</v>
      </c>
      <c r="EB369">
        <v>-0.348337278106512</v>
      </c>
      <c r="EC369">
        <v>0.172217746439156</v>
      </c>
      <c r="ED369">
        <v>1</v>
      </c>
      <c r="EE369">
        <v>0.0639870731707317</v>
      </c>
      <c r="EF369">
        <v>0.0144075930313588</v>
      </c>
      <c r="EG369">
        <v>0.001750159773337</v>
      </c>
      <c r="EH369">
        <v>1</v>
      </c>
      <c r="EI369">
        <v>3</v>
      </c>
      <c r="EJ369">
        <v>3</v>
      </c>
      <c r="EK369" t="s">
        <v>295</v>
      </c>
      <c r="EL369">
        <v>100</v>
      </c>
      <c r="EM369">
        <v>100</v>
      </c>
      <c r="EN369">
        <v>2.98</v>
      </c>
      <c r="EO369">
        <v>-0.1279</v>
      </c>
      <c r="EP369">
        <v>-1.5265217558934</v>
      </c>
      <c r="EQ369">
        <v>0.00616335315543056</v>
      </c>
      <c r="ER369">
        <v>-2.81551833566181e-06</v>
      </c>
      <c r="ES369">
        <v>7.20361701182458e-10</v>
      </c>
      <c r="ET369">
        <v>-0.335119031910718</v>
      </c>
      <c r="EU369">
        <v>0.000949733804135094</v>
      </c>
      <c r="EV369">
        <v>0.000626151634330831</v>
      </c>
      <c r="EW369">
        <v>-7.8445624330649e-06</v>
      </c>
      <c r="EX369">
        <v>-4</v>
      </c>
      <c r="EY369">
        <v>2067</v>
      </c>
      <c r="EZ369">
        <v>1</v>
      </c>
      <c r="FA369">
        <v>22</v>
      </c>
      <c r="FB369">
        <v>12.2</v>
      </c>
      <c r="FC369">
        <v>12.2</v>
      </c>
      <c r="FD369">
        <v>18</v>
      </c>
      <c r="FE369">
        <v>994.612</v>
      </c>
      <c r="FF369">
        <v>444.333</v>
      </c>
      <c r="FG369">
        <v>33.0008</v>
      </c>
      <c r="FH369">
        <v>35.9398</v>
      </c>
      <c r="FI369">
        <v>30.001</v>
      </c>
      <c r="FJ369">
        <v>35.6542</v>
      </c>
      <c r="FK369">
        <v>35.6719</v>
      </c>
      <c r="FL369">
        <v>62.0908</v>
      </c>
      <c r="FM369">
        <v>45.9895</v>
      </c>
      <c r="FN369">
        <v>0</v>
      </c>
      <c r="FO369">
        <v>33</v>
      </c>
      <c r="FP369">
        <v>1185.51</v>
      </c>
      <c r="FQ369">
        <v>19.7536</v>
      </c>
      <c r="FR369">
        <v>98.66</v>
      </c>
      <c r="FS369">
        <v>97.4672</v>
      </c>
    </row>
    <row r="370" spans="1:175">
      <c r="A370">
        <v>354</v>
      </c>
      <c r="B370">
        <v>1627941219.6</v>
      </c>
      <c r="C370">
        <v>706</v>
      </c>
      <c r="D370" t="s">
        <v>1002</v>
      </c>
      <c r="E370" t="s">
        <v>1003</v>
      </c>
      <c r="F370">
        <v>0</v>
      </c>
      <c r="H370">
        <v>1627941219.6</v>
      </c>
      <c r="I370">
        <f>(J370)/1000</f>
        <v>0</v>
      </c>
      <c r="J370">
        <f>1000*CB370*AH370*(BX370-BY370)/(100*BQ370*(1000-AH370*BX370))</f>
        <v>0</v>
      </c>
      <c r="K370">
        <f>CB370*AH370*(BW370-BV370*(1000-AH370*BY370)/(1000-AH370*BX370))/(100*BQ370)</f>
        <v>0</v>
      </c>
      <c r="L370">
        <f>BV370 - IF(AH370&gt;1, K370*BQ370*100.0/(AJ370*CJ370), 0)</f>
        <v>0</v>
      </c>
      <c r="M370">
        <f>((S370-I370/2)*L370-K370)/(S370+I370/2)</f>
        <v>0</v>
      </c>
      <c r="N370">
        <f>M370*(CC370+CD370)/1000.0</f>
        <v>0</v>
      </c>
      <c r="O370">
        <f>(BV370 - IF(AH370&gt;1, K370*BQ370*100.0/(AJ370*CJ370), 0))*(CC370+CD370)/1000.0</f>
        <v>0</v>
      </c>
      <c r="P370">
        <f>2.0/((1/R370-1/Q370)+SIGN(R370)*SQRT((1/R370-1/Q370)*(1/R370-1/Q370) + 4*BR370/((BR370+1)*(BR370+1))*(2*1/R370*1/Q370-1/Q370*1/Q370)))</f>
        <v>0</v>
      </c>
      <c r="Q370">
        <f>IF(LEFT(BS370,1)&lt;&gt;"0",IF(LEFT(BS370,1)="1",3.0,BT370),$D$5+$E$5*(CJ370*CC370/($K$5*1000))+$F$5*(CJ370*CC370/($K$5*1000))*MAX(MIN(BQ370,$J$5),$I$5)*MAX(MIN(BQ370,$J$5),$I$5)+$G$5*MAX(MIN(BQ370,$J$5),$I$5)*(CJ370*CC370/($K$5*1000))+$H$5*(CJ370*CC370/($K$5*1000))*(CJ370*CC370/($K$5*1000)))</f>
        <v>0</v>
      </c>
      <c r="R370">
        <f>I370*(1000-(1000*0.61365*exp(17.502*V370/(240.97+V370))/(CC370+CD370)+BX370)/2)/(1000*0.61365*exp(17.502*V370/(240.97+V370))/(CC370+CD370)-BX370)</f>
        <v>0</v>
      </c>
      <c r="S370">
        <f>1/((BR370+1)/(P370/1.6)+1/(Q370/1.37)) + BR370/((BR370+1)/(P370/1.6) + BR370/(Q370/1.37))</f>
        <v>0</v>
      </c>
      <c r="T370">
        <f>(BM370*BP370)</f>
        <v>0</v>
      </c>
      <c r="U370">
        <f>(CE370+(T370+2*0.95*5.67E-8*(((CE370+$B$7)+273)^4-(CE370+273)^4)-44100*I370)/(1.84*29.3*Q370+8*0.95*5.67E-8*(CE370+273)^3))</f>
        <v>0</v>
      </c>
      <c r="V370">
        <f>($C$7*CF370+$D$7*CG370+$E$7*U370)</f>
        <v>0</v>
      </c>
      <c r="W370">
        <f>0.61365*exp(17.502*V370/(240.97+V370))</f>
        <v>0</v>
      </c>
      <c r="X370">
        <f>(Y370/Z370*100)</f>
        <v>0</v>
      </c>
      <c r="Y370">
        <f>BX370*(CC370+CD370)/1000</f>
        <v>0</v>
      </c>
      <c r="Z370">
        <f>0.61365*exp(17.502*CE370/(240.97+CE370))</f>
        <v>0</v>
      </c>
      <c r="AA370">
        <f>(W370-BX370*(CC370+CD370)/1000)</f>
        <v>0</v>
      </c>
      <c r="AB370">
        <f>(-I370*44100)</f>
        <v>0</v>
      </c>
      <c r="AC370">
        <f>2*29.3*Q370*0.92*(CE370-V370)</f>
        <v>0</v>
      </c>
      <c r="AD370">
        <f>2*0.95*5.67E-8*(((CE370+$B$7)+273)^4-(V370+273)^4)</f>
        <v>0</v>
      </c>
      <c r="AE370">
        <f>T370+AD370+AB370+AC370</f>
        <v>0</v>
      </c>
      <c r="AF370">
        <v>0</v>
      </c>
      <c r="AG370">
        <v>0</v>
      </c>
      <c r="AH370">
        <f>IF(AF370*$H$13&gt;=AJ370,1.0,(AJ370/(AJ370-AF370*$H$13)))</f>
        <v>0</v>
      </c>
      <c r="AI370">
        <f>(AH370-1)*100</f>
        <v>0</v>
      </c>
      <c r="AJ370">
        <f>MAX(0,($B$13+$C$13*CJ370)/(1+$D$13*CJ370)*CC370/(CE370+273)*$E$13)</f>
        <v>0</v>
      </c>
      <c r="AK370" t="s">
        <v>292</v>
      </c>
      <c r="AL370" t="s">
        <v>292</v>
      </c>
      <c r="AM370">
        <v>0</v>
      </c>
      <c r="AN370">
        <v>0</v>
      </c>
      <c r="AO370">
        <f>1-AM370/AN370</f>
        <v>0</v>
      </c>
      <c r="AP370">
        <v>0</v>
      </c>
      <c r="AQ370" t="s">
        <v>292</v>
      </c>
      <c r="AR370" t="s">
        <v>292</v>
      </c>
      <c r="AS370">
        <v>0</v>
      </c>
      <c r="AT370">
        <v>0</v>
      </c>
      <c r="AU370">
        <f>1-AS370/AT370</f>
        <v>0</v>
      </c>
      <c r="AV370">
        <v>0.5</v>
      </c>
      <c r="AW370">
        <f>BN370</f>
        <v>0</v>
      </c>
      <c r="AX370">
        <f>K370</f>
        <v>0</v>
      </c>
      <c r="AY370">
        <f>AU370*AV370*AW370</f>
        <v>0</v>
      </c>
      <c r="AZ370">
        <f>(AX370-AP370)/AW370</f>
        <v>0</v>
      </c>
      <c r="BA370">
        <f>(AN370-AT370)/AT370</f>
        <v>0</v>
      </c>
      <c r="BB370">
        <f>AM370/(AO370+AM370/AT370)</f>
        <v>0</v>
      </c>
      <c r="BC370" t="s">
        <v>292</v>
      </c>
      <c r="BD370">
        <v>0</v>
      </c>
      <c r="BE370">
        <f>IF(BD370&lt;&gt;0, BD370, BB370)</f>
        <v>0</v>
      </c>
      <c r="BF370">
        <f>1-BE370/AT370</f>
        <v>0</v>
      </c>
      <c r="BG370">
        <f>(AT370-AS370)/(AT370-BE370)</f>
        <v>0</v>
      </c>
      <c r="BH370">
        <f>(AN370-AT370)/(AN370-BE370)</f>
        <v>0</v>
      </c>
      <c r="BI370">
        <f>(AT370-AS370)/(AT370-AM370)</f>
        <v>0</v>
      </c>
      <c r="BJ370">
        <f>(AN370-AT370)/(AN370-AM370)</f>
        <v>0</v>
      </c>
      <c r="BK370">
        <f>(BG370*BE370/AS370)</f>
        <v>0</v>
      </c>
      <c r="BL370">
        <f>(1-BK370)</f>
        <v>0</v>
      </c>
      <c r="BM370">
        <f>$B$11*CK370+$C$11*CL370+$F$11*CM370*(1-CP370)</f>
        <v>0</v>
      </c>
      <c r="BN370">
        <f>BM370*BO370</f>
        <v>0</v>
      </c>
      <c r="BO370">
        <f>($B$11*$D$9+$C$11*$D$9+$F$11*((CZ370+CR370)/MAX(CZ370+CR370+DA370, 0.1)*$I$9+DA370/MAX(CZ370+CR370+DA370, 0.1)*$J$9))/($B$11+$C$11+$F$11)</f>
        <v>0</v>
      </c>
      <c r="BP370">
        <f>($B$11*$K$9+$C$11*$K$9+$F$11*((CZ370+CR370)/MAX(CZ370+CR370+DA370, 0.1)*$P$9+DA370/MAX(CZ370+CR370+DA370, 0.1)*$Q$9))/($B$11+$C$11+$F$11)</f>
        <v>0</v>
      </c>
      <c r="BQ370">
        <v>6</v>
      </c>
      <c r="BR370">
        <v>0.5</v>
      </c>
      <c r="BS370" t="s">
        <v>293</v>
      </c>
      <c r="BT370">
        <v>2</v>
      </c>
      <c r="BU370">
        <v>1627941219.6</v>
      </c>
      <c r="BV370">
        <v>1174.74</v>
      </c>
      <c r="BW370">
        <v>1178.97</v>
      </c>
      <c r="BX370">
        <v>19.9065</v>
      </c>
      <c r="BY370">
        <v>19.8425</v>
      </c>
      <c r="BZ370">
        <v>1171.75</v>
      </c>
      <c r="CA370">
        <v>20.0344</v>
      </c>
      <c r="CB370">
        <v>899.935</v>
      </c>
      <c r="CC370">
        <v>101.136</v>
      </c>
      <c r="CD370">
        <v>0.100168</v>
      </c>
      <c r="CE370">
        <v>35.3487</v>
      </c>
      <c r="CF370">
        <v>35.6097</v>
      </c>
      <c r="CG370">
        <v>999.9</v>
      </c>
      <c r="CH370">
        <v>0</v>
      </c>
      <c r="CI370">
        <v>0</v>
      </c>
      <c r="CJ370">
        <v>9996.25</v>
      </c>
      <c r="CK370">
        <v>0</v>
      </c>
      <c r="CL370">
        <v>66.2084</v>
      </c>
      <c r="CM370">
        <v>1460.04</v>
      </c>
      <c r="CN370">
        <v>0.973009</v>
      </c>
      <c r="CO370">
        <v>0.0269909</v>
      </c>
      <c r="CP370">
        <v>0</v>
      </c>
      <c r="CQ370">
        <v>3.4027</v>
      </c>
      <c r="CR370">
        <v>4.99951</v>
      </c>
      <c r="CS370">
        <v>195.454</v>
      </c>
      <c r="CT370">
        <v>11912.3</v>
      </c>
      <c r="CU370">
        <v>48.562</v>
      </c>
      <c r="CV370">
        <v>50.937</v>
      </c>
      <c r="CW370">
        <v>50.125</v>
      </c>
      <c r="CX370">
        <v>50.062</v>
      </c>
      <c r="CY370">
        <v>50.625</v>
      </c>
      <c r="CZ370">
        <v>1415.77</v>
      </c>
      <c r="DA370">
        <v>39.27</v>
      </c>
      <c r="DB370">
        <v>0</v>
      </c>
      <c r="DC370">
        <v>1627941220.3</v>
      </c>
      <c r="DD370">
        <v>0</v>
      </c>
      <c r="DE370">
        <v>3.276584</v>
      </c>
      <c r="DF370">
        <v>-0.0586538474133473</v>
      </c>
      <c r="DG370">
        <v>-1.1372307733795</v>
      </c>
      <c r="DH370">
        <v>195.45796</v>
      </c>
      <c r="DI370">
        <v>15</v>
      </c>
      <c r="DJ370">
        <v>1627940486.6</v>
      </c>
      <c r="DK370" t="s">
        <v>294</v>
      </c>
      <c r="DL370">
        <v>1627940484.1</v>
      </c>
      <c r="DM370">
        <v>1627940486.6</v>
      </c>
      <c r="DN370">
        <v>1</v>
      </c>
      <c r="DO370">
        <v>-0.66</v>
      </c>
      <c r="DP370">
        <v>-0.126</v>
      </c>
      <c r="DQ370">
        <v>0.617</v>
      </c>
      <c r="DR370">
        <v>-0.144</v>
      </c>
      <c r="DS370">
        <v>420</v>
      </c>
      <c r="DT370">
        <v>19</v>
      </c>
      <c r="DU370">
        <v>0.69</v>
      </c>
      <c r="DV370">
        <v>0.21</v>
      </c>
      <c r="DW370">
        <v>-4.38478926829268</v>
      </c>
      <c r="DX370">
        <v>0.23865783972124</v>
      </c>
      <c r="DY370">
        <v>0.0969305319612652</v>
      </c>
      <c r="DZ370">
        <v>1</v>
      </c>
      <c r="EA370">
        <v>3.30012285714286</v>
      </c>
      <c r="EB370">
        <v>-0.45525322896282</v>
      </c>
      <c r="EC370">
        <v>0.165651089575502</v>
      </c>
      <c r="ED370">
        <v>1</v>
      </c>
      <c r="EE370">
        <v>0.0642489390243902</v>
      </c>
      <c r="EF370">
        <v>0.0115153860627177</v>
      </c>
      <c r="EG370">
        <v>0.00158975277413419</v>
      </c>
      <c r="EH370">
        <v>1</v>
      </c>
      <c r="EI370">
        <v>3</v>
      </c>
      <c r="EJ370">
        <v>3</v>
      </c>
      <c r="EK370" t="s">
        <v>295</v>
      </c>
      <c r="EL370">
        <v>100</v>
      </c>
      <c r="EM370">
        <v>100</v>
      </c>
      <c r="EN370">
        <v>2.99</v>
      </c>
      <c r="EO370">
        <v>-0.1279</v>
      </c>
      <c r="EP370">
        <v>-1.5265217558934</v>
      </c>
      <c r="EQ370">
        <v>0.00616335315543056</v>
      </c>
      <c r="ER370">
        <v>-2.81551833566181e-06</v>
      </c>
      <c r="ES370">
        <v>7.20361701182458e-10</v>
      </c>
      <c r="ET370">
        <v>-0.335119031910718</v>
      </c>
      <c r="EU370">
        <v>0.000949733804135094</v>
      </c>
      <c r="EV370">
        <v>0.000626151634330831</v>
      </c>
      <c r="EW370">
        <v>-7.8445624330649e-06</v>
      </c>
      <c r="EX370">
        <v>-4</v>
      </c>
      <c r="EY370">
        <v>2067</v>
      </c>
      <c r="EZ370">
        <v>1</v>
      </c>
      <c r="FA370">
        <v>22</v>
      </c>
      <c r="FB370">
        <v>12.3</v>
      </c>
      <c r="FC370">
        <v>12.2</v>
      </c>
      <c r="FD370">
        <v>18</v>
      </c>
      <c r="FE370">
        <v>994.495</v>
      </c>
      <c r="FF370">
        <v>444.333</v>
      </c>
      <c r="FG370">
        <v>33.0009</v>
      </c>
      <c r="FH370">
        <v>35.9439</v>
      </c>
      <c r="FI370">
        <v>30.0009</v>
      </c>
      <c r="FJ370">
        <v>35.6591</v>
      </c>
      <c r="FK370">
        <v>35.6767</v>
      </c>
      <c r="FL370">
        <v>62.251</v>
      </c>
      <c r="FM370">
        <v>45.9895</v>
      </c>
      <c r="FN370">
        <v>0</v>
      </c>
      <c r="FO370">
        <v>33</v>
      </c>
      <c r="FP370">
        <v>1190.61</v>
      </c>
      <c r="FQ370">
        <v>19.7403</v>
      </c>
      <c r="FR370">
        <v>98.66</v>
      </c>
      <c r="FS370">
        <v>97.4674</v>
      </c>
    </row>
    <row r="371" spans="1:175">
      <c r="A371">
        <v>355</v>
      </c>
      <c r="B371">
        <v>1627941221.6</v>
      </c>
      <c r="C371">
        <v>708</v>
      </c>
      <c r="D371" t="s">
        <v>1004</v>
      </c>
      <c r="E371" t="s">
        <v>1005</v>
      </c>
      <c r="F371">
        <v>0</v>
      </c>
      <c r="H371">
        <v>1627941221.6</v>
      </c>
      <c r="I371">
        <f>(J371)/1000</f>
        <v>0</v>
      </c>
      <c r="J371">
        <f>1000*CB371*AH371*(BX371-BY371)/(100*BQ371*(1000-AH371*BX371))</f>
        <v>0</v>
      </c>
      <c r="K371">
        <f>CB371*AH371*(BW371-BV371*(1000-AH371*BY371)/(1000-AH371*BX371))/(100*BQ371)</f>
        <v>0</v>
      </c>
      <c r="L371">
        <f>BV371 - IF(AH371&gt;1, K371*BQ371*100.0/(AJ371*CJ371), 0)</f>
        <v>0</v>
      </c>
      <c r="M371">
        <f>((S371-I371/2)*L371-K371)/(S371+I371/2)</f>
        <v>0</v>
      </c>
      <c r="N371">
        <f>M371*(CC371+CD371)/1000.0</f>
        <v>0</v>
      </c>
      <c r="O371">
        <f>(BV371 - IF(AH371&gt;1, K371*BQ371*100.0/(AJ371*CJ371), 0))*(CC371+CD371)/1000.0</f>
        <v>0</v>
      </c>
      <c r="P371">
        <f>2.0/((1/R371-1/Q371)+SIGN(R371)*SQRT((1/R371-1/Q371)*(1/R371-1/Q371) + 4*BR371/((BR371+1)*(BR371+1))*(2*1/R371*1/Q371-1/Q371*1/Q371)))</f>
        <v>0</v>
      </c>
      <c r="Q371">
        <f>IF(LEFT(BS371,1)&lt;&gt;"0",IF(LEFT(BS371,1)="1",3.0,BT371),$D$5+$E$5*(CJ371*CC371/($K$5*1000))+$F$5*(CJ371*CC371/($K$5*1000))*MAX(MIN(BQ371,$J$5),$I$5)*MAX(MIN(BQ371,$J$5),$I$5)+$G$5*MAX(MIN(BQ371,$J$5),$I$5)*(CJ371*CC371/($K$5*1000))+$H$5*(CJ371*CC371/($K$5*1000))*(CJ371*CC371/($K$5*1000)))</f>
        <v>0</v>
      </c>
      <c r="R371">
        <f>I371*(1000-(1000*0.61365*exp(17.502*V371/(240.97+V371))/(CC371+CD371)+BX371)/2)/(1000*0.61365*exp(17.502*V371/(240.97+V371))/(CC371+CD371)-BX371)</f>
        <v>0</v>
      </c>
      <c r="S371">
        <f>1/((BR371+1)/(P371/1.6)+1/(Q371/1.37)) + BR371/((BR371+1)/(P371/1.6) + BR371/(Q371/1.37))</f>
        <v>0</v>
      </c>
      <c r="T371">
        <f>(BM371*BP371)</f>
        <v>0</v>
      </c>
      <c r="U371">
        <f>(CE371+(T371+2*0.95*5.67E-8*(((CE371+$B$7)+273)^4-(CE371+273)^4)-44100*I371)/(1.84*29.3*Q371+8*0.95*5.67E-8*(CE371+273)^3))</f>
        <v>0</v>
      </c>
      <c r="V371">
        <f>($C$7*CF371+$D$7*CG371+$E$7*U371)</f>
        <v>0</v>
      </c>
      <c r="W371">
        <f>0.61365*exp(17.502*V371/(240.97+V371))</f>
        <v>0</v>
      </c>
      <c r="X371">
        <f>(Y371/Z371*100)</f>
        <v>0</v>
      </c>
      <c r="Y371">
        <f>BX371*(CC371+CD371)/1000</f>
        <v>0</v>
      </c>
      <c r="Z371">
        <f>0.61365*exp(17.502*CE371/(240.97+CE371))</f>
        <v>0</v>
      </c>
      <c r="AA371">
        <f>(W371-BX371*(CC371+CD371)/1000)</f>
        <v>0</v>
      </c>
      <c r="AB371">
        <f>(-I371*44100)</f>
        <v>0</v>
      </c>
      <c r="AC371">
        <f>2*29.3*Q371*0.92*(CE371-V371)</f>
        <v>0</v>
      </c>
      <c r="AD371">
        <f>2*0.95*5.67E-8*(((CE371+$B$7)+273)^4-(V371+273)^4)</f>
        <v>0</v>
      </c>
      <c r="AE371">
        <f>T371+AD371+AB371+AC371</f>
        <v>0</v>
      </c>
      <c r="AF371">
        <v>0</v>
      </c>
      <c r="AG371">
        <v>0</v>
      </c>
      <c r="AH371">
        <f>IF(AF371*$H$13&gt;=AJ371,1.0,(AJ371/(AJ371-AF371*$H$13)))</f>
        <v>0</v>
      </c>
      <c r="AI371">
        <f>(AH371-1)*100</f>
        <v>0</v>
      </c>
      <c r="AJ371">
        <f>MAX(0,($B$13+$C$13*CJ371)/(1+$D$13*CJ371)*CC371/(CE371+273)*$E$13)</f>
        <v>0</v>
      </c>
      <c r="AK371" t="s">
        <v>292</v>
      </c>
      <c r="AL371" t="s">
        <v>292</v>
      </c>
      <c r="AM371">
        <v>0</v>
      </c>
      <c r="AN371">
        <v>0</v>
      </c>
      <c r="AO371">
        <f>1-AM371/AN371</f>
        <v>0</v>
      </c>
      <c r="AP371">
        <v>0</v>
      </c>
      <c r="AQ371" t="s">
        <v>292</v>
      </c>
      <c r="AR371" t="s">
        <v>292</v>
      </c>
      <c r="AS371">
        <v>0</v>
      </c>
      <c r="AT371">
        <v>0</v>
      </c>
      <c r="AU371">
        <f>1-AS371/AT371</f>
        <v>0</v>
      </c>
      <c r="AV371">
        <v>0.5</v>
      </c>
      <c r="AW371">
        <f>BN371</f>
        <v>0</v>
      </c>
      <c r="AX371">
        <f>K371</f>
        <v>0</v>
      </c>
      <c r="AY371">
        <f>AU371*AV371*AW371</f>
        <v>0</v>
      </c>
      <c r="AZ371">
        <f>(AX371-AP371)/AW371</f>
        <v>0</v>
      </c>
      <c r="BA371">
        <f>(AN371-AT371)/AT371</f>
        <v>0</v>
      </c>
      <c r="BB371">
        <f>AM371/(AO371+AM371/AT371)</f>
        <v>0</v>
      </c>
      <c r="BC371" t="s">
        <v>292</v>
      </c>
      <c r="BD371">
        <v>0</v>
      </c>
      <c r="BE371">
        <f>IF(BD371&lt;&gt;0, BD371, BB371)</f>
        <v>0</v>
      </c>
      <c r="BF371">
        <f>1-BE371/AT371</f>
        <v>0</v>
      </c>
      <c r="BG371">
        <f>(AT371-AS371)/(AT371-BE371)</f>
        <v>0</v>
      </c>
      <c r="BH371">
        <f>(AN371-AT371)/(AN371-BE371)</f>
        <v>0</v>
      </c>
      <c r="BI371">
        <f>(AT371-AS371)/(AT371-AM371)</f>
        <v>0</v>
      </c>
      <c r="BJ371">
        <f>(AN371-AT371)/(AN371-AM371)</f>
        <v>0</v>
      </c>
      <c r="BK371">
        <f>(BG371*BE371/AS371)</f>
        <v>0</v>
      </c>
      <c r="BL371">
        <f>(1-BK371)</f>
        <v>0</v>
      </c>
      <c r="BM371">
        <f>$B$11*CK371+$C$11*CL371+$F$11*CM371*(1-CP371)</f>
        <v>0</v>
      </c>
      <c r="BN371">
        <f>BM371*BO371</f>
        <v>0</v>
      </c>
      <c r="BO371">
        <f>($B$11*$D$9+$C$11*$D$9+$F$11*((CZ371+CR371)/MAX(CZ371+CR371+DA371, 0.1)*$I$9+DA371/MAX(CZ371+CR371+DA371, 0.1)*$J$9))/($B$11+$C$11+$F$11)</f>
        <v>0</v>
      </c>
      <c r="BP371">
        <f>($B$11*$K$9+$C$11*$K$9+$F$11*((CZ371+CR371)/MAX(CZ371+CR371+DA371, 0.1)*$P$9+DA371/MAX(CZ371+CR371+DA371, 0.1)*$Q$9))/($B$11+$C$11+$F$11)</f>
        <v>0</v>
      </c>
      <c r="BQ371">
        <v>6</v>
      </c>
      <c r="BR371">
        <v>0.5</v>
      </c>
      <c r="BS371" t="s">
        <v>293</v>
      </c>
      <c r="BT371">
        <v>2</v>
      </c>
      <c r="BU371">
        <v>1627941221.6</v>
      </c>
      <c r="BV371">
        <v>1178.02</v>
      </c>
      <c r="BW371">
        <v>1182.31</v>
      </c>
      <c r="BX371">
        <v>19.9119</v>
      </c>
      <c r="BY371">
        <v>19.846</v>
      </c>
      <c r="BZ371">
        <v>1175.02</v>
      </c>
      <c r="CA371">
        <v>20.0396</v>
      </c>
      <c r="CB371">
        <v>899.969</v>
      </c>
      <c r="CC371">
        <v>101.137</v>
      </c>
      <c r="CD371">
        <v>0.0998071</v>
      </c>
      <c r="CE371">
        <v>35.3503</v>
      </c>
      <c r="CF371">
        <v>35.6117</v>
      </c>
      <c r="CG371">
        <v>999.9</v>
      </c>
      <c r="CH371">
        <v>0</v>
      </c>
      <c r="CI371">
        <v>0</v>
      </c>
      <c r="CJ371">
        <v>10008.8</v>
      </c>
      <c r="CK371">
        <v>0</v>
      </c>
      <c r="CL371">
        <v>66.2084</v>
      </c>
      <c r="CM371">
        <v>1459.74</v>
      </c>
      <c r="CN371">
        <v>0.973003</v>
      </c>
      <c r="CO371">
        <v>0.0269966</v>
      </c>
      <c r="CP371">
        <v>0</v>
      </c>
      <c r="CQ371">
        <v>3.166</v>
      </c>
      <c r="CR371">
        <v>4.99951</v>
      </c>
      <c r="CS371">
        <v>195.129</v>
      </c>
      <c r="CT371">
        <v>11909.8</v>
      </c>
      <c r="CU371">
        <v>48.562</v>
      </c>
      <c r="CV371">
        <v>50.875</v>
      </c>
      <c r="CW371">
        <v>50.062</v>
      </c>
      <c r="CX371">
        <v>50.062</v>
      </c>
      <c r="CY371">
        <v>50.625</v>
      </c>
      <c r="CZ371">
        <v>1415.47</v>
      </c>
      <c r="DA371">
        <v>39.27</v>
      </c>
      <c r="DB371">
        <v>0</v>
      </c>
      <c r="DC371">
        <v>1627941222.1</v>
      </c>
      <c r="DD371">
        <v>0</v>
      </c>
      <c r="DE371">
        <v>3.26983076923077</v>
      </c>
      <c r="DF371">
        <v>0.115124784779142</v>
      </c>
      <c r="DG371">
        <v>-1.38998290751259</v>
      </c>
      <c r="DH371">
        <v>195.421269230769</v>
      </c>
      <c r="DI371">
        <v>15</v>
      </c>
      <c r="DJ371">
        <v>1627940486.6</v>
      </c>
      <c r="DK371" t="s">
        <v>294</v>
      </c>
      <c r="DL371">
        <v>1627940484.1</v>
      </c>
      <c r="DM371">
        <v>1627940486.6</v>
      </c>
      <c r="DN371">
        <v>1</v>
      </c>
      <c r="DO371">
        <v>-0.66</v>
      </c>
      <c r="DP371">
        <v>-0.126</v>
      </c>
      <c r="DQ371">
        <v>0.617</v>
      </c>
      <c r="DR371">
        <v>-0.144</v>
      </c>
      <c r="DS371">
        <v>420</v>
      </c>
      <c r="DT371">
        <v>19</v>
      </c>
      <c r="DU371">
        <v>0.69</v>
      </c>
      <c r="DV371">
        <v>0.21</v>
      </c>
      <c r="DW371">
        <v>-4.37020951219512</v>
      </c>
      <c r="DX371">
        <v>0.496232195121947</v>
      </c>
      <c r="DY371">
        <v>0.10619754266486</v>
      </c>
      <c r="DZ371">
        <v>1</v>
      </c>
      <c r="EA371">
        <v>3.27845294117647</v>
      </c>
      <c r="EB371">
        <v>0.0229301114310797</v>
      </c>
      <c r="EC371">
        <v>0.150948612672724</v>
      </c>
      <c r="ED371">
        <v>1</v>
      </c>
      <c r="EE371">
        <v>0.0643537975609756</v>
      </c>
      <c r="EF371">
        <v>0.00962481951219513</v>
      </c>
      <c r="EG371">
        <v>0.00155702885924784</v>
      </c>
      <c r="EH371">
        <v>1</v>
      </c>
      <c r="EI371">
        <v>3</v>
      </c>
      <c r="EJ371">
        <v>3</v>
      </c>
      <c r="EK371" t="s">
        <v>295</v>
      </c>
      <c r="EL371">
        <v>100</v>
      </c>
      <c r="EM371">
        <v>100</v>
      </c>
      <c r="EN371">
        <v>3</v>
      </c>
      <c r="EO371">
        <v>-0.1277</v>
      </c>
      <c r="EP371">
        <v>-1.5265217558934</v>
      </c>
      <c r="EQ371">
        <v>0.00616335315543056</v>
      </c>
      <c r="ER371">
        <v>-2.81551833566181e-06</v>
      </c>
      <c r="ES371">
        <v>7.20361701182458e-10</v>
      </c>
      <c r="ET371">
        <v>-0.335119031910718</v>
      </c>
      <c r="EU371">
        <v>0.000949733804135094</v>
      </c>
      <c r="EV371">
        <v>0.000626151634330831</v>
      </c>
      <c r="EW371">
        <v>-7.8445624330649e-06</v>
      </c>
      <c r="EX371">
        <v>-4</v>
      </c>
      <c r="EY371">
        <v>2067</v>
      </c>
      <c r="EZ371">
        <v>1</v>
      </c>
      <c r="FA371">
        <v>22</v>
      </c>
      <c r="FB371">
        <v>12.3</v>
      </c>
      <c r="FC371">
        <v>12.2</v>
      </c>
      <c r="FD371">
        <v>18</v>
      </c>
      <c r="FE371">
        <v>994.378</v>
      </c>
      <c r="FF371">
        <v>444.351</v>
      </c>
      <c r="FG371">
        <v>33.001</v>
      </c>
      <c r="FH371">
        <v>35.9487</v>
      </c>
      <c r="FI371">
        <v>30.001</v>
      </c>
      <c r="FJ371">
        <v>35.664</v>
      </c>
      <c r="FK371">
        <v>35.6816</v>
      </c>
      <c r="FL371">
        <v>62.3964</v>
      </c>
      <c r="FM371">
        <v>46.2607</v>
      </c>
      <c r="FN371">
        <v>0</v>
      </c>
      <c r="FO371">
        <v>33</v>
      </c>
      <c r="FP371">
        <v>1195.65</v>
      </c>
      <c r="FQ371">
        <v>19.7252</v>
      </c>
      <c r="FR371">
        <v>98.6588</v>
      </c>
      <c r="FS371">
        <v>97.4672</v>
      </c>
    </row>
    <row r="372" spans="1:175">
      <c r="A372">
        <v>356</v>
      </c>
      <c r="B372">
        <v>1627941223.6</v>
      </c>
      <c r="C372">
        <v>710</v>
      </c>
      <c r="D372" t="s">
        <v>1006</v>
      </c>
      <c r="E372" t="s">
        <v>1007</v>
      </c>
      <c r="F372">
        <v>0</v>
      </c>
      <c r="H372">
        <v>1627941223.6</v>
      </c>
      <c r="I372">
        <f>(J372)/1000</f>
        <v>0</v>
      </c>
      <c r="J372">
        <f>1000*CB372*AH372*(BX372-BY372)/(100*BQ372*(1000-AH372*BX372))</f>
        <v>0</v>
      </c>
      <c r="K372">
        <f>CB372*AH372*(BW372-BV372*(1000-AH372*BY372)/(1000-AH372*BX372))/(100*BQ372)</f>
        <v>0</v>
      </c>
      <c r="L372">
        <f>BV372 - IF(AH372&gt;1, K372*BQ372*100.0/(AJ372*CJ372), 0)</f>
        <v>0</v>
      </c>
      <c r="M372">
        <f>((S372-I372/2)*L372-K372)/(S372+I372/2)</f>
        <v>0</v>
      </c>
      <c r="N372">
        <f>M372*(CC372+CD372)/1000.0</f>
        <v>0</v>
      </c>
      <c r="O372">
        <f>(BV372 - IF(AH372&gt;1, K372*BQ372*100.0/(AJ372*CJ372), 0))*(CC372+CD372)/1000.0</f>
        <v>0</v>
      </c>
      <c r="P372">
        <f>2.0/((1/R372-1/Q372)+SIGN(R372)*SQRT((1/R372-1/Q372)*(1/R372-1/Q372) + 4*BR372/((BR372+1)*(BR372+1))*(2*1/R372*1/Q372-1/Q372*1/Q372)))</f>
        <v>0</v>
      </c>
      <c r="Q372">
        <f>IF(LEFT(BS372,1)&lt;&gt;"0",IF(LEFT(BS372,1)="1",3.0,BT372),$D$5+$E$5*(CJ372*CC372/($K$5*1000))+$F$5*(CJ372*CC372/($K$5*1000))*MAX(MIN(BQ372,$J$5),$I$5)*MAX(MIN(BQ372,$J$5),$I$5)+$G$5*MAX(MIN(BQ372,$J$5),$I$5)*(CJ372*CC372/($K$5*1000))+$H$5*(CJ372*CC372/($K$5*1000))*(CJ372*CC372/($K$5*1000)))</f>
        <v>0</v>
      </c>
      <c r="R372">
        <f>I372*(1000-(1000*0.61365*exp(17.502*V372/(240.97+V372))/(CC372+CD372)+BX372)/2)/(1000*0.61365*exp(17.502*V372/(240.97+V372))/(CC372+CD372)-BX372)</f>
        <v>0</v>
      </c>
      <c r="S372">
        <f>1/((BR372+1)/(P372/1.6)+1/(Q372/1.37)) + BR372/((BR372+1)/(P372/1.6) + BR372/(Q372/1.37))</f>
        <v>0</v>
      </c>
      <c r="T372">
        <f>(BM372*BP372)</f>
        <v>0</v>
      </c>
      <c r="U372">
        <f>(CE372+(T372+2*0.95*5.67E-8*(((CE372+$B$7)+273)^4-(CE372+273)^4)-44100*I372)/(1.84*29.3*Q372+8*0.95*5.67E-8*(CE372+273)^3))</f>
        <v>0</v>
      </c>
      <c r="V372">
        <f>($C$7*CF372+$D$7*CG372+$E$7*U372)</f>
        <v>0</v>
      </c>
      <c r="W372">
        <f>0.61365*exp(17.502*V372/(240.97+V372))</f>
        <v>0</v>
      </c>
      <c r="X372">
        <f>(Y372/Z372*100)</f>
        <v>0</v>
      </c>
      <c r="Y372">
        <f>BX372*(CC372+CD372)/1000</f>
        <v>0</v>
      </c>
      <c r="Z372">
        <f>0.61365*exp(17.502*CE372/(240.97+CE372))</f>
        <v>0</v>
      </c>
      <c r="AA372">
        <f>(W372-BX372*(CC372+CD372)/1000)</f>
        <v>0</v>
      </c>
      <c r="AB372">
        <f>(-I372*44100)</f>
        <v>0</v>
      </c>
      <c r="AC372">
        <f>2*29.3*Q372*0.92*(CE372-V372)</f>
        <v>0</v>
      </c>
      <c r="AD372">
        <f>2*0.95*5.67E-8*(((CE372+$B$7)+273)^4-(V372+273)^4)</f>
        <v>0</v>
      </c>
      <c r="AE372">
        <f>T372+AD372+AB372+AC372</f>
        <v>0</v>
      </c>
      <c r="AF372">
        <v>0</v>
      </c>
      <c r="AG372">
        <v>0</v>
      </c>
      <c r="AH372">
        <f>IF(AF372*$H$13&gt;=AJ372,1.0,(AJ372/(AJ372-AF372*$H$13)))</f>
        <v>0</v>
      </c>
      <c r="AI372">
        <f>(AH372-1)*100</f>
        <v>0</v>
      </c>
      <c r="AJ372">
        <f>MAX(0,($B$13+$C$13*CJ372)/(1+$D$13*CJ372)*CC372/(CE372+273)*$E$13)</f>
        <v>0</v>
      </c>
      <c r="AK372" t="s">
        <v>292</v>
      </c>
      <c r="AL372" t="s">
        <v>292</v>
      </c>
      <c r="AM372">
        <v>0</v>
      </c>
      <c r="AN372">
        <v>0</v>
      </c>
      <c r="AO372">
        <f>1-AM372/AN372</f>
        <v>0</v>
      </c>
      <c r="AP372">
        <v>0</v>
      </c>
      <c r="AQ372" t="s">
        <v>292</v>
      </c>
      <c r="AR372" t="s">
        <v>292</v>
      </c>
      <c r="AS372">
        <v>0</v>
      </c>
      <c r="AT372">
        <v>0</v>
      </c>
      <c r="AU372">
        <f>1-AS372/AT372</f>
        <v>0</v>
      </c>
      <c r="AV372">
        <v>0.5</v>
      </c>
      <c r="AW372">
        <f>BN372</f>
        <v>0</v>
      </c>
      <c r="AX372">
        <f>K372</f>
        <v>0</v>
      </c>
      <c r="AY372">
        <f>AU372*AV372*AW372</f>
        <v>0</v>
      </c>
      <c r="AZ372">
        <f>(AX372-AP372)/AW372</f>
        <v>0</v>
      </c>
      <c r="BA372">
        <f>(AN372-AT372)/AT372</f>
        <v>0</v>
      </c>
      <c r="BB372">
        <f>AM372/(AO372+AM372/AT372)</f>
        <v>0</v>
      </c>
      <c r="BC372" t="s">
        <v>292</v>
      </c>
      <c r="BD372">
        <v>0</v>
      </c>
      <c r="BE372">
        <f>IF(BD372&lt;&gt;0, BD372, BB372)</f>
        <v>0</v>
      </c>
      <c r="BF372">
        <f>1-BE372/AT372</f>
        <v>0</v>
      </c>
      <c r="BG372">
        <f>(AT372-AS372)/(AT372-BE372)</f>
        <v>0</v>
      </c>
      <c r="BH372">
        <f>(AN372-AT372)/(AN372-BE372)</f>
        <v>0</v>
      </c>
      <c r="BI372">
        <f>(AT372-AS372)/(AT372-AM372)</f>
        <v>0</v>
      </c>
      <c r="BJ372">
        <f>(AN372-AT372)/(AN372-AM372)</f>
        <v>0</v>
      </c>
      <c r="BK372">
        <f>(BG372*BE372/AS372)</f>
        <v>0</v>
      </c>
      <c r="BL372">
        <f>(1-BK372)</f>
        <v>0</v>
      </c>
      <c r="BM372">
        <f>$B$11*CK372+$C$11*CL372+$F$11*CM372*(1-CP372)</f>
        <v>0</v>
      </c>
      <c r="BN372">
        <f>BM372*BO372</f>
        <v>0</v>
      </c>
      <c r="BO372">
        <f>($B$11*$D$9+$C$11*$D$9+$F$11*((CZ372+CR372)/MAX(CZ372+CR372+DA372, 0.1)*$I$9+DA372/MAX(CZ372+CR372+DA372, 0.1)*$J$9))/($B$11+$C$11+$F$11)</f>
        <v>0</v>
      </c>
      <c r="BP372">
        <f>($B$11*$K$9+$C$11*$K$9+$F$11*((CZ372+CR372)/MAX(CZ372+CR372+DA372, 0.1)*$P$9+DA372/MAX(CZ372+CR372+DA372, 0.1)*$Q$9))/($B$11+$C$11+$F$11)</f>
        <v>0</v>
      </c>
      <c r="BQ372">
        <v>6</v>
      </c>
      <c r="BR372">
        <v>0.5</v>
      </c>
      <c r="BS372" t="s">
        <v>293</v>
      </c>
      <c r="BT372">
        <v>2</v>
      </c>
      <c r="BU372">
        <v>1627941223.6</v>
      </c>
      <c r="BV372">
        <v>1181.3</v>
      </c>
      <c r="BW372">
        <v>1185.69</v>
      </c>
      <c r="BX372">
        <v>19.9156</v>
      </c>
      <c r="BY372">
        <v>19.844</v>
      </c>
      <c r="BZ372">
        <v>1178.29</v>
      </c>
      <c r="CA372">
        <v>20.0433</v>
      </c>
      <c r="CB372">
        <v>900.111</v>
      </c>
      <c r="CC372">
        <v>101.136</v>
      </c>
      <c r="CD372">
        <v>0.0998345</v>
      </c>
      <c r="CE372">
        <v>35.351</v>
      </c>
      <c r="CF372">
        <v>35.6156</v>
      </c>
      <c r="CG372">
        <v>999.9</v>
      </c>
      <c r="CH372">
        <v>0</v>
      </c>
      <c r="CI372">
        <v>0</v>
      </c>
      <c r="CJ372">
        <v>10008.8</v>
      </c>
      <c r="CK372">
        <v>0</v>
      </c>
      <c r="CL372">
        <v>66.2084</v>
      </c>
      <c r="CM372">
        <v>1460.04</v>
      </c>
      <c r="CN372">
        <v>0.973009</v>
      </c>
      <c r="CO372">
        <v>0.0269909</v>
      </c>
      <c r="CP372">
        <v>0</v>
      </c>
      <c r="CQ372">
        <v>3.7414</v>
      </c>
      <c r="CR372">
        <v>4.99951</v>
      </c>
      <c r="CS372">
        <v>194.835</v>
      </c>
      <c r="CT372">
        <v>11912.2</v>
      </c>
      <c r="CU372">
        <v>48.562</v>
      </c>
      <c r="CV372">
        <v>50.937</v>
      </c>
      <c r="CW372">
        <v>50.062</v>
      </c>
      <c r="CX372">
        <v>50.062</v>
      </c>
      <c r="CY372">
        <v>50.625</v>
      </c>
      <c r="CZ372">
        <v>1415.77</v>
      </c>
      <c r="DA372">
        <v>39.27</v>
      </c>
      <c r="DB372">
        <v>0</v>
      </c>
      <c r="DC372">
        <v>1627941224.5</v>
      </c>
      <c r="DD372">
        <v>0</v>
      </c>
      <c r="DE372">
        <v>3.27756923076923</v>
      </c>
      <c r="DF372">
        <v>0.198044442426669</v>
      </c>
      <c r="DG372">
        <v>-2.74464957483184</v>
      </c>
      <c r="DH372">
        <v>195.352884615385</v>
      </c>
      <c r="DI372">
        <v>15</v>
      </c>
      <c r="DJ372">
        <v>1627940486.6</v>
      </c>
      <c r="DK372" t="s">
        <v>294</v>
      </c>
      <c r="DL372">
        <v>1627940484.1</v>
      </c>
      <c r="DM372">
        <v>1627940486.6</v>
      </c>
      <c r="DN372">
        <v>1</v>
      </c>
      <c r="DO372">
        <v>-0.66</v>
      </c>
      <c r="DP372">
        <v>-0.126</v>
      </c>
      <c r="DQ372">
        <v>0.617</v>
      </c>
      <c r="DR372">
        <v>-0.144</v>
      </c>
      <c r="DS372">
        <v>420</v>
      </c>
      <c r="DT372">
        <v>19</v>
      </c>
      <c r="DU372">
        <v>0.69</v>
      </c>
      <c r="DV372">
        <v>0.21</v>
      </c>
      <c r="DW372">
        <v>-4.3661543902439</v>
      </c>
      <c r="DX372">
        <v>0.672509686411145</v>
      </c>
      <c r="DY372">
        <v>0.108022791453511</v>
      </c>
      <c r="DZ372">
        <v>0</v>
      </c>
      <c r="EA372">
        <v>3.26022058823529</v>
      </c>
      <c r="EB372">
        <v>0.0150076077768406</v>
      </c>
      <c r="EC372">
        <v>0.148817495372909</v>
      </c>
      <c r="ED372">
        <v>1</v>
      </c>
      <c r="EE372">
        <v>0.0645791926829268</v>
      </c>
      <c r="EF372">
        <v>0.0090113916376309</v>
      </c>
      <c r="EG372">
        <v>0.00152775154942671</v>
      </c>
      <c r="EH372">
        <v>1</v>
      </c>
      <c r="EI372">
        <v>2</v>
      </c>
      <c r="EJ372">
        <v>3</v>
      </c>
      <c r="EK372" t="s">
        <v>298</v>
      </c>
      <c r="EL372">
        <v>100</v>
      </c>
      <c r="EM372">
        <v>100</v>
      </c>
      <c r="EN372">
        <v>3.01</v>
      </c>
      <c r="EO372">
        <v>-0.1277</v>
      </c>
      <c r="EP372">
        <v>-1.5265217558934</v>
      </c>
      <c r="EQ372">
        <v>0.00616335315543056</v>
      </c>
      <c r="ER372">
        <v>-2.81551833566181e-06</v>
      </c>
      <c r="ES372">
        <v>7.20361701182458e-10</v>
      </c>
      <c r="ET372">
        <v>-0.335119031910718</v>
      </c>
      <c r="EU372">
        <v>0.000949733804135094</v>
      </c>
      <c r="EV372">
        <v>0.000626151634330831</v>
      </c>
      <c r="EW372">
        <v>-7.8445624330649e-06</v>
      </c>
      <c r="EX372">
        <v>-4</v>
      </c>
      <c r="EY372">
        <v>2067</v>
      </c>
      <c r="EZ372">
        <v>1</v>
      </c>
      <c r="FA372">
        <v>22</v>
      </c>
      <c r="FB372">
        <v>12.3</v>
      </c>
      <c r="FC372">
        <v>12.3</v>
      </c>
      <c r="FD372">
        <v>18</v>
      </c>
      <c r="FE372">
        <v>994.207</v>
      </c>
      <c r="FF372">
        <v>444.105</v>
      </c>
      <c r="FG372">
        <v>33.0012</v>
      </c>
      <c r="FH372">
        <v>35.9531</v>
      </c>
      <c r="FI372">
        <v>30.001</v>
      </c>
      <c r="FJ372">
        <v>35.6689</v>
      </c>
      <c r="FK372">
        <v>35.6865</v>
      </c>
      <c r="FL372">
        <v>62.5105</v>
      </c>
      <c r="FM372">
        <v>46.2607</v>
      </c>
      <c r="FN372">
        <v>0</v>
      </c>
      <c r="FO372">
        <v>33</v>
      </c>
      <c r="FP372">
        <v>1195.65</v>
      </c>
      <c r="FQ372">
        <v>19.7146</v>
      </c>
      <c r="FR372">
        <v>98.6569</v>
      </c>
      <c r="FS372">
        <v>97.4665</v>
      </c>
    </row>
    <row r="373" spans="1:175">
      <c r="A373">
        <v>357</v>
      </c>
      <c r="B373">
        <v>1627941225.6</v>
      </c>
      <c r="C373">
        <v>712</v>
      </c>
      <c r="D373" t="s">
        <v>1008</v>
      </c>
      <c r="E373" t="s">
        <v>1009</v>
      </c>
      <c r="F373">
        <v>0</v>
      </c>
      <c r="H373">
        <v>1627941225.6</v>
      </c>
      <c r="I373">
        <f>(J373)/1000</f>
        <v>0</v>
      </c>
      <c r="J373">
        <f>1000*CB373*AH373*(BX373-BY373)/(100*BQ373*(1000-AH373*BX373))</f>
        <v>0</v>
      </c>
      <c r="K373">
        <f>CB373*AH373*(BW373-BV373*(1000-AH373*BY373)/(1000-AH373*BX373))/(100*BQ373)</f>
        <v>0</v>
      </c>
      <c r="L373">
        <f>BV373 - IF(AH373&gt;1, K373*BQ373*100.0/(AJ373*CJ373), 0)</f>
        <v>0</v>
      </c>
      <c r="M373">
        <f>((S373-I373/2)*L373-K373)/(S373+I373/2)</f>
        <v>0</v>
      </c>
      <c r="N373">
        <f>M373*(CC373+CD373)/1000.0</f>
        <v>0</v>
      </c>
      <c r="O373">
        <f>(BV373 - IF(AH373&gt;1, K373*BQ373*100.0/(AJ373*CJ373), 0))*(CC373+CD373)/1000.0</f>
        <v>0</v>
      </c>
      <c r="P373">
        <f>2.0/((1/R373-1/Q373)+SIGN(R373)*SQRT((1/R373-1/Q373)*(1/R373-1/Q373) + 4*BR373/((BR373+1)*(BR373+1))*(2*1/R373*1/Q373-1/Q373*1/Q373)))</f>
        <v>0</v>
      </c>
      <c r="Q373">
        <f>IF(LEFT(BS373,1)&lt;&gt;"0",IF(LEFT(BS373,1)="1",3.0,BT373),$D$5+$E$5*(CJ373*CC373/($K$5*1000))+$F$5*(CJ373*CC373/($K$5*1000))*MAX(MIN(BQ373,$J$5),$I$5)*MAX(MIN(BQ373,$J$5),$I$5)+$G$5*MAX(MIN(BQ373,$J$5),$I$5)*(CJ373*CC373/($K$5*1000))+$H$5*(CJ373*CC373/($K$5*1000))*(CJ373*CC373/($K$5*1000)))</f>
        <v>0</v>
      </c>
      <c r="R373">
        <f>I373*(1000-(1000*0.61365*exp(17.502*V373/(240.97+V373))/(CC373+CD373)+BX373)/2)/(1000*0.61365*exp(17.502*V373/(240.97+V373))/(CC373+CD373)-BX373)</f>
        <v>0</v>
      </c>
      <c r="S373">
        <f>1/((BR373+1)/(P373/1.6)+1/(Q373/1.37)) + BR373/((BR373+1)/(P373/1.6) + BR373/(Q373/1.37))</f>
        <v>0</v>
      </c>
      <c r="T373">
        <f>(BM373*BP373)</f>
        <v>0</v>
      </c>
      <c r="U373">
        <f>(CE373+(T373+2*0.95*5.67E-8*(((CE373+$B$7)+273)^4-(CE373+273)^4)-44100*I373)/(1.84*29.3*Q373+8*0.95*5.67E-8*(CE373+273)^3))</f>
        <v>0</v>
      </c>
      <c r="V373">
        <f>($C$7*CF373+$D$7*CG373+$E$7*U373)</f>
        <v>0</v>
      </c>
      <c r="W373">
        <f>0.61365*exp(17.502*V373/(240.97+V373))</f>
        <v>0</v>
      </c>
      <c r="X373">
        <f>(Y373/Z373*100)</f>
        <v>0</v>
      </c>
      <c r="Y373">
        <f>BX373*(CC373+CD373)/1000</f>
        <v>0</v>
      </c>
      <c r="Z373">
        <f>0.61365*exp(17.502*CE373/(240.97+CE373))</f>
        <v>0</v>
      </c>
      <c r="AA373">
        <f>(W373-BX373*(CC373+CD373)/1000)</f>
        <v>0</v>
      </c>
      <c r="AB373">
        <f>(-I373*44100)</f>
        <v>0</v>
      </c>
      <c r="AC373">
        <f>2*29.3*Q373*0.92*(CE373-V373)</f>
        <v>0</v>
      </c>
      <c r="AD373">
        <f>2*0.95*5.67E-8*(((CE373+$B$7)+273)^4-(V373+273)^4)</f>
        <v>0</v>
      </c>
      <c r="AE373">
        <f>T373+AD373+AB373+AC373</f>
        <v>0</v>
      </c>
      <c r="AF373">
        <v>0</v>
      </c>
      <c r="AG373">
        <v>0</v>
      </c>
      <c r="AH373">
        <f>IF(AF373*$H$13&gt;=AJ373,1.0,(AJ373/(AJ373-AF373*$H$13)))</f>
        <v>0</v>
      </c>
      <c r="AI373">
        <f>(AH373-1)*100</f>
        <v>0</v>
      </c>
      <c r="AJ373">
        <f>MAX(0,($B$13+$C$13*CJ373)/(1+$D$13*CJ373)*CC373/(CE373+273)*$E$13)</f>
        <v>0</v>
      </c>
      <c r="AK373" t="s">
        <v>292</v>
      </c>
      <c r="AL373" t="s">
        <v>292</v>
      </c>
      <c r="AM373">
        <v>0</v>
      </c>
      <c r="AN373">
        <v>0</v>
      </c>
      <c r="AO373">
        <f>1-AM373/AN373</f>
        <v>0</v>
      </c>
      <c r="AP373">
        <v>0</v>
      </c>
      <c r="AQ373" t="s">
        <v>292</v>
      </c>
      <c r="AR373" t="s">
        <v>292</v>
      </c>
      <c r="AS373">
        <v>0</v>
      </c>
      <c r="AT373">
        <v>0</v>
      </c>
      <c r="AU373">
        <f>1-AS373/AT373</f>
        <v>0</v>
      </c>
      <c r="AV373">
        <v>0.5</v>
      </c>
      <c r="AW373">
        <f>BN373</f>
        <v>0</v>
      </c>
      <c r="AX373">
        <f>K373</f>
        <v>0</v>
      </c>
      <c r="AY373">
        <f>AU373*AV373*AW373</f>
        <v>0</v>
      </c>
      <c r="AZ373">
        <f>(AX373-AP373)/AW373</f>
        <v>0</v>
      </c>
      <c r="BA373">
        <f>(AN373-AT373)/AT373</f>
        <v>0</v>
      </c>
      <c r="BB373">
        <f>AM373/(AO373+AM373/AT373)</f>
        <v>0</v>
      </c>
      <c r="BC373" t="s">
        <v>292</v>
      </c>
      <c r="BD373">
        <v>0</v>
      </c>
      <c r="BE373">
        <f>IF(BD373&lt;&gt;0, BD373, BB373)</f>
        <v>0</v>
      </c>
      <c r="BF373">
        <f>1-BE373/AT373</f>
        <v>0</v>
      </c>
      <c r="BG373">
        <f>(AT373-AS373)/(AT373-BE373)</f>
        <v>0</v>
      </c>
      <c r="BH373">
        <f>(AN373-AT373)/(AN373-BE373)</f>
        <v>0</v>
      </c>
      <c r="BI373">
        <f>(AT373-AS373)/(AT373-AM373)</f>
        <v>0</v>
      </c>
      <c r="BJ373">
        <f>(AN373-AT373)/(AN373-AM373)</f>
        <v>0</v>
      </c>
      <c r="BK373">
        <f>(BG373*BE373/AS373)</f>
        <v>0</v>
      </c>
      <c r="BL373">
        <f>(1-BK373)</f>
        <v>0</v>
      </c>
      <c r="BM373">
        <f>$B$11*CK373+$C$11*CL373+$F$11*CM373*(1-CP373)</f>
        <v>0</v>
      </c>
      <c r="BN373">
        <f>BM373*BO373</f>
        <v>0</v>
      </c>
      <c r="BO373">
        <f>($B$11*$D$9+$C$11*$D$9+$F$11*((CZ373+CR373)/MAX(CZ373+CR373+DA373, 0.1)*$I$9+DA373/MAX(CZ373+CR373+DA373, 0.1)*$J$9))/($B$11+$C$11+$F$11)</f>
        <v>0</v>
      </c>
      <c r="BP373">
        <f>($B$11*$K$9+$C$11*$K$9+$F$11*((CZ373+CR373)/MAX(CZ373+CR373+DA373, 0.1)*$P$9+DA373/MAX(CZ373+CR373+DA373, 0.1)*$Q$9))/($B$11+$C$11+$F$11)</f>
        <v>0</v>
      </c>
      <c r="BQ373">
        <v>6</v>
      </c>
      <c r="BR373">
        <v>0.5</v>
      </c>
      <c r="BS373" t="s">
        <v>293</v>
      </c>
      <c r="BT373">
        <v>2</v>
      </c>
      <c r="BU373">
        <v>1627941225.6</v>
      </c>
      <c r="BV373">
        <v>1184.61</v>
      </c>
      <c r="BW373">
        <v>1189.11</v>
      </c>
      <c r="BX373">
        <v>19.9116</v>
      </c>
      <c r="BY373">
        <v>19.8176</v>
      </c>
      <c r="BZ373">
        <v>1181.59</v>
      </c>
      <c r="CA373">
        <v>20.0394</v>
      </c>
      <c r="CB373">
        <v>900.014</v>
      </c>
      <c r="CC373">
        <v>101.136</v>
      </c>
      <c r="CD373">
        <v>0.0997235</v>
      </c>
      <c r="CE373">
        <v>35.351</v>
      </c>
      <c r="CF373">
        <v>35.6107</v>
      </c>
      <c r="CG373">
        <v>999.9</v>
      </c>
      <c r="CH373">
        <v>0</v>
      </c>
      <c r="CI373">
        <v>0</v>
      </c>
      <c r="CJ373">
        <v>10017.5</v>
      </c>
      <c r="CK373">
        <v>0</v>
      </c>
      <c r="CL373">
        <v>66.2084</v>
      </c>
      <c r="CM373">
        <v>1460.05</v>
      </c>
      <c r="CN373">
        <v>0.973009</v>
      </c>
      <c r="CO373">
        <v>0.0269909</v>
      </c>
      <c r="CP373">
        <v>0</v>
      </c>
      <c r="CQ373">
        <v>3.2897</v>
      </c>
      <c r="CR373">
        <v>4.99951</v>
      </c>
      <c r="CS373">
        <v>194.663</v>
      </c>
      <c r="CT373">
        <v>11912.3</v>
      </c>
      <c r="CU373">
        <v>48.562</v>
      </c>
      <c r="CV373">
        <v>50.875</v>
      </c>
      <c r="CW373">
        <v>50.062</v>
      </c>
      <c r="CX373">
        <v>50</v>
      </c>
      <c r="CY373">
        <v>50.562</v>
      </c>
      <c r="CZ373">
        <v>1415.78</v>
      </c>
      <c r="DA373">
        <v>39.27</v>
      </c>
      <c r="DB373">
        <v>0</v>
      </c>
      <c r="DC373">
        <v>1627941226.3</v>
      </c>
      <c r="DD373">
        <v>0</v>
      </c>
      <c r="DE373">
        <v>3.272912</v>
      </c>
      <c r="DF373">
        <v>0.774838467661043</v>
      </c>
      <c r="DG373">
        <v>-3.44453847585721</v>
      </c>
      <c r="DH373">
        <v>195.24076</v>
      </c>
      <c r="DI373">
        <v>15</v>
      </c>
      <c r="DJ373">
        <v>1627940486.6</v>
      </c>
      <c r="DK373" t="s">
        <v>294</v>
      </c>
      <c r="DL373">
        <v>1627940484.1</v>
      </c>
      <c r="DM373">
        <v>1627940486.6</v>
      </c>
      <c r="DN373">
        <v>1</v>
      </c>
      <c r="DO373">
        <v>-0.66</v>
      </c>
      <c r="DP373">
        <v>-0.126</v>
      </c>
      <c r="DQ373">
        <v>0.617</v>
      </c>
      <c r="DR373">
        <v>-0.144</v>
      </c>
      <c r="DS373">
        <v>420</v>
      </c>
      <c r="DT373">
        <v>19</v>
      </c>
      <c r="DU373">
        <v>0.69</v>
      </c>
      <c r="DV373">
        <v>0.21</v>
      </c>
      <c r="DW373">
        <v>-4.37098658536585</v>
      </c>
      <c r="DX373">
        <v>0.513588292682921</v>
      </c>
      <c r="DY373">
        <v>0.112080507554642</v>
      </c>
      <c r="DZ373">
        <v>0</v>
      </c>
      <c r="EA373">
        <v>3.27775714285714</v>
      </c>
      <c r="EB373">
        <v>0.0281189823874631</v>
      </c>
      <c r="EC373">
        <v>0.161925168405857</v>
      </c>
      <c r="ED373">
        <v>1</v>
      </c>
      <c r="EE373">
        <v>0.0657370951219512</v>
      </c>
      <c r="EF373">
        <v>0.0217187393728223</v>
      </c>
      <c r="EG373">
        <v>0.00374419028766169</v>
      </c>
      <c r="EH373">
        <v>1</v>
      </c>
      <c r="EI373">
        <v>2</v>
      </c>
      <c r="EJ373">
        <v>3</v>
      </c>
      <c r="EK373" t="s">
        <v>298</v>
      </c>
      <c r="EL373">
        <v>100</v>
      </c>
      <c r="EM373">
        <v>100</v>
      </c>
      <c r="EN373">
        <v>3.02</v>
      </c>
      <c r="EO373">
        <v>-0.1278</v>
      </c>
      <c r="EP373">
        <v>-1.5265217558934</v>
      </c>
      <c r="EQ373">
        <v>0.00616335315543056</v>
      </c>
      <c r="ER373">
        <v>-2.81551833566181e-06</v>
      </c>
      <c r="ES373">
        <v>7.20361701182458e-10</v>
      </c>
      <c r="ET373">
        <v>-0.335119031910718</v>
      </c>
      <c r="EU373">
        <v>0.000949733804135094</v>
      </c>
      <c r="EV373">
        <v>0.000626151634330831</v>
      </c>
      <c r="EW373">
        <v>-7.8445624330649e-06</v>
      </c>
      <c r="EX373">
        <v>-4</v>
      </c>
      <c r="EY373">
        <v>2067</v>
      </c>
      <c r="EZ373">
        <v>1</v>
      </c>
      <c r="FA373">
        <v>22</v>
      </c>
      <c r="FB373">
        <v>12.4</v>
      </c>
      <c r="FC373">
        <v>12.3</v>
      </c>
      <c r="FD373">
        <v>18</v>
      </c>
      <c r="FE373">
        <v>994.035</v>
      </c>
      <c r="FF373">
        <v>444.122</v>
      </c>
      <c r="FG373">
        <v>33.0014</v>
      </c>
      <c r="FH373">
        <v>35.9572</v>
      </c>
      <c r="FI373">
        <v>30.0009</v>
      </c>
      <c r="FJ373">
        <v>35.6738</v>
      </c>
      <c r="FK373">
        <v>35.6914</v>
      </c>
      <c r="FL373">
        <v>62.6721</v>
      </c>
      <c r="FM373">
        <v>46.2607</v>
      </c>
      <c r="FN373">
        <v>0</v>
      </c>
      <c r="FO373">
        <v>33</v>
      </c>
      <c r="FP373">
        <v>1200.71</v>
      </c>
      <c r="FQ373">
        <v>19.7199</v>
      </c>
      <c r="FR373">
        <v>98.6559</v>
      </c>
      <c r="FS373">
        <v>97.4652</v>
      </c>
    </row>
    <row r="374" spans="1:175">
      <c r="A374">
        <v>358</v>
      </c>
      <c r="B374">
        <v>1627941227.6</v>
      </c>
      <c r="C374">
        <v>714</v>
      </c>
      <c r="D374" t="s">
        <v>1010</v>
      </c>
      <c r="E374" t="s">
        <v>1011</v>
      </c>
      <c r="F374">
        <v>0</v>
      </c>
      <c r="H374">
        <v>1627941227.6</v>
      </c>
      <c r="I374">
        <f>(J374)/1000</f>
        <v>0</v>
      </c>
      <c r="J374">
        <f>1000*CB374*AH374*(BX374-BY374)/(100*BQ374*(1000-AH374*BX374))</f>
        <v>0</v>
      </c>
      <c r="K374">
        <f>CB374*AH374*(BW374-BV374*(1000-AH374*BY374)/(1000-AH374*BX374))/(100*BQ374)</f>
        <v>0</v>
      </c>
      <c r="L374">
        <f>BV374 - IF(AH374&gt;1, K374*BQ374*100.0/(AJ374*CJ374), 0)</f>
        <v>0</v>
      </c>
      <c r="M374">
        <f>((S374-I374/2)*L374-K374)/(S374+I374/2)</f>
        <v>0</v>
      </c>
      <c r="N374">
        <f>M374*(CC374+CD374)/1000.0</f>
        <v>0</v>
      </c>
      <c r="O374">
        <f>(BV374 - IF(AH374&gt;1, K374*BQ374*100.0/(AJ374*CJ374), 0))*(CC374+CD374)/1000.0</f>
        <v>0</v>
      </c>
      <c r="P374">
        <f>2.0/((1/R374-1/Q374)+SIGN(R374)*SQRT((1/R374-1/Q374)*(1/R374-1/Q374) + 4*BR374/((BR374+1)*(BR374+1))*(2*1/R374*1/Q374-1/Q374*1/Q374)))</f>
        <v>0</v>
      </c>
      <c r="Q374">
        <f>IF(LEFT(BS374,1)&lt;&gt;"0",IF(LEFT(BS374,1)="1",3.0,BT374),$D$5+$E$5*(CJ374*CC374/($K$5*1000))+$F$5*(CJ374*CC374/($K$5*1000))*MAX(MIN(BQ374,$J$5),$I$5)*MAX(MIN(BQ374,$J$5),$I$5)+$G$5*MAX(MIN(BQ374,$J$5),$I$5)*(CJ374*CC374/($K$5*1000))+$H$5*(CJ374*CC374/($K$5*1000))*(CJ374*CC374/($K$5*1000)))</f>
        <v>0</v>
      </c>
      <c r="R374">
        <f>I374*(1000-(1000*0.61365*exp(17.502*V374/(240.97+V374))/(CC374+CD374)+BX374)/2)/(1000*0.61365*exp(17.502*V374/(240.97+V374))/(CC374+CD374)-BX374)</f>
        <v>0</v>
      </c>
      <c r="S374">
        <f>1/((BR374+1)/(P374/1.6)+1/(Q374/1.37)) + BR374/((BR374+1)/(P374/1.6) + BR374/(Q374/1.37))</f>
        <v>0</v>
      </c>
      <c r="T374">
        <f>(BM374*BP374)</f>
        <v>0</v>
      </c>
      <c r="U374">
        <f>(CE374+(T374+2*0.95*5.67E-8*(((CE374+$B$7)+273)^4-(CE374+273)^4)-44100*I374)/(1.84*29.3*Q374+8*0.95*5.67E-8*(CE374+273)^3))</f>
        <v>0</v>
      </c>
      <c r="V374">
        <f>($C$7*CF374+$D$7*CG374+$E$7*U374)</f>
        <v>0</v>
      </c>
      <c r="W374">
        <f>0.61365*exp(17.502*V374/(240.97+V374))</f>
        <v>0</v>
      </c>
      <c r="X374">
        <f>(Y374/Z374*100)</f>
        <v>0</v>
      </c>
      <c r="Y374">
        <f>BX374*(CC374+CD374)/1000</f>
        <v>0</v>
      </c>
      <c r="Z374">
        <f>0.61365*exp(17.502*CE374/(240.97+CE374))</f>
        <v>0</v>
      </c>
      <c r="AA374">
        <f>(W374-BX374*(CC374+CD374)/1000)</f>
        <v>0</v>
      </c>
      <c r="AB374">
        <f>(-I374*44100)</f>
        <v>0</v>
      </c>
      <c r="AC374">
        <f>2*29.3*Q374*0.92*(CE374-V374)</f>
        <v>0</v>
      </c>
      <c r="AD374">
        <f>2*0.95*5.67E-8*(((CE374+$B$7)+273)^4-(V374+273)^4)</f>
        <v>0</v>
      </c>
      <c r="AE374">
        <f>T374+AD374+AB374+AC374</f>
        <v>0</v>
      </c>
      <c r="AF374">
        <v>0</v>
      </c>
      <c r="AG374">
        <v>0</v>
      </c>
      <c r="AH374">
        <f>IF(AF374*$H$13&gt;=AJ374,1.0,(AJ374/(AJ374-AF374*$H$13)))</f>
        <v>0</v>
      </c>
      <c r="AI374">
        <f>(AH374-1)*100</f>
        <v>0</v>
      </c>
      <c r="AJ374">
        <f>MAX(0,($B$13+$C$13*CJ374)/(1+$D$13*CJ374)*CC374/(CE374+273)*$E$13)</f>
        <v>0</v>
      </c>
      <c r="AK374" t="s">
        <v>292</v>
      </c>
      <c r="AL374" t="s">
        <v>292</v>
      </c>
      <c r="AM374">
        <v>0</v>
      </c>
      <c r="AN374">
        <v>0</v>
      </c>
      <c r="AO374">
        <f>1-AM374/AN374</f>
        <v>0</v>
      </c>
      <c r="AP374">
        <v>0</v>
      </c>
      <c r="AQ374" t="s">
        <v>292</v>
      </c>
      <c r="AR374" t="s">
        <v>292</v>
      </c>
      <c r="AS374">
        <v>0</v>
      </c>
      <c r="AT374">
        <v>0</v>
      </c>
      <c r="AU374">
        <f>1-AS374/AT374</f>
        <v>0</v>
      </c>
      <c r="AV374">
        <v>0.5</v>
      </c>
      <c r="AW374">
        <f>BN374</f>
        <v>0</v>
      </c>
      <c r="AX374">
        <f>K374</f>
        <v>0</v>
      </c>
      <c r="AY374">
        <f>AU374*AV374*AW374</f>
        <v>0</v>
      </c>
      <c r="AZ374">
        <f>(AX374-AP374)/AW374</f>
        <v>0</v>
      </c>
      <c r="BA374">
        <f>(AN374-AT374)/AT374</f>
        <v>0</v>
      </c>
      <c r="BB374">
        <f>AM374/(AO374+AM374/AT374)</f>
        <v>0</v>
      </c>
      <c r="BC374" t="s">
        <v>292</v>
      </c>
      <c r="BD374">
        <v>0</v>
      </c>
      <c r="BE374">
        <f>IF(BD374&lt;&gt;0, BD374, BB374)</f>
        <v>0</v>
      </c>
      <c r="BF374">
        <f>1-BE374/AT374</f>
        <v>0</v>
      </c>
      <c r="BG374">
        <f>(AT374-AS374)/(AT374-BE374)</f>
        <v>0</v>
      </c>
      <c r="BH374">
        <f>(AN374-AT374)/(AN374-BE374)</f>
        <v>0</v>
      </c>
      <c r="BI374">
        <f>(AT374-AS374)/(AT374-AM374)</f>
        <v>0</v>
      </c>
      <c r="BJ374">
        <f>(AN374-AT374)/(AN374-AM374)</f>
        <v>0</v>
      </c>
      <c r="BK374">
        <f>(BG374*BE374/AS374)</f>
        <v>0</v>
      </c>
      <c r="BL374">
        <f>(1-BK374)</f>
        <v>0</v>
      </c>
      <c r="BM374">
        <f>$B$11*CK374+$C$11*CL374+$F$11*CM374*(1-CP374)</f>
        <v>0</v>
      </c>
      <c r="BN374">
        <f>BM374*BO374</f>
        <v>0</v>
      </c>
      <c r="BO374">
        <f>($B$11*$D$9+$C$11*$D$9+$F$11*((CZ374+CR374)/MAX(CZ374+CR374+DA374, 0.1)*$I$9+DA374/MAX(CZ374+CR374+DA374, 0.1)*$J$9))/($B$11+$C$11+$F$11)</f>
        <v>0</v>
      </c>
      <c r="BP374">
        <f>($B$11*$K$9+$C$11*$K$9+$F$11*((CZ374+CR374)/MAX(CZ374+CR374+DA374, 0.1)*$P$9+DA374/MAX(CZ374+CR374+DA374, 0.1)*$Q$9))/($B$11+$C$11+$F$11)</f>
        <v>0</v>
      </c>
      <c r="BQ374">
        <v>6</v>
      </c>
      <c r="BR374">
        <v>0.5</v>
      </c>
      <c r="BS374" t="s">
        <v>293</v>
      </c>
      <c r="BT374">
        <v>2</v>
      </c>
      <c r="BU374">
        <v>1627941227.6</v>
      </c>
      <c r="BV374">
        <v>1187.95</v>
      </c>
      <c r="BW374">
        <v>1192.41</v>
      </c>
      <c r="BX374">
        <v>19.8973</v>
      </c>
      <c r="BY374">
        <v>19.792</v>
      </c>
      <c r="BZ374">
        <v>1184.93</v>
      </c>
      <c r="CA374">
        <v>20.0253</v>
      </c>
      <c r="CB374">
        <v>899.941</v>
      </c>
      <c r="CC374">
        <v>101.138</v>
      </c>
      <c r="CD374">
        <v>0.100015</v>
      </c>
      <c r="CE374">
        <v>35.3519</v>
      </c>
      <c r="CF374">
        <v>35.6166</v>
      </c>
      <c r="CG374">
        <v>999.9</v>
      </c>
      <c r="CH374">
        <v>0</v>
      </c>
      <c r="CI374">
        <v>0</v>
      </c>
      <c r="CJ374">
        <v>10006.2</v>
      </c>
      <c r="CK374">
        <v>0</v>
      </c>
      <c r="CL374">
        <v>66.2084</v>
      </c>
      <c r="CM374">
        <v>1460.06</v>
      </c>
      <c r="CN374">
        <v>0.973009</v>
      </c>
      <c r="CO374">
        <v>0.0269909</v>
      </c>
      <c r="CP374">
        <v>0</v>
      </c>
      <c r="CQ374">
        <v>3.2979</v>
      </c>
      <c r="CR374">
        <v>4.99951</v>
      </c>
      <c r="CS374">
        <v>194.762</v>
      </c>
      <c r="CT374">
        <v>11912.4</v>
      </c>
      <c r="CU374">
        <v>48.562</v>
      </c>
      <c r="CV374">
        <v>50.875</v>
      </c>
      <c r="CW374">
        <v>50.062</v>
      </c>
      <c r="CX374">
        <v>50</v>
      </c>
      <c r="CY374">
        <v>50.562</v>
      </c>
      <c r="CZ374">
        <v>1415.79</v>
      </c>
      <c r="DA374">
        <v>39.27</v>
      </c>
      <c r="DB374">
        <v>0</v>
      </c>
      <c r="DC374">
        <v>1627941228.1</v>
      </c>
      <c r="DD374">
        <v>0</v>
      </c>
      <c r="DE374">
        <v>3.28005</v>
      </c>
      <c r="DF374">
        <v>0.383641029091639</v>
      </c>
      <c r="DG374">
        <v>-3.56923078017452</v>
      </c>
      <c r="DH374">
        <v>195.134076923077</v>
      </c>
      <c r="DI374">
        <v>15</v>
      </c>
      <c r="DJ374">
        <v>1627940486.6</v>
      </c>
      <c r="DK374" t="s">
        <v>294</v>
      </c>
      <c r="DL374">
        <v>1627940484.1</v>
      </c>
      <c r="DM374">
        <v>1627940486.6</v>
      </c>
      <c r="DN374">
        <v>1</v>
      </c>
      <c r="DO374">
        <v>-0.66</v>
      </c>
      <c r="DP374">
        <v>-0.126</v>
      </c>
      <c r="DQ374">
        <v>0.617</v>
      </c>
      <c r="DR374">
        <v>-0.144</v>
      </c>
      <c r="DS374">
        <v>420</v>
      </c>
      <c r="DT374">
        <v>19</v>
      </c>
      <c r="DU374">
        <v>0.69</v>
      </c>
      <c r="DV374">
        <v>0.21</v>
      </c>
      <c r="DW374">
        <v>-4.37729292682927</v>
      </c>
      <c r="DX374">
        <v>0.257905296167248</v>
      </c>
      <c r="DY374">
        <v>0.114624730150894</v>
      </c>
      <c r="DZ374">
        <v>1</v>
      </c>
      <c r="EA374">
        <v>3.275</v>
      </c>
      <c r="EB374">
        <v>0.209552723175157</v>
      </c>
      <c r="EC374">
        <v>0.144646919000961</v>
      </c>
      <c r="ED374">
        <v>1</v>
      </c>
      <c r="EE374">
        <v>0.0691198853658536</v>
      </c>
      <c r="EF374">
        <v>0.0623131212543554</v>
      </c>
      <c r="EG374">
        <v>0.00980222910053107</v>
      </c>
      <c r="EH374">
        <v>1</v>
      </c>
      <c r="EI374">
        <v>3</v>
      </c>
      <c r="EJ374">
        <v>3</v>
      </c>
      <c r="EK374" t="s">
        <v>295</v>
      </c>
      <c r="EL374">
        <v>100</v>
      </c>
      <c r="EM374">
        <v>100</v>
      </c>
      <c r="EN374">
        <v>3.02</v>
      </c>
      <c r="EO374">
        <v>-0.128</v>
      </c>
      <c r="EP374">
        <v>-1.5265217558934</v>
      </c>
      <c r="EQ374">
        <v>0.00616335315543056</v>
      </c>
      <c r="ER374">
        <v>-2.81551833566181e-06</v>
      </c>
      <c r="ES374">
        <v>7.20361701182458e-10</v>
      </c>
      <c r="ET374">
        <v>-0.335119031910718</v>
      </c>
      <c r="EU374">
        <v>0.000949733804135094</v>
      </c>
      <c r="EV374">
        <v>0.000626151634330831</v>
      </c>
      <c r="EW374">
        <v>-7.8445624330649e-06</v>
      </c>
      <c r="EX374">
        <v>-4</v>
      </c>
      <c r="EY374">
        <v>2067</v>
      </c>
      <c r="EZ374">
        <v>1</v>
      </c>
      <c r="FA374">
        <v>22</v>
      </c>
      <c r="FB374">
        <v>12.4</v>
      </c>
      <c r="FC374">
        <v>12.3</v>
      </c>
      <c r="FD374">
        <v>18</v>
      </c>
      <c r="FE374">
        <v>994.112</v>
      </c>
      <c r="FF374">
        <v>444.156</v>
      </c>
      <c r="FG374">
        <v>33.0014</v>
      </c>
      <c r="FH374">
        <v>35.9612</v>
      </c>
      <c r="FI374">
        <v>30.001</v>
      </c>
      <c r="FJ374">
        <v>35.6787</v>
      </c>
      <c r="FK374">
        <v>35.6963</v>
      </c>
      <c r="FL374">
        <v>62.8202</v>
      </c>
      <c r="FM374">
        <v>46.2607</v>
      </c>
      <c r="FN374">
        <v>0</v>
      </c>
      <c r="FO374">
        <v>33</v>
      </c>
      <c r="FP374">
        <v>1205.74</v>
      </c>
      <c r="FQ374">
        <v>19.7267</v>
      </c>
      <c r="FR374">
        <v>98.6553</v>
      </c>
      <c r="FS374">
        <v>97.4636</v>
      </c>
    </row>
    <row r="375" spans="1:175">
      <c r="A375">
        <v>359</v>
      </c>
      <c r="B375">
        <v>1627941229.6</v>
      </c>
      <c r="C375">
        <v>716</v>
      </c>
      <c r="D375" t="s">
        <v>1012</v>
      </c>
      <c r="E375" t="s">
        <v>1013</v>
      </c>
      <c r="F375">
        <v>0</v>
      </c>
      <c r="H375">
        <v>1627941229.6</v>
      </c>
      <c r="I375">
        <f>(J375)/1000</f>
        <v>0</v>
      </c>
      <c r="J375">
        <f>1000*CB375*AH375*(BX375-BY375)/(100*BQ375*(1000-AH375*BX375))</f>
        <v>0</v>
      </c>
      <c r="K375">
        <f>CB375*AH375*(BW375-BV375*(1000-AH375*BY375)/(1000-AH375*BX375))/(100*BQ375)</f>
        <v>0</v>
      </c>
      <c r="L375">
        <f>BV375 - IF(AH375&gt;1, K375*BQ375*100.0/(AJ375*CJ375), 0)</f>
        <v>0</v>
      </c>
      <c r="M375">
        <f>((S375-I375/2)*L375-K375)/(S375+I375/2)</f>
        <v>0</v>
      </c>
      <c r="N375">
        <f>M375*(CC375+CD375)/1000.0</f>
        <v>0</v>
      </c>
      <c r="O375">
        <f>(BV375 - IF(AH375&gt;1, K375*BQ375*100.0/(AJ375*CJ375), 0))*(CC375+CD375)/1000.0</f>
        <v>0</v>
      </c>
      <c r="P375">
        <f>2.0/((1/R375-1/Q375)+SIGN(R375)*SQRT((1/R375-1/Q375)*(1/R375-1/Q375) + 4*BR375/((BR375+1)*(BR375+1))*(2*1/R375*1/Q375-1/Q375*1/Q375)))</f>
        <v>0</v>
      </c>
      <c r="Q375">
        <f>IF(LEFT(BS375,1)&lt;&gt;"0",IF(LEFT(BS375,1)="1",3.0,BT375),$D$5+$E$5*(CJ375*CC375/($K$5*1000))+$F$5*(CJ375*CC375/($K$5*1000))*MAX(MIN(BQ375,$J$5),$I$5)*MAX(MIN(BQ375,$J$5),$I$5)+$G$5*MAX(MIN(BQ375,$J$5),$I$5)*(CJ375*CC375/($K$5*1000))+$H$5*(CJ375*CC375/($K$5*1000))*(CJ375*CC375/($K$5*1000)))</f>
        <v>0</v>
      </c>
      <c r="R375">
        <f>I375*(1000-(1000*0.61365*exp(17.502*V375/(240.97+V375))/(CC375+CD375)+BX375)/2)/(1000*0.61365*exp(17.502*V375/(240.97+V375))/(CC375+CD375)-BX375)</f>
        <v>0</v>
      </c>
      <c r="S375">
        <f>1/((BR375+1)/(P375/1.6)+1/(Q375/1.37)) + BR375/((BR375+1)/(P375/1.6) + BR375/(Q375/1.37))</f>
        <v>0</v>
      </c>
      <c r="T375">
        <f>(BM375*BP375)</f>
        <v>0</v>
      </c>
      <c r="U375">
        <f>(CE375+(T375+2*0.95*5.67E-8*(((CE375+$B$7)+273)^4-(CE375+273)^4)-44100*I375)/(1.84*29.3*Q375+8*0.95*5.67E-8*(CE375+273)^3))</f>
        <v>0</v>
      </c>
      <c r="V375">
        <f>($C$7*CF375+$D$7*CG375+$E$7*U375)</f>
        <v>0</v>
      </c>
      <c r="W375">
        <f>0.61365*exp(17.502*V375/(240.97+V375))</f>
        <v>0</v>
      </c>
      <c r="X375">
        <f>(Y375/Z375*100)</f>
        <v>0</v>
      </c>
      <c r="Y375">
        <f>BX375*(CC375+CD375)/1000</f>
        <v>0</v>
      </c>
      <c r="Z375">
        <f>0.61365*exp(17.502*CE375/(240.97+CE375))</f>
        <v>0</v>
      </c>
      <c r="AA375">
        <f>(W375-BX375*(CC375+CD375)/1000)</f>
        <v>0</v>
      </c>
      <c r="AB375">
        <f>(-I375*44100)</f>
        <v>0</v>
      </c>
      <c r="AC375">
        <f>2*29.3*Q375*0.92*(CE375-V375)</f>
        <v>0</v>
      </c>
      <c r="AD375">
        <f>2*0.95*5.67E-8*(((CE375+$B$7)+273)^4-(V375+273)^4)</f>
        <v>0</v>
      </c>
      <c r="AE375">
        <f>T375+AD375+AB375+AC375</f>
        <v>0</v>
      </c>
      <c r="AF375">
        <v>0</v>
      </c>
      <c r="AG375">
        <v>0</v>
      </c>
      <c r="AH375">
        <f>IF(AF375*$H$13&gt;=AJ375,1.0,(AJ375/(AJ375-AF375*$H$13)))</f>
        <v>0</v>
      </c>
      <c r="AI375">
        <f>(AH375-1)*100</f>
        <v>0</v>
      </c>
      <c r="AJ375">
        <f>MAX(0,($B$13+$C$13*CJ375)/(1+$D$13*CJ375)*CC375/(CE375+273)*$E$13)</f>
        <v>0</v>
      </c>
      <c r="AK375" t="s">
        <v>292</v>
      </c>
      <c r="AL375" t="s">
        <v>292</v>
      </c>
      <c r="AM375">
        <v>0</v>
      </c>
      <c r="AN375">
        <v>0</v>
      </c>
      <c r="AO375">
        <f>1-AM375/AN375</f>
        <v>0</v>
      </c>
      <c r="AP375">
        <v>0</v>
      </c>
      <c r="AQ375" t="s">
        <v>292</v>
      </c>
      <c r="AR375" t="s">
        <v>292</v>
      </c>
      <c r="AS375">
        <v>0</v>
      </c>
      <c r="AT375">
        <v>0</v>
      </c>
      <c r="AU375">
        <f>1-AS375/AT375</f>
        <v>0</v>
      </c>
      <c r="AV375">
        <v>0.5</v>
      </c>
      <c r="AW375">
        <f>BN375</f>
        <v>0</v>
      </c>
      <c r="AX375">
        <f>K375</f>
        <v>0</v>
      </c>
      <c r="AY375">
        <f>AU375*AV375*AW375</f>
        <v>0</v>
      </c>
      <c r="AZ375">
        <f>(AX375-AP375)/AW375</f>
        <v>0</v>
      </c>
      <c r="BA375">
        <f>(AN375-AT375)/AT375</f>
        <v>0</v>
      </c>
      <c r="BB375">
        <f>AM375/(AO375+AM375/AT375)</f>
        <v>0</v>
      </c>
      <c r="BC375" t="s">
        <v>292</v>
      </c>
      <c r="BD375">
        <v>0</v>
      </c>
      <c r="BE375">
        <f>IF(BD375&lt;&gt;0, BD375, BB375)</f>
        <v>0</v>
      </c>
      <c r="BF375">
        <f>1-BE375/AT375</f>
        <v>0</v>
      </c>
      <c r="BG375">
        <f>(AT375-AS375)/(AT375-BE375)</f>
        <v>0</v>
      </c>
      <c r="BH375">
        <f>(AN375-AT375)/(AN375-BE375)</f>
        <v>0</v>
      </c>
      <c r="BI375">
        <f>(AT375-AS375)/(AT375-AM375)</f>
        <v>0</v>
      </c>
      <c r="BJ375">
        <f>(AN375-AT375)/(AN375-AM375)</f>
        <v>0</v>
      </c>
      <c r="BK375">
        <f>(BG375*BE375/AS375)</f>
        <v>0</v>
      </c>
      <c r="BL375">
        <f>(1-BK375)</f>
        <v>0</v>
      </c>
      <c r="BM375">
        <f>$B$11*CK375+$C$11*CL375+$F$11*CM375*(1-CP375)</f>
        <v>0</v>
      </c>
      <c r="BN375">
        <f>BM375*BO375</f>
        <v>0</v>
      </c>
      <c r="BO375">
        <f>($B$11*$D$9+$C$11*$D$9+$F$11*((CZ375+CR375)/MAX(CZ375+CR375+DA375, 0.1)*$I$9+DA375/MAX(CZ375+CR375+DA375, 0.1)*$J$9))/($B$11+$C$11+$F$11)</f>
        <v>0</v>
      </c>
      <c r="BP375">
        <f>($B$11*$K$9+$C$11*$K$9+$F$11*((CZ375+CR375)/MAX(CZ375+CR375+DA375, 0.1)*$P$9+DA375/MAX(CZ375+CR375+DA375, 0.1)*$Q$9))/($B$11+$C$11+$F$11)</f>
        <v>0</v>
      </c>
      <c r="BQ375">
        <v>6</v>
      </c>
      <c r="BR375">
        <v>0.5</v>
      </c>
      <c r="BS375" t="s">
        <v>293</v>
      </c>
      <c r="BT375">
        <v>2</v>
      </c>
      <c r="BU375">
        <v>1627941229.6</v>
      </c>
      <c r="BV375">
        <v>1191.27</v>
      </c>
      <c r="BW375">
        <v>1195.72</v>
      </c>
      <c r="BX375">
        <v>19.8841</v>
      </c>
      <c r="BY375">
        <v>19.7894</v>
      </c>
      <c r="BZ375">
        <v>1188.24</v>
      </c>
      <c r="CA375">
        <v>20.0124</v>
      </c>
      <c r="CB375">
        <v>900.031</v>
      </c>
      <c r="CC375">
        <v>101.138</v>
      </c>
      <c r="CD375">
        <v>0.100297</v>
      </c>
      <c r="CE375">
        <v>35.3536</v>
      </c>
      <c r="CF375">
        <v>35.6231</v>
      </c>
      <c r="CG375">
        <v>999.9</v>
      </c>
      <c r="CH375">
        <v>0</v>
      </c>
      <c r="CI375">
        <v>0</v>
      </c>
      <c r="CJ375">
        <v>10008.8</v>
      </c>
      <c r="CK375">
        <v>0</v>
      </c>
      <c r="CL375">
        <v>66.2084</v>
      </c>
      <c r="CM375">
        <v>1460.06</v>
      </c>
      <c r="CN375">
        <v>0.973009</v>
      </c>
      <c r="CO375">
        <v>0.0269909</v>
      </c>
      <c r="CP375">
        <v>0</v>
      </c>
      <c r="CQ375">
        <v>3.0159</v>
      </c>
      <c r="CR375">
        <v>4.99951</v>
      </c>
      <c r="CS375">
        <v>195.147</v>
      </c>
      <c r="CT375">
        <v>11912.4</v>
      </c>
      <c r="CU375">
        <v>48.562</v>
      </c>
      <c r="CV375">
        <v>50.875</v>
      </c>
      <c r="CW375">
        <v>50.062</v>
      </c>
      <c r="CX375">
        <v>50</v>
      </c>
      <c r="CY375">
        <v>50.562</v>
      </c>
      <c r="CZ375">
        <v>1415.79</v>
      </c>
      <c r="DA375">
        <v>39.27</v>
      </c>
      <c r="DB375">
        <v>0</v>
      </c>
      <c r="DC375">
        <v>1627941230.5</v>
      </c>
      <c r="DD375">
        <v>0</v>
      </c>
      <c r="DE375">
        <v>3.28095769230769</v>
      </c>
      <c r="DF375">
        <v>-0.422964099408637</v>
      </c>
      <c r="DG375">
        <v>-2.454290601522</v>
      </c>
      <c r="DH375">
        <v>195.040923076923</v>
      </c>
      <c r="DI375">
        <v>15</v>
      </c>
      <c r="DJ375">
        <v>1627940486.6</v>
      </c>
      <c r="DK375" t="s">
        <v>294</v>
      </c>
      <c r="DL375">
        <v>1627940484.1</v>
      </c>
      <c r="DM375">
        <v>1627940486.6</v>
      </c>
      <c r="DN375">
        <v>1</v>
      </c>
      <c r="DO375">
        <v>-0.66</v>
      </c>
      <c r="DP375">
        <v>-0.126</v>
      </c>
      <c r="DQ375">
        <v>0.617</v>
      </c>
      <c r="DR375">
        <v>-0.144</v>
      </c>
      <c r="DS375">
        <v>420</v>
      </c>
      <c r="DT375">
        <v>19</v>
      </c>
      <c r="DU375">
        <v>0.69</v>
      </c>
      <c r="DV375">
        <v>0.21</v>
      </c>
      <c r="DW375">
        <v>-4.38035658536585</v>
      </c>
      <c r="DX375">
        <v>0.0432944947735188</v>
      </c>
      <c r="DY375">
        <v>0.115844839682323</v>
      </c>
      <c r="DZ375">
        <v>1</v>
      </c>
      <c r="EA375">
        <v>3.2738</v>
      </c>
      <c r="EB375">
        <v>-0.000207945900260914</v>
      </c>
      <c r="EC375">
        <v>0.147199222744112</v>
      </c>
      <c r="ED375">
        <v>1</v>
      </c>
      <c r="EE375">
        <v>0.0731100341463415</v>
      </c>
      <c r="EF375">
        <v>0.104241165156794</v>
      </c>
      <c r="EG375">
        <v>0.0139568982564635</v>
      </c>
      <c r="EH375">
        <v>0</v>
      </c>
      <c r="EI375">
        <v>2</v>
      </c>
      <c r="EJ375">
        <v>3</v>
      </c>
      <c r="EK375" t="s">
        <v>298</v>
      </c>
      <c r="EL375">
        <v>100</v>
      </c>
      <c r="EM375">
        <v>100</v>
      </c>
      <c r="EN375">
        <v>3.03</v>
      </c>
      <c r="EO375">
        <v>-0.1283</v>
      </c>
      <c r="EP375">
        <v>-1.5265217558934</v>
      </c>
      <c r="EQ375">
        <v>0.00616335315543056</v>
      </c>
      <c r="ER375">
        <v>-2.81551833566181e-06</v>
      </c>
      <c r="ES375">
        <v>7.20361701182458e-10</v>
      </c>
      <c r="ET375">
        <v>-0.335119031910718</v>
      </c>
      <c r="EU375">
        <v>0.000949733804135094</v>
      </c>
      <c r="EV375">
        <v>0.000626151634330831</v>
      </c>
      <c r="EW375">
        <v>-7.8445624330649e-06</v>
      </c>
      <c r="EX375">
        <v>-4</v>
      </c>
      <c r="EY375">
        <v>2067</v>
      </c>
      <c r="EZ375">
        <v>1</v>
      </c>
      <c r="FA375">
        <v>22</v>
      </c>
      <c r="FB375">
        <v>12.4</v>
      </c>
      <c r="FC375">
        <v>12.4</v>
      </c>
      <c r="FD375">
        <v>18</v>
      </c>
      <c r="FE375">
        <v>994.463</v>
      </c>
      <c r="FF375">
        <v>444.173</v>
      </c>
      <c r="FG375">
        <v>33.0013</v>
      </c>
      <c r="FH375">
        <v>35.9654</v>
      </c>
      <c r="FI375">
        <v>30.0011</v>
      </c>
      <c r="FJ375">
        <v>35.6836</v>
      </c>
      <c r="FK375">
        <v>35.7012</v>
      </c>
      <c r="FL375">
        <v>62.9351</v>
      </c>
      <c r="FM375">
        <v>46.2607</v>
      </c>
      <c r="FN375">
        <v>0</v>
      </c>
      <c r="FO375">
        <v>33</v>
      </c>
      <c r="FP375">
        <v>1205.74</v>
      </c>
      <c r="FQ375">
        <v>19.7301</v>
      </c>
      <c r="FR375">
        <v>98.6548</v>
      </c>
      <c r="FS375">
        <v>97.4628</v>
      </c>
    </row>
    <row r="376" spans="1:175">
      <c r="A376">
        <v>360</v>
      </c>
      <c r="B376">
        <v>1627941231.6</v>
      </c>
      <c r="C376">
        <v>718</v>
      </c>
      <c r="D376" t="s">
        <v>1014</v>
      </c>
      <c r="E376" t="s">
        <v>1015</v>
      </c>
      <c r="F376">
        <v>0</v>
      </c>
      <c r="H376">
        <v>1627941231.6</v>
      </c>
      <c r="I376">
        <f>(J376)/1000</f>
        <v>0</v>
      </c>
      <c r="J376">
        <f>1000*CB376*AH376*(BX376-BY376)/(100*BQ376*(1000-AH376*BX376))</f>
        <v>0</v>
      </c>
      <c r="K376">
        <f>CB376*AH376*(BW376-BV376*(1000-AH376*BY376)/(1000-AH376*BX376))/(100*BQ376)</f>
        <v>0</v>
      </c>
      <c r="L376">
        <f>BV376 - IF(AH376&gt;1, K376*BQ376*100.0/(AJ376*CJ376), 0)</f>
        <v>0</v>
      </c>
      <c r="M376">
        <f>((S376-I376/2)*L376-K376)/(S376+I376/2)</f>
        <v>0</v>
      </c>
      <c r="N376">
        <f>M376*(CC376+CD376)/1000.0</f>
        <v>0</v>
      </c>
      <c r="O376">
        <f>(BV376 - IF(AH376&gt;1, K376*BQ376*100.0/(AJ376*CJ376), 0))*(CC376+CD376)/1000.0</f>
        <v>0</v>
      </c>
      <c r="P376">
        <f>2.0/((1/R376-1/Q376)+SIGN(R376)*SQRT((1/R376-1/Q376)*(1/R376-1/Q376) + 4*BR376/((BR376+1)*(BR376+1))*(2*1/R376*1/Q376-1/Q376*1/Q376)))</f>
        <v>0</v>
      </c>
      <c r="Q376">
        <f>IF(LEFT(BS376,1)&lt;&gt;"0",IF(LEFT(BS376,1)="1",3.0,BT376),$D$5+$E$5*(CJ376*CC376/($K$5*1000))+$F$5*(CJ376*CC376/($K$5*1000))*MAX(MIN(BQ376,$J$5),$I$5)*MAX(MIN(BQ376,$J$5),$I$5)+$G$5*MAX(MIN(BQ376,$J$5),$I$5)*(CJ376*CC376/($K$5*1000))+$H$5*(CJ376*CC376/($K$5*1000))*(CJ376*CC376/($K$5*1000)))</f>
        <v>0</v>
      </c>
      <c r="R376">
        <f>I376*(1000-(1000*0.61365*exp(17.502*V376/(240.97+V376))/(CC376+CD376)+BX376)/2)/(1000*0.61365*exp(17.502*V376/(240.97+V376))/(CC376+CD376)-BX376)</f>
        <v>0</v>
      </c>
      <c r="S376">
        <f>1/((BR376+1)/(P376/1.6)+1/(Q376/1.37)) + BR376/((BR376+1)/(P376/1.6) + BR376/(Q376/1.37))</f>
        <v>0</v>
      </c>
      <c r="T376">
        <f>(BM376*BP376)</f>
        <v>0</v>
      </c>
      <c r="U376">
        <f>(CE376+(T376+2*0.95*5.67E-8*(((CE376+$B$7)+273)^4-(CE376+273)^4)-44100*I376)/(1.84*29.3*Q376+8*0.95*5.67E-8*(CE376+273)^3))</f>
        <v>0</v>
      </c>
      <c r="V376">
        <f>($C$7*CF376+$D$7*CG376+$E$7*U376)</f>
        <v>0</v>
      </c>
      <c r="W376">
        <f>0.61365*exp(17.502*V376/(240.97+V376))</f>
        <v>0</v>
      </c>
      <c r="X376">
        <f>(Y376/Z376*100)</f>
        <v>0</v>
      </c>
      <c r="Y376">
        <f>BX376*(CC376+CD376)/1000</f>
        <v>0</v>
      </c>
      <c r="Z376">
        <f>0.61365*exp(17.502*CE376/(240.97+CE376))</f>
        <v>0</v>
      </c>
      <c r="AA376">
        <f>(W376-BX376*(CC376+CD376)/1000)</f>
        <v>0</v>
      </c>
      <c r="AB376">
        <f>(-I376*44100)</f>
        <v>0</v>
      </c>
      <c r="AC376">
        <f>2*29.3*Q376*0.92*(CE376-V376)</f>
        <v>0</v>
      </c>
      <c r="AD376">
        <f>2*0.95*5.67E-8*(((CE376+$B$7)+273)^4-(V376+273)^4)</f>
        <v>0</v>
      </c>
      <c r="AE376">
        <f>T376+AD376+AB376+AC376</f>
        <v>0</v>
      </c>
      <c r="AF376">
        <v>0</v>
      </c>
      <c r="AG376">
        <v>0</v>
      </c>
      <c r="AH376">
        <f>IF(AF376*$H$13&gt;=AJ376,1.0,(AJ376/(AJ376-AF376*$H$13)))</f>
        <v>0</v>
      </c>
      <c r="AI376">
        <f>(AH376-1)*100</f>
        <v>0</v>
      </c>
      <c r="AJ376">
        <f>MAX(0,($B$13+$C$13*CJ376)/(1+$D$13*CJ376)*CC376/(CE376+273)*$E$13)</f>
        <v>0</v>
      </c>
      <c r="AK376" t="s">
        <v>292</v>
      </c>
      <c r="AL376" t="s">
        <v>292</v>
      </c>
      <c r="AM376">
        <v>0</v>
      </c>
      <c r="AN376">
        <v>0</v>
      </c>
      <c r="AO376">
        <f>1-AM376/AN376</f>
        <v>0</v>
      </c>
      <c r="AP376">
        <v>0</v>
      </c>
      <c r="AQ376" t="s">
        <v>292</v>
      </c>
      <c r="AR376" t="s">
        <v>292</v>
      </c>
      <c r="AS376">
        <v>0</v>
      </c>
      <c r="AT376">
        <v>0</v>
      </c>
      <c r="AU376">
        <f>1-AS376/AT376</f>
        <v>0</v>
      </c>
      <c r="AV376">
        <v>0.5</v>
      </c>
      <c r="AW376">
        <f>BN376</f>
        <v>0</v>
      </c>
      <c r="AX376">
        <f>K376</f>
        <v>0</v>
      </c>
      <c r="AY376">
        <f>AU376*AV376*AW376</f>
        <v>0</v>
      </c>
      <c r="AZ376">
        <f>(AX376-AP376)/AW376</f>
        <v>0</v>
      </c>
      <c r="BA376">
        <f>(AN376-AT376)/AT376</f>
        <v>0</v>
      </c>
      <c r="BB376">
        <f>AM376/(AO376+AM376/AT376)</f>
        <v>0</v>
      </c>
      <c r="BC376" t="s">
        <v>292</v>
      </c>
      <c r="BD376">
        <v>0</v>
      </c>
      <c r="BE376">
        <f>IF(BD376&lt;&gt;0, BD376, BB376)</f>
        <v>0</v>
      </c>
      <c r="BF376">
        <f>1-BE376/AT376</f>
        <v>0</v>
      </c>
      <c r="BG376">
        <f>(AT376-AS376)/(AT376-BE376)</f>
        <v>0</v>
      </c>
      <c r="BH376">
        <f>(AN376-AT376)/(AN376-BE376)</f>
        <v>0</v>
      </c>
      <c r="BI376">
        <f>(AT376-AS376)/(AT376-AM376)</f>
        <v>0</v>
      </c>
      <c r="BJ376">
        <f>(AN376-AT376)/(AN376-AM376)</f>
        <v>0</v>
      </c>
      <c r="BK376">
        <f>(BG376*BE376/AS376)</f>
        <v>0</v>
      </c>
      <c r="BL376">
        <f>(1-BK376)</f>
        <v>0</v>
      </c>
      <c r="BM376">
        <f>$B$11*CK376+$C$11*CL376+$F$11*CM376*(1-CP376)</f>
        <v>0</v>
      </c>
      <c r="BN376">
        <f>BM376*BO376</f>
        <v>0</v>
      </c>
      <c r="BO376">
        <f>($B$11*$D$9+$C$11*$D$9+$F$11*((CZ376+CR376)/MAX(CZ376+CR376+DA376, 0.1)*$I$9+DA376/MAX(CZ376+CR376+DA376, 0.1)*$J$9))/($B$11+$C$11+$F$11)</f>
        <v>0</v>
      </c>
      <c r="BP376">
        <f>($B$11*$K$9+$C$11*$K$9+$F$11*((CZ376+CR376)/MAX(CZ376+CR376+DA376, 0.1)*$P$9+DA376/MAX(CZ376+CR376+DA376, 0.1)*$Q$9))/($B$11+$C$11+$F$11)</f>
        <v>0</v>
      </c>
      <c r="BQ376">
        <v>6</v>
      </c>
      <c r="BR376">
        <v>0.5</v>
      </c>
      <c r="BS376" t="s">
        <v>293</v>
      </c>
      <c r="BT376">
        <v>2</v>
      </c>
      <c r="BU376">
        <v>1627941231.6</v>
      </c>
      <c r="BV376">
        <v>1194.67</v>
      </c>
      <c r="BW376">
        <v>1199.11</v>
      </c>
      <c r="BX376">
        <v>19.8771</v>
      </c>
      <c r="BY376">
        <v>19.7908</v>
      </c>
      <c r="BZ376">
        <v>1191.63</v>
      </c>
      <c r="CA376">
        <v>20.0054</v>
      </c>
      <c r="CB376">
        <v>900.052</v>
      </c>
      <c r="CC376">
        <v>101.138</v>
      </c>
      <c r="CD376">
        <v>0.100095</v>
      </c>
      <c r="CE376">
        <v>35.3541</v>
      </c>
      <c r="CF376">
        <v>35.6237</v>
      </c>
      <c r="CG376">
        <v>999.9</v>
      </c>
      <c r="CH376">
        <v>0</v>
      </c>
      <c r="CI376">
        <v>0</v>
      </c>
      <c r="CJ376">
        <v>10010</v>
      </c>
      <c r="CK376">
        <v>0</v>
      </c>
      <c r="CL376">
        <v>66.2084</v>
      </c>
      <c r="CM376">
        <v>1459.75</v>
      </c>
      <c r="CN376">
        <v>0.973003</v>
      </c>
      <c r="CO376">
        <v>0.0269966</v>
      </c>
      <c r="CP376">
        <v>0</v>
      </c>
      <c r="CQ376">
        <v>3.1236</v>
      </c>
      <c r="CR376">
        <v>4.99951</v>
      </c>
      <c r="CS376">
        <v>194.622</v>
      </c>
      <c r="CT376">
        <v>11909.9</v>
      </c>
      <c r="CU376">
        <v>48.562</v>
      </c>
      <c r="CV376">
        <v>50.875</v>
      </c>
      <c r="CW376">
        <v>50.062</v>
      </c>
      <c r="CX376">
        <v>50</v>
      </c>
      <c r="CY376">
        <v>50.562</v>
      </c>
      <c r="CZ376">
        <v>1415.48</v>
      </c>
      <c r="DA376">
        <v>39.27</v>
      </c>
      <c r="DB376">
        <v>0</v>
      </c>
      <c r="DC376">
        <v>1627941232.3</v>
      </c>
      <c r="DD376">
        <v>0</v>
      </c>
      <c r="DE376">
        <v>3.29356</v>
      </c>
      <c r="DF376">
        <v>-0.134423073763791</v>
      </c>
      <c r="DG376">
        <v>-2.91523078283048</v>
      </c>
      <c r="DH376">
        <v>194.98416</v>
      </c>
      <c r="DI376">
        <v>15</v>
      </c>
      <c r="DJ376">
        <v>1627940486.6</v>
      </c>
      <c r="DK376" t="s">
        <v>294</v>
      </c>
      <c r="DL376">
        <v>1627940484.1</v>
      </c>
      <c r="DM376">
        <v>1627940486.6</v>
      </c>
      <c r="DN376">
        <v>1</v>
      </c>
      <c r="DO376">
        <v>-0.66</v>
      </c>
      <c r="DP376">
        <v>-0.126</v>
      </c>
      <c r="DQ376">
        <v>0.617</v>
      </c>
      <c r="DR376">
        <v>-0.144</v>
      </c>
      <c r="DS376">
        <v>420</v>
      </c>
      <c r="DT376">
        <v>19</v>
      </c>
      <c r="DU376">
        <v>0.69</v>
      </c>
      <c r="DV376">
        <v>0.21</v>
      </c>
      <c r="DW376">
        <v>-4.38065731707317</v>
      </c>
      <c r="DX376">
        <v>-0.274892195121956</v>
      </c>
      <c r="DY376">
        <v>0.115580360599094</v>
      </c>
      <c r="DZ376">
        <v>1</v>
      </c>
      <c r="EA376">
        <v>3.2648</v>
      </c>
      <c r="EB376">
        <v>0.135336986301378</v>
      </c>
      <c r="EC376">
        <v>0.148039855637402</v>
      </c>
      <c r="ED376">
        <v>1</v>
      </c>
      <c r="EE376">
        <v>0.0758316341463415</v>
      </c>
      <c r="EF376">
        <v>0.121498806271777</v>
      </c>
      <c r="EG376">
        <v>0.0149457726328218</v>
      </c>
      <c r="EH376">
        <v>0</v>
      </c>
      <c r="EI376">
        <v>2</v>
      </c>
      <c r="EJ376">
        <v>3</v>
      </c>
      <c r="EK376" t="s">
        <v>298</v>
      </c>
      <c r="EL376">
        <v>100</v>
      </c>
      <c r="EM376">
        <v>100</v>
      </c>
      <c r="EN376">
        <v>3.04</v>
      </c>
      <c r="EO376">
        <v>-0.1283</v>
      </c>
      <c r="EP376">
        <v>-1.5265217558934</v>
      </c>
      <c r="EQ376">
        <v>0.00616335315543056</v>
      </c>
      <c r="ER376">
        <v>-2.81551833566181e-06</v>
      </c>
      <c r="ES376">
        <v>7.20361701182458e-10</v>
      </c>
      <c r="ET376">
        <v>-0.335119031910718</v>
      </c>
      <c r="EU376">
        <v>0.000949733804135094</v>
      </c>
      <c r="EV376">
        <v>0.000626151634330831</v>
      </c>
      <c r="EW376">
        <v>-7.8445624330649e-06</v>
      </c>
      <c r="EX376">
        <v>-4</v>
      </c>
      <c r="EY376">
        <v>2067</v>
      </c>
      <c r="EZ376">
        <v>1</v>
      </c>
      <c r="FA376">
        <v>22</v>
      </c>
      <c r="FB376">
        <v>12.5</v>
      </c>
      <c r="FC376">
        <v>12.4</v>
      </c>
      <c r="FD376">
        <v>18</v>
      </c>
      <c r="FE376">
        <v>994.732</v>
      </c>
      <c r="FF376">
        <v>444.109</v>
      </c>
      <c r="FG376">
        <v>33.0012</v>
      </c>
      <c r="FH376">
        <v>35.9697</v>
      </c>
      <c r="FI376">
        <v>30.001</v>
      </c>
      <c r="FJ376">
        <v>35.6885</v>
      </c>
      <c r="FK376">
        <v>35.7061</v>
      </c>
      <c r="FL376">
        <v>63.0972</v>
      </c>
      <c r="FM376">
        <v>46.2607</v>
      </c>
      <c r="FN376">
        <v>0</v>
      </c>
      <c r="FO376">
        <v>33</v>
      </c>
      <c r="FP376">
        <v>1210.79</v>
      </c>
      <c r="FQ376">
        <v>19.7317</v>
      </c>
      <c r="FR376">
        <v>98.6547</v>
      </c>
      <c r="FS376">
        <v>97.4613</v>
      </c>
    </row>
    <row r="377" spans="1:175">
      <c r="A377">
        <v>361</v>
      </c>
      <c r="B377">
        <v>1627941233.6</v>
      </c>
      <c r="C377">
        <v>720</v>
      </c>
      <c r="D377" t="s">
        <v>1016</v>
      </c>
      <c r="E377" t="s">
        <v>1017</v>
      </c>
      <c r="F377">
        <v>0</v>
      </c>
      <c r="H377">
        <v>1627941233.6</v>
      </c>
      <c r="I377">
        <f>(J377)/1000</f>
        <v>0</v>
      </c>
      <c r="J377">
        <f>1000*CB377*AH377*(BX377-BY377)/(100*BQ377*(1000-AH377*BX377))</f>
        <v>0</v>
      </c>
      <c r="K377">
        <f>CB377*AH377*(BW377-BV377*(1000-AH377*BY377)/(1000-AH377*BX377))/(100*BQ377)</f>
        <v>0</v>
      </c>
      <c r="L377">
        <f>BV377 - IF(AH377&gt;1, K377*BQ377*100.0/(AJ377*CJ377), 0)</f>
        <v>0</v>
      </c>
      <c r="M377">
        <f>((S377-I377/2)*L377-K377)/(S377+I377/2)</f>
        <v>0</v>
      </c>
      <c r="N377">
        <f>M377*(CC377+CD377)/1000.0</f>
        <v>0</v>
      </c>
      <c r="O377">
        <f>(BV377 - IF(AH377&gt;1, K377*BQ377*100.0/(AJ377*CJ377), 0))*(CC377+CD377)/1000.0</f>
        <v>0</v>
      </c>
      <c r="P377">
        <f>2.0/((1/R377-1/Q377)+SIGN(R377)*SQRT((1/R377-1/Q377)*(1/R377-1/Q377) + 4*BR377/((BR377+1)*(BR377+1))*(2*1/R377*1/Q377-1/Q377*1/Q377)))</f>
        <v>0</v>
      </c>
      <c r="Q377">
        <f>IF(LEFT(BS377,1)&lt;&gt;"0",IF(LEFT(BS377,1)="1",3.0,BT377),$D$5+$E$5*(CJ377*CC377/($K$5*1000))+$F$5*(CJ377*CC377/($K$5*1000))*MAX(MIN(BQ377,$J$5),$I$5)*MAX(MIN(BQ377,$J$5),$I$5)+$G$5*MAX(MIN(BQ377,$J$5),$I$5)*(CJ377*CC377/($K$5*1000))+$H$5*(CJ377*CC377/($K$5*1000))*(CJ377*CC377/($K$5*1000)))</f>
        <v>0</v>
      </c>
      <c r="R377">
        <f>I377*(1000-(1000*0.61365*exp(17.502*V377/(240.97+V377))/(CC377+CD377)+BX377)/2)/(1000*0.61365*exp(17.502*V377/(240.97+V377))/(CC377+CD377)-BX377)</f>
        <v>0</v>
      </c>
      <c r="S377">
        <f>1/((BR377+1)/(P377/1.6)+1/(Q377/1.37)) + BR377/((BR377+1)/(P377/1.6) + BR377/(Q377/1.37))</f>
        <v>0</v>
      </c>
      <c r="T377">
        <f>(BM377*BP377)</f>
        <v>0</v>
      </c>
      <c r="U377">
        <f>(CE377+(T377+2*0.95*5.67E-8*(((CE377+$B$7)+273)^4-(CE377+273)^4)-44100*I377)/(1.84*29.3*Q377+8*0.95*5.67E-8*(CE377+273)^3))</f>
        <v>0</v>
      </c>
      <c r="V377">
        <f>($C$7*CF377+$D$7*CG377+$E$7*U377)</f>
        <v>0</v>
      </c>
      <c r="W377">
        <f>0.61365*exp(17.502*V377/(240.97+V377))</f>
        <v>0</v>
      </c>
      <c r="X377">
        <f>(Y377/Z377*100)</f>
        <v>0</v>
      </c>
      <c r="Y377">
        <f>BX377*(CC377+CD377)/1000</f>
        <v>0</v>
      </c>
      <c r="Z377">
        <f>0.61365*exp(17.502*CE377/(240.97+CE377))</f>
        <v>0</v>
      </c>
      <c r="AA377">
        <f>(W377-BX377*(CC377+CD377)/1000)</f>
        <v>0</v>
      </c>
      <c r="AB377">
        <f>(-I377*44100)</f>
        <v>0</v>
      </c>
      <c r="AC377">
        <f>2*29.3*Q377*0.92*(CE377-V377)</f>
        <v>0</v>
      </c>
      <c r="AD377">
        <f>2*0.95*5.67E-8*(((CE377+$B$7)+273)^4-(V377+273)^4)</f>
        <v>0</v>
      </c>
      <c r="AE377">
        <f>T377+AD377+AB377+AC377</f>
        <v>0</v>
      </c>
      <c r="AF377">
        <v>0</v>
      </c>
      <c r="AG377">
        <v>0</v>
      </c>
      <c r="AH377">
        <f>IF(AF377*$H$13&gt;=AJ377,1.0,(AJ377/(AJ377-AF377*$H$13)))</f>
        <v>0</v>
      </c>
      <c r="AI377">
        <f>(AH377-1)*100</f>
        <v>0</v>
      </c>
      <c r="AJ377">
        <f>MAX(0,($B$13+$C$13*CJ377)/(1+$D$13*CJ377)*CC377/(CE377+273)*$E$13)</f>
        <v>0</v>
      </c>
      <c r="AK377" t="s">
        <v>292</v>
      </c>
      <c r="AL377" t="s">
        <v>292</v>
      </c>
      <c r="AM377">
        <v>0</v>
      </c>
      <c r="AN377">
        <v>0</v>
      </c>
      <c r="AO377">
        <f>1-AM377/AN377</f>
        <v>0</v>
      </c>
      <c r="AP377">
        <v>0</v>
      </c>
      <c r="AQ377" t="s">
        <v>292</v>
      </c>
      <c r="AR377" t="s">
        <v>292</v>
      </c>
      <c r="AS377">
        <v>0</v>
      </c>
      <c r="AT377">
        <v>0</v>
      </c>
      <c r="AU377">
        <f>1-AS377/AT377</f>
        <v>0</v>
      </c>
      <c r="AV377">
        <v>0.5</v>
      </c>
      <c r="AW377">
        <f>BN377</f>
        <v>0</v>
      </c>
      <c r="AX377">
        <f>K377</f>
        <v>0</v>
      </c>
      <c r="AY377">
        <f>AU377*AV377*AW377</f>
        <v>0</v>
      </c>
      <c r="AZ377">
        <f>(AX377-AP377)/AW377</f>
        <v>0</v>
      </c>
      <c r="BA377">
        <f>(AN377-AT377)/AT377</f>
        <v>0</v>
      </c>
      <c r="BB377">
        <f>AM377/(AO377+AM377/AT377)</f>
        <v>0</v>
      </c>
      <c r="BC377" t="s">
        <v>292</v>
      </c>
      <c r="BD377">
        <v>0</v>
      </c>
      <c r="BE377">
        <f>IF(BD377&lt;&gt;0, BD377, BB377)</f>
        <v>0</v>
      </c>
      <c r="BF377">
        <f>1-BE377/AT377</f>
        <v>0</v>
      </c>
      <c r="BG377">
        <f>(AT377-AS377)/(AT377-BE377)</f>
        <v>0</v>
      </c>
      <c r="BH377">
        <f>(AN377-AT377)/(AN377-BE377)</f>
        <v>0</v>
      </c>
      <c r="BI377">
        <f>(AT377-AS377)/(AT377-AM377)</f>
        <v>0</v>
      </c>
      <c r="BJ377">
        <f>(AN377-AT377)/(AN377-AM377)</f>
        <v>0</v>
      </c>
      <c r="BK377">
        <f>(BG377*BE377/AS377)</f>
        <v>0</v>
      </c>
      <c r="BL377">
        <f>(1-BK377)</f>
        <v>0</v>
      </c>
      <c r="BM377">
        <f>$B$11*CK377+$C$11*CL377+$F$11*CM377*(1-CP377)</f>
        <v>0</v>
      </c>
      <c r="BN377">
        <f>BM377*BO377</f>
        <v>0</v>
      </c>
      <c r="BO377">
        <f>($B$11*$D$9+$C$11*$D$9+$F$11*((CZ377+CR377)/MAX(CZ377+CR377+DA377, 0.1)*$I$9+DA377/MAX(CZ377+CR377+DA377, 0.1)*$J$9))/($B$11+$C$11+$F$11)</f>
        <v>0</v>
      </c>
      <c r="BP377">
        <f>($B$11*$K$9+$C$11*$K$9+$F$11*((CZ377+CR377)/MAX(CZ377+CR377+DA377, 0.1)*$P$9+DA377/MAX(CZ377+CR377+DA377, 0.1)*$Q$9))/($B$11+$C$11+$F$11)</f>
        <v>0</v>
      </c>
      <c r="BQ377">
        <v>6</v>
      </c>
      <c r="BR377">
        <v>0.5</v>
      </c>
      <c r="BS377" t="s">
        <v>293</v>
      </c>
      <c r="BT377">
        <v>2</v>
      </c>
      <c r="BU377">
        <v>1627941233.6</v>
      </c>
      <c r="BV377">
        <v>1198.01</v>
      </c>
      <c r="BW377">
        <v>1202.53</v>
      </c>
      <c r="BX377">
        <v>19.8729</v>
      </c>
      <c r="BY377">
        <v>19.7934</v>
      </c>
      <c r="BZ377">
        <v>1194.96</v>
      </c>
      <c r="CA377">
        <v>20.0013</v>
      </c>
      <c r="CB377">
        <v>900.009</v>
      </c>
      <c r="CC377">
        <v>101.138</v>
      </c>
      <c r="CD377">
        <v>0.0997717</v>
      </c>
      <c r="CE377">
        <v>35.3526</v>
      </c>
      <c r="CF377">
        <v>35.628</v>
      </c>
      <c r="CG377">
        <v>999.9</v>
      </c>
      <c r="CH377">
        <v>0</v>
      </c>
      <c r="CI377">
        <v>0</v>
      </c>
      <c r="CJ377">
        <v>10003.8</v>
      </c>
      <c r="CK377">
        <v>0</v>
      </c>
      <c r="CL377">
        <v>66.2084</v>
      </c>
      <c r="CM377">
        <v>1460.08</v>
      </c>
      <c r="CN377">
        <v>0.973009</v>
      </c>
      <c r="CO377">
        <v>0.0269909</v>
      </c>
      <c r="CP377">
        <v>0</v>
      </c>
      <c r="CQ377">
        <v>3.3446</v>
      </c>
      <c r="CR377">
        <v>4.99951</v>
      </c>
      <c r="CS377">
        <v>194.792</v>
      </c>
      <c r="CT377">
        <v>11912.6</v>
      </c>
      <c r="CU377">
        <v>48.562</v>
      </c>
      <c r="CV377">
        <v>50.875</v>
      </c>
      <c r="CW377">
        <v>50.062</v>
      </c>
      <c r="CX377">
        <v>50</v>
      </c>
      <c r="CY377">
        <v>50.562</v>
      </c>
      <c r="CZ377">
        <v>1415.81</v>
      </c>
      <c r="DA377">
        <v>39.27</v>
      </c>
      <c r="DB377">
        <v>0</v>
      </c>
      <c r="DC377">
        <v>1627941234.1</v>
      </c>
      <c r="DD377">
        <v>0</v>
      </c>
      <c r="DE377">
        <v>3.28010384615385</v>
      </c>
      <c r="DF377">
        <v>-0.179948718775732</v>
      </c>
      <c r="DG377">
        <v>-2.49952137439077</v>
      </c>
      <c r="DH377">
        <v>194.9345</v>
      </c>
      <c r="DI377">
        <v>15</v>
      </c>
      <c r="DJ377">
        <v>1627940486.6</v>
      </c>
      <c r="DK377" t="s">
        <v>294</v>
      </c>
      <c r="DL377">
        <v>1627940484.1</v>
      </c>
      <c r="DM377">
        <v>1627940486.6</v>
      </c>
      <c r="DN377">
        <v>1</v>
      </c>
      <c r="DO377">
        <v>-0.66</v>
      </c>
      <c r="DP377">
        <v>-0.126</v>
      </c>
      <c r="DQ377">
        <v>0.617</v>
      </c>
      <c r="DR377">
        <v>-0.144</v>
      </c>
      <c r="DS377">
        <v>420</v>
      </c>
      <c r="DT377">
        <v>19</v>
      </c>
      <c r="DU377">
        <v>0.69</v>
      </c>
      <c r="DV377">
        <v>0.21</v>
      </c>
      <c r="DW377">
        <v>-4.37917487804878</v>
      </c>
      <c r="DX377">
        <v>-0.545179024390237</v>
      </c>
      <c r="DY377">
        <v>0.113016282166514</v>
      </c>
      <c r="DZ377">
        <v>0</v>
      </c>
      <c r="EA377">
        <v>3.27681764705882</v>
      </c>
      <c r="EB377">
        <v>-0.0740639038437459</v>
      </c>
      <c r="EC377">
        <v>0.158269270679821</v>
      </c>
      <c r="ED377">
        <v>1</v>
      </c>
      <c r="EE377">
        <v>0.0777061390243902</v>
      </c>
      <c r="EF377">
        <v>0.117203885017422</v>
      </c>
      <c r="EG377">
        <v>0.0148110821464772</v>
      </c>
      <c r="EH377">
        <v>0</v>
      </c>
      <c r="EI377">
        <v>1</v>
      </c>
      <c r="EJ377">
        <v>3</v>
      </c>
      <c r="EK377" t="s">
        <v>349</v>
      </c>
      <c r="EL377">
        <v>100</v>
      </c>
      <c r="EM377">
        <v>100</v>
      </c>
      <c r="EN377">
        <v>3.05</v>
      </c>
      <c r="EO377">
        <v>-0.1284</v>
      </c>
      <c r="EP377">
        <v>-1.5265217558934</v>
      </c>
      <c r="EQ377">
        <v>0.00616335315543056</v>
      </c>
      <c r="ER377">
        <v>-2.81551833566181e-06</v>
      </c>
      <c r="ES377">
        <v>7.20361701182458e-10</v>
      </c>
      <c r="ET377">
        <v>-0.335119031910718</v>
      </c>
      <c r="EU377">
        <v>0.000949733804135094</v>
      </c>
      <c r="EV377">
        <v>0.000626151634330831</v>
      </c>
      <c r="EW377">
        <v>-7.8445624330649e-06</v>
      </c>
      <c r="EX377">
        <v>-4</v>
      </c>
      <c r="EY377">
        <v>2067</v>
      </c>
      <c r="EZ377">
        <v>1</v>
      </c>
      <c r="FA377">
        <v>22</v>
      </c>
      <c r="FB377">
        <v>12.5</v>
      </c>
      <c r="FC377">
        <v>12.4</v>
      </c>
      <c r="FD377">
        <v>18</v>
      </c>
      <c r="FE377">
        <v>994.753</v>
      </c>
      <c r="FF377">
        <v>444.011</v>
      </c>
      <c r="FG377">
        <v>33.0011</v>
      </c>
      <c r="FH377">
        <v>35.9739</v>
      </c>
      <c r="FI377">
        <v>30.0008</v>
      </c>
      <c r="FJ377">
        <v>35.6934</v>
      </c>
      <c r="FK377">
        <v>35.711</v>
      </c>
      <c r="FL377">
        <v>63.2423</v>
      </c>
      <c r="FM377">
        <v>46.2607</v>
      </c>
      <c r="FN377">
        <v>0</v>
      </c>
      <c r="FO377">
        <v>33</v>
      </c>
      <c r="FP377">
        <v>1215.82</v>
      </c>
      <c r="FQ377">
        <v>19.7317</v>
      </c>
      <c r="FR377">
        <v>98.6538</v>
      </c>
      <c r="FS377">
        <v>97.459</v>
      </c>
    </row>
    <row r="378" spans="1:175">
      <c r="A378">
        <v>362</v>
      </c>
      <c r="B378">
        <v>1627941235.6</v>
      </c>
      <c r="C378">
        <v>722</v>
      </c>
      <c r="D378" t="s">
        <v>1018</v>
      </c>
      <c r="E378" t="s">
        <v>1019</v>
      </c>
      <c r="F378">
        <v>0</v>
      </c>
      <c r="H378">
        <v>1627941235.6</v>
      </c>
      <c r="I378">
        <f>(J378)/1000</f>
        <v>0</v>
      </c>
      <c r="J378">
        <f>1000*CB378*AH378*(BX378-BY378)/(100*BQ378*(1000-AH378*BX378))</f>
        <v>0</v>
      </c>
      <c r="K378">
        <f>CB378*AH378*(BW378-BV378*(1000-AH378*BY378)/(1000-AH378*BX378))/(100*BQ378)</f>
        <v>0</v>
      </c>
      <c r="L378">
        <f>BV378 - IF(AH378&gt;1, K378*BQ378*100.0/(AJ378*CJ378), 0)</f>
        <v>0</v>
      </c>
      <c r="M378">
        <f>((S378-I378/2)*L378-K378)/(S378+I378/2)</f>
        <v>0</v>
      </c>
      <c r="N378">
        <f>M378*(CC378+CD378)/1000.0</f>
        <v>0</v>
      </c>
      <c r="O378">
        <f>(BV378 - IF(AH378&gt;1, K378*BQ378*100.0/(AJ378*CJ378), 0))*(CC378+CD378)/1000.0</f>
        <v>0</v>
      </c>
      <c r="P378">
        <f>2.0/((1/R378-1/Q378)+SIGN(R378)*SQRT((1/R378-1/Q378)*(1/R378-1/Q378) + 4*BR378/((BR378+1)*(BR378+1))*(2*1/R378*1/Q378-1/Q378*1/Q378)))</f>
        <v>0</v>
      </c>
      <c r="Q378">
        <f>IF(LEFT(BS378,1)&lt;&gt;"0",IF(LEFT(BS378,1)="1",3.0,BT378),$D$5+$E$5*(CJ378*CC378/($K$5*1000))+$F$5*(CJ378*CC378/($K$5*1000))*MAX(MIN(BQ378,$J$5),$I$5)*MAX(MIN(BQ378,$J$5),$I$5)+$G$5*MAX(MIN(BQ378,$J$5),$I$5)*(CJ378*CC378/($K$5*1000))+$H$5*(CJ378*CC378/($K$5*1000))*(CJ378*CC378/($K$5*1000)))</f>
        <v>0</v>
      </c>
      <c r="R378">
        <f>I378*(1000-(1000*0.61365*exp(17.502*V378/(240.97+V378))/(CC378+CD378)+BX378)/2)/(1000*0.61365*exp(17.502*V378/(240.97+V378))/(CC378+CD378)-BX378)</f>
        <v>0</v>
      </c>
      <c r="S378">
        <f>1/((BR378+1)/(P378/1.6)+1/(Q378/1.37)) + BR378/((BR378+1)/(P378/1.6) + BR378/(Q378/1.37))</f>
        <v>0</v>
      </c>
      <c r="T378">
        <f>(BM378*BP378)</f>
        <v>0</v>
      </c>
      <c r="U378">
        <f>(CE378+(T378+2*0.95*5.67E-8*(((CE378+$B$7)+273)^4-(CE378+273)^4)-44100*I378)/(1.84*29.3*Q378+8*0.95*5.67E-8*(CE378+273)^3))</f>
        <v>0</v>
      </c>
      <c r="V378">
        <f>($C$7*CF378+$D$7*CG378+$E$7*U378)</f>
        <v>0</v>
      </c>
      <c r="W378">
        <f>0.61365*exp(17.502*V378/(240.97+V378))</f>
        <v>0</v>
      </c>
      <c r="X378">
        <f>(Y378/Z378*100)</f>
        <v>0</v>
      </c>
      <c r="Y378">
        <f>BX378*(CC378+CD378)/1000</f>
        <v>0</v>
      </c>
      <c r="Z378">
        <f>0.61365*exp(17.502*CE378/(240.97+CE378))</f>
        <v>0</v>
      </c>
      <c r="AA378">
        <f>(W378-BX378*(CC378+CD378)/1000)</f>
        <v>0</v>
      </c>
      <c r="AB378">
        <f>(-I378*44100)</f>
        <v>0</v>
      </c>
      <c r="AC378">
        <f>2*29.3*Q378*0.92*(CE378-V378)</f>
        <v>0</v>
      </c>
      <c r="AD378">
        <f>2*0.95*5.67E-8*(((CE378+$B$7)+273)^4-(V378+273)^4)</f>
        <v>0</v>
      </c>
      <c r="AE378">
        <f>T378+AD378+AB378+AC378</f>
        <v>0</v>
      </c>
      <c r="AF378">
        <v>0</v>
      </c>
      <c r="AG378">
        <v>0</v>
      </c>
      <c r="AH378">
        <f>IF(AF378*$H$13&gt;=AJ378,1.0,(AJ378/(AJ378-AF378*$H$13)))</f>
        <v>0</v>
      </c>
      <c r="AI378">
        <f>(AH378-1)*100</f>
        <v>0</v>
      </c>
      <c r="AJ378">
        <f>MAX(0,($B$13+$C$13*CJ378)/(1+$D$13*CJ378)*CC378/(CE378+273)*$E$13)</f>
        <v>0</v>
      </c>
      <c r="AK378" t="s">
        <v>292</v>
      </c>
      <c r="AL378" t="s">
        <v>292</v>
      </c>
      <c r="AM378">
        <v>0</v>
      </c>
      <c r="AN378">
        <v>0</v>
      </c>
      <c r="AO378">
        <f>1-AM378/AN378</f>
        <v>0</v>
      </c>
      <c r="AP378">
        <v>0</v>
      </c>
      <c r="AQ378" t="s">
        <v>292</v>
      </c>
      <c r="AR378" t="s">
        <v>292</v>
      </c>
      <c r="AS378">
        <v>0</v>
      </c>
      <c r="AT378">
        <v>0</v>
      </c>
      <c r="AU378">
        <f>1-AS378/AT378</f>
        <v>0</v>
      </c>
      <c r="AV378">
        <v>0.5</v>
      </c>
      <c r="AW378">
        <f>BN378</f>
        <v>0</v>
      </c>
      <c r="AX378">
        <f>K378</f>
        <v>0</v>
      </c>
      <c r="AY378">
        <f>AU378*AV378*AW378</f>
        <v>0</v>
      </c>
      <c r="AZ378">
        <f>(AX378-AP378)/AW378</f>
        <v>0</v>
      </c>
      <c r="BA378">
        <f>(AN378-AT378)/AT378</f>
        <v>0</v>
      </c>
      <c r="BB378">
        <f>AM378/(AO378+AM378/AT378)</f>
        <v>0</v>
      </c>
      <c r="BC378" t="s">
        <v>292</v>
      </c>
      <c r="BD378">
        <v>0</v>
      </c>
      <c r="BE378">
        <f>IF(BD378&lt;&gt;0, BD378, BB378)</f>
        <v>0</v>
      </c>
      <c r="BF378">
        <f>1-BE378/AT378</f>
        <v>0</v>
      </c>
      <c r="BG378">
        <f>(AT378-AS378)/(AT378-BE378)</f>
        <v>0</v>
      </c>
      <c r="BH378">
        <f>(AN378-AT378)/(AN378-BE378)</f>
        <v>0</v>
      </c>
      <c r="BI378">
        <f>(AT378-AS378)/(AT378-AM378)</f>
        <v>0</v>
      </c>
      <c r="BJ378">
        <f>(AN378-AT378)/(AN378-AM378)</f>
        <v>0</v>
      </c>
      <c r="BK378">
        <f>(BG378*BE378/AS378)</f>
        <v>0</v>
      </c>
      <c r="BL378">
        <f>(1-BK378)</f>
        <v>0</v>
      </c>
      <c r="BM378">
        <f>$B$11*CK378+$C$11*CL378+$F$11*CM378*(1-CP378)</f>
        <v>0</v>
      </c>
      <c r="BN378">
        <f>BM378*BO378</f>
        <v>0</v>
      </c>
      <c r="BO378">
        <f>($B$11*$D$9+$C$11*$D$9+$F$11*((CZ378+CR378)/MAX(CZ378+CR378+DA378, 0.1)*$I$9+DA378/MAX(CZ378+CR378+DA378, 0.1)*$J$9))/($B$11+$C$11+$F$11)</f>
        <v>0</v>
      </c>
      <c r="BP378">
        <f>($B$11*$K$9+$C$11*$K$9+$F$11*((CZ378+CR378)/MAX(CZ378+CR378+DA378, 0.1)*$P$9+DA378/MAX(CZ378+CR378+DA378, 0.1)*$Q$9))/($B$11+$C$11+$F$11)</f>
        <v>0</v>
      </c>
      <c r="BQ378">
        <v>6</v>
      </c>
      <c r="BR378">
        <v>0.5</v>
      </c>
      <c r="BS378" t="s">
        <v>293</v>
      </c>
      <c r="BT378">
        <v>2</v>
      </c>
      <c r="BU378">
        <v>1627941235.6</v>
      </c>
      <c r="BV378">
        <v>1201.39</v>
      </c>
      <c r="BW378">
        <v>1205.82</v>
      </c>
      <c r="BX378">
        <v>19.8713</v>
      </c>
      <c r="BY378">
        <v>19.7971</v>
      </c>
      <c r="BZ378">
        <v>1198.33</v>
      </c>
      <c r="CA378">
        <v>19.9998</v>
      </c>
      <c r="CB378">
        <v>900.005</v>
      </c>
      <c r="CC378">
        <v>101.138</v>
      </c>
      <c r="CD378">
        <v>0.0999156</v>
      </c>
      <c r="CE378">
        <v>35.3526</v>
      </c>
      <c r="CF378">
        <v>35.623</v>
      </c>
      <c r="CG378">
        <v>999.9</v>
      </c>
      <c r="CH378">
        <v>0</v>
      </c>
      <c r="CI378">
        <v>0</v>
      </c>
      <c r="CJ378">
        <v>9996.88</v>
      </c>
      <c r="CK378">
        <v>0</v>
      </c>
      <c r="CL378">
        <v>66.2084</v>
      </c>
      <c r="CM378">
        <v>1460.09</v>
      </c>
      <c r="CN378">
        <v>0.973009</v>
      </c>
      <c r="CO378">
        <v>0.0269909</v>
      </c>
      <c r="CP378">
        <v>0</v>
      </c>
      <c r="CQ378">
        <v>3.0375</v>
      </c>
      <c r="CR378">
        <v>4.99951</v>
      </c>
      <c r="CS378">
        <v>194.548</v>
      </c>
      <c r="CT378">
        <v>11912.6</v>
      </c>
      <c r="CU378">
        <v>48.5</v>
      </c>
      <c r="CV378">
        <v>50.875</v>
      </c>
      <c r="CW378">
        <v>50.062</v>
      </c>
      <c r="CX378">
        <v>50</v>
      </c>
      <c r="CY378">
        <v>50.562</v>
      </c>
      <c r="CZ378">
        <v>1415.82</v>
      </c>
      <c r="DA378">
        <v>39.27</v>
      </c>
      <c r="DB378">
        <v>0</v>
      </c>
      <c r="DC378">
        <v>1627941236.5</v>
      </c>
      <c r="DD378">
        <v>0</v>
      </c>
      <c r="DE378">
        <v>3.26572307692308</v>
      </c>
      <c r="DF378">
        <v>-0.19065982732022</v>
      </c>
      <c r="DG378">
        <v>-1.67770940805663</v>
      </c>
      <c r="DH378">
        <v>194.823269230769</v>
      </c>
      <c r="DI378">
        <v>15</v>
      </c>
      <c r="DJ378">
        <v>1627940486.6</v>
      </c>
      <c r="DK378" t="s">
        <v>294</v>
      </c>
      <c r="DL378">
        <v>1627940484.1</v>
      </c>
      <c r="DM378">
        <v>1627940486.6</v>
      </c>
      <c r="DN378">
        <v>1</v>
      </c>
      <c r="DO378">
        <v>-0.66</v>
      </c>
      <c r="DP378">
        <v>-0.126</v>
      </c>
      <c r="DQ378">
        <v>0.617</v>
      </c>
      <c r="DR378">
        <v>-0.144</v>
      </c>
      <c r="DS378">
        <v>420</v>
      </c>
      <c r="DT378">
        <v>19</v>
      </c>
      <c r="DU378">
        <v>0.69</v>
      </c>
      <c r="DV378">
        <v>0.21</v>
      </c>
      <c r="DW378">
        <v>-4.38065463414634</v>
      </c>
      <c r="DX378">
        <v>-0.846965853658542</v>
      </c>
      <c r="DY378">
        <v>0.113930975511332</v>
      </c>
      <c r="DZ378">
        <v>0</v>
      </c>
      <c r="EA378">
        <v>3.28705882352941</v>
      </c>
      <c r="EB378">
        <v>-0.139562130177519</v>
      </c>
      <c r="EC378">
        <v>0.156363590461927</v>
      </c>
      <c r="ED378">
        <v>1</v>
      </c>
      <c r="EE378">
        <v>0.0789919268292683</v>
      </c>
      <c r="EF378">
        <v>0.0965789707317073</v>
      </c>
      <c r="EG378">
        <v>0.0142913789516963</v>
      </c>
      <c r="EH378">
        <v>1</v>
      </c>
      <c r="EI378">
        <v>2</v>
      </c>
      <c r="EJ378">
        <v>3</v>
      </c>
      <c r="EK378" t="s">
        <v>298</v>
      </c>
      <c r="EL378">
        <v>100</v>
      </c>
      <c r="EM378">
        <v>100</v>
      </c>
      <c r="EN378">
        <v>3.06</v>
      </c>
      <c r="EO378">
        <v>-0.1285</v>
      </c>
      <c r="EP378">
        <v>-1.5265217558934</v>
      </c>
      <c r="EQ378">
        <v>0.00616335315543056</v>
      </c>
      <c r="ER378">
        <v>-2.81551833566181e-06</v>
      </c>
      <c r="ES378">
        <v>7.20361701182458e-10</v>
      </c>
      <c r="ET378">
        <v>-0.335119031910718</v>
      </c>
      <c r="EU378">
        <v>0.000949733804135094</v>
      </c>
      <c r="EV378">
        <v>0.000626151634330831</v>
      </c>
      <c r="EW378">
        <v>-7.8445624330649e-06</v>
      </c>
      <c r="EX378">
        <v>-4</v>
      </c>
      <c r="EY378">
        <v>2067</v>
      </c>
      <c r="EZ378">
        <v>1</v>
      </c>
      <c r="FA378">
        <v>22</v>
      </c>
      <c r="FB378">
        <v>12.5</v>
      </c>
      <c r="FC378">
        <v>12.5</v>
      </c>
      <c r="FD378">
        <v>18</v>
      </c>
      <c r="FE378">
        <v>994.664</v>
      </c>
      <c r="FF378">
        <v>444.045</v>
      </c>
      <c r="FG378">
        <v>33.0009</v>
      </c>
      <c r="FH378">
        <v>35.9788</v>
      </c>
      <c r="FI378">
        <v>30.0008</v>
      </c>
      <c r="FJ378">
        <v>35.6983</v>
      </c>
      <c r="FK378">
        <v>35.7159</v>
      </c>
      <c r="FL378">
        <v>63.3595</v>
      </c>
      <c r="FM378">
        <v>46.2607</v>
      </c>
      <c r="FN378">
        <v>0</v>
      </c>
      <c r="FO378">
        <v>33</v>
      </c>
      <c r="FP378">
        <v>1215.82</v>
      </c>
      <c r="FQ378">
        <v>19.7317</v>
      </c>
      <c r="FR378">
        <v>98.6529</v>
      </c>
      <c r="FS378">
        <v>97.4576</v>
      </c>
    </row>
    <row r="379" spans="1:175">
      <c r="A379">
        <v>363</v>
      </c>
      <c r="B379">
        <v>1627941237.6</v>
      </c>
      <c r="C379">
        <v>724</v>
      </c>
      <c r="D379" t="s">
        <v>1020</v>
      </c>
      <c r="E379" t="s">
        <v>1021</v>
      </c>
      <c r="F379">
        <v>0</v>
      </c>
      <c r="H379">
        <v>1627941237.6</v>
      </c>
      <c r="I379">
        <f>(J379)/1000</f>
        <v>0</v>
      </c>
      <c r="J379">
        <f>1000*CB379*AH379*(BX379-BY379)/(100*BQ379*(1000-AH379*BX379))</f>
        <v>0</v>
      </c>
      <c r="K379">
        <f>CB379*AH379*(BW379-BV379*(1000-AH379*BY379)/(1000-AH379*BX379))/(100*BQ379)</f>
        <v>0</v>
      </c>
      <c r="L379">
        <f>BV379 - IF(AH379&gt;1, K379*BQ379*100.0/(AJ379*CJ379), 0)</f>
        <v>0</v>
      </c>
      <c r="M379">
        <f>((S379-I379/2)*L379-K379)/(S379+I379/2)</f>
        <v>0</v>
      </c>
      <c r="N379">
        <f>M379*(CC379+CD379)/1000.0</f>
        <v>0</v>
      </c>
      <c r="O379">
        <f>(BV379 - IF(AH379&gt;1, K379*BQ379*100.0/(AJ379*CJ379), 0))*(CC379+CD379)/1000.0</f>
        <v>0</v>
      </c>
      <c r="P379">
        <f>2.0/((1/R379-1/Q379)+SIGN(R379)*SQRT((1/R379-1/Q379)*(1/R379-1/Q379) + 4*BR379/((BR379+1)*(BR379+1))*(2*1/R379*1/Q379-1/Q379*1/Q379)))</f>
        <v>0</v>
      </c>
      <c r="Q379">
        <f>IF(LEFT(BS379,1)&lt;&gt;"0",IF(LEFT(BS379,1)="1",3.0,BT379),$D$5+$E$5*(CJ379*CC379/($K$5*1000))+$F$5*(CJ379*CC379/($K$5*1000))*MAX(MIN(BQ379,$J$5),$I$5)*MAX(MIN(BQ379,$J$5),$I$5)+$G$5*MAX(MIN(BQ379,$J$5),$I$5)*(CJ379*CC379/($K$5*1000))+$H$5*(CJ379*CC379/($K$5*1000))*(CJ379*CC379/($K$5*1000)))</f>
        <v>0</v>
      </c>
      <c r="R379">
        <f>I379*(1000-(1000*0.61365*exp(17.502*V379/(240.97+V379))/(CC379+CD379)+BX379)/2)/(1000*0.61365*exp(17.502*V379/(240.97+V379))/(CC379+CD379)-BX379)</f>
        <v>0</v>
      </c>
      <c r="S379">
        <f>1/((BR379+1)/(P379/1.6)+1/(Q379/1.37)) + BR379/((BR379+1)/(P379/1.6) + BR379/(Q379/1.37))</f>
        <v>0</v>
      </c>
      <c r="T379">
        <f>(BM379*BP379)</f>
        <v>0</v>
      </c>
      <c r="U379">
        <f>(CE379+(T379+2*0.95*5.67E-8*(((CE379+$B$7)+273)^4-(CE379+273)^4)-44100*I379)/(1.84*29.3*Q379+8*0.95*5.67E-8*(CE379+273)^3))</f>
        <v>0</v>
      </c>
      <c r="V379">
        <f>($C$7*CF379+$D$7*CG379+$E$7*U379)</f>
        <v>0</v>
      </c>
      <c r="W379">
        <f>0.61365*exp(17.502*V379/(240.97+V379))</f>
        <v>0</v>
      </c>
      <c r="X379">
        <f>(Y379/Z379*100)</f>
        <v>0</v>
      </c>
      <c r="Y379">
        <f>BX379*(CC379+CD379)/1000</f>
        <v>0</v>
      </c>
      <c r="Z379">
        <f>0.61365*exp(17.502*CE379/(240.97+CE379))</f>
        <v>0</v>
      </c>
      <c r="AA379">
        <f>(W379-BX379*(CC379+CD379)/1000)</f>
        <v>0</v>
      </c>
      <c r="AB379">
        <f>(-I379*44100)</f>
        <v>0</v>
      </c>
      <c r="AC379">
        <f>2*29.3*Q379*0.92*(CE379-V379)</f>
        <v>0</v>
      </c>
      <c r="AD379">
        <f>2*0.95*5.67E-8*(((CE379+$B$7)+273)^4-(V379+273)^4)</f>
        <v>0</v>
      </c>
      <c r="AE379">
        <f>T379+AD379+AB379+AC379</f>
        <v>0</v>
      </c>
      <c r="AF379">
        <v>0</v>
      </c>
      <c r="AG379">
        <v>0</v>
      </c>
      <c r="AH379">
        <f>IF(AF379*$H$13&gt;=AJ379,1.0,(AJ379/(AJ379-AF379*$H$13)))</f>
        <v>0</v>
      </c>
      <c r="AI379">
        <f>(AH379-1)*100</f>
        <v>0</v>
      </c>
      <c r="AJ379">
        <f>MAX(0,($B$13+$C$13*CJ379)/(1+$D$13*CJ379)*CC379/(CE379+273)*$E$13)</f>
        <v>0</v>
      </c>
      <c r="AK379" t="s">
        <v>292</v>
      </c>
      <c r="AL379" t="s">
        <v>292</v>
      </c>
      <c r="AM379">
        <v>0</v>
      </c>
      <c r="AN379">
        <v>0</v>
      </c>
      <c r="AO379">
        <f>1-AM379/AN379</f>
        <v>0</v>
      </c>
      <c r="AP379">
        <v>0</v>
      </c>
      <c r="AQ379" t="s">
        <v>292</v>
      </c>
      <c r="AR379" t="s">
        <v>292</v>
      </c>
      <c r="AS379">
        <v>0</v>
      </c>
      <c r="AT379">
        <v>0</v>
      </c>
      <c r="AU379">
        <f>1-AS379/AT379</f>
        <v>0</v>
      </c>
      <c r="AV379">
        <v>0.5</v>
      </c>
      <c r="AW379">
        <f>BN379</f>
        <v>0</v>
      </c>
      <c r="AX379">
        <f>K379</f>
        <v>0</v>
      </c>
      <c r="AY379">
        <f>AU379*AV379*AW379</f>
        <v>0</v>
      </c>
      <c r="AZ379">
        <f>(AX379-AP379)/AW379</f>
        <v>0</v>
      </c>
      <c r="BA379">
        <f>(AN379-AT379)/AT379</f>
        <v>0</v>
      </c>
      <c r="BB379">
        <f>AM379/(AO379+AM379/AT379)</f>
        <v>0</v>
      </c>
      <c r="BC379" t="s">
        <v>292</v>
      </c>
      <c r="BD379">
        <v>0</v>
      </c>
      <c r="BE379">
        <f>IF(BD379&lt;&gt;0, BD379, BB379)</f>
        <v>0</v>
      </c>
      <c r="BF379">
        <f>1-BE379/AT379</f>
        <v>0</v>
      </c>
      <c r="BG379">
        <f>(AT379-AS379)/(AT379-BE379)</f>
        <v>0</v>
      </c>
      <c r="BH379">
        <f>(AN379-AT379)/(AN379-BE379)</f>
        <v>0</v>
      </c>
      <c r="BI379">
        <f>(AT379-AS379)/(AT379-AM379)</f>
        <v>0</v>
      </c>
      <c r="BJ379">
        <f>(AN379-AT379)/(AN379-AM379)</f>
        <v>0</v>
      </c>
      <c r="BK379">
        <f>(BG379*BE379/AS379)</f>
        <v>0</v>
      </c>
      <c r="BL379">
        <f>(1-BK379)</f>
        <v>0</v>
      </c>
      <c r="BM379">
        <f>$B$11*CK379+$C$11*CL379+$F$11*CM379*(1-CP379)</f>
        <v>0</v>
      </c>
      <c r="BN379">
        <f>BM379*BO379</f>
        <v>0</v>
      </c>
      <c r="BO379">
        <f>($B$11*$D$9+$C$11*$D$9+$F$11*((CZ379+CR379)/MAX(CZ379+CR379+DA379, 0.1)*$I$9+DA379/MAX(CZ379+CR379+DA379, 0.1)*$J$9))/($B$11+$C$11+$F$11)</f>
        <v>0</v>
      </c>
      <c r="BP379">
        <f>($B$11*$K$9+$C$11*$K$9+$F$11*((CZ379+CR379)/MAX(CZ379+CR379+DA379, 0.1)*$P$9+DA379/MAX(CZ379+CR379+DA379, 0.1)*$Q$9))/($B$11+$C$11+$F$11)</f>
        <v>0</v>
      </c>
      <c r="BQ379">
        <v>6</v>
      </c>
      <c r="BR379">
        <v>0.5</v>
      </c>
      <c r="BS379" t="s">
        <v>293</v>
      </c>
      <c r="BT379">
        <v>2</v>
      </c>
      <c r="BU379">
        <v>1627941237.6</v>
      </c>
      <c r="BV379">
        <v>1204.81</v>
      </c>
      <c r="BW379">
        <v>1209.12</v>
      </c>
      <c r="BX379">
        <v>19.8715</v>
      </c>
      <c r="BY379">
        <v>19.8026</v>
      </c>
      <c r="BZ379">
        <v>1201.74</v>
      </c>
      <c r="CA379">
        <v>19.9999</v>
      </c>
      <c r="CB379">
        <v>900.004</v>
      </c>
      <c r="CC379">
        <v>101.138</v>
      </c>
      <c r="CD379">
        <v>0.100006</v>
      </c>
      <c r="CE379">
        <v>35.3532</v>
      </c>
      <c r="CF379">
        <v>35.6183</v>
      </c>
      <c r="CG379">
        <v>999.9</v>
      </c>
      <c r="CH379">
        <v>0</v>
      </c>
      <c r="CI379">
        <v>0</v>
      </c>
      <c r="CJ379">
        <v>9974.38</v>
      </c>
      <c r="CK379">
        <v>0</v>
      </c>
      <c r="CL379">
        <v>66.2084</v>
      </c>
      <c r="CM379">
        <v>1459.78</v>
      </c>
      <c r="CN379">
        <v>0.973003</v>
      </c>
      <c r="CO379">
        <v>0.0269966</v>
      </c>
      <c r="CP379">
        <v>0</v>
      </c>
      <c r="CQ379">
        <v>3.0882</v>
      </c>
      <c r="CR379">
        <v>4.99951</v>
      </c>
      <c r="CS379">
        <v>194.449</v>
      </c>
      <c r="CT379">
        <v>11910.1</v>
      </c>
      <c r="CU379">
        <v>48.562</v>
      </c>
      <c r="CV379">
        <v>50.875</v>
      </c>
      <c r="CW379">
        <v>50.062</v>
      </c>
      <c r="CX379">
        <v>50</v>
      </c>
      <c r="CY379">
        <v>50.562</v>
      </c>
      <c r="CZ379">
        <v>1415.51</v>
      </c>
      <c r="DA379">
        <v>39.27</v>
      </c>
      <c r="DB379">
        <v>0</v>
      </c>
      <c r="DC379">
        <v>1627941238.3</v>
      </c>
      <c r="DD379">
        <v>0</v>
      </c>
      <c r="DE379">
        <v>3.268732</v>
      </c>
      <c r="DF379">
        <v>-0.655776921033784</v>
      </c>
      <c r="DG379">
        <v>-1.02707693149849</v>
      </c>
      <c r="DH379">
        <v>194.72916</v>
      </c>
      <c r="DI379">
        <v>15</v>
      </c>
      <c r="DJ379">
        <v>1627940486.6</v>
      </c>
      <c r="DK379" t="s">
        <v>294</v>
      </c>
      <c r="DL379">
        <v>1627940484.1</v>
      </c>
      <c r="DM379">
        <v>1627940486.6</v>
      </c>
      <c r="DN379">
        <v>1</v>
      </c>
      <c r="DO379">
        <v>-0.66</v>
      </c>
      <c r="DP379">
        <v>-0.126</v>
      </c>
      <c r="DQ379">
        <v>0.617</v>
      </c>
      <c r="DR379">
        <v>-0.144</v>
      </c>
      <c r="DS379">
        <v>420</v>
      </c>
      <c r="DT379">
        <v>19</v>
      </c>
      <c r="DU379">
        <v>0.69</v>
      </c>
      <c r="DV379">
        <v>0.21</v>
      </c>
      <c r="DW379">
        <v>-4.38945243902439</v>
      </c>
      <c r="DX379">
        <v>-0.890404599303143</v>
      </c>
      <c r="DY379">
        <v>0.11175521341646</v>
      </c>
      <c r="DZ379">
        <v>0</v>
      </c>
      <c r="EA379">
        <v>3.27538857142857</v>
      </c>
      <c r="EB379">
        <v>-0.28644540117417</v>
      </c>
      <c r="EC379">
        <v>0.160380213905098</v>
      </c>
      <c r="ED379">
        <v>1</v>
      </c>
      <c r="EE379">
        <v>0.0796943414634146</v>
      </c>
      <c r="EF379">
        <v>0.0631050731707317</v>
      </c>
      <c r="EG379">
        <v>0.0138144877874374</v>
      </c>
      <c r="EH379">
        <v>1</v>
      </c>
      <c r="EI379">
        <v>2</v>
      </c>
      <c r="EJ379">
        <v>3</v>
      </c>
      <c r="EK379" t="s">
        <v>298</v>
      </c>
      <c r="EL379">
        <v>100</v>
      </c>
      <c r="EM379">
        <v>100</v>
      </c>
      <c r="EN379">
        <v>3.07</v>
      </c>
      <c r="EO379">
        <v>-0.1284</v>
      </c>
      <c r="EP379">
        <v>-1.5265217558934</v>
      </c>
      <c r="EQ379">
        <v>0.00616335315543056</v>
      </c>
      <c r="ER379">
        <v>-2.81551833566181e-06</v>
      </c>
      <c r="ES379">
        <v>7.20361701182458e-10</v>
      </c>
      <c r="ET379">
        <v>-0.335119031910718</v>
      </c>
      <c r="EU379">
        <v>0.000949733804135094</v>
      </c>
      <c r="EV379">
        <v>0.000626151634330831</v>
      </c>
      <c r="EW379">
        <v>-7.8445624330649e-06</v>
      </c>
      <c r="EX379">
        <v>-4</v>
      </c>
      <c r="EY379">
        <v>2067</v>
      </c>
      <c r="EZ379">
        <v>1</v>
      </c>
      <c r="FA379">
        <v>22</v>
      </c>
      <c r="FB379">
        <v>12.6</v>
      </c>
      <c r="FC379">
        <v>12.5</v>
      </c>
      <c r="FD379">
        <v>18</v>
      </c>
      <c r="FE379">
        <v>994.63</v>
      </c>
      <c r="FF379">
        <v>444.078</v>
      </c>
      <c r="FG379">
        <v>33.0008</v>
      </c>
      <c r="FH379">
        <v>35.9831</v>
      </c>
      <c r="FI379">
        <v>30.001</v>
      </c>
      <c r="FJ379">
        <v>35.7033</v>
      </c>
      <c r="FK379">
        <v>35.7208</v>
      </c>
      <c r="FL379">
        <v>63.5213</v>
      </c>
      <c r="FM379">
        <v>46.2607</v>
      </c>
      <c r="FN379">
        <v>0</v>
      </c>
      <c r="FO379">
        <v>33</v>
      </c>
      <c r="FP379">
        <v>1220.85</v>
      </c>
      <c r="FQ379">
        <v>19.7316</v>
      </c>
      <c r="FR379">
        <v>98.6517</v>
      </c>
      <c r="FS379">
        <v>97.4573</v>
      </c>
    </row>
    <row r="380" spans="1:175">
      <c r="A380">
        <v>364</v>
      </c>
      <c r="B380">
        <v>1627941239.6</v>
      </c>
      <c r="C380">
        <v>726</v>
      </c>
      <c r="D380" t="s">
        <v>1022</v>
      </c>
      <c r="E380" t="s">
        <v>1023</v>
      </c>
      <c r="F380">
        <v>0</v>
      </c>
      <c r="H380">
        <v>1627941239.6</v>
      </c>
      <c r="I380">
        <f>(J380)/1000</f>
        <v>0</v>
      </c>
      <c r="J380">
        <f>1000*CB380*AH380*(BX380-BY380)/(100*BQ380*(1000-AH380*BX380))</f>
        <v>0</v>
      </c>
      <c r="K380">
        <f>CB380*AH380*(BW380-BV380*(1000-AH380*BY380)/(1000-AH380*BX380))/(100*BQ380)</f>
        <v>0</v>
      </c>
      <c r="L380">
        <f>BV380 - IF(AH380&gt;1, K380*BQ380*100.0/(AJ380*CJ380), 0)</f>
        <v>0</v>
      </c>
      <c r="M380">
        <f>((S380-I380/2)*L380-K380)/(S380+I380/2)</f>
        <v>0</v>
      </c>
      <c r="N380">
        <f>M380*(CC380+CD380)/1000.0</f>
        <v>0</v>
      </c>
      <c r="O380">
        <f>(BV380 - IF(AH380&gt;1, K380*BQ380*100.0/(AJ380*CJ380), 0))*(CC380+CD380)/1000.0</f>
        <v>0</v>
      </c>
      <c r="P380">
        <f>2.0/((1/R380-1/Q380)+SIGN(R380)*SQRT((1/R380-1/Q380)*(1/R380-1/Q380) + 4*BR380/((BR380+1)*(BR380+1))*(2*1/R380*1/Q380-1/Q380*1/Q380)))</f>
        <v>0</v>
      </c>
      <c r="Q380">
        <f>IF(LEFT(BS380,1)&lt;&gt;"0",IF(LEFT(BS380,1)="1",3.0,BT380),$D$5+$E$5*(CJ380*CC380/($K$5*1000))+$F$5*(CJ380*CC380/($K$5*1000))*MAX(MIN(BQ380,$J$5),$I$5)*MAX(MIN(BQ380,$J$5),$I$5)+$G$5*MAX(MIN(BQ380,$J$5),$I$5)*(CJ380*CC380/($K$5*1000))+$H$5*(CJ380*CC380/($K$5*1000))*(CJ380*CC380/($K$5*1000)))</f>
        <v>0</v>
      </c>
      <c r="R380">
        <f>I380*(1000-(1000*0.61365*exp(17.502*V380/(240.97+V380))/(CC380+CD380)+BX380)/2)/(1000*0.61365*exp(17.502*V380/(240.97+V380))/(CC380+CD380)-BX380)</f>
        <v>0</v>
      </c>
      <c r="S380">
        <f>1/((BR380+1)/(P380/1.6)+1/(Q380/1.37)) + BR380/((BR380+1)/(P380/1.6) + BR380/(Q380/1.37))</f>
        <v>0</v>
      </c>
      <c r="T380">
        <f>(BM380*BP380)</f>
        <v>0</v>
      </c>
      <c r="U380">
        <f>(CE380+(T380+2*0.95*5.67E-8*(((CE380+$B$7)+273)^4-(CE380+273)^4)-44100*I380)/(1.84*29.3*Q380+8*0.95*5.67E-8*(CE380+273)^3))</f>
        <v>0</v>
      </c>
      <c r="V380">
        <f>($C$7*CF380+$D$7*CG380+$E$7*U380)</f>
        <v>0</v>
      </c>
      <c r="W380">
        <f>0.61365*exp(17.502*V380/(240.97+V380))</f>
        <v>0</v>
      </c>
      <c r="X380">
        <f>(Y380/Z380*100)</f>
        <v>0</v>
      </c>
      <c r="Y380">
        <f>BX380*(CC380+CD380)/1000</f>
        <v>0</v>
      </c>
      <c r="Z380">
        <f>0.61365*exp(17.502*CE380/(240.97+CE380))</f>
        <v>0</v>
      </c>
      <c r="AA380">
        <f>(W380-BX380*(CC380+CD380)/1000)</f>
        <v>0</v>
      </c>
      <c r="AB380">
        <f>(-I380*44100)</f>
        <v>0</v>
      </c>
      <c r="AC380">
        <f>2*29.3*Q380*0.92*(CE380-V380)</f>
        <v>0</v>
      </c>
      <c r="AD380">
        <f>2*0.95*5.67E-8*(((CE380+$B$7)+273)^4-(V380+273)^4)</f>
        <v>0</v>
      </c>
      <c r="AE380">
        <f>T380+AD380+AB380+AC380</f>
        <v>0</v>
      </c>
      <c r="AF380">
        <v>0</v>
      </c>
      <c r="AG380">
        <v>0</v>
      </c>
      <c r="AH380">
        <f>IF(AF380*$H$13&gt;=AJ380,1.0,(AJ380/(AJ380-AF380*$H$13)))</f>
        <v>0</v>
      </c>
      <c r="AI380">
        <f>(AH380-1)*100</f>
        <v>0</v>
      </c>
      <c r="AJ380">
        <f>MAX(0,($B$13+$C$13*CJ380)/(1+$D$13*CJ380)*CC380/(CE380+273)*$E$13)</f>
        <v>0</v>
      </c>
      <c r="AK380" t="s">
        <v>292</v>
      </c>
      <c r="AL380" t="s">
        <v>292</v>
      </c>
      <c r="AM380">
        <v>0</v>
      </c>
      <c r="AN380">
        <v>0</v>
      </c>
      <c r="AO380">
        <f>1-AM380/AN380</f>
        <v>0</v>
      </c>
      <c r="AP380">
        <v>0</v>
      </c>
      <c r="AQ380" t="s">
        <v>292</v>
      </c>
      <c r="AR380" t="s">
        <v>292</v>
      </c>
      <c r="AS380">
        <v>0</v>
      </c>
      <c r="AT380">
        <v>0</v>
      </c>
      <c r="AU380">
        <f>1-AS380/AT380</f>
        <v>0</v>
      </c>
      <c r="AV380">
        <v>0.5</v>
      </c>
      <c r="AW380">
        <f>BN380</f>
        <v>0</v>
      </c>
      <c r="AX380">
        <f>K380</f>
        <v>0</v>
      </c>
      <c r="AY380">
        <f>AU380*AV380*AW380</f>
        <v>0</v>
      </c>
      <c r="AZ380">
        <f>(AX380-AP380)/AW380</f>
        <v>0</v>
      </c>
      <c r="BA380">
        <f>(AN380-AT380)/AT380</f>
        <v>0</v>
      </c>
      <c r="BB380">
        <f>AM380/(AO380+AM380/AT380)</f>
        <v>0</v>
      </c>
      <c r="BC380" t="s">
        <v>292</v>
      </c>
      <c r="BD380">
        <v>0</v>
      </c>
      <c r="BE380">
        <f>IF(BD380&lt;&gt;0, BD380, BB380)</f>
        <v>0</v>
      </c>
      <c r="BF380">
        <f>1-BE380/AT380</f>
        <v>0</v>
      </c>
      <c r="BG380">
        <f>(AT380-AS380)/(AT380-BE380)</f>
        <v>0</v>
      </c>
      <c r="BH380">
        <f>(AN380-AT380)/(AN380-BE380)</f>
        <v>0</v>
      </c>
      <c r="BI380">
        <f>(AT380-AS380)/(AT380-AM380)</f>
        <v>0</v>
      </c>
      <c r="BJ380">
        <f>(AN380-AT380)/(AN380-AM380)</f>
        <v>0</v>
      </c>
      <c r="BK380">
        <f>(BG380*BE380/AS380)</f>
        <v>0</v>
      </c>
      <c r="BL380">
        <f>(1-BK380)</f>
        <v>0</v>
      </c>
      <c r="BM380">
        <f>$B$11*CK380+$C$11*CL380+$F$11*CM380*(1-CP380)</f>
        <v>0</v>
      </c>
      <c r="BN380">
        <f>BM380*BO380</f>
        <v>0</v>
      </c>
      <c r="BO380">
        <f>($B$11*$D$9+$C$11*$D$9+$F$11*((CZ380+CR380)/MAX(CZ380+CR380+DA380, 0.1)*$I$9+DA380/MAX(CZ380+CR380+DA380, 0.1)*$J$9))/($B$11+$C$11+$F$11)</f>
        <v>0</v>
      </c>
      <c r="BP380">
        <f>($B$11*$K$9+$C$11*$K$9+$F$11*((CZ380+CR380)/MAX(CZ380+CR380+DA380, 0.1)*$P$9+DA380/MAX(CZ380+CR380+DA380, 0.1)*$Q$9))/($B$11+$C$11+$F$11)</f>
        <v>0</v>
      </c>
      <c r="BQ380">
        <v>6</v>
      </c>
      <c r="BR380">
        <v>0.5</v>
      </c>
      <c r="BS380" t="s">
        <v>293</v>
      </c>
      <c r="BT380">
        <v>2</v>
      </c>
      <c r="BU380">
        <v>1627941239.6</v>
      </c>
      <c r="BV380">
        <v>1208.15</v>
      </c>
      <c r="BW380">
        <v>1212.55</v>
      </c>
      <c r="BX380">
        <v>19.8747</v>
      </c>
      <c r="BY380">
        <v>19.8068</v>
      </c>
      <c r="BZ380">
        <v>1205.08</v>
      </c>
      <c r="CA380">
        <v>20.0031</v>
      </c>
      <c r="CB380">
        <v>899.955</v>
      </c>
      <c r="CC380">
        <v>101.139</v>
      </c>
      <c r="CD380">
        <v>0.100162</v>
      </c>
      <c r="CE380">
        <v>35.3508</v>
      </c>
      <c r="CF380">
        <v>35.621</v>
      </c>
      <c r="CG380">
        <v>999.9</v>
      </c>
      <c r="CH380">
        <v>0</v>
      </c>
      <c r="CI380">
        <v>0</v>
      </c>
      <c r="CJ380">
        <v>9992.5</v>
      </c>
      <c r="CK380">
        <v>0</v>
      </c>
      <c r="CL380">
        <v>66.2084</v>
      </c>
      <c r="CM380">
        <v>1460.09</v>
      </c>
      <c r="CN380">
        <v>0.973009</v>
      </c>
      <c r="CO380">
        <v>0.0269909</v>
      </c>
      <c r="CP380">
        <v>0</v>
      </c>
      <c r="CQ380">
        <v>3.3744</v>
      </c>
      <c r="CR380">
        <v>4.99951</v>
      </c>
      <c r="CS380">
        <v>194.146</v>
      </c>
      <c r="CT380">
        <v>11912.7</v>
      </c>
      <c r="CU380">
        <v>48.562</v>
      </c>
      <c r="CV380">
        <v>50.875</v>
      </c>
      <c r="CW380">
        <v>50.062</v>
      </c>
      <c r="CX380">
        <v>50</v>
      </c>
      <c r="CY380">
        <v>50.562</v>
      </c>
      <c r="CZ380">
        <v>1415.82</v>
      </c>
      <c r="DA380">
        <v>39.27</v>
      </c>
      <c r="DB380">
        <v>0</v>
      </c>
      <c r="DC380">
        <v>1627941240.1</v>
      </c>
      <c r="DD380">
        <v>0</v>
      </c>
      <c r="DE380">
        <v>3.25460384615385</v>
      </c>
      <c r="DF380">
        <v>-0.291223930156159</v>
      </c>
      <c r="DG380">
        <v>-1.55138461581347</v>
      </c>
      <c r="DH380">
        <v>194.682538461538</v>
      </c>
      <c r="DI380">
        <v>15</v>
      </c>
      <c r="DJ380">
        <v>1627940486.6</v>
      </c>
      <c r="DK380" t="s">
        <v>294</v>
      </c>
      <c r="DL380">
        <v>1627940484.1</v>
      </c>
      <c r="DM380">
        <v>1627940486.6</v>
      </c>
      <c r="DN380">
        <v>1</v>
      </c>
      <c r="DO380">
        <v>-0.66</v>
      </c>
      <c r="DP380">
        <v>-0.126</v>
      </c>
      <c r="DQ380">
        <v>0.617</v>
      </c>
      <c r="DR380">
        <v>-0.144</v>
      </c>
      <c r="DS380">
        <v>420</v>
      </c>
      <c r="DT380">
        <v>19</v>
      </c>
      <c r="DU380">
        <v>0.69</v>
      </c>
      <c r="DV380">
        <v>0.21</v>
      </c>
      <c r="DW380">
        <v>-4.40672414634146</v>
      </c>
      <c r="DX380">
        <v>-0.457228432055755</v>
      </c>
      <c r="DY380">
        <v>0.090691506095829</v>
      </c>
      <c r="DZ380">
        <v>1</v>
      </c>
      <c r="EA380">
        <v>3.26165882352941</v>
      </c>
      <c r="EB380">
        <v>-0.303750394390884</v>
      </c>
      <c r="EC380">
        <v>0.16565806938256</v>
      </c>
      <c r="ED380">
        <v>1</v>
      </c>
      <c r="EE380">
        <v>0.0800419902439024</v>
      </c>
      <c r="EF380">
        <v>0.0186358557491291</v>
      </c>
      <c r="EG380">
        <v>0.0134858722938761</v>
      </c>
      <c r="EH380">
        <v>1</v>
      </c>
      <c r="EI380">
        <v>3</v>
      </c>
      <c r="EJ380">
        <v>3</v>
      </c>
      <c r="EK380" t="s">
        <v>295</v>
      </c>
      <c r="EL380">
        <v>100</v>
      </c>
      <c r="EM380">
        <v>100</v>
      </c>
      <c r="EN380">
        <v>3.07</v>
      </c>
      <c r="EO380">
        <v>-0.1284</v>
      </c>
      <c r="EP380">
        <v>-1.5265217558934</v>
      </c>
      <c r="EQ380">
        <v>0.00616335315543056</v>
      </c>
      <c r="ER380">
        <v>-2.81551833566181e-06</v>
      </c>
      <c r="ES380">
        <v>7.20361701182458e-10</v>
      </c>
      <c r="ET380">
        <v>-0.335119031910718</v>
      </c>
      <c r="EU380">
        <v>0.000949733804135094</v>
      </c>
      <c r="EV380">
        <v>0.000626151634330831</v>
      </c>
      <c r="EW380">
        <v>-7.8445624330649e-06</v>
      </c>
      <c r="EX380">
        <v>-4</v>
      </c>
      <c r="EY380">
        <v>2067</v>
      </c>
      <c r="EZ380">
        <v>1</v>
      </c>
      <c r="FA380">
        <v>22</v>
      </c>
      <c r="FB380">
        <v>12.6</v>
      </c>
      <c r="FC380">
        <v>12.6</v>
      </c>
      <c r="FD380">
        <v>18</v>
      </c>
      <c r="FE380">
        <v>994.734</v>
      </c>
      <c r="FF380">
        <v>444.041</v>
      </c>
      <c r="FG380">
        <v>33.0006</v>
      </c>
      <c r="FH380">
        <v>35.9873</v>
      </c>
      <c r="FI380">
        <v>30.001</v>
      </c>
      <c r="FJ380">
        <v>35.7082</v>
      </c>
      <c r="FK380">
        <v>35.7249</v>
      </c>
      <c r="FL380">
        <v>63.6689</v>
      </c>
      <c r="FM380">
        <v>46.2607</v>
      </c>
      <c r="FN380">
        <v>0</v>
      </c>
      <c r="FO380">
        <v>33</v>
      </c>
      <c r="FP380">
        <v>1226.06</v>
      </c>
      <c r="FQ380">
        <v>19.7298</v>
      </c>
      <c r="FR380">
        <v>98.6505</v>
      </c>
      <c r="FS380">
        <v>97.4568</v>
      </c>
    </row>
    <row r="381" spans="1:175">
      <c r="A381">
        <v>365</v>
      </c>
      <c r="B381">
        <v>1627941241.6</v>
      </c>
      <c r="C381">
        <v>728</v>
      </c>
      <c r="D381" t="s">
        <v>1024</v>
      </c>
      <c r="E381" t="s">
        <v>1025</v>
      </c>
      <c r="F381">
        <v>0</v>
      </c>
      <c r="H381">
        <v>1627941241.6</v>
      </c>
      <c r="I381">
        <f>(J381)/1000</f>
        <v>0</v>
      </c>
      <c r="J381">
        <f>1000*CB381*AH381*(BX381-BY381)/(100*BQ381*(1000-AH381*BX381))</f>
        <v>0</v>
      </c>
      <c r="K381">
        <f>CB381*AH381*(BW381-BV381*(1000-AH381*BY381)/(1000-AH381*BX381))/(100*BQ381)</f>
        <v>0</v>
      </c>
      <c r="L381">
        <f>BV381 - IF(AH381&gt;1, K381*BQ381*100.0/(AJ381*CJ381), 0)</f>
        <v>0</v>
      </c>
      <c r="M381">
        <f>((S381-I381/2)*L381-K381)/(S381+I381/2)</f>
        <v>0</v>
      </c>
      <c r="N381">
        <f>M381*(CC381+CD381)/1000.0</f>
        <v>0</v>
      </c>
      <c r="O381">
        <f>(BV381 - IF(AH381&gt;1, K381*BQ381*100.0/(AJ381*CJ381), 0))*(CC381+CD381)/1000.0</f>
        <v>0</v>
      </c>
      <c r="P381">
        <f>2.0/((1/R381-1/Q381)+SIGN(R381)*SQRT((1/R381-1/Q381)*(1/R381-1/Q381) + 4*BR381/((BR381+1)*(BR381+1))*(2*1/R381*1/Q381-1/Q381*1/Q381)))</f>
        <v>0</v>
      </c>
      <c r="Q381">
        <f>IF(LEFT(BS381,1)&lt;&gt;"0",IF(LEFT(BS381,1)="1",3.0,BT381),$D$5+$E$5*(CJ381*CC381/($K$5*1000))+$F$5*(CJ381*CC381/($K$5*1000))*MAX(MIN(BQ381,$J$5),$I$5)*MAX(MIN(BQ381,$J$5),$I$5)+$G$5*MAX(MIN(BQ381,$J$5),$I$5)*(CJ381*CC381/($K$5*1000))+$H$5*(CJ381*CC381/($K$5*1000))*(CJ381*CC381/($K$5*1000)))</f>
        <v>0</v>
      </c>
      <c r="R381">
        <f>I381*(1000-(1000*0.61365*exp(17.502*V381/(240.97+V381))/(CC381+CD381)+BX381)/2)/(1000*0.61365*exp(17.502*V381/(240.97+V381))/(CC381+CD381)-BX381)</f>
        <v>0</v>
      </c>
      <c r="S381">
        <f>1/((BR381+1)/(P381/1.6)+1/(Q381/1.37)) + BR381/((BR381+1)/(P381/1.6) + BR381/(Q381/1.37))</f>
        <v>0</v>
      </c>
      <c r="T381">
        <f>(BM381*BP381)</f>
        <v>0</v>
      </c>
      <c r="U381">
        <f>(CE381+(T381+2*0.95*5.67E-8*(((CE381+$B$7)+273)^4-(CE381+273)^4)-44100*I381)/(1.84*29.3*Q381+8*0.95*5.67E-8*(CE381+273)^3))</f>
        <v>0</v>
      </c>
      <c r="V381">
        <f>($C$7*CF381+$D$7*CG381+$E$7*U381)</f>
        <v>0</v>
      </c>
      <c r="W381">
        <f>0.61365*exp(17.502*V381/(240.97+V381))</f>
        <v>0</v>
      </c>
      <c r="X381">
        <f>(Y381/Z381*100)</f>
        <v>0</v>
      </c>
      <c r="Y381">
        <f>BX381*(CC381+CD381)/1000</f>
        <v>0</v>
      </c>
      <c r="Z381">
        <f>0.61365*exp(17.502*CE381/(240.97+CE381))</f>
        <v>0</v>
      </c>
      <c r="AA381">
        <f>(W381-BX381*(CC381+CD381)/1000)</f>
        <v>0</v>
      </c>
      <c r="AB381">
        <f>(-I381*44100)</f>
        <v>0</v>
      </c>
      <c r="AC381">
        <f>2*29.3*Q381*0.92*(CE381-V381)</f>
        <v>0</v>
      </c>
      <c r="AD381">
        <f>2*0.95*5.67E-8*(((CE381+$B$7)+273)^4-(V381+273)^4)</f>
        <v>0</v>
      </c>
      <c r="AE381">
        <f>T381+AD381+AB381+AC381</f>
        <v>0</v>
      </c>
      <c r="AF381">
        <v>0</v>
      </c>
      <c r="AG381">
        <v>0</v>
      </c>
      <c r="AH381">
        <f>IF(AF381*$H$13&gt;=AJ381,1.0,(AJ381/(AJ381-AF381*$H$13)))</f>
        <v>0</v>
      </c>
      <c r="AI381">
        <f>(AH381-1)*100</f>
        <v>0</v>
      </c>
      <c r="AJ381">
        <f>MAX(0,($B$13+$C$13*CJ381)/(1+$D$13*CJ381)*CC381/(CE381+273)*$E$13)</f>
        <v>0</v>
      </c>
      <c r="AK381" t="s">
        <v>292</v>
      </c>
      <c r="AL381" t="s">
        <v>292</v>
      </c>
      <c r="AM381">
        <v>0</v>
      </c>
      <c r="AN381">
        <v>0</v>
      </c>
      <c r="AO381">
        <f>1-AM381/AN381</f>
        <v>0</v>
      </c>
      <c r="AP381">
        <v>0</v>
      </c>
      <c r="AQ381" t="s">
        <v>292</v>
      </c>
      <c r="AR381" t="s">
        <v>292</v>
      </c>
      <c r="AS381">
        <v>0</v>
      </c>
      <c r="AT381">
        <v>0</v>
      </c>
      <c r="AU381">
        <f>1-AS381/AT381</f>
        <v>0</v>
      </c>
      <c r="AV381">
        <v>0.5</v>
      </c>
      <c r="AW381">
        <f>BN381</f>
        <v>0</v>
      </c>
      <c r="AX381">
        <f>K381</f>
        <v>0</v>
      </c>
      <c r="AY381">
        <f>AU381*AV381*AW381</f>
        <v>0</v>
      </c>
      <c r="AZ381">
        <f>(AX381-AP381)/AW381</f>
        <v>0</v>
      </c>
      <c r="BA381">
        <f>(AN381-AT381)/AT381</f>
        <v>0</v>
      </c>
      <c r="BB381">
        <f>AM381/(AO381+AM381/AT381)</f>
        <v>0</v>
      </c>
      <c r="BC381" t="s">
        <v>292</v>
      </c>
      <c r="BD381">
        <v>0</v>
      </c>
      <c r="BE381">
        <f>IF(BD381&lt;&gt;0, BD381, BB381)</f>
        <v>0</v>
      </c>
      <c r="BF381">
        <f>1-BE381/AT381</f>
        <v>0</v>
      </c>
      <c r="BG381">
        <f>(AT381-AS381)/(AT381-BE381)</f>
        <v>0</v>
      </c>
      <c r="BH381">
        <f>(AN381-AT381)/(AN381-BE381)</f>
        <v>0</v>
      </c>
      <c r="BI381">
        <f>(AT381-AS381)/(AT381-AM381)</f>
        <v>0</v>
      </c>
      <c r="BJ381">
        <f>(AN381-AT381)/(AN381-AM381)</f>
        <v>0</v>
      </c>
      <c r="BK381">
        <f>(BG381*BE381/AS381)</f>
        <v>0</v>
      </c>
      <c r="BL381">
        <f>(1-BK381)</f>
        <v>0</v>
      </c>
      <c r="BM381">
        <f>$B$11*CK381+$C$11*CL381+$F$11*CM381*(1-CP381)</f>
        <v>0</v>
      </c>
      <c r="BN381">
        <f>BM381*BO381</f>
        <v>0</v>
      </c>
      <c r="BO381">
        <f>($B$11*$D$9+$C$11*$D$9+$F$11*((CZ381+CR381)/MAX(CZ381+CR381+DA381, 0.1)*$I$9+DA381/MAX(CZ381+CR381+DA381, 0.1)*$J$9))/($B$11+$C$11+$F$11)</f>
        <v>0</v>
      </c>
      <c r="BP381">
        <f>($B$11*$K$9+$C$11*$K$9+$F$11*((CZ381+CR381)/MAX(CZ381+CR381+DA381, 0.1)*$P$9+DA381/MAX(CZ381+CR381+DA381, 0.1)*$Q$9))/($B$11+$C$11+$F$11)</f>
        <v>0</v>
      </c>
      <c r="BQ381">
        <v>6</v>
      </c>
      <c r="BR381">
        <v>0.5</v>
      </c>
      <c r="BS381" t="s">
        <v>293</v>
      </c>
      <c r="BT381">
        <v>2</v>
      </c>
      <c r="BU381">
        <v>1627941241.6</v>
      </c>
      <c r="BV381">
        <v>1211.48</v>
      </c>
      <c r="BW381">
        <v>1215.89</v>
      </c>
      <c r="BX381">
        <v>19.8777</v>
      </c>
      <c r="BY381">
        <v>19.8109</v>
      </c>
      <c r="BZ381">
        <v>1208.4</v>
      </c>
      <c r="CA381">
        <v>20.006</v>
      </c>
      <c r="CB381">
        <v>900.032</v>
      </c>
      <c r="CC381">
        <v>101.138</v>
      </c>
      <c r="CD381">
        <v>0.100215</v>
      </c>
      <c r="CE381">
        <v>35.3482</v>
      </c>
      <c r="CF381">
        <v>35.6099</v>
      </c>
      <c r="CG381">
        <v>999.9</v>
      </c>
      <c r="CH381">
        <v>0</v>
      </c>
      <c r="CI381">
        <v>0</v>
      </c>
      <c r="CJ381">
        <v>10036.2</v>
      </c>
      <c r="CK381">
        <v>0</v>
      </c>
      <c r="CL381">
        <v>66.2084</v>
      </c>
      <c r="CM381">
        <v>1460.09</v>
      </c>
      <c r="CN381">
        <v>0.973009</v>
      </c>
      <c r="CO381">
        <v>0.0269909</v>
      </c>
      <c r="CP381">
        <v>0</v>
      </c>
      <c r="CQ381">
        <v>3.0618</v>
      </c>
      <c r="CR381">
        <v>4.99951</v>
      </c>
      <c r="CS381">
        <v>194.531</v>
      </c>
      <c r="CT381">
        <v>11912.7</v>
      </c>
      <c r="CU381">
        <v>48.562</v>
      </c>
      <c r="CV381">
        <v>50.875</v>
      </c>
      <c r="CW381">
        <v>50</v>
      </c>
      <c r="CX381">
        <v>50</v>
      </c>
      <c r="CY381">
        <v>50.562</v>
      </c>
      <c r="CZ381">
        <v>1415.82</v>
      </c>
      <c r="DA381">
        <v>39.27</v>
      </c>
      <c r="DB381">
        <v>0</v>
      </c>
      <c r="DC381">
        <v>1627941242.5</v>
      </c>
      <c r="DD381">
        <v>0</v>
      </c>
      <c r="DE381">
        <v>3.24714615384615</v>
      </c>
      <c r="DF381">
        <v>0.0789264958701598</v>
      </c>
      <c r="DG381">
        <v>-2.56225640087118</v>
      </c>
      <c r="DH381">
        <v>194.617538461538</v>
      </c>
      <c r="DI381">
        <v>15</v>
      </c>
      <c r="DJ381">
        <v>1627940486.6</v>
      </c>
      <c r="DK381" t="s">
        <v>294</v>
      </c>
      <c r="DL381">
        <v>1627940484.1</v>
      </c>
      <c r="DM381">
        <v>1627940486.6</v>
      </c>
      <c r="DN381">
        <v>1</v>
      </c>
      <c r="DO381">
        <v>-0.66</v>
      </c>
      <c r="DP381">
        <v>-0.126</v>
      </c>
      <c r="DQ381">
        <v>0.617</v>
      </c>
      <c r="DR381">
        <v>-0.144</v>
      </c>
      <c r="DS381">
        <v>420</v>
      </c>
      <c r="DT381">
        <v>19</v>
      </c>
      <c r="DU381">
        <v>0.69</v>
      </c>
      <c r="DV381">
        <v>0.21</v>
      </c>
      <c r="DW381">
        <v>-4.42229829268293</v>
      </c>
      <c r="DX381">
        <v>-0.111449895470379</v>
      </c>
      <c r="DY381">
        <v>0.0714845221829118</v>
      </c>
      <c r="DZ381">
        <v>1</v>
      </c>
      <c r="EA381">
        <v>3.26931176470588</v>
      </c>
      <c r="EB381">
        <v>0.0176703296703237</v>
      </c>
      <c r="EC381">
        <v>0.170154773428239</v>
      </c>
      <c r="ED381">
        <v>1</v>
      </c>
      <c r="EE381">
        <v>0.0803893585365854</v>
      </c>
      <c r="EF381">
        <v>-0.02947733728223</v>
      </c>
      <c r="EG381">
        <v>0.0131188501928495</v>
      </c>
      <c r="EH381">
        <v>1</v>
      </c>
      <c r="EI381">
        <v>3</v>
      </c>
      <c r="EJ381">
        <v>3</v>
      </c>
      <c r="EK381" t="s">
        <v>295</v>
      </c>
      <c r="EL381">
        <v>100</v>
      </c>
      <c r="EM381">
        <v>100</v>
      </c>
      <c r="EN381">
        <v>3.08</v>
      </c>
      <c r="EO381">
        <v>-0.1283</v>
      </c>
      <c r="EP381">
        <v>-1.5265217558934</v>
      </c>
      <c r="EQ381">
        <v>0.00616335315543056</v>
      </c>
      <c r="ER381">
        <v>-2.81551833566181e-06</v>
      </c>
      <c r="ES381">
        <v>7.20361701182458e-10</v>
      </c>
      <c r="ET381">
        <v>-0.335119031910718</v>
      </c>
      <c r="EU381">
        <v>0.000949733804135094</v>
      </c>
      <c r="EV381">
        <v>0.000626151634330831</v>
      </c>
      <c r="EW381">
        <v>-7.8445624330649e-06</v>
      </c>
      <c r="EX381">
        <v>-4</v>
      </c>
      <c r="EY381">
        <v>2067</v>
      </c>
      <c r="EZ381">
        <v>1</v>
      </c>
      <c r="FA381">
        <v>22</v>
      </c>
      <c r="FB381">
        <v>12.6</v>
      </c>
      <c r="FC381">
        <v>12.6</v>
      </c>
      <c r="FD381">
        <v>18</v>
      </c>
      <c r="FE381">
        <v>994.893</v>
      </c>
      <c r="FF381">
        <v>444.042</v>
      </c>
      <c r="FG381">
        <v>33.0004</v>
      </c>
      <c r="FH381">
        <v>35.9921</v>
      </c>
      <c r="FI381">
        <v>30.0009</v>
      </c>
      <c r="FJ381">
        <v>35.7131</v>
      </c>
      <c r="FK381">
        <v>35.7298</v>
      </c>
      <c r="FL381">
        <v>63.7868</v>
      </c>
      <c r="FM381">
        <v>46.2607</v>
      </c>
      <c r="FN381">
        <v>0</v>
      </c>
      <c r="FO381">
        <v>33</v>
      </c>
      <c r="FP381">
        <v>1226.06</v>
      </c>
      <c r="FQ381">
        <v>19.7298</v>
      </c>
      <c r="FR381">
        <v>98.6507</v>
      </c>
      <c r="FS381">
        <v>97.4556</v>
      </c>
    </row>
    <row r="382" spans="1:175">
      <c r="A382">
        <v>366</v>
      </c>
      <c r="B382">
        <v>1627941243.6</v>
      </c>
      <c r="C382">
        <v>730</v>
      </c>
      <c r="D382" t="s">
        <v>1026</v>
      </c>
      <c r="E382" t="s">
        <v>1027</v>
      </c>
      <c r="F382">
        <v>0</v>
      </c>
      <c r="H382">
        <v>1627941243.6</v>
      </c>
      <c r="I382">
        <f>(J382)/1000</f>
        <v>0</v>
      </c>
      <c r="J382">
        <f>1000*CB382*AH382*(BX382-BY382)/(100*BQ382*(1000-AH382*BX382))</f>
        <v>0</v>
      </c>
      <c r="K382">
        <f>CB382*AH382*(BW382-BV382*(1000-AH382*BY382)/(1000-AH382*BX382))/(100*BQ382)</f>
        <v>0</v>
      </c>
      <c r="L382">
        <f>BV382 - IF(AH382&gt;1, K382*BQ382*100.0/(AJ382*CJ382), 0)</f>
        <v>0</v>
      </c>
      <c r="M382">
        <f>((S382-I382/2)*L382-K382)/(S382+I382/2)</f>
        <v>0</v>
      </c>
      <c r="N382">
        <f>M382*(CC382+CD382)/1000.0</f>
        <v>0</v>
      </c>
      <c r="O382">
        <f>(BV382 - IF(AH382&gt;1, K382*BQ382*100.0/(AJ382*CJ382), 0))*(CC382+CD382)/1000.0</f>
        <v>0</v>
      </c>
      <c r="P382">
        <f>2.0/((1/R382-1/Q382)+SIGN(R382)*SQRT((1/R382-1/Q382)*(1/R382-1/Q382) + 4*BR382/((BR382+1)*(BR382+1))*(2*1/R382*1/Q382-1/Q382*1/Q382)))</f>
        <v>0</v>
      </c>
      <c r="Q382">
        <f>IF(LEFT(BS382,1)&lt;&gt;"0",IF(LEFT(BS382,1)="1",3.0,BT382),$D$5+$E$5*(CJ382*CC382/($K$5*1000))+$F$5*(CJ382*CC382/($K$5*1000))*MAX(MIN(BQ382,$J$5),$I$5)*MAX(MIN(BQ382,$J$5),$I$5)+$G$5*MAX(MIN(BQ382,$J$5),$I$5)*(CJ382*CC382/($K$5*1000))+$H$5*(CJ382*CC382/($K$5*1000))*(CJ382*CC382/($K$5*1000)))</f>
        <v>0</v>
      </c>
      <c r="R382">
        <f>I382*(1000-(1000*0.61365*exp(17.502*V382/(240.97+V382))/(CC382+CD382)+BX382)/2)/(1000*0.61365*exp(17.502*V382/(240.97+V382))/(CC382+CD382)-BX382)</f>
        <v>0</v>
      </c>
      <c r="S382">
        <f>1/((BR382+1)/(P382/1.6)+1/(Q382/1.37)) + BR382/((BR382+1)/(P382/1.6) + BR382/(Q382/1.37))</f>
        <v>0</v>
      </c>
      <c r="T382">
        <f>(BM382*BP382)</f>
        <v>0</v>
      </c>
      <c r="U382">
        <f>(CE382+(T382+2*0.95*5.67E-8*(((CE382+$B$7)+273)^4-(CE382+273)^4)-44100*I382)/(1.84*29.3*Q382+8*0.95*5.67E-8*(CE382+273)^3))</f>
        <v>0</v>
      </c>
      <c r="V382">
        <f>($C$7*CF382+$D$7*CG382+$E$7*U382)</f>
        <v>0</v>
      </c>
      <c r="W382">
        <f>0.61365*exp(17.502*V382/(240.97+V382))</f>
        <v>0</v>
      </c>
      <c r="X382">
        <f>(Y382/Z382*100)</f>
        <v>0</v>
      </c>
      <c r="Y382">
        <f>BX382*(CC382+CD382)/1000</f>
        <v>0</v>
      </c>
      <c r="Z382">
        <f>0.61365*exp(17.502*CE382/(240.97+CE382))</f>
        <v>0</v>
      </c>
      <c r="AA382">
        <f>(W382-BX382*(CC382+CD382)/1000)</f>
        <v>0</v>
      </c>
      <c r="AB382">
        <f>(-I382*44100)</f>
        <v>0</v>
      </c>
      <c r="AC382">
        <f>2*29.3*Q382*0.92*(CE382-V382)</f>
        <v>0</v>
      </c>
      <c r="AD382">
        <f>2*0.95*5.67E-8*(((CE382+$B$7)+273)^4-(V382+273)^4)</f>
        <v>0</v>
      </c>
      <c r="AE382">
        <f>T382+AD382+AB382+AC382</f>
        <v>0</v>
      </c>
      <c r="AF382">
        <v>0</v>
      </c>
      <c r="AG382">
        <v>0</v>
      </c>
      <c r="AH382">
        <f>IF(AF382*$H$13&gt;=AJ382,1.0,(AJ382/(AJ382-AF382*$H$13)))</f>
        <v>0</v>
      </c>
      <c r="AI382">
        <f>(AH382-1)*100</f>
        <v>0</v>
      </c>
      <c r="AJ382">
        <f>MAX(0,($B$13+$C$13*CJ382)/(1+$D$13*CJ382)*CC382/(CE382+273)*$E$13)</f>
        <v>0</v>
      </c>
      <c r="AK382" t="s">
        <v>292</v>
      </c>
      <c r="AL382" t="s">
        <v>292</v>
      </c>
      <c r="AM382">
        <v>0</v>
      </c>
      <c r="AN382">
        <v>0</v>
      </c>
      <c r="AO382">
        <f>1-AM382/AN382</f>
        <v>0</v>
      </c>
      <c r="AP382">
        <v>0</v>
      </c>
      <c r="AQ382" t="s">
        <v>292</v>
      </c>
      <c r="AR382" t="s">
        <v>292</v>
      </c>
      <c r="AS382">
        <v>0</v>
      </c>
      <c r="AT382">
        <v>0</v>
      </c>
      <c r="AU382">
        <f>1-AS382/AT382</f>
        <v>0</v>
      </c>
      <c r="AV382">
        <v>0.5</v>
      </c>
      <c r="AW382">
        <f>BN382</f>
        <v>0</v>
      </c>
      <c r="AX382">
        <f>K382</f>
        <v>0</v>
      </c>
      <c r="AY382">
        <f>AU382*AV382*AW382</f>
        <v>0</v>
      </c>
      <c r="AZ382">
        <f>(AX382-AP382)/AW382</f>
        <v>0</v>
      </c>
      <c r="BA382">
        <f>(AN382-AT382)/AT382</f>
        <v>0</v>
      </c>
      <c r="BB382">
        <f>AM382/(AO382+AM382/AT382)</f>
        <v>0</v>
      </c>
      <c r="BC382" t="s">
        <v>292</v>
      </c>
      <c r="BD382">
        <v>0</v>
      </c>
      <c r="BE382">
        <f>IF(BD382&lt;&gt;0, BD382, BB382)</f>
        <v>0</v>
      </c>
      <c r="BF382">
        <f>1-BE382/AT382</f>
        <v>0</v>
      </c>
      <c r="BG382">
        <f>(AT382-AS382)/(AT382-BE382)</f>
        <v>0</v>
      </c>
      <c r="BH382">
        <f>(AN382-AT382)/(AN382-BE382)</f>
        <v>0</v>
      </c>
      <c r="BI382">
        <f>(AT382-AS382)/(AT382-AM382)</f>
        <v>0</v>
      </c>
      <c r="BJ382">
        <f>(AN382-AT382)/(AN382-AM382)</f>
        <v>0</v>
      </c>
      <c r="BK382">
        <f>(BG382*BE382/AS382)</f>
        <v>0</v>
      </c>
      <c r="BL382">
        <f>(1-BK382)</f>
        <v>0</v>
      </c>
      <c r="BM382">
        <f>$B$11*CK382+$C$11*CL382+$F$11*CM382*(1-CP382)</f>
        <v>0</v>
      </c>
      <c r="BN382">
        <f>BM382*BO382</f>
        <v>0</v>
      </c>
      <c r="BO382">
        <f>($B$11*$D$9+$C$11*$D$9+$F$11*((CZ382+CR382)/MAX(CZ382+CR382+DA382, 0.1)*$I$9+DA382/MAX(CZ382+CR382+DA382, 0.1)*$J$9))/($B$11+$C$11+$F$11)</f>
        <v>0</v>
      </c>
      <c r="BP382">
        <f>($B$11*$K$9+$C$11*$K$9+$F$11*((CZ382+CR382)/MAX(CZ382+CR382+DA382, 0.1)*$P$9+DA382/MAX(CZ382+CR382+DA382, 0.1)*$Q$9))/($B$11+$C$11+$F$11)</f>
        <v>0</v>
      </c>
      <c r="BQ382">
        <v>6</v>
      </c>
      <c r="BR382">
        <v>0.5</v>
      </c>
      <c r="BS382" t="s">
        <v>293</v>
      </c>
      <c r="BT382">
        <v>2</v>
      </c>
      <c r="BU382">
        <v>1627941243.6</v>
      </c>
      <c r="BV382">
        <v>1214.89</v>
      </c>
      <c r="BW382">
        <v>1219.31</v>
      </c>
      <c r="BX382">
        <v>19.88</v>
      </c>
      <c r="BY382">
        <v>19.8137</v>
      </c>
      <c r="BZ382">
        <v>1211.8</v>
      </c>
      <c r="CA382">
        <v>20.0083</v>
      </c>
      <c r="CB382">
        <v>899.923</v>
      </c>
      <c r="CC382">
        <v>101.137</v>
      </c>
      <c r="CD382">
        <v>0.0997133</v>
      </c>
      <c r="CE382">
        <v>35.3458</v>
      </c>
      <c r="CF382">
        <v>35.5981</v>
      </c>
      <c r="CG382">
        <v>999.9</v>
      </c>
      <c r="CH382">
        <v>0</v>
      </c>
      <c r="CI382">
        <v>0</v>
      </c>
      <c r="CJ382">
        <v>10031.2</v>
      </c>
      <c r="CK382">
        <v>0</v>
      </c>
      <c r="CL382">
        <v>66.2084</v>
      </c>
      <c r="CM382">
        <v>1459.79</v>
      </c>
      <c r="CN382">
        <v>0.973003</v>
      </c>
      <c r="CO382">
        <v>0.0269966</v>
      </c>
      <c r="CP382">
        <v>0</v>
      </c>
      <c r="CQ382">
        <v>3.4956</v>
      </c>
      <c r="CR382">
        <v>4.99951</v>
      </c>
      <c r="CS382">
        <v>193.865</v>
      </c>
      <c r="CT382">
        <v>11910.2</v>
      </c>
      <c r="CU382">
        <v>48.5</v>
      </c>
      <c r="CV382">
        <v>50.875</v>
      </c>
      <c r="CW382">
        <v>50</v>
      </c>
      <c r="CX382">
        <v>50</v>
      </c>
      <c r="CY382">
        <v>50.562</v>
      </c>
      <c r="CZ382">
        <v>1415.52</v>
      </c>
      <c r="DA382">
        <v>39.27</v>
      </c>
      <c r="DB382">
        <v>0</v>
      </c>
      <c r="DC382">
        <v>1627941244.3</v>
      </c>
      <c r="DD382">
        <v>0</v>
      </c>
      <c r="DE382">
        <v>3.2661</v>
      </c>
      <c r="DF382">
        <v>0.0573923094406934</v>
      </c>
      <c r="DG382">
        <v>-3.46738461655038</v>
      </c>
      <c r="DH382">
        <v>194.54328</v>
      </c>
      <c r="DI382">
        <v>15</v>
      </c>
      <c r="DJ382">
        <v>1627940486.6</v>
      </c>
      <c r="DK382" t="s">
        <v>294</v>
      </c>
      <c r="DL382">
        <v>1627940484.1</v>
      </c>
      <c r="DM382">
        <v>1627940486.6</v>
      </c>
      <c r="DN382">
        <v>1</v>
      </c>
      <c r="DO382">
        <v>-0.66</v>
      </c>
      <c r="DP382">
        <v>-0.126</v>
      </c>
      <c r="DQ382">
        <v>0.617</v>
      </c>
      <c r="DR382">
        <v>-0.144</v>
      </c>
      <c r="DS382">
        <v>420</v>
      </c>
      <c r="DT382">
        <v>19</v>
      </c>
      <c r="DU382">
        <v>0.69</v>
      </c>
      <c r="DV382">
        <v>0.21</v>
      </c>
      <c r="DW382">
        <v>-4.43585707317073</v>
      </c>
      <c r="DX382">
        <v>0.154408641114998</v>
      </c>
      <c r="DY382">
        <v>0.0547886009260473</v>
      </c>
      <c r="DZ382">
        <v>1</v>
      </c>
      <c r="EA382">
        <v>3.26145428571429</v>
      </c>
      <c r="EB382">
        <v>-0.168749119373782</v>
      </c>
      <c r="EC382">
        <v>0.170903543962012</v>
      </c>
      <c r="ED382">
        <v>1</v>
      </c>
      <c r="EE382">
        <v>0.0805465048780488</v>
      </c>
      <c r="EF382">
        <v>-0.0793450452961671</v>
      </c>
      <c r="EG382">
        <v>0.0129422744643932</v>
      </c>
      <c r="EH382">
        <v>1</v>
      </c>
      <c r="EI382">
        <v>3</v>
      </c>
      <c r="EJ382">
        <v>3</v>
      </c>
      <c r="EK382" t="s">
        <v>295</v>
      </c>
      <c r="EL382">
        <v>100</v>
      </c>
      <c r="EM382">
        <v>100</v>
      </c>
      <c r="EN382">
        <v>3.09</v>
      </c>
      <c r="EO382">
        <v>-0.1283</v>
      </c>
      <c r="EP382">
        <v>-1.5265217558934</v>
      </c>
      <c r="EQ382">
        <v>0.00616335315543056</v>
      </c>
      <c r="ER382">
        <v>-2.81551833566181e-06</v>
      </c>
      <c r="ES382">
        <v>7.20361701182458e-10</v>
      </c>
      <c r="ET382">
        <v>-0.335119031910718</v>
      </c>
      <c r="EU382">
        <v>0.000949733804135094</v>
      </c>
      <c r="EV382">
        <v>0.000626151634330831</v>
      </c>
      <c r="EW382">
        <v>-7.8445624330649e-06</v>
      </c>
      <c r="EX382">
        <v>-4</v>
      </c>
      <c r="EY382">
        <v>2067</v>
      </c>
      <c r="EZ382">
        <v>1</v>
      </c>
      <c r="FA382">
        <v>22</v>
      </c>
      <c r="FB382">
        <v>12.7</v>
      </c>
      <c r="FC382">
        <v>12.6</v>
      </c>
      <c r="FD382">
        <v>18</v>
      </c>
      <c r="FE382">
        <v>994.544</v>
      </c>
      <c r="FF382">
        <v>443.912</v>
      </c>
      <c r="FG382">
        <v>33.0003</v>
      </c>
      <c r="FH382">
        <v>35.9962</v>
      </c>
      <c r="FI382">
        <v>30.0009</v>
      </c>
      <c r="FJ382">
        <v>35.7172</v>
      </c>
      <c r="FK382">
        <v>35.7347</v>
      </c>
      <c r="FL382">
        <v>63.949</v>
      </c>
      <c r="FM382">
        <v>46.5387</v>
      </c>
      <c r="FN382">
        <v>0</v>
      </c>
      <c r="FO382">
        <v>33</v>
      </c>
      <c r="FP382">
        <v>1231.08</v>
      </c>
      <c r="FQ382">
        <v>19.7213</v>
      </c>
      <c r="FR382">
        <v>98.6508</v>
      </c>
      <c r="FS382">
        <v>97.454</v>
      </c>
    </row>
    <row r="383" spans="1:175">
      <c r="A383">
        <v>367</v>
      </c>
      <c r="B383">
        <v>1627941245.6</v>
      </c>
      <c r="C383">
        <v>732</v>
      </c>
      <c r="D383" t="s">
        <v>1028</v>
      </c>
      <c r="E383" t="s">
        <v>1029</v>
      </c>
      <c r="F383">
        <v>0</v>
      </c>
      <c r="H383">
        <v>1627941245.6</v>
      </c>
      <c r="I383">
        <f>(J383)/1000</f>
        <v>0</v>
      </c>
      <c r="J383">
        <f>1000*CB383*AH383*(BX383-BY383)/(100*BQ383*(1000-AH383*BX383))</f>
        <v>0</v>
      </c>
      <c r="K383">
        <f>CB383*AH383*(BW383-BV383*(1000-AH383*BY383)/(1000-AH383*BX383))/(100*BQ383)</f>
        <v>0</v>
      </c>
      <c r="L383">
        <f>BV383 - IF(AH383&gt;1, K383*BQ383*100.0/(AJ383*CJ383), 0)</f>
        <v>0</v>
      </c>
      <c r="M383">
        <f>((S383-I383/2)*L383-K383)/(S383+I383/2)</f>
        <v>0</v>
      </c>
      <c r="N383">
        <f>M383*(CC383+CD383)/1000.0</f>
        <v>0</v>
      </c>
      <c r="O383">
        <f>(BV383 - IF(AH383&gt;1, K383*BQ383*100.0/(AJ383*CJ383), 0))*(CC383+CD383)/1000.0</f>
        <v>0</v>
      </c>
      <c r="P383">
        <f>2.0/((1/R383-1/Q383)+SIGN(R383)*SQRT((1/R383-1/Q383)*(1/R383-1/Q383) + 4*BR383/((BR383+1)*(BR383+1))*(2*1/R383*1/Q383-1/Q383*1/Q383)))</f>
        <v>0</v>
      </c>
      <c r="Q383">
        <f>IF(LEFT(BS383,1)&lt;&gt;"0",IF(LEFT(BS383,1)="1",3.0,BT383),$D$5+$E$5*(CJ383*CC383/($K$5*1000))+$F$5*(CJ383*CC383/($K$5*1000))*MAX(MIN(BQ383,$J$5),$I$5)*MAX(MIN(BQ383,$J$5),$I$5)+$G$5*MAX(MIN(BQ383,$J$5),$I$5)*(CJ383*CC383/($K$5*1000))+$H$5*(CJ383*CC383/($K$5*1000))*(CJ383*CC383/($K$5*1000)))</f>
        <v>0</v>
      </c>
      <c r="R383">
        <f>I383*(1000-(1000*0.61365*exp(17.502*V383/(240.97+V383))/(CC383+CD383)+BX383)/2)/(1000*0.61365*exp(17.502*V383/(240.97+V383))/(CC383+CD383)-BX383)</f>
        <v>0</v>
      </c>
      <c r="S383">
        <f>1/((BR383+1)/(P383/1.6)+1/(Q383/1.37)) + BR383/((BR383+1)/(P383/1.6) + BR383/(Q383/1.37))</f>
        <v>0</v>
      </c>
      <c r="T383">
        <f>(BM383*BP383)</f>
        <v>0</v>
      </c>
      <c r="U383">
        <f>(CE383+(T383+2*0.95*5.67E-8*(((CE383+$B$7)+273)^4-(CE383+273)^4)-44100*I383)/(1.84*29.3*Q383+8*0.95*5.67E-8*(CE383+273)^3))</f>
        <v>0</v>
      </c>
      <c r="V383">
        <f>($C$7*CF383+$D$7*CG383+$E$7*U383)</f>
        <v>0</v>
      </c>
      <c r="W383">
        <f>0.61365*exp(17.502*V383/(240.97+V383))</f>
        <v>0</v>
      </c>
      <c r="X383">
        <f>(Y383/Z383*100)</f>
        <v>0</v>
      </c>
      <c r="Y383">
        <f>BX383*(CC383+CD383)/1000</f>
        <v>0</v>
      </c>
      <c r="Z383">
        <f>0.61365*exp(17.502*CE383/(240.97+CE383))</f>
        <v>0</v>
      </c>
      <c r="AA383">
        <f>(W383-BX383*(CC383+CD383)/1000)</f>
        <v>0</v>
      </c>
      <c r="AB383">
        <f>(-I383*44100)</f>
        <v>0</v>
      </c>
      <c r="AC383">
        <f>2*29.3*Q383*0.92*(CE383-V383)</f>
        <v>0</v>
      </c>
      <c r="AD383">
        <f>2*0.95*5.67E-8*(((CE383+$B$7)+273)^4-(V383+273)^4)</f>
        <v>0</v>
      </c>
      <c r="AE383">
        <f>T383+AD383+AB383+AC383</f>
        <v>0</v>
      </c>
      <c r="AF383">
        <v>0</v>
      </c>
      <c r="AG383">
        <v>0</v>
      </c>
      <c r="AH383">
        <f>IF(AF383*$H$13&gt;=AJ383,1.0,(AJ383/(AJ383-AF383*$H$13)))</f>
        <v>0</v>
      </c>
      <c r="AI383">
        <f>(AH383-1)*100</f>
        <v>0</v>
      </c>
      <c r="AJ383">
        <f>MAX(0,($B$13+$C$13*CJ383)/(1+$D$13*CJ383)*CC383/(CE383+273)*$E$13)</f>
        <v>0</v>
      </c>
      <c r="AK383" t="s">
        <v>292</v>
      </c>
      <c r="AL383" t="s">
        <v>292</v>
      </c>
      <c r="AM383">
        <v>0</v>
      </c>
      <c r="AN383">
        <v>0</v>
      </c>
      <c r="AO383">
        <f>1-AM383/AN383</f>
        <v>0</v>
      </c>
      <c r="AP383">
        <v>0</v>
      </c>
      <c r="AQ383" t="s">
        <v>292</v>
      </c>
      <c r="AR383" t="s">
        <v>292</v>
      </c>
      <c r="AS383">
        <v>0</v>
      </c>
      <c r="AT383">
        <v>0</v>
      </c>
      <c r="AU383">
        <f>1-AS383/AT383</f>
        <v>0</v>
      </c>
      <c r="AV383">
        <v>0.5</v>
      </c>
      <c r="AW383">
        <f>BN383</f>
        <v>0</v>
      </c>
      <c r="AX383">
        <f>K383</f>
        <v>0</v>
      </c>
      <c r="AY383">
        <f>AU383*AV383*AW383</f>
        <v>0</v>
      </c>
      <c r="AZ383">
        <f>(AX383-AP383)/AW383</f>
        <v>0</v>
      </c>
      <c r="BA383">
        <f>(AN383-AT383)/AT383</f>
        <v>0</v>
      </c>
      <c r="BB383">
        <f>AM383/(AO383+AM383/AT383)</f>
        <v>0</v>
      </c>
      <c r="BC383" t="s">
        <v>292</v>
      </c>
      <c r="BD383">
        <v>0</v>
      </c>
      <c r="BE383">
        <f>IF(BD383&lt;&gt;0, BD383, BB383)</f>
        <v>0</v>
      </c>
      <c r="BF383">
        <f>1-BE383/AT383</f>
        <v>0</v>
      </c>
      <c r="BG383">
        <f>(AT383-AS383)/(AT383-BE383)</f>
        <v>0</v>
      </c>
      <c r="BH383">
        <f>(AN383-AT383)/(AN383-BE383)</f>
        <v>0</v>
      </c>
      <c r="BI383">
        <f>(AT383-AS383)/(AT383-AM383)</f>
        <v>0</v>
      </c>
      <c r="BJ383">
        <f>(AN383-AT383)/(AN383-AM383)</f>
        <v>0</v>
      </c>
      <c r="BK383">
        <f>(BG383*BE383/AS383)</f>
        <v>0</v>
      </c>
      <c r="BL383">
        <f>(1-BK383)</f>
        <v>0</v>
      </c>
      <c r="BM383">
        <f>$B$11*CK383+$C$11*CL383+$F$11*CM383*(1-CP383)</f>
        <v>0</v>
      </c>
      <c r="BN383">
        <f>BM383*BO383</f>
        <v>0</v>
      </c>
      <c r="BO383">
        <f>($B$11*$D$9+$C$11*$D$9+$F$11*((CZ383+CR383)/MAX(CZ383+CR383+DA383, 0.1)*$I$9+DA383/MAX(CZ383+CR383+DA383, 0.1)*$J$9))/($B$11+$C$11+$F$11)</f>
        <v>0</v>
      </c>
      <c r="BP383">
        <f>($B$11*$K$9+$C$11*$K$9+$F$11*((CZ383+CR383)/MAX(CZ383+CR383+DA383, 0.1)*$P$9+DA383/MAX(CZ383+CR383+DA383, 0.1)*$Q$9))/($B$11+$C$11+$F$11)</f>
        <v>0</v>
      </c>
      <c r="BQ383">
        <v>6</v>
      </c>
      <c r="BR383">
        <v>0.5</v>
      </c>
      <c r="BS383" t="s">
        <v>293</v>
      </c>
      <c r="BT383">
        <v>2</v>
      </c>
      <c r="BU383">
        <v>1627941245.6</v>
      </c>
      <c r="BV383">
        <v>1218.34</v>
      </c>
      <c r="BW383">
        <v>1222.87</v>
      </c>
      <c r="BX383">
        <v>19.8826</v>
      </c>
      <c r="BY383">
        <v>19.802</v>
      </c>
      <c r="BZ383">
        <v>1215.24</v>
      </c>
      <c r="CA383">
        <v>20.0108</v>
      </c>
      <c r="CB383">
        <v>899.959</v>
      </c>
      <c r="CC383">
        <v>101.138</v>
      </c>
      <c r="CD383">
        <v>0.100023</v>
      </c>
      <c r="CE383">
        <v>35.3429</v>
      </c>
      <c r="CF383">
        <v>35.6011</v>
      </c>
      <c r="CG383">
        <v>999.9</v>
      </c>
      <c r="CH383">
        <v>0</v>
      </c>
      <c r="CI383">
        <v>0</v>
      </c>
      <c r="CJ383">
        <v>9997.5</v>
      </c>
      <c r="CK383">
        <v>0</v>
      </c>
      <c r="CL383">
        <v>66.2084</v>
      </c>
      <c r="CM383">
        <v>1460.1</v>
      </c>
      <c r="CN383">
        <v>0.973009</v>
      </c>
      <c r="CO383">
        <v>0.0269909</v>
      </c>
      <c r="CP383">
        <v>0</v>
      </c>
      <c r="CQ383">
        <v>3.2048</v>
      </c>
      <c r="CR383">
        <v>4.99951</v>
      </c>
      <c r="CS383">
        <v>194.14</v>
      </c>
      <c r="CT383">
        <v>11912.7</v>
      </c>
      <c r="CU383">
        <v>48.5</v>
      </c>
      <c r="CV383">
        <v>50.875</v>
      </c>
      <c r="CW383">
        <v>50</v>
      </c>
      <c r="CX383">
        <v>50</v>
      </c>
      <c r="CY383">
        <v>50.562</v>
      </c>
      <c r="CZ383">
        <v>1415.83</v>
      </c>
      <c r="DA383">
        <v>39.27</v>
      </c>
      <c r="DB383">
        <v>0</v>
      </c>
      <c r="DC383">
        <v>1627941246.1</v>
      </c>
      <c r="DD383">
        <v>0</v>
      </c>
      <c r="DE383">
        <v>3.26974230769231</v>
      </c>
      <c r="DF383">
        <v>-0.147921366344441</v>
      </c>
      <c r="DG383">
        <v>-3.32923076637851</v>
      </c>
      <c r="DH383">
        <v>194.447</v>
      </c>
      <c r="DI383">
        <v>15</v>
      </c>
      <c r="DJ383">
        <v>1627940486.6</v>
      </c>
      <c r="DK383" t="s">
        <v>294</v>
      </c>
      <c r="DL383">
        <v>1627940484.1</v>
      </c>
      <c r="DM383">
        <v>1627940486.6</v>
      </c>
      <c r="DN383">
        <v>1</v>
      </c>
      <c r="DO383">
        <v>-0.66</v>
      </c>
      <c r="DP383">
        <v>-0.126</v>
      </c>
      <c r="DQ383">
        <v>0.617</v>
      </c>
      <c r="DR383">
        <v>-0.144</v>
      </c>
      <c r="DS383">
        <v>420</v>
      </c>
      <c r="DT383">
        <v>19</v>
      </c>
      <c r="DU383">
        <v>0.69</v>
      </c>
      <c r="DV383">
        <v>0.21</v>
      </c>
      <c r="DW383">
        <v>-4.43977219512195</v>
      </c>
      <c r="DX383">
        <v>0.306919860627172</v>
      </c>
      <c r="DY383">
        <v>0.0478627290973347</v>
      </c>
      <c r="DZ383">
        <v>1</v>
      </c>
      <c r="EA383">
        <v>3.2653</v>
      </c>
      <c r="EB383">
        <v>0.00400235382496617</v>
      </c>
      <c r="EC383">
        <v>0.153263122459</v>
      </c>
      <c r="ED383">
        <v>1</v>
      </c>
      <c r="EE383">
        <v>0.0802168146341463</v>
      </c>
      <c r="EF383">
        <v>-0.120417229965157</v>
      </c>
      <c r="EG383">
        <v>0.0131679048886439</v>
      </c>
      <c r="EH383">
        <v>0</v>
      </c>
      <c r="EI383">
        <v>2</v>
      </c>
      <c r="EJ383">
        <v>3</v>
      </c>
      <c r="EK383" t="s">
        <v>298</v>
      </c>
      <c r="EL383">
        <v>100</v>
      </c>
      <c r="EM383">
        <v>100</v>
      </c>
      <c r="EN383">
        <v>3.1</v>
      </c>
      <c r="EO383">
        <v>-0.1282</v>
      </c>
      <c r="EP383">
        <v>-1.5265217558934</v>
      </c>
      <c r="EQ383">
        <v>0.00616335315543056</v>
      </c>
      <c r="ER383">
        <v>-2.81551833566181e-06</v>
      </c>
      <c r="ES383">
        <v>7.20361701182458e-10</v>
      </c>
      <c r="ET383">
        <v>-0.335119031910718</v>
      </c>
      <c r="EU383">
        <v>0.000949733804135094</v>
      </c>
      <c r="EV383">
        <v>0.000626151634330831</v>
      </c>
      <c r="EW383">
        <v>-7.8445624330649e-06</v>
      </c>
      <c r="EX383">
        <v>-4</v>
      </c>
      <c r="EY383">
        <v>2067</v>
      </c>
      <c r="EZ383">
        <v>1</v>
      </c>
      <c r="FA383">
        <v>22</v>
      </c>
      <c r="FB383">
        <v>12.7</v>
      </c>
      <c r="FC383">
        <v>12.7</v>
      </c>
      <c r="FD383">
        <v>18</v>
      </c>
      <c r="FE383">
        <v>994.455</v>
      </c>
      <c r="FF383">
        <v>443.76</v>
      </c>
      <c r="FG383">
        <v>33.0002</v>
      </c>
      <c r="FH383">
        <v>35.9997</v>
      </c>
      <c r="FI383">
        <v>30.0009</v>
      </c>
      <c r="FJ383">
        <v>35.7221</v>
      </c>
      <c r="FK383">
        <v>35.7387</v>
      </c>
      <c r="FL383">
        <v>64.0899</v>
      </c>
      <c r="FM383">
        <v>46.5387</v>
      </c>
      <c r="FN383">
        <v>0</v>
      </c>
      <c r="FO383">
        <v>33</v>
      </c>
      <c r="FP383">
        <v>1236.1</v>
      </c>
      <c r="FQ383">
        <v>19.7208</v>
      </c>
      <c r="FR383">
        <v>98.651</v>
      </c>
      <c r="FS383">
        <v>97.4533</v>
      </c>
    </row>
    <row r="384" spans="1:175">
      <c r="A384">
        <v>368</v>
      </c>
      <c r="B384">
        <v>1627941247.6</v>
      </c>
      <c r="C384">
        <v>734</v>
      </c>
      <c r="D384" t="s">
        <v>1030</v>
      </c>
      <c r="E384" t="s">
        <v>1031</v>
      </c>
      <c r="F384">
        <v>0</v>
      </c>
      <c r="H384">
        <v>1627941247.6</v>
      </c>
      <c r="I384">
        <f>(J384)/1000</f>
        <v>0</v>
      </c>
      <c r="J384">
        <f>1000*CB384*AH384*(BX384-BY384)/(100*BQ384*(1000-AH384*BX384))</f>
        <v>0</v>
      </c>
      <c r="K384">
        <f>CB384*AH384*(BW384-BV384*(1000-AH384*BY384)/(1000-AH384*BX384))/(100*BQ384)</f>
        <v>0</v>
      </c>
      <c r="L384">
        <f>BV384 - IF(AH384&gt;1, K384*BQ384*100.0/(AJ384*CJ384), 0)</f>
        <v>0</v>
      </c>
      <c r="M384">
        <f>((S384-I384/2)*L384-K384)/(S384+I384/2)</f>
        <v>0</v>
      </c>
      <c r="N384">
        <f>M384*(CC384+CD384)/1000.0</f>
        <v>0</v>
      </c>
      <c r="O384">
        <f>(BV384 - IF(AH384&gt;1, K384*BQ384*100.0/(AJ384*CJ384), 0))*(CC384+CD384)/1000.0</f>
        <v>0</v>
      </c>
      <c r="P384">
        <f>2.0/((1/R384-1/Q384)+SIGN(R384)*SQRT((1/R384-1/Q384)*(1/R384-1/Q384) + 4*BR384/((BR384+1)*(BR384+1))*(2*1/R384*1/Q384-1/Q384*1/Q384)))</f>
        <v>0</v>
      </c>
      <c r="Q384">
        <f>IF(LEFT(BS384,1)&lt;&gt;"0",IF(LEFT(BS384,1)="1",3.0,BT384),$D$5+$E$5*(CJ384*CC384/($K$5*1000))+$F$5*(CJ384*CC384/($K$5*1000))*MAX(MIN(BQ384,$J$5),$I$5)*MAX(MIN(BQ384,$J$5),$I$5)+$G$5*MAX(MIN(BQ384,$J$5),$I$5)*(CJ384*CC384/($K$5*1000))+$H$5*(CJ384*CC384/($K$5*1000))*(CJ384*CC384/($K$5*1000)))</f>
        <v>0</v>
      </c>
      <c r="R384">
        <f>I384*(1000-(1000*0.61365*exp(17.502*V384/(240.97+V384))/(CC384+CD384)+BX384)/2)/(1000*0.61365*exp(17.502*V384/(240.97+V384))/(CC384+CD384)-BX384)</f>
        <v>0</v>
      </c>
      <c r="S384">
        <f>1/((BR384+1)/(P384/1.6)+1/(Q384/1.37)) + BR384/((BR384+1)/(P384/1.6) + BR384/(Q384/1.37))</f>
        <v>0</v>
      </c>
      <c r="T384">
        <f>(BM384*BP384)</f>
        <v>0</v>
      </c>
      <c r="U384">
        <f>(CE384+(T384+2*0.95*5.67E-8*(((CE384+$B$7)+273)^4-(CE384+273)^4)-44100*I384)/(1.84*29.3*Q384+8*0.95*5.67E-8*(CE384+273)^3))</f>
        <v>0</v>
      </c>
      <c r="V384">
        <f>($C$7*CF384+$D$7*CG384+$E$7*U384)</f>
        <v>0</v>
      </c>
      <c r="W384">
        <f>0.61365*exp(17.502*V384/(240.97+V384))</f>
        <v>0</v>
      </c>
      <c r="X384">
        <f>(Y384/Z384*100)</f>
        <v>0</v>
      </c>
      <c r="Y384">
        <f>BX384*(CC384+CD384)/1000</f>
        <v>0</v>
      </c>
      <c r="Z384">
        <f>0.61365*exp(17.502*CE384/(240.97+CE384))</f>
        <v>0</v>
      </c>
      <c r="AA384">
        <f>(W384-BX384*(CC384+CD384)/1000)</f>
        <v>0</v>
      </c>
      <c r="AB384">
        <f>(-I384*44100)</f>
        <v>0</v>
      </c>
      <c r="AC384">
        <f>2*29.3*Q384*0.92*(CE384-V384)</f>
        <v>0</v>
      </c>
      <c r="AD384">
        <f>2*0.95*5.67E-8*(((CE384+$B$7)+273)^4-(V384+273)^4)</f>
        <v>0</v>
      </c>
      <c r="AE384">
        <f>T384+AD384+AB384+AC384</f>
        <v>0</v>
      </c>
      <c r="AF384">
        <v>0</v>
      </c>
      <c r="AG384">
        <v>0</v>
      </c>
      <c r="AH384">
        <f>IF(AF384*$H$13&gt;=AJ384,1.0,(AJ384/(AJ384-AF384*$H$13)))</f>
        <v>0</v>
      </c>
      <c r="AI384">
        <f>(AH384-1)*100</f>
        <v>0</v>
      </c>
      <c r="AJ384">
        <f>MAX(0,($B$13+$C$13*CJ384)/(1+$D$13*CJ384)*CC384/(CE384+273)*$E$13)</f>
        <v>0</v>
      </c>
      <c r="AK384" t="s">
        <v>292</v>
      </c>
      <c r="AL384" t="s">
        <v>292</v>
      </c>
      <c r="AM384">
        <v>0</v>
      </c>
      <c r="AN384">
        <v>0</v>
      </c>
      <c r="AO384">
        <f>1-AM384/AN384</f>
        <v>0</v>
      </c>
      <c r="AP384">
        <v>0</v>
      </c>
      <c r="AQ384" t="s">
        <v>292</v>
      </c>
      <c r="AR384" t="s">
        <v>292</v>
      </c>
      <c r="AS384">
        <v>0</v>
      </c>
      <c r="AT384">
        <v>0</v>
      </c>
      <c r="AU384">
        <f>1-AS384/AT384</f>
        <v>0</v>
      </c>
      <c r="AV384">
        <v>0.5</v>
      </c>
      <c r="AW384">
        <f>BN384</f>
        <v>0</v>
      </c>
      <c r="AX384">
        <f>K384</f>
        <v>0</v>
      </c>
      <c r="AY384">
        <f>AU384*AV384*AW384</f>
        <v>0</v>
      </c>
      <c r="AZ384">
        <f>(AX384-AP384)/AW384</f>
        <v>0</v>
      </c>
      <c r="BA384">
        <f>(AN384-AT384)/AT384</f>
        <v>0</v>
      </c>
      <c r="BB384">
        <f>AM384/(AO384+AM384/AT384)</f>
        <v>0</v>
      </c>
      <c r="BC384" t="s">
        <v>292</v>
      </c>
      <c r="BD384">
        <v>0</v>
      </c>
      <c r="BE384">
        <f>IF(BD384&lt;&gt;0, BD384, BB384)</f>
        <v>0</v>
      </c>
      <c r="BF384">
        <f>1-BE384/AT384</f>
        <v>0</v>
      </c>
      <c r="BG384">
        <f>(AT384-AS384)/(AT384-BE384)</f>
        <v>0</v>
      </c>
      <c r="BH384">
        <f>(AN384-AT384)/(AN384-BE384)</f>
        <v>0</v>
      </c>
      <c r="BI384">
        <f>(AT384-AS384)/(AT384-AM384)</f>
        <v>0</v>
      </c>
      <c r="BJ384">
        <f>(AN384-AT384)/(AN384-AM384)</f>
        <v>0</v>
      </c>
      <c r="BK384">
        <f>(BG384*BE384/AS384)</f>
        <v>0</v>
      </c>
      <c r="BL384">
        <f>(1-BK384)</f>
        <v>0</v>
      </c>
      <c r="BM384">
        <f>$B$11*CK384+$C$11*CL384+$F$11*CM384*(1-CP384)</f>
        <v>0</v>
      </c>
      <c r="BN384">
        <f>BM384*BO384</f>
        <v>0</v>
      </c>
      <c r="BO384">
        <f>($B$11*$D$9+$C$11*$D$9+$F$11*((CZ384+CR384)/MAX(CZ384+CR384+DA384, 0.1)*$I$9+DA384/MAX(CZ384+CR384+DA384, 0.1)*$J$9))/($B$11+$C$11+$F$11)</f>
        <v>0</v>
      </c>
      <c r="BP384">
        <f>($B$11*$K$9+$C$11*$K$9+$F$11*((CZ384+CR384)/MAX(CZ384+CR384+DA384, 0.1)*$P$9+DA384/MAX(CZ384+CR384+DA384, 0.1)*$Q$9))/($B$11+$C$11+$F$11)</f>
        <v>0</v>
      </c>
      <c r="BQ384">
        <v>6</v>
      </c>
      <c r="BR384">
        <v>0.5</v>
      </c>
      <c r="BS384" t="s">
        <v>293</v>
      </c>
      <c r="BT384">
        <v>2</v>
      </c>
      <c r="BU384">
        <v>1627941247.6</v>
      </c>
      <c r="BV384">
        <v>1221.73</v>
      </c>
      <c r="BW384">
        <v>1226.21</v>
      </c>
      <c r="BX384">
        <v>19.8752</v>
      </c>
      <c r="BY384">
        <v>19.7691</v>
      </c>
      <c r="BZ384">
        <v>1218.62</v>
      </c>
      <c r="CA384">
        <v>20.0036</v>
      </c>
      <c r="CB384">
        <v>900.135</v>
      </c>
      <c r="CC384">
        <v>101.139</v>
      </c>
      <c r="CD384">
        <v>0.100245</v>
      </c>
      <c r="CE384">
        <v>35.3422</v>
      </c>
      <c r="CF384">
        <v>35.6036</v>
      </c>
      <c r="CG384">
        <v>999.9</v>
      </c>
      <c r="CH384">
        <v>0</v>
      </c>
      <c r="CI384">
        <v>0</v>
      </c>
      <c r="CJ384">
        <v>10012.5</v>
      </c>
      <c r="CK384">
        <v>0</v>
      </c>
      <c r="CL384">
        <v>66.2226</v>
      </c>
      <c r="CM384">
        <v>1460.11</v>
      </c>
      <c r="CN384">
        <v>0.973009</v>
      </c>
      <c r="CO384">
        <v>0.0269909</v>
      </c>
      <c r="CP384">
        <v>0</v>
      </c>
      <c r="CQ384">
        <v>3.2662</v>
      </c>
      <c r="CR384">
        <v>4.99951</v>
      </c>
      <c r="CS384">
        <v>194.307</v>
      </c>
      <c r="CT384">
        <v>11912.8</v>
      </c>
      <c r="CU384">
        <v>48.5</v>
      </c>
      <c r="CV384">
        <v>50.875</v>
      </c>
      <c r="CW384">
        <v>50</v>
      </c>
      <c r="CX384">
        <v>50</v>
      </c>
      <c r="CY384">
        <v>50.562</v>
      </c>
      <c r="CZ384">
        <v>1415.84</v>
      </c>
      <c r="DA384">
        <v>39.27</v>
      </c>
      <c r="DB384">
        <v>0</v>
      </c>
      <c r="DC384">
        <v>1627941248.5</v>
      </c>
      <c r="DD384">
        <v>0</v>
      </c>
      <c r="DE384">
        <v>3.25947307692308</v>
      </c>
      <c r="DF384">
        <v>0.276960683708627</v>
      </c>
      <c r="DG384">
        <v>-2.24974358050593</v>
      </c>
      <c r="DH384">
        <v>194.386192307692</v>
      </c>
      <c r="DI384">
        <v>15</v>
      </c>
      <c r="DJ384">
        <v>1627940486.6</v>
      </c>
      <c r="DK384" t="s">
        <v>294</v>
      </c>
      <c r="DL384">
        <v>1627940484.1</v>
      </c>
      <c r="DM384">
        <v>1627940486.6</v>
      </c>
      <c r="DN384">
        <v>1</v>
      </c>
      <c r="DO384">
        <v>-0.66</v>
      </c>
      <c r="DP384">
        <v>-0.126</v>
      </c>
      <c r="DQ384">
        <v>0.617</v>
      </c>
      <c r="DR384">
        <v>-0.144</v>
      </c>
      <c r="DS384">
        <v>420</v>
      </c>
      <c r="DT384">
        <v>19</v>
      </c>
      <c r="DU384">
        <v>0.69</v>
      </c>
      <c r="DV384">
        <v>0.21</v>
      </c>
      <c r="DW384">
        <v>-4.43991780487805</v>
      </c>
      <c r="DX384">
        <v>0.0820342160278708</v>
      </c>
      <c r="DY384">
        <v>0.0476416950258651</v>
      </c>
      <c r="DZ384">
        <v>1</v>
      </c>
      <c r="EA384">
        <v>3.25386176470588</v>
      </c>
      <c r="EB384">
        <v>0.126223161453926</v>
      </c>
      <c r="EC384">
        <v>0.149857026007941</v>
      </c>
      <c r="ED384">
        <v>1</v>
      </c>
      <c r="EE384">
        <v>0.0795241219512195</v>
      </c>
      <c r="EF384">
        <v>-0.0931457707317074</v>
      </c>
      <c r="EG384">
        <v>0.0128563960705057</v>
      </c>
      <c r="EH384">
        <v>1</v>
      </c>
      <c r="EI384">
        <v>3</v>
      </c>
      <c r="EJ384">
        <v>3</v>
      </c>
      <c r="EK384" t="s">
        <v>295</v>
      </c>
      <c r="EL384">
        <v>100</v>
      </c>
      <c r="EM384">
        <v>100</v>
      </c>
      <c r="EN384">
        <v>3.11</v>
      </c>
      <c r="EO384">
        <v>-0.1284</v>
      </c>
      <c r="EP384">
        <v>-1.5265217558934</v>
      </c>
      <c r="EQ384">
        <v>0.00616335315543056</v>
      </c>
      <c r="ER384">
        <v>-2.81551833566181e-06</v>
      </c>
      <c r="ES384">
        <v>7.20361701182458e-10</v>
      </c>
      <c r="ET384">
        <v>-0.335119031910718</v>
      </c>
      <c r="EU384">
        <v>0.000949733804135094</v>
      </c>
      <c r="EV384">
        <v>0.000626151634330831</v>
      </c>
      <c r="EW384">
        <v>-7.8445624330649e-06</v>
      </c>
      <c r="EX384">
        <v>-4</v>
      </c>
      <c r="EY384">
        <v>2067</v>
      </c>
      <c r="EZ384">
        <v>1</v>
      </c>
      <c r="FA384">
        <v>22</v>
      </c>
      <c r="FB384">
        <v>12.7</v>
      </c>
      <c r="FC384">
        <v>12.7</v>
      </c>
      <c r="FD384">
        <v>18</v>
      </c>
      <c r="FE384">
        <v>994.723</v>
      </c>
      <c r="FF384">
        <v>443.875</v>
      </c>
      <c r="FG384">
        <v>33</v>
      </c>
      <c r="FH384">
        <v>36.0039</v>
      </c>
      <c r="FI384">
        <v>30.0007</v>
      </c>
      <c r="FJ384">
        <v>35.727</v>
      </c>
      <c r="FK384">
        <v>35.7436</v>
      </c>
      <c r="FL384">
        <v>64.2081</v>
      </c>
      <c r="FM384">
        <v>46.5387</v>
      </c>
      <c r="FN384">
        <v>0</v>
      </c>
      <c r="FO384">
        <v>33</v>
      </c>
      <c r="FP384">
        <v>1236.1</v>
      </c>
      <c r="FQ384">
        <v>19.7275</v>
      </c>
      <c r="FR384">
        <v>98.6505</v>
      </c>
      <c r="FS384">
        <v>97.4533</v>
      </c>
    </row>
    <row r="385" spans="1:175">
      <c r="A385">
        <v>369</v>
      </c>
      <c r="B385">
        <v>1627941249.6</v>
      </c>
      <c r="C385">
        <v>736</v>
      </c>
      <c r="D385" t="s">
        <v>1032</v>
      </c>
      <c r="E385" t="s">
        <v>1033</v>
      </c>
      <c r="F385">
        <v>0</v>
      </c>
      <c r="H385">
        <v>1627941249.6</v>
      </c>
      <c r="I385">
        <f>(J385)/1000</f>
        <v>0</v>
      </c>
      <c r="J385">
        <f>1000*CB385*AH385*(BX385-BY385)/(100*BQ385*(1000-AH385*BX385))</f>
        <v>0</v>
      </c>
      <c r="K385">
        <f>CB385*AH385*(BW385-BV385*(1000-AH385*BY385)/(1000-AH385*BX385))/(100*BQ385)</f>
        <v>0</v>
      </c>
      <c r="L385">
        <f>BV385 - IF(AH385&gt;1, K385*BQ385*100.0/(AJ385*CJ385), 0)</f>
        <v>0</v>
      </c>
      <c r="M385">
        <f>((S385-I385/2)*L385-K385)/(S385+I385/2)</f>
        <v>0</v>
      </c>
      <c r="N385">
        <f>M385*(CC385+CD385)/1000.0</f>
        <v>0</v>
      </c>
      <c r="O385">
        <f>(BV385 - IF(AH385&gt;1, K385*BQ385*100.0/(AJ385*CJ385), 0))*(CC385+CD385)/1000.0</f>
        <v>0</v>
      </c>
      <c r="P385">
        <f>2.0/((1/R385-1/Q385)+SIGN(R385)*SQRT((1/R385-1/Q385)*(1/R385-1/Q385) + 4*BR385/((BR385+1)*(BR385+1))*(2*1/R385*1/Q385-1/Q385*1/Q385)))</f>
        <v>0</v>
      </c>
      <c r="Q385">
        <f>IF(LEFT(BS385,1)&lt;&gt;"0",IF(LEFT(BS385,1)="1",3.0,BT385),$D$5+$E$5*(CJ385*CC385/($K$5*1000))+$F$5*(CJ385*CC385/($K$5*1000))*MAX(MIN(BQ385,$J$5),$I$5)*MAX(MIN(BQ385,$J$5),$I$5)+$G$5*MAX(MIN(BQ385,$J$5),$I$5)*(CJ385*CC385/($K$5*1000))+$H$5*(CJ385*CC385/($K$5*1000))*(CJ385*CC385/($K$5*1000)))</f>
        <v>0</v>
      </c>
      <c r="R385">
        <f>I385*(1000-(1000*0.61365*exp(17.502*V385/(240.97+V385))/(CC385+CD385)+BX385)/2)/(1000*0.61365*exp(17.502*V385/(240.97+V385))/(CC385+CD385)-BX385)</f>
        <v>0</v>
      </c>
      <c r="S385">
        <f>1/((BR385+1)/(P385/1.6)+1/(Q385/1.37)) + BR385/((BR385+1)/(P385/1.6) + BR385/(Q385/1.37))</f>
        <v>0</v>
      </c>
      <c r="T385">
        <f>(BM385*BP385)</f>
        <v>0</v>
      </c>
      <c r="U385">
        <f>(CE385+(T385+2*0.95*5.67E-8*(((CE385+$B$7)+273)^4-(CE385+273)^4)-44100*I385)/(1.84*29.3*Q385+8*0.95*5.67E-8*(CE385+273)^3))</f>
        <v>0</v>
      </c>
      <c r="V385">
        <f>($C$7*CF385+$D$7*CG385+$E$7*U385)</f>
        <v>0</v>
      </c>
      <c r="W385">
        <f>0.61365*exp(17.502*V385/(240.97+V385))</f>
        <v>0</v>
      </c>
      <c r="X385">
        <f>(Y385/Z385*100)</f>
        <v>0</v>
      </c>
      <c r="Y385">
        <f>BX385*(CC385+CD385)/1000</f>
        <v>0</v>
      </c>
      <c r="Z385">
        <f>0.61365*exp(17.502*CE385/(240.97+CE385))</f>
        <v>0</v>
      </c>
      <c r="AA385">
        <f>(W385-BX385*(CC385+CD385)/1000)</f>
        <v>0</v>
      </c>
      <c r="AB385">
        <f>(-I385*44100)</f>
        <v>0</v>
      </c>
      <c r="AC385">
        <f>2*29.3*Q385*0.92*(CE385-V385)</f>
        <v>0</v>
      </c>
      <c r="AD385">
        <f>2*0.95*5.67E-8*(((CE385+$B$7)+273)^4-(V385+273)^4)</f>
        <v>0</v>
      </c>
      <c r="AE385">
        <f>T385+AD385+AB385+AC385</f>
        <v>0</v>
      </c>
      <c r="AF385">
        <v>0</v>
      </c>
      <c r="AG385">
        <v>0</v>
      </c>
      <c r="AH385">
        <f>IF(AF385*$H$13&gt;=AJ385,1.0,(AJ385/(AJ385-AF385*$H$13)))</f>
        <v>0</v>
      </c>
      <c r="AI385">
        <f>(AH385-1)*100</f>
        <v>0</v>
      </c>
      <c r="AJ385">
        <f>MAX(0,($B$13+$C$13*CJ385)/(1+$D$13*CJ385)*CC385/(CE385+273)*$E$13)</f>
        <v>0</v>
      </c>
      <c r="AK385" t="s">
        <v>292</v>
      </c>
      <c r="AL385" t="s">
        <v>292</v>
      </c>
      <c r="AM385">
        <v>0</v>
      </c>
      <c r="AN385">
        <v>0</v>
      </c>
      <c r="AO385">
        <f>1-AM385/AN385</f>
        <v>0</v>
      </c>
      <c r="AP385">
        <v>0</v>
      </c>
      <c r="AQ385" t="s">
        <v>292</v>
      </c>
      <c r="AR385" t="s">
        <v>292</v>
      </c>
      <c r="AS385">
        <v>0</v>
      </c>
      <c r="AT385">
        <v>0</v>
      </c>
      <c r="AU385">
        <f>1-AS385/AT385</f>
        <v>0</v>
      </c>
      <c r="AV385">
        <v>0.5</v>
      </c>
      <c r="AW385">
        <f>BN385</f>
        <v>0</v>
      </c>
      <c r="AX385">
        <f>K385</f>
        <v>0</v>
      </c>
      <c r="AY385">
        <f>AU385*AV385*AW385</f>
        <v>0</v>
      </c>
      <c r="AZ385">
        <f>(AX385-AP385)/AW385</f>
        <v>0</v>
      </c>
      <c r="BA385">
        <f>(AN385-AT385)/AT385</f>
        <v>0</v>
      </c>
      <c r="BB385">
        <f>AM385/(AO385+AM385/AT385)</f>
        <v>0</v>
      </c>
      <c r="BC385" t="s">
        <v>292</v>
      </c>
      <c r="BD385">
        <v>0</v>
      </c>
      <c r="BE385">
        <f>IF(BD385&lt;&gt;0, BD385, BB385)</f>
        <v>0</v>
      </c>
      <c r="BF385">
        <f>1-BE385/AT385</f>
        <v>0</v>
      </c>
      <c r="BG385">
        <f>(AT385-AS385)/(AT385-BE385)</f>
        <v>0</v>
      </c>
      <c r="BH385">
        <f>(AN385-AT385)/(AN385-BE385)</f>
        <v>0</v>
      </c>
      <c r="BI385">
        <f>(AT385-AS385)/(AT385-AM385)</f>
        <v>0</v>
      </c>
      <c r="BJ385">
        <f>(AN385-AT385)/(AN385-AM385)</f>
        <v>0</v>
      </c>
      <c r="BK385">
        <f>(BG385*BE385/AS385)</f>
        <v>0</v>
      </c>
      <c r="BL385">
        <f>(1-BK385)</f>
        <v>0</v>
      </c>
      <c r="BM385">
        <f>$B$11*CK385+$C$11*CL385+$F$11*CM385*(1-CP385)</f>
        <v>0</v>
      </c>
      <c r="BN385">
        <f>BM385*BO385</f>
        <v>0</v>
      </c>
      <c r="BO385">
        <f>($B$11*$D$9+$C$11*$D$9+$F$11*((CZ385+CR385)/MAX(CZ385+CR385+DA385, 0.1)*$I$9+DA385/MAX(CZ385+CR385+DA385, 0.1)*$J$9))/($B$11+$C$11+$F$11)</f>
        <v>0</v>
      </c>
      <c r="BP385">
        <f>($B$11*$K$9+$C$11*$K$9+$F$11*((CZ385+CR385)/MAX(CZ385+CR385+DA385, 0.1)*$P$9+DA385/MAX(CZ385+CR385+DA385, 0.1)*$Q$9))/($B$11+$C$11+$F$11)</f>
        <v>0</v>
      </c>
      <c r="BQ385">
        <v>6</v>
      </c>
      <c r="BR385">
        <v>0.5</v>
      </c>
      <c r="BS385" t="s">
        <v>293</v>
      </c>
      <c r="BT385">
        <v>2</v>
      </c>
      <c r="BU385">
        <v>1627941249.6</v>
      </c>
      <c r="BV385">
        <v>1225.2</v>
      </c>
      <c r="BW385">
        <v>1229.53</v>
      </c>
      <c r="BX385">
        <v>19.858</v>
      </c>
      <c r="BY385">
        <v>19.7483</v>
      </c>
      <c r="BZ385">
        <v>1222.08</v>
      </c>
      <c r="CA385">
        <v>19.9867</v>
      </c>
      <c r="CB385">
        <v>899.93</v>
      </c>
      <c r="CC385">
        <v>101.138</v>
      </c>
      <c r="CD385">
        <v>0.099998</v>
      </c>
      <c r="CE385">
        <v>35.3427</v>
      </c>
      <c r="CF385">
        <v>35.6005</v>
      </c>
      <c r="CG385">
        <v>999.9</v>
      </c>
      <c r="CH385">
        <v>0</v>
      </c>
      <c r="CI385">
        <v>0</v>
      </c>
      <c r="CJ385">
        <v>10011.9</v>
      </c>
      <c r="CK385">
        <v>0</v>
      </c>
      <c r="CL385">
        <v>66.2367</v>
      </c>
      <c r="CM385">
        <v>1460.12</v>
      </c>
      <c r="CN385">
        <v>0.973009</v>
      </c>
      <c r="CO385">
        <v>0.0269909</v>
      </c>
      <c r="CP385">
        <v>0</v>
      </c>
      <c r="CQ385">
        <v>3.0235</v>
      </c>
      <c r="CR385">
        <v>4.99951</v>
      </c>
      <c r="CS385">
        <v>194.361</v>
      </c>
      <c r="CT385">
        <v>11912.9</v>
      </c>
      <c r="CU385">
        <v>48.5</v>
      </c>
      <c r="CV385">
        <v>50.875</v>
      </c>
      <c r="CW385">
        <v>50</v>
      </c>
      <c r="CX385">
        <v>50</v>
      </c>
      <c r="CY385">
        <v>50.562</v>
      </c>
      <c r="CZ385">
        <v>1415.85</v>
      </c>
      <c r="DA385">
        <v>39.28</v>
      </c>
      <c r="DB385">
        <v>0</v>
      </c>
      <c r="DC385">
        <v>1627941250.3</v>
      </c>
      <c r="DD385">
        <v>0</v>
      </c>
      <c r="DE385">
        <v>3.249468</v>
      </c>
      <c r="DF385">
        <v>0.119969236496687</v>
      </c>
      <c r="DG385">
        <v>-0.850230767427654</v>
      </c>
      <c r="DH385">
        <v>194.32352</v>
      </c>
      <c r="DI385">
        <v>15</v>
      </c>
      <c r="DJ385">
        <v>1627940486.6</v>
      </c>
      <c r="DK385" t="s">
        <v>294</v>
      </c>
      <c r="DL385">
        <v>1627940484.1</v>
      </c>
      <c r="DM385">
        <v>1627940486.6</v>
      </c>
      <c r="DN385">
        <v>1</v>
      </c>
      <c r="DO385">
        <v>-0.66</v>
      </c>
      <c r="DP385">
        <v>-0.126</v>
      </c>
      <c r="DQ385">
        <v>0.617</v>
      </c>
      <c r="DR385">
        <v>-0.144</v>
      </c>
      <c r="DS385">
        <v>420</v>
      </c>
      <c r="DT385">
        <v>19</v>
      </c>
      <c r="DU385">
        <v>0.69</v>
      </c>
      <c r="DV385">
        <v>0.21</v>
      </c>
      <c r="DW385">
        <v>-4.44426756097561</v>
      </c>
      <c r="DX385">
        <v>-0.0656479442508746</v>
      </c>
      <c r="DY385">
        <v>0.0532523606613113</v>
      </c>
      <c r="DZ385">
        <v>1</v>
      </c>
      <c r="EA385">
        <v>3.25379142857143</v>
      </c>
      <c r="EB385">
        <v>0.0498387475538191</v>
      </c>
      <c r="EC385">
        <v>0.151639837154505</v>
      </c>
      <c r="ED385">
        <v>1</v>
      </c>
      <c r="EE385">
        <v>0.0797940243902439</v>
      </c>
      <c r="EF385">
        <v>-0.00205071846689864</v>
      </c>
      <c r="EG385">
        <v>0.0134846631973419</v>
      </c>
      <c r="EH385">
        <v>1</v>
      </c>
      <c r="EI385">
        <v>3</v>
      </c>
      <c r="EJ385">
        <v>3</v>
      </c>
      <c r="EK385" t="s">
        <v>295</v>
      </c>
      <c r="EL385">
        <v>100</v>
      </c>
      <c r="EM385">
        <v>100</v>
      </c>
      <c r="EN385">
        <v>3.12</v>
      </c>
      <c r="EO385">
        <v>-0.1287</v>
      </c>
      <c r="EP385">
        <v>-1.5265217558934</v>
      </c>
      <c r="EQ385">
        <v>0.00616335315543056</v>
      </c>
      <c r="ER385">
        <v>-2.81551833566181e-06</v>
      </c>
      <c r="ES385">
        <v>7.20361701182458e-10</v>
      </c>
      <c r="ET385">
        <v>-0.335119031910718</v>
      </c>
      <c r="EU385">
        <v>0.000949733804135094</v>
      </c>
      <c r="EV385">
        <v>0.000626151634330831</v>
      </c>
      <c r="EW385">
        <v>-7.8445624330649e-06</v>
      </c>
      <c r="EX385">
        <v>-4</v>
      </c>
      <c r="EY385">
        <v>2067</v>
      </c>
      <c r="EZ385">
        <v>1</v>
      </c>
      <c r="FA385">
        <v>22</v>
      </c>
      <c r="FB385">
        <v>12.8</v>
      </c>
      <c r="FC385">
        <v>12.7</v>
      </c>
      <c r="FD385">
        <v>18</v>
      </c>
      <c r="FE385">
        <v>994.413</v>
      </c>
      <c r="FF385">
        <v>443.87</v>
      </c>
      <c r="FG385">
        <v>32.9998</v>
      </c>
      <c r="FH385">
        <v>36.0079</v>
      </c>
      <c r="FI385">
        <v>30.0008</v>
      </c>
      <c r="FJ385">
        <v>35.7317</v>
      </c>
      <c r="FK385">
        <v>35.7477</v>
      </c>
      <c r="FL385">
        <v>64.3658</v>
      </c>
      <c r="FM385">
        <v>46.5387</v>
      </c>
      <c r="FN385">
        <v>0</v>
      </c>
      <c r="FO385">
        <v>33</v>
      </c>
      <c r="FP385">
        <v>1241.14</v>
      </c>
      <c r="FQ385">
        <v>19.7275</v>
      </c>
      <c r="FR385">
        <v>98.6493</v>
      </c>
      <c r="FS385">
        <v>97.4525</v>
      </c>
    </row>
    <row r="386" spans="1:175">
      <c r="A386">
        <v>370</v>
      </c>
      <c r="B386">
        <v>1627941251.6</v>
      </c>
      <c r="C386">
        <v>738</v>
      </c>
      <c r="D386" t="s">
        <v>1034</v>
      </c>
      <c r="E386" t="s">
        <v>1035</v>
      </c>
      <c r="F386">
        <v>0</v>
      </c>
      <c r="H386">
        <v>1627941251.6</v>
      </c>
      <c r="I386">
        <f>(J386)/1000</f>
        <v>0</v>
      </c>
      <c r="J386">
        <f>1000*CB386*AH386*(BX386-BY386)/(100*BQ386*(1000-AH386*BX386))</f>
        <v>0</v>
      </c>
      <c r="K386">
        <f>CB386*AH386*(BW386-BV386*(1000-AH386*BY386)/(1000-AH386*BX386))/(100*BQ386)</f>
        <v>0</v>
      </c>
      <c r="L386">
        <f>BV386 - IF(AH386&gt;1, K386*BQ386*100.0/(AJ386*CJ386), 0)</f>
        <v>0</v>
      </c>
      <c r="M386">
        <f>((S386-I386/2)*L386-K386)/(S386+I386/2)</f>
        <v>0</v>
      </c>
      <c r="N386">
        <f>M386*(CC386+CD386)/1000.0</f>
        <v>0</v>
      </c>
      <c r="O386">
        <f>(BV386 - IF(AH386&gt;1, K386*BQ386*100.0/(AJ386*CJ386), 0))*(CC386+CD386)/1000.0</f>
        <v>0</v>
      </c>
      <c r="P386">
        <f>2.0/((1/R386-1/Q386)+SIGN(R386)*SQRT((1/R386-1/Q386)*(1/R386-1/Q386) + 4*BR386/((BR386+1)*(BR386+1))*(2*1/R386*1/Q386-1/Q386*1/Q386)))</f>
        <v>0</v>
      </c>
      <c r="Q386">
        <f>IF(LEFT(BS386,1)&lt;&gt;"0",IF(LEFT(BS386,1)="1",3.0,BT386),$D$5+$E$5*(CJ386*CC386/($K$5*1000))+$F$5*(CJ386*CC386/($K$5*1000))*MAX(MIN(BQ386,$J$5),$I$5)*MAX(MIN(BQ386,$J$5),$I$5)+$G$5*MAX(MIN(BQ386,$J$5),$I$5)*(CJ386*CC386/($K$5*1000))+$H$5*(CJ386*CC386/($K$5*1000))*(CJ386*CC386/($K$5*1000)))</f>
        <v>0</v>
      </c>
      <c r="R386">
        <f>I386*(1000-(1000*0.61365*exp(17.502*V386/(240.97+V386))/(CC386+CD386)+BX386)/2)/(1000*0.61365*exp(17.502*V386/(240.97+V386))/(CC386+CD386)-BX386)</f>
        <v>0</v>
      </c>
      <c r="S386">
        <f>1/((BR386+1)/(P386/1.6)+1/(Q386/1.37)) + BR386/((BR386+1)/(P386/1.6) + BR386/(Q386/1.37))</f>
        <v>0</v>
      </c>
      <c r="T386">
        <f>(BM386*BP386)</f>
        <v>0</v>
      </c>
      <c r="U386">
        <f>(CE386+(T386+2*0.95*5.67E-8*(((CE386+$B$7)+273)^4-(CE386+273)^4)-44100*I386)/(1.84*29.3*Q386+8*0.95*5.67E-8*(CE386+273)^3))</f>
        <v>0</v>
      </c>
      <c r="V386">
        <f>($C$7*CF386+$D$7*CG386+$E$7*U386)</f>
        <v>0</v>
      </c>
      <c r="W386">
        <f>0.61365*exp(17.502*V386/(240.97+V386))</f>
        <v>0</v>
      </c>
      <c r="X386">
        <f>(Y386/Z386*100)</f>
        <v>0</v>
      </c>
      <c r="Y386">
        <f>BX386*(CC386+CD386)/1000</f>
        <v>0</v>
      </c>
      <c r="Z386">
        <f>0.61365*exp(17.502*CE386/(240.97+CE386))</f>
        <v>0</v>
      </c>
      <c r="AA386">
        <f>(W386-BX386*(CC386+CD386)/1000)</f>
        <v>0</v>
      </c>
      <c r="AB386">
        <f>(-I386*44100)</f>
        <v>0</v>
      </c>
      <c r="AC386">
        <f>2*29.3*Q386*0.92*(CE386-V386)</f>
        <v>0</v>
      </c>
      <c r="AD386">
        <f>2*0.95*5.67E-8*(((CE386+$B$7)+273)^4-(V386+273)^4)</f>
        <v>0</v>
      </c>
      <c r="AE386">
        <f>T386+AD386+AB386+AC386</f>
        <v>0</v>
      </c>
      <c r="AF386">
        <v>0</v>
      </c>
      <c r="AG386">
        <v>0</v>
      </c>
      <c r="AH386">
        <f>IF(AF386*$H$13&gt;=AJ386,1.0,(AJ386/(AJ386-AF386*$H$13)))</f>
        <v>0</v>
      </c>
      <c r="AI386">
        <f>(AH386-1)*100</f>
        <v>0</v>
      </c>
      <c r="AJ386">
        <f>MAX(0,($B$13+$C$13*CJ386)/(1+$D$13*CJ386)*CC386/(CE386+273)*$E$13)</f>
        <v>0</v>
      </c>
      <c r="AK386" t="s">
        <v>292</v>
      </c>
      <c r="AL386" t="s">
        <v>292</v>
      </c>
      <c r="AM386">
        <v>0</v>
      </c>
      <c r="AN386">
        <v>0</v>
      </c>
      <c r="AO386">
        <f>1-AM386/AN386</f>
        <v>0</v>
      </c>
      <c r="AP386">
        <v>0</v>
      </c>
      <c r="AQ386" t="s">
        <v>292</v>
      </c>
      <c r="AR386" t="s">
        <v>292</v>
      </c>
      <c r="AS386">
        <v>0</v>
      </c>
      <c r="AT386">
        <v>0</v>
      </c>
      <c r="AU386">
        <f>1-AS386/AT386</f>
        <v>0</v>
      </c>
      <c r="AV386">
        <v>0.5</v>
      </c>
      <c r="AW386">
        <f>BN386</f>
        <v>0</v>
      </c>
      <c r="AX386">
        <f>K386</f>
        <v>0</v>
      </c>
      <c r="AY386">
        <f>AU386*AV386*AW386</f>
        <v>0</v>
      </c>
      <c r="AZ386">
        <f>(AX386-AP386)/AW386</f>
        <v>0</v>
      </c>
      <c r="BA386">
        <f>(AN386-AT386)/AT386</f>
        <v>0</v>
      </c>
      <c r="BB386">
        <f>AM386/(AO386+AM386/AT386)</f>
        <v>0</v>
      </c>
      <c r="BC386" t="s">
        <v>292</v>
      </c>
      <c r="BD386">
        <v>0</v>
      </c>
      <c r="BE386">
        <f>IF(BD386&lt;&gt;0, BD386, BB386)</f>
        <v>0</v>
      </c>
      <c r="BF386">
        <f>1-BE386/AT386</f>
        <v>0</v>
      </c>
      <c r="BG386">
        <f>(AT386-AS386)/(AT386-BE386)</f>
        <v>0</v>
      </c>
      <c r="BH386">
        <f>(AN386-AT386)/(AN386-BE386)</f>
        <v>0</v>
      </c>
      <c r="BI386">
        <f>(AT386-AS386)/(AT386-AM386)</f>
        <v>0</v>
      </c>
      <c r="BJ386">
        <f>(AN386-AT386)/(AN386-AM386)</f>
        <v>0</v>
      </c>
      <c r="BK386">
        <f>(BG386*BE386/AS386)</f>
        <v>0</v>
      </c>
      <c r="BL386">
        <f>(1-BK386)</f>
        <v>0</v>
      </c>
      <c r="BM386">
        <f>$B$11*CK386+$C$11*CL386+$F$11*CM386*(1-CP386)</f>
        <v>0</v>
      </c>
      <c r="BN386">
        <f>BM386*BO386</f>
        <v>0</v>
      </c>
      <c r="BO386">
        <f>($B$11*$D$9+$C$11*$D$9+$F$11*((CZ386+CR386)/MAX(CZ386+CR386+DA386, 0.1)*$I$9+DA386/MAX(CZ386+CR386+DA386, 0.1)*$J$9))/($B$11+$C$11+$F$11)</f>
        <v>0</v>
      </c>
      <c r="BP386">
        <f>($B$11*$K$9+$C$11*$K$9+$F$11*((CZ386+CR386)/MAX(CZ386+CR386+DA386, 0.1)*$P$9+DA386/MAX(CZ386+CR386+DA386, 0.1)*$Q$9))/($B$11+$C$11+$F$11)</f>
        <v>0</v>
      </c>
      <c r="BQ386">
        <v>6</v>
      </c>
      <c r="BR386">
        <v>0.5</v>
      </c>
      <c r="BS386" t="s">
        <v>293</v>
      </c>
      <c r="BT386">
        <v>2</v>
      </c>
      <c r="BU386">
        <v>1627941251.6</v>
      </c>
      <c r="BV386">
        <v>1228.57</v>
      </c>
      <c r="BW386">
        <v>1232.89</v>
      </c>
      <c r="BX386">
        <v>19.844</v>
      </c>
      <c r="BY386">
        <v>19.7485</v>
      </c>
      <c r="BZ386">
        <v>1225.45</v>
      </c>
      <c r="CA386">
        <v>19.9729</v>
      </c>
      <c r="CB386">
        <v>900.011</v>
      </c>
      <c r="CC386">
        <v>101.137</v>
      </c>
      <c r="CD386">
        <v>0.100155</v>
      </c>
      <c r="CE386">
        <v>35.3427</v>
      </c>
      <c r="CF386">
        <v>35.5969</v>
      </c>
      <c r="CG386">
        <v>999.9</v>
      </c>
      <c r="CH386">
        <v>0</v>
      </c>
      <c r="CI386">
        <v>0</v>
      </c>
      <c r="CJ386">
        <v>9996.88</v>
      </c>
      <c r="CK386">
        <v>0</v>
      </c>
      <c r="CL386">
        <v>66.2226</v>
      </c>
      <c r="CM386">
        <v>1460.13</v>
      </c>
      <c r="CN386">
        <v>0.973009</v>
      </c>
      <c r="CO386">
        <v>0.0269909</v>
      </c>
      <c r="CP386">
        <v>0</v>
      </c>
      <c r="CQ386">
        <v>3.2093</v>
      </c>
      <c r="CR386">
        <v>4.99951</v>
      </c>
      <c r="CS386">
        <v>194.407</v>
      </c>
      <c r="CT386">
        <v>11913</v>
      </c>
      <c r="CU386">
        <v>48.5</v>
      </c>
      <c r="CV386">
        <v>50.875</v>
      </c>
      <c r="CW386">
        <v>50</v>
      </c>
      <c r="CX386">
        <v>50</v>
      </c>
      <c r="CY386">
        <v>50.5</v>
      </c>
      <c r="CZ386">
        <v>1415.86</v>
      </c>
      <c r="DA386">
        <v>39.28</v>
      </c>
      <c r="DB386">
        <v>0</v>
      </c>
      <c r="DC386">
        <v>1627941252.1</v>
      </c>
      <c r="DD386">
        <v>0</v>
      </c>
      <c r="DE386">
        <v>3.26466538461538</v>
      </c>
      <c r="DF386">
        <v>0.113623935423578</v>
      </c>
      <c r="DG386">
        <v>-0.734803419260438</v>
      </c>
      <c r="DH386">
        <v>194.300038461538</v>
      </c>
      <c r="DI386">
        <v>15</v>
      </c>
      <c r="DJ386">
        <v>1627940486.6</v>
      </c>
      <c r="DK386" t="s">
        <v>294</v>
      </c>
      <c r="DL386">
        <v>1627940484.1</v>
      </c>
      <c r="DM386">
        <v>1627940486.6</v>
      </c>
      <c r="DN386">
        <v>1</v>
      </c>
      <c r="DO386">
        <v>-0.66</v>
      </c>
      <c r="DP386">
        <v>-0.126</v>
      </c>
      <c r="DQ386">
        <v>0.617</v>
      </c>
      <c r="DR386">
        <v>-0.144</v>
      </c>
      <c r="DS386">
        <v>420</v>
      </c>
      <c r="DT386">
        <v>19</v>
      </c>
      <c r="DU386">
        <v>0.69</v>
      </c>
      <c r="DV386">
        <v>0.21</v>
      </c>
      <c r="DW386">
        <v>-4.43145902439024</v>
      </c>
      <c r="DX386">
        <v>0.111403066202087</v>
      </c>
      <c r="DY386">
        <v>0.0658676235951516</v>
      </c>
      <c r="DZ386">
        <v>1</v>
      </c>
      <c r="EA386">
        <v>3.26543823529412</v>
      </c>
      <c r="EB386">
        <v>0.050956955051957</v>
      </c>
      <c r="EC386">
        <v>0.163961602417987</v>
      </c>
      <c r="ED386">
        <v>1</v>
      </c>
      <c r="EE386">
        <v>0.0809015585365854</v>
      </c>
      <c r="EF386">
        <v>0.0710217846689897</v>
      </c>
      <c r="EG386">
        <v>0.0151572593441185</v>
      </c>
      <c r="EH386">
        <v>1</v>
      </c>
      <c r="EI386">
        <v>3</v>
      </c>
      <c r="EJ386">
        <v>3</v>
      </c>
      <c r="EK386" t="s">
        <v>295</v>
      </c>
      <c r="EL386">
        <v>100</v>
      </c>
      <c r="EM386">
        <v>100</v>
      </c>
      <c r="EN386">
        <v>3.12</v>
      </c>
      <c r="EO386">
        <v>-0.1289</v>
      </c>
      <c r="EP386">
        <v>-1.5265217558934</v>
      </c>
      <c r="EQ386">
        <v>0.00616335315543056</v>
      </c>
      <c r="ER386">
        <v>-2.81551833566181e-06</v>
      </c>
      <c r="ES386">
        <v>7.20361701182458e-10</v>
      </c>
      <c r="ET386">
        <v>-0.335119031910718</v>
      </c>
      <c r="EU386">
        <v>0.000949733804135094</v>
      </c>
      <c r="EV386">
        <v>0.000626151634330831</v>
      </c>
      <c r="EW386">
        <v>-7.8445624330649e-06</v>
      </c>
      <c r="EX386">
        <v>-4</v>
      </c>
      <c r="EY386">
        <v>2067</v>
      </c>
      <c r="EZ386">
        <v>1</v>
      </c>
      <c r="FA386">
        <v>22</v>
      </c>
      <c r="FB386">
        <v>12.8</v>
      </c>
      <c r="FC386">
        <v>12.8</v>
      </c>
      <c r="FD386">
        <v>18</v>
      </c>
      <c r="FE386">
        <v>994.671</v>
      </c>
      <c r="FF386">
        <v>443.817</v>
      </c>
      <c r="FG386">
        <v>32.9996</v>
      </c>
      <c r="FH386">
        <v>36.0121</v>
      </c>
      <c r="FI386">
        <v>30.0009</v>
      </c>
      <c r="FJ386">
        <v>35.736</v>
      </c>
      <c r="FK386">
        <v>35.7518</v>
      </c>
      <c r="FL386">
        <v>64.5105</v>
      </c>
      <c r="FM386">
        <v>46.5387</v>
      </c>
      <c r="FN386">
        <v>0</v>
      </c>
      <c r="FO386">
        <v>33</v>
      </c>
      <c r="FP386">
        <v>1246.17</v>
      </c>
      <c r="FQ386">
        <v>19.7275</v>
      </c>
      <c r="FR386">
        <v>98.6484</v>
      </c>
      <c r="FS386">
        <v>97.4512</v>
      </c>
    </row>
    <row r="387" spans="1:175">
      <c r="A387">
        <v>371</v>
      </c>
      <c r="B387">
        <v>1627941253.6</v>
      </c>
      <c r="C387">
        <v>740</v>
      </c>
      <c r="D387" t="s">
        <v>1036</v>
      </c>
      <c r="E387" t="s">
        <v>1037</v>
      </c>
      <c r="F387">
        <v>0</v>
      </c>
      <c r="H387">
        <v>1627941253.6</v>
      </c>
      <c r="I387">
        <f>(J387)/1000</f>
        <v>0</v>
      </c>
      <c r="J387">
        <f>1000*CB387*AH387*(BX387-BY387)/(100*BQ387*(1000-AH387*BX387))</f>
        <v>0</v>
      </c>
      <c r="K387">
        <f>CB387*AH387*(BW387-BV387*(1000-AH387*BY387)/(1000-AH387*BX387))/(100*BQ387)</f>
        <v>0</v>
      </c>
      <c r="L387">
        <f>BV387 - IF(AH387&gt;1, K387*BQ387*100.0/(AJ387*CJ387), 0)</f>
        <v>0</v>
      </c>
      <c r="M387">
        <f>((S387-I387/2)*L387-K387)/(S387+I387/2)</f>
        <v>0</v>
      </c>
      <c r="N387">
        <f>M387*(CC387+CD387)/1000.0</f>
        <v>0</v>
      </c>
      <c r="O387">
        <f>(BV387 - IF(AH387&gt;1, K387*BQ387*100.0/(AJ387*CJ387), 0))*(CC387+CD387)/1000.0</f>
        <v>0</v>
      </c>
      <c r="P387">
        <f>2.0/((1/R387-1/Q387)+SIGN(R387)*SQRT((1/R387-1/Q387)*(1/R387-1/Q387) + 4*BR387/((BR387+1)*(BR387+1))*(2*1/R387*1/Q387-1/Q387*1/Q387)))</f>
        <v>0</v>
      </c>
      <c r="Q387">
        <f>IF(LEFT(BS387,1)&lt;&gt;"0",IF(LEFT(BS387,1)="1",3.0,BT387),$D$5+$E$5*(CJ387*CC387/($K$5*1000))+$F$5*(CJ387*CC387/($K$5*1000))*MAX(MIN(BQ387,$J$5),$I$5)*MAX(MIN(BQ387,$J$5),$I$5)+$G$5*MAX(MIN(BQ387,$J$5),$I$5)*(CJ387*CC387/($K$5*1000))+$H$5*(CJ387*CC387/($K$5*1000))*(CJ387*CC387/($K$5*1000)))</f>
        <v>0</v>
      </c>
      <c r="R387">
        <f>I387*(1000-(1000*0.61365*exp(17.502*V387/(240.97+V387))/(CC387+CD387)+BX387)/2)/(1000*0.61365*exp(17.502*V387/(240.97+V387))/(CC387+CD387)-BX387)</f>
        <v>0</v>
      </c>
      <c r="S387">
        <f>1/((BR387+1)/(P387/1.6)+1/(Q387/1.37)) + BR387/((BR387+1)/(P387/1.6) + BR387/(Q387/1.37))</f>
        <v>0</v>
      </c>
      <c r="T387">
        <f>(BM387*BP387)</f>
        <v>0</v>
      </c>
      <c r="U387">
        <f>(CE387+(T387+2*0.95*5.67E-8*(((CE387+$B$7)+273)^4-(CE387+273)^4)-44100*I387)/(1.84*29.3*Q387+8*0.95*5.67E-8*(CE387+273)^3))</f>
        <v>0</v>
      </c>
      <c r="V387">
        <f>($C$7*CF387+$D$7*CG387+$E$7*U387)</f>
        <v>0</v>
      </c>
      <c r="W387">
        <f>0.61365*exp(17.502*V387/(240.97+V387))</f>
        <v>0</v>
      </c>
      <c r="X387">
        <f>(Y387/Z387*100)</f>
        <v>0</v>
      </c>
      <c r="Y387">
        <f>BX387*(CC387+CD387)/1000</f>
        <v>0</v>
      </c>
      <c r="Z387">
        <f>0.61365*exp(17.502*CE387/(240.97+CE387))</f>
        <v>0</v>
      </c>
      <c r="AA387">
        <f>(W387-BX387*(CC387+CD387)/1000)</f>
        <v>0</v>
      </c>
      <c r="AB387">
        <f>(-I387*44100)</f>
        <v>0</v>
      </c>
      <c r="AC387">
        <f>2*29.3*Q387*0.92*(CE387-V387)</f>
        <v>0</v>
      </c>
      <c r="AD387">
        <f>2*0.95*5.67E-8*(((CE387+$B$7)+273)^4-(V387+273)^4)</f>
        <v>0</v>
      </c>
      <c r="AE387">
        <f>T387+AD387+AB387+AC387</f>
        <v>0</v>
      </c>
      <c r="AF387">
        <v>0</v>
      </c>
      <c r="AG387">
        <v>0</v>
      </c>
      <c r="AH387">
        <f>IF(AF387*$H$13&gt;=AJ387,1.0,(AJ387/(AJ387-AF387*$H$13)))</f>
        <v>0</v>
      </c>
      <c r="AI387">
        <f>(AH387-1)*100</f>
        <v>0</v>
      </c>
      <c r="AJ387">
        <f>MAX(0,($B$13+$C$13*CJ387)/(1+$D$13*CJ387)*CC387/(CE387+273)*$E$13)</f>
        <v>0</v>
      </c>
      <c r="AK387" t="s">
        <v>292</v>
      </c>
      <c r="AL387" t="s">
        <v>292</v>
      </c>
      <c r="AM387">
        <v>0</v>
      </c>
      <c r="AN387">
        <v>0</v>
      </c>
      <c r="AO387">
        <f>1-AM387/AN387</f>
        <v>0</v>
      </c>
      <c r="AP387">
        <v>0</v>
      </c>
      <c r="AQ387" t="s">
        <v>292</v>
      </c>
      <c r="AR387" t="s">
        <v>292</v>
      </c>
      <c r="AS387">
        <v>0</v>
      </c>
      <c r="AT387">
        <v>0</v>
      </c>
      <c r="AU387">
        <f>1-AS387/AT387</f>
        <v>0</v>
      </c>
      <c r="AV387">
        <v>0.5</v>
      </c>
      <c r="AW387">
        <f>BN387</f>
        <v>0</v>
      </c>
      <c r="AX387">
        <f>K387</f>
        <v>0</v>
      </c>
      <c r="AY387">
        <f>AU387*AV387*AW387</f>
        <v>0</v>
      </c>
      <c r="AZ387">
        <f>(AX387-AP387)/AW387</f>
        <v>0</v>
      </c>
      <c r="BA387">
        <f>(AN387-AT387)/AT387</f>
        <v>0</v>
      </c>
      <c r="BB387">
        <f>AM387/(AO387+AM387/AT387)</f>
        <v>0</v>
      </c>
      <c r="BC387" t="s">
        <v>292</v>
      </c>
      <c r="BD387">
        <v>0</v>
      </c>
      <c r="BE387">
        <f>IF(BD387&lt;&gt;0, BD387, BB387)</f>
        <v>0</v>
      </c>
      <c r="BF387">
        <f>1-BE387/AT387</f>
        <v>0</v>
      </c>
      <c r="BG387">
        <f>(AT387-AS387)/(AT387-BE387)</f>
        <v>0</v>
      </c>
      <c r="BH387">
        <f>(AN387-AT387)/(AN387-BE387)</f>
        <v>0</v>
      </c>
      <c r="BI387">
        <f>(AT387-AS387)/(AT387-AM387)</f>
        <v>0</v>
      </c>
      <c r="BJ387">
        <f>(AN387-AT387)/(AN387-AM387)</f>
        <v>0</v>
      </c>
      <c r="BK387">
        <f>(BG387*BE387/AS387)</f>
        <v>0</v>
      </c>
      <c r="BL387">
        <f>(1-BK387)</f>
        <v>0</v>
      </c>
      <c r="BM387">
        <f>$B$11*CK387+$C$11*CL387+$F$11*CM387*(1-CP387)</f>
        <v>0</v>
      </c>
      <c r="BN387">
        <f>BM387*BO387</f>
        <v>0</v>
      </c>
      <c r="BO387">
        <f>($B$11*$D$9+$C$11*$D$9+$F$11*((CZ387+CR387)/MAX(CZ387+CR387+DA387, 0.1)*$I$9+DA387/MAX(CZ387+CR387+DA387, 0.1)*$J$9))/($B$11+$C$11+$F$11)</f>
        <v>0</v>
      </c>
      <c r="BP387">
        <f>($B$11*$K$9+$C$11*$K$9+$F$11*((CZ387+CR387)/MAX(CZ387+CR387+DA387, 0.1)*$P$9+DA387/MAX(CZ387+CR387+DA387, 0.1)*$Q$9))/($B$11+$C$11+$F$11)</f>
        <v>0</v>
      </c>
      <c r="BQ387">
        <v>6</v>
      </c>
      <c r="BR387">
        <v>0.5</v>
      </c>
      <c r="BS387" t="s">
        <v>293</v>
      </c>
      <c r="BT387">
        <v>2</v>
      </c>
      <c r="BU387">
        <v>1627941253.6</v>
      </c>
      <c r="BV387">
        <v>1231.85</v>
      </c>
      <c r="BW387">
        <v>1236.12</v>
      </c>
      <c r="BX387">
        <v>19.8361</v>
      </c>
      <c r="BY387">
        <v>19.7507</v>
      </c>
      <c r="BZ387">
        <v>1228.72</v>
      </c>
      <c r="CA387">
        <v>19.9651</v>
      </c>
      <c r="CB387">
        <v>900.092</v>
      </c>
      <c r="CC387">
        <v>101.138</v>
      </c>
      <c r="CD387">
        <v>0.100478</v>
      </c>
      <c r="CE387">
        <v>35.3421</v>
      </c>
      <c r="CF387">
        <v>35.5937</v>
      </c>
      <c r="CG387">
        <v>999.9</v>
      </c>
      <c r="CH387">
        <v>0</v>
      </c>
      <c r="CI387">
        <v>0</v>
      </c>
      <c r="CJ387">
        <v>9989.38</v>
      </c>
      <c r="CK387">
        <v>0</v>
      </c>
      <c r="CL387">
        <v>66.2226</v>
      </c>
      <c r="CM387">
        <v>1460.13</v>
      </c>
      <c r="CN387">
        <v>0.973009</v>
      </c>
      <c r="CO387">
        <v>0.0269909</v>
      </c>
      <c r="CP387">
        <v>0</v>
      </c>
      <c r="CQ387">
        <v>3.3085</v>
      </c>
      <c r="CR387">
        <v>4.99951</v>
      </c>
      <c r="CS387">
        <v>194.289</v>
      </c>
      <c r="CT387">
        <v>11913</v>
      </c>
      <c r="CU387">
        <v>48.5</v>
      </c>
      <c r="CV387">
        <v>50.812</v>
      </c>
      <c r="CW387">
        <v>50</v>
      </c>
      <c r="CX387">
        <v>49.937</v>
      </c>
      <c r="CY387">
        <v>50.562</v>
      </c>
      <c r="CZ387">
        <v>1415.86</v>
      </c>
      <c r="DA387">
        <v>39.28</v>
      </c>
      <c r="DB387">
        <v>0</v>
      </c>
      <c r="DC387">
        <v>1627941254.5</v>
      </c>
      <c r="DD387">
        <v>0</v>
      </c>
      <c r="DE387">
        <v>3.29437307692308</v>
      </c>
      <c r="DF387">
        <v>-0.0094803368427603</v>
      </c>
      <c r="DG387">
        <v>0.287247860582141</v>
      </c>
      <c r="DH387">
        <v>194.257230769231</v>
      </c>
      <c r="DI387">
        <v>15</v>
      </c>
      <c r="DJ387">
        <v>1627940486.6</v>
      </c>
      <c r="DK387" t="s">
        <v>294</v>
      </c>
      <c r="DL387">
        <v>1627940484.1</v>
      </c>
      <c r="DM387">
        <v>1627940486.6</v>
      </c>
      <c r="DN387">
        <v>1</v>
      </c>
      <c r="DO387">
        <v>-0.66</v>
      </c>
      <c r="DP387">
        <v>-0.126</v>
      </c>
      <c r="DQ387">
        <v>0.617</v>
      </c>
      <c r="DR387">
        <v>-0.144</v>
      </c>
      <c r="DS387">
        <v>420</v>
      </c>
      <c r="DT387">
        <v>19</v>
      </c>
      <c r="DU387">
        <v>0.69</v>
      </c>
      <c r="DV387">
        <v>0.21</v>
      </c>
      <c r="DW387">
        <v>-4.4125112195122</v>
      </c>
      <c r="DX387">
        <v>0.293593588850165</v>
      </c>
      <c r="DY387">
        <v>0.081472878270224</v>
      </c>
      <c r="DZ387">
        <v>1</v>
      </c>
      <c r="EA387">
        <v>3.26761764705882</v>
      </c>
      <c r="EB387">
        <v>0.29346491969568</v>
      </c>
      <c r="EC387">
        <v>0.154572420625392</v>
      </c>
      <c r="ED387">
        <v>1</v>
      </c>
      <c r="EE387">
        <v>0.0816269536585366</v>
      </c>
      <c r="EF387">
        <v>0.103847782578397</v>
      </c>
      <c r="EG387">
        <v>0.0156228787188049</v>
      </c>
      <c r="EH387">
        <v>0</v>
      </c>
      <c r="EI387">
        <v>2</v>
      </c>
      <c r="EJ387">
        <v>3</v>
      </c>
      <c r="EK387" t="s">
        <v>298</v>
      </c>
      <c r="EL387">
        <v>100</v>
      </c>
      <c r="EM387">
        <v>100</v>
      </c>
      <c r="EN387">
        <v>3.13</v>
      </c>
      <c r="EO387">
        <v>-0.129</v>
      </c>
      <c r="EP387">
        <v>-1.5265217558934</v>
      </c>
      <c r="EQ387">
        <v>0.00616335315543056</v>
      </c>
      <c r="ER387">
        <v>-2.81551833566181e-06</v>
      </c>
      <c r="ES387">
        <v>7.20361701182458e-10</v>
      </c>
      <c r="ET387">
        <v>-0.335119031910718</v>
      </c>
      <c r="EU387">
        <v>0.000949733804135094</v>
      </c>
      <c r="EV387">
        <v>0.000626151634330831</v>
      </c>
      <c r="EW387">
        <v>-7.8445624330649e-06</v>
      </c>
      <c r="EX387">
        <v>-4</v>
      </c>
      <c r="EY387">
        <v>2067</v>
      </c>
      <c r="EZ387">
        <v>1</v>
      </c>
      <c r="FA387">
        <v>22</v>
      </c>
      <c r="FB387">
        <v>12.8</v>
      </c>
      <c r="FC387">
        <v>12.8</v>
      </c>
      <c r="FD387">
        <v>18</v>
      </c>
      <c r="FE387">
        <v>995.01</v>
      </c>
      <c r="FF387">
        <v>443.866</v>
      </c>
      <c r="FG387">
        <v>32.9995</v>
      </c>
      <c r="FH387">
        <v>36.0163</v>
      </c>
      <c r="FI387">
        <v>30.0008</v>
      </c>
      <c r="FJ387">
        <v>35.7401</v>
      </c>
      <c r="FK387">
        <v>35.7567</v>
      </c>
      <c r="FL387">
        <v>64.6324</v>
      </c>
      <c r="FM387">
        <v>46.5387</v>
      </c>
      <c r="FN387">
        <v>0</v>
      </c>
      <c r="FO387">
        <v>33</v>
      </c>
      <c r="FP387">
        <v>1246.17</v>
      </c>
      <c r="FQ387">
        <v>19.7275</v>
      </c>
      <c r="FR387">
        <v>98.6469</v>
      </c>
      <c r="FS387">
        <v>97.4508</v>
      </c>
    </row>
    <row r="388" spans="1:175">
      <c r="A388">
        <v>372</v>
      </c>
      <c r="B388">
        <v>1627941255.6</v>
      </c>
      <c r="C388">
        <v>742</v>
      </c>
      <c r="D388" t="s">
        <v>1038</v>
      </c>
      <c r="E388" t="s">
        <v>1039</v>
      </c>
      <c r="F388">
        <v>0</v>
      </c>
      <c r="H388">
        <v>1627941255.6</v>
      </c>
      <c r="I388">
        <f>(J388)/1000</f>
        <v>0</v>
      </c>
      <c r="J388">
        <f>1000*CB388*AH388*(BX388-BY388)/(100*BQ388*(1000-AH388*BX388))</f>
        <v>0</v>
      </c>
      <c r="K388">
        <f>CB388*AH388*(BW388-BV388*(1000-AH388*BY388)/(1000-AH388*BX388))/(100*BQ388)</f>
        <v>0</v>
      </c>
      <c r="L388">
        <f>BV388 - IF(AH388&gt;1, K388*BQ388*100.0/(AJ388*CJ388), 0)</f>
        <v>0</v>
      </c>
      <c r="M388">
        <f>((S388-I388/2)*L388-K388)/(S388+I388/2)</f>
        <v>0</v>
      </c>
      <c r="N388">
        <f>M388*(CC388+CD388)/1000.0</f>
        <v>0</v>
      </c>
      <c r="O388">
        <f>(BV388 - IF(AH388&gt;1, K388*BQ388*100.0/(AJ388*CJ388), 0))*(CC388+CD388)/1000.0</f>
        <v>0</v>
      </c>
      <c r="P388">
        <f>2.0/((1/R388-1/Q388)+SIGN(R388)*SQRT((1/R388-1/Q388)*(1/R388-1/Q388) + 4*BR388/((BR388+1)*(BR388+1))*(2*1/R388*1/Q388-1/Q388*1/Q388)))</f>
        <v>0</v>
      </c>
      <c r="Q388">
        <f>IF(LEFT(BS388,1)&lt;&gt;"0",IF(LEFT(BS388,1)="1",3.0,BT388),$D$5+$E$5*(CJ388*CC388/($K$5*1000))+$F$5*(CJ388*CC388/($K$5*1000))*MAX(MIN(BQ388,$J$5),$I$5)*MAX(MIN(BQ388,$J$5),$I$5)+$G$5*MAX(MIN(BQ388,$J$5),$I$5)*(CJ388*CC388/($K$5*1000))+$H$5*(CJ388*CC388/($K$5*1000))*(CJ388*CC388/($K$5*1000)))</f>
        <v>0</v>
      </c>
      <c r="R388">
        <f>I388*(1000-(1000*0.61365*exp(17.502*V388/(240.97+V388))/(CC388+CD388)+BX388)/2)/(1000*0.61365*exp(17.502*V388/(240.97+V388))/(CC388+CD388)-BX388)</f>
        <v>0</v>
      </c>
      <c r="S388">
        <f>1/((BR388+1)/(P388/1.6)+1/(Q388/1.37)) + BR388/((BR388+1)/(P388/1.6) + BR388/(Q388/1.37))</f>
        <v>0</v>
      </c>
      <c r="T388">
        <f>(BM388*BP388)</f>
        <v>0</v>
      </c>
      <c r="U388">
        <f>(CE388+(T388+2*0.95*5.67E-8*(((CE388+$B$7)+273)^4-(CE388+273)^4)-44100*I388)/(1.84*29.3*Q388+8*0.95*5.67E-8*(CE388+273)^3))</f>
        <v>0</v>
      </c>
      <c r="V388">
        <f>($C$7*CF388+$D$7*CG388+$E$7*U388)</f>
        <v>0</v>
      </c>
      <c r="W388">
        <f>0.61365*exp(17.502*V388/(240.97+V388))</f>
        <v>0</v>
      </c>
      <c r="X388">
        <f>(Y388/Z388*100)</f>
        <v>0</v>
      </c>
      <c r="Y388">
        <f>BX388*(CC388+CD388)/1000</f>
        <v>0</v>
      </c>
      <c r="Z388">
        <f>0.61365*exp(17.502*CE388/(240.97+CE388))</f>
        <v>0</v>
      </c>
      <c r="AA388">
        <f>(W388-BX388*(CC388+CD388)/1000)</f>
        <v>0</v>
      </c>
      <c r="AB388">
        <f>(-I388*44100)</f>
        <v>0</v>
      </c>
      <c r="AC388">
        <f>2*29.3*Q388*0.92*(CE388-V388)</f>
        <v>0</v>
      </c>
      <c r="AD388">
        <f>2*0.95*5.67E-8*(((CE388+$B$7)+273)^4-(V388+273)^4)</f>
        <v>0</v>
      </c>
      <c r="AE388">
        <f>T388+AD388+AB388+AC388</f>
        <v>0</v>
      </c>
      <c r="AF388">
        <v>0</v>
      </c>
      <c r="AG388">
        <v>0</v>
      </c>
      <c r="AH388">
        <f>IF(AF388*$H$13&gt;=AJ388,1.0,(AJ388/(AJ388-AF388*$H$13)))</f>
        <v>0</v>
      </c>
      <c r="AI388">
        <f>(AH388-1)*100</f>
        <v>0</v>
      </c>
      <c r="AJ388">
        <f>MAX(0,($B$13+$C$13*CJ388)/(1+$D$13*CJ388)*CC388/(CE388+273)*$E$13)</f>
        <v>0</v>
      </c>
      <c r="AK388" t="s">
        <v>292</v>
      </c>
      <c r="AL388" t="s">
        <v>292</v>
      </c>
      <c r="AM388">
        <v>0</v>
      </c>
      <c r="AN388">
        <v>0</v>
      </c>
      <c r="AO388">
        <f>1-AM388/AN388</f>
        <v>0</v>
      </c>
      <c r="AP388">
        <v>0</v>
      </c>
      <c r="AQ388" t="s">
        <v>292</v>
      </c>
      <c r="AR388" t="s">
        <v>292</v>
      </c>
      <c r="AS388">
        <v>0</v>
      </c>
      <c r="AT388">
        <v>0</v>
      </c>
      <c r="AU388">
        <f>1-AS388/AT388</f>
        <v>0</v>
      </c>
      <c r="AV388">
        <v>0.5</v>
      </c>
      <c r="AW388">
        <f>BN388</f>
        <v>0</v>
      </c>
      <c r="AX388">
        <f>K388</f>
        <v>0</v>
      </c>
      <c r="AY388">
        <f>AU388*AV388*AW388</f>
        <v>0</v>
      </c>
      <c r="AZ388">
        <f>(AX388-AP388)/AW388</f>
        <v>0</v>
      </c>
      <c r="BA388">
        <f>(AN388-AT388)/AT388</f>
        <v>0</v>
      </c>
      <c r="BB388">
        <f>AM388/(AO388+AM388/AT388)</f>
        <v>0</v>
      </c>
      <c r="BC388" t="s">
        <v>292</v>
      </c>
      <c r="BD388">
        <v>0</v>
      </c>
      <c r="BE388">
        <f>IF(BD388&lt;&gt;0, BD388, BB388)</f>
        <v>0</v>
      </c>
      <c r="BF388">
        <f>1-BE388/AT388</f>
        <v>0</v>
      </c>
      <c r="BG388">
        <f>(AT388-AS388)/(AT388-BE388)</f>
        <v>0</v>
      </c>
      <c r="BH388">
        <f>(AN388-AT388)/(AN388-BE388)</f>
        <v>0</v>
      </c>
      <c r="BI388">
        <f>(AT388-AS388)/(AT388-AM388)</f>
        <v>0</v>
      </c>
      <c r="BJ388">
        <f>(AN388-AT388)/(AN388-AM388)</f>
        <v>0</v>
      </c>
      <c r="BK388">
        <f>(BG388*BE388/AS388)</f>
        <v>0</v>
      </c>
      <c r="BL388">
        <f>(1-BK388)</f>
        <v>0</v>
      </c>
      <c r="BM388">
        <f>$B$11*CK388+$C$11*CL388+$F$11*CM388*(1-CP388)</f>
        <v>0</v>
      </c>
      <c r="BN388">
        <f>BM388*BO388</f>
        <v>0</v>
      </c>
      <c r="BO388">
        <f>($B$11*$D$9+$C$11*$D$9+$F$11*((CZ388+CR388)/MAX(CZ388+CR388+DA388, 0.1)*$I$9+DA388/MAX(CZ388+CR388+DA388, 0.1)*$J$9))/($B$11+$C$11+$F$11)</f>
        <v>0</v>
      </c>
      <c r="BP388">
        <f>($B$11*$K$9+$C$11*$K$9+$F$11*((CZ388+CR388)/MAX(CZ388+CR388+DA388, 0.1)*$P$9+DA388/MAX(CZ388+CR388+DA388, 0.1)*$Q$9))/($B$11+$C$11+$F$11)</f>
        <v>0</v>
      </c>
      <c r="BQ388">
        <v>6</v>
      </c>
      <c r="BR388">
        <v>0.5</v>
      </c>
      <c r="BS388" t="s">
        <v>293</v>
      </c>
      <c r="BT388">
        <v>2</v>
      </c>
      <c r="BU388">
        <v>1627941255.6</v>
      </c>
      <c r="BV388">
        <v>1235.08</v>
      </c>
      <c r="BW388">
        <v>1239.55</v>
      </c>
      <c r="BX388">
        <v>19.8319</v>
      </c>
      <c r="BY388">
        <v>19.7531</v>
      </c>
      <c r="BZ388">
        <v>1231.94</v>
      </c>
      <c r="CA388">
        <v>19.961</v>
      </c>
      <c r="CB388">
        <v>899.931</v>
      </c>
      <c r="CC388">
        <v>101.138</v>
      </c>
      <c r="CD388">
        <v>0.0999521</v>
      </c>
      <c r="CE388">
        <v>35.3412</v>
      </c>
      <c r="CF388">
        <v>35.5916</v>
      </c>
      <c r="CG388">
        <v>999.9</v>
      </c>
      <c r="CH388">
        <v>0</v>
      </c>
      <c r="CI388">
        <v>0</v>
      </c>
      <c r="CJ388">
        <v>9996.25</v>
      </c>
      <c r="CK388">
        <v>0</v>
      </c>
      <c r="CL388">
        <v>66.2508</v>
      </c>
      <c r="CM388">
        <v>1460.13</v>
      </c>
      <c r="CN388">
        <v>0.973009</v>
      </c>
      <c r="CO388">
        <v>0.0269909</v>
      </c>
      <c r="CP388">
        <v>0</v>
      </c>
      <c r="CQ388">
        <v>3.1192</v>
      </c>
      <c r="CR388">
        <v>4.99951</v>
      </c>
      <c r="CS388">
        <v>194.009</v>
      </c>
      <c r="CT388">
        <v>11913</v>
      </c>
      <c r="CU388">
        <v>48.5</v>
      </c>
      <c r="CV388">
        <v>50.875</v>
      </c>
      <c r="CW388">
        <v>50</v>
      </c>
      <c r="CX388">
        <v>50</v>
      </c>
      <c r="CY388">
        <v>50.5</v>
      </c>
      <c r="CZ388">
        <v>1415.86</v>
      </c>
      <c r="DA388">
        <v>39.28</v>
      </c>
      <c r="DB388">
        <v>0</v>
      </c>
      <c r="DC388">
        <v>1627941256.3</v>
      </c>
      <c r="DD388">
        <v>0</v>
      </c>
      <c r="DE388">
        <v>3.265876</v>
      </c>
      <c r="DF388">
        <v>0.164430776072864</v>
      </c>
      <c r="DG388">
        <v>-0.66307692542208</v>
      </c>
      <c r="DH388">
        <v>194.23164</v>
      </c>
      <c r="DI388">
        <v>15</v>
      </c>
      <c r="DJ388">
        <v>1627940486.6</v>
      </c>
      <c r="DK388" t="s">
        <v>294</v>
      </c>
      <c r="DL388">
        <v>1627940484.1</v>
      </c>
      <c r="DM388">
        <v>1627940486.6</v>
      </c>
      <c r="DN388">
        <v>1</v>
      </c>
      <c r="DO388">
        <v>-0.66</v>
      </c>
      <c r="DP388">
        <v>-0.126</v>
      </c>
      <c r="DQ388">
        <v>0.617</v>
      </c>
      <c r="DR388">
        <v>-0.144</v>
      </c>
      <c r="DS388">
        <v>420</v>
      </c>
      <c r="DT388">
        <v>19</v>
      </c>
      <c r="DU388">
        <v>0.69</v>
      </c>
      <c r="DV388">
        <v>0.21</v>
      </c>
      <c r="DW388">
        <v>-4.40099756097561</v>
      </c>
      <c r="DX388">
        <v>0.233926411149819</v>
      </c>
      <c r="DY388">
        <v>0.0889989371210988</v>
      </c>
      <c r="DZ388">
        <v>1</v>
      </c>
      <c r="EA388">
        <v>3.27179714285714</v>
      </c>
      <c r="EB388">
        <v>0.247953816046972</v>
      </c>
      <c r="EC388">
        <v>0.149329039345456</v>
      </c>
      <c r="ED388">
        <v>1</v>
      </c>
      <c r="EE388">
        <v>0.0820662463414634</v>
      </c>
      <c r="EF388">
        <v>0.106636563763066</v>
      </c>
      <c r="EG388">
        <v>0.0156541016672885</v>
      </c>
      <c r="EH388">
        <v>0</v>
      </c>
      <c r="EI388">
        <v>2</v>
      </c>
      <c r="EJ388">
        <v>3</v>
      </c>
      <c r="EK388" t="s">
        <v>298</v>
      </c>
      <c r="EL388">
        <v>100</v>
      </c>
      <c r="EM388">
        <v>100</v>
      </c>
      <c r="EN388">
        <v>3.14</v>
      </c>
      <c r="EO388">
        <v>-0.1291</v>
      </c>
      <c r="EP388">
        <v>-1.5265217558934</v>
      </c>
      <c r="EQ388">
        <v>0.00616335315543056</v>
      </c>
      <c r="ER388">
        <v>-2.81551833566181e-06</v>
      </c>
      <c r="ES388">
        <v>7.20361701182458e-10</v>
      </c>
      <c r="ET388">
        <v>-0.335119031910718</v>
      </c>
      <c r="EU388">
        <v>0.000949733804135094</v>
      </c>
      <c r="EV388">
        <v>0.000626151634330831</v>
      </c>
      <c r="EW388">
        <v>-7.8445624330649e-06</v>
      </c>
      <c r="EX388">
        <v>-4</v>
      </c>
      <c r="EY388">
        <v>2067</v>
      </c>
      <c r="EZ388">
        <v>1</v>
      </c>
      <c r="FA388">
        <v>22</v>
      </c>
      <c r="FB388">
        <v>12.9</v>
      </c>
      <c r="FC388">
        <v>12.8</v>
      </c>
      <c r="FD388">
        <v>18</v>
      </c>
      <c r="FE388">
        <v>994.617</v>
      </c>
      <c r="FF388">
        <v>443.845</v>
      </c>
      <c r="FG388">
        <v>32.9995</v>
      </c>
      <c r="FH388">
        <v>36.0198</v>
      </c>
      <c r="FI388">
        <v>30.0009</v>
      </c>
      <c r="FJ388">
        <v>35.7449</v>
      </c>
      <c r="FK388">
        <v>35.7608</v>
      </c>
      <c r="FL388">
        <v>64.7882</v>
      </c>
      <c r="FM388">
        <v>46.5387</v>
      </c>
      <c r="FN388">
        <v>0</v>
      </c>
      <c r="FO388">
        <v>33</v>
      </c>
      <c r="FP388">
        <v>1251.21</v>
      </c>
      <c r="FQ388">
        <v>19.7275</v>
      </c>
      <c r="FR388">
        <v>98.645</v>
      </c>
      <c r="FS388">
        <v>97.4508</v>
      </c>
    </row>
    <row r="389" spans="1:175">
      <c r="A389">
        <v>373</v>
      </c>
      <c r="B389">
        <v>1627941257.6</v>
      </c>
      <c r="C389">
        <v>744</v>
      </c>
      <c r="D389" t="s">
        <v>1040</v>
      </c>
      <c r="E389" t="s">
        <v>1041</v>
      </c>
      <c r="F389">
        <v>0</v>
      </c>
      <c r="H389">
        <v>1627941257.6</v>
      </c>
      <c r="I389">
        <f>(J389)/1000</f>
        <v>0</v>
      </c>
      <c r="J389">
        <f>1000*CB389*AH389*(BX389-BY389)/(100*BQ389*(1000-AH389*BX389))</f>
        <v>0</v>
      </c>
      <c r="K389">
        <f>CB389*AH389*(BW389-BV389*(1000-AH389*BY389)/(1000-AH389*BX389))/(100*BQ389)</f>
        <v>0</v>
      </c>
      <c r="L389">
        <f>BV389 - IF(AH389&gt;1, K389*BQ389*100.0/(AJ389*CJ389), 0)</f>
        <v>0</v>
      </c>
      <c r="M389">
        <f>((S389-I389/2)*L389-K389)/(S389+I389/2)</f>
        <v>0</v>
      </c>
      <c r="N389">
        <f>M389*(CC389+CD389)/1000.0</f>
        <v>0</v>
      </c>
      <c r="O389">
        <f>(BV389 - IF(AH389&gt;1, K389*BQ389*100.0/(AJ389*CJ389), 0))*(CC389+CD389)/1000.0</f>
        <v>0</v>
      </c>
      <c r="P389">
        <f>2.0/((1/R389-1/Q389)+SIGN(R389)*SQRT((1/R389-1/Q389)*(1/R389-1/Q389) + 4*BR389/((BR389+1)*(BR389+1))*(2*1/R389*1/Q389-1/Q389*1/Q389)))</f>
        <v>0</v>
      </c>
      <c r="Q389">
        <f>IF(LEFT(BS389,1)&lt;&gt;"0",IF(LEFT(BS389,1)="1",3.0,BT389),$D$5+$E$5*(CJ389*CC389/($K$5*1000))+$F$5*(CJ389*CC389/($K$5*1000))*MAX(MIN(BQ389,$J$5),$I$5)*MAX(MIN(BQ389,$J$5),$I$5)+$G$5*MAX(MIN(BQ389,$J$5),$I$5)*(CJ389*CC389/($K$5*1000))+$H$5*(CJ389*CC389/($K$5*1000))*(CJ389*CC389/($K$5*1000)))</f>
        <v>0</v>
      </c>
      <c r="R389">
        <f>I389*(1000-(1000*0.61365*exp(17.502*V389/(240.97+V389))/(CC389+CD389)+BX389)/2)/(1000*0.61365*exp(17.502*V389/(240.97+V389))/(CC389+CD389)-BX389)</f>
        <v>0</v>
      </c>
      <c r="S389">
        <f>1/((BR389+1)/(P389/1.6)+1/(Q389/1.37)) + BR389/((BR389+1)/(P389/1.6) + BR389/(Q389/1.37))</f>
        <v>0</v>
      </c>
      <c r="T389">
        <f>(BM389*BP389)</f>
        <v>0</v>
      </c>
      <c r="U389">
        <f>(CE389+(T389+2*0.95*5.67E-8*(((CE389+$B$7)+273)^4-(CE389+273)^4)-44100*I389)/(1.84*29.3*Q389+8*0.95*5.67E-8*(CE389+273)^3))</f>
        <v>0</v>
      </c>
      <c r="V389">
        <f>($C$7*CF389+$D$7*CG389+$E$7*U389)</f>
        <v>0</v>
      </c>
      <c r="W389">
        <f>0.61365*exp(17.502*V389/(240.97+V389))</f>
        <v>0</v>
      </c>
      <c r="X389">
        <f>(Y389/Z389*100)</f>
        <v>0</v>
      </c>
      <c r="Y389">
        <f>BX389*(CC389+CD389)/1000</f>
        <v>0</v>
      </c>
      <c r="Z389">
        <f>0.61365*exp(17.502*CE389/(240.97+CE389))</f>
        <v>0</v>
      </c>
      <c r="AA389">
        <f>(W389-BX389*(CC389+CD389)/1000)</f>
        <v>0</v>
      </c>
      <c r="AB389">
        <f>(-I389*44100)</f>
        <v>0</v>
      </c>
      <c r="AC389">
        <f>2*29.3*Q389*0.92*(CE389-V389)</f>
        <v>0</v>
      </c>
      <c r="AD389">
        <f>2*0.95*5.67E-8*(((CE389+$B$7)+273)^4-(V389+273)^4)</f>
        <v>0</v>
      </c>
      <c r="AE389">
        <f>T389+AD389+AB389+AC389</f>
        <v>0</v>
      </c>
      <c r="AF389">
        <v>0</v>
      </c>
      <c r="AG389">
        <v>0</v>
      </c>
      <c r="AH389">
        <f>IF(AF389*$H$13&gt;=AJ389,1.0,(AJ389/(AJ389-AF389*$H$13)))</f>
        <v>0</v>
      </c>
      <c r="AI389">
        <f>(AH389-1)*100</f>
        <v>0</v>
      </c>
      <c r="AJ389">
        <f>MAX(0,($B$13+$C$13*CJ389)/(1+$D$13*CJ389)*CC389/(CE389+273)*$E$13)</f>
        <v>0</v>
      </c>
      <c r="AK389" t="s">
        <v>292</v>
      </c>
      <c r="AL389" t="s">
        <v>292</v>
      </c>
      <c r="AM389">
        <v>0</v>
      </c>
      <c r="AN389">
        <v>0</v>
      </c>
      <c r="AO389">
        <f>1-AM389/AN389</f>
        <v>0</v>
      </c>
      <c r="AP389">
        <v>0</v>
      </c>
      <c r="AQ389" t="s">
        <v>292</v>
      </c>
      <c r="AR389" t="s">
        <v>292</v>
      </c>
      <c r="AS389">
        <v>0</v>
      </c>
      <c r="AT389">
        <v>0</v>
      </c>
      <c r="AU389">
        <f>1-AS389/AT389</f>
        <v>0</v>
      </c>
      <c r="AV389">
        <v>0.5</v>
      </c>
      <c r="AW389">
        <f>BN389</f>
        <v>0</v>
      </c>
      <c r="AX389">
        <f>K389</f>
        <v>0</v>
      </c>
      <c r="AY389">
        <f>AU389*AV389*AW389</f>
        <v>0</v>
      </c>
      <c r="AZ389">
        <f>(AX389-AP389)/AW389</f>
        <v>0</v>
      </c>
      <c r="BA389">
        <f>(AN389-AT389)/AT389</f>
        <v>0</v>
      </c>
      <c r="BB389">
        <f>AM389/(AO389+AM389/AT389)</f>
        <v>0</v>
      </c>
      <c r="BC389" t="s">
        <v>292</v>
      </c>
      <c r="BD389">
        <v>0</v>
      </c>
      <c r="BE389">
        <f>IF(BD389&lt;&gt;0, BD389, BB389)</f>
        <v>0</v>
      </c>
      <c r="BF389">
        <f>1-BE389/AT389</f>
        <v>0</v>
      </c>
      <c r="BG389">
        <f>(AT389-AS389)/(AT389-BE389)</f>
        <v>0</v>
      </c>
      <c r="BH389">
        <f>(AN389-AT389)/(AN389-BE389)</f>
        <v>0</v>
      </c>
      <c r="BI389">
        <f>(AT389-AS389)/(AT389-AM389)</f>
        <v>0</v>
      </c>
      <c r="BJ389">
        <f>(AN389-AT389)/(AN389-AM389)</f>
        <v>0</v>
      </c>
      <c r="BK389">
        <f>(BG389*BE389/AS389)</f>
        <v>0</v>
      </c>
      <c r="BL389">
        <f>(1-BK389)</f>
        <v>0</v>
      </c>
      <c r="BM389">
        <f>$B$11*CK389+$C$11*CL389+$F$11*CM389*(1-CP389)</f>
        <v>0</v>
      </c>
      <c r="BN389">
        <f>BM389*BO389</f>
        <v>0</v>
      </c>
      <c r="BO389">
        <f>($B$11*$D$9+$C$11*$D$9+$F$11*((CZ389+CR389)/MAX(CZ389+CR389+DA389, 0.1)*$I$9+DA389/MAX(CZ389+CR389+DA389, 0.1)*$J$9))/($B$11+$C$11+$F$11)</f>
        <v>0</v>
      </c>
      <c r="BP389">
        <f>($B$11*$K$9+$C$11*$K$9+$F$11*((CZ389+CR389)/MAX(CZ389+CR389+DA389, 0.1)*$P$9+DA389/MAX(CZ389+CR389+DA389, 0.1)*$Q$9))/($B$11+$C$11+$F$11)</f>
        <v>0</v>
      </c>
      <c r="BQ389">
        <v>6</v>
      </c>
      <c r="BR389">
        <v>0.5</v>
      </c>
      <c r="BS389" t="s">
        <v>293</v>
      </c>
      <c r="BT389">
        <v>2</v>
      </c>
      <c r="BU389">
        <v>1627941257.6</v>
      </c>
      <c r="BV389">
        <v>1238.35</v>
      </c>
      <c r="BW389">
        <v>1243.02</v>
      </c>
      <c r="BX389">
        <v>19.8311</v>
      </c>
      <c r="BY389">
        <v>19.7567</v>
      </c>
      <c r="BZ389">
        <v>1235.2</v>
      </c>
      <c r="CA389">
        <v>19.9601</v>
      </c>
      <c r="CB389">
        <v>899.965</v>
      </c>
      <c r="CC389">
        <v>101.139</v>
      </c>
      <c r="CD389">
        <v>0.0994986</v>
      </c>
      <c r="CE389">
        <v>35.3412</v>
      </c>
      <c r="CF389">
        <v>35.5945</v>
      </c>
      <c r="CG389">
        <v>999.9</v>
      </c>
      <c r="CH389">
        <v>0</v>
      </c>
      <c r="CI389">
        <v>0</v>
      </c>
      <c r="CJ389">
        <v>10014.4</v>
      </c>
      <c r="CK389">
        <v>0</v>
      </c>
      <c r="CL389">
        <v>66.265</v>
      </c>
      <c r="CM389">
        <v>1460.13</v>
      </c>
      <c r="CN389">
        <v>0.973009</v>
      </c>
      <c r="CO389">
        <v>0.0269909</v>
      </c>
      <c r="CP389">
        <v>0</v>
      </c>
      <c r="CQ389">
        <v>3.4636</v>
      </c>
      <c r="CR389">
        <v>4.99951</v>
      </c>
      <c r="CS389">
        <v>194.119</v>
      </c>
      <c r="CT389">
        <v>11913</v>
      </c>
      <c r="CU389">
        <v>48.5</v>
      </c>
      <c r="CV389">
        <v>50.812</v>
      </c>
      <c r="CW389">
        <v>49.937</v>
      </c>
      <c r="CX389">
        <v>49.937</v>
      </c>
      <c r="CY389">
        <v>50.5</v>
      </c>
      <c r="CZ389">
        <v>1415.86</v>
      </c>
      <c r="DA389">
        <v>39.28</v>
      </c>
      <c r="DB389">
        <v>0</v>
      </c>
      <c r="DC389">
        <v>1627941258.1</v>
      </c>
      <c r="DD389">
        <v>0</v>
      </c>
      <c r="DE389">
        <v>3.28774230769231</v>
      </c>
      <c r="DF389">
        <v>0.165958979087047</v>
      </c>
      <c r="DG389">
        <v>-0.712273509239047</v>
      </c>
      <c r="DH389">
        <v>194.190153846154</v>
      </c>
      <c r="DI389">
        <v>15</v>
      </c>
      <c r="DJ389">
        <v>1627940486.6</v>
      </c>
      <c r="DK389" t="s">
        <v>294</v>
      </c>
      <c r="DL389">
        <v>1627940484.1</v>
      </c>
      <c r="DM389">
        <v>1627940486.6</v>
      </c>
      <c r="DN389">
        <v>1</v>
      </c>
      <c r="DO389">
        <v>-0.66</v>
      </c>
      <c r="DP389">
        <v>-0.126</v>
      </c>
      <c r="DQ389">
        <v>0.617</v>
      </c>
      <c r="DR389">
        <v>-0.144</v>
      </c>
      <c r="DS389">
        <v>420</v>
      </c>
      <c r="DT389">
        <v>19</v>
      </c>
      <c r="DU389">
        <v>0.69</v>
      </c>
      <c r="DV389">
        <v>0.21</v>
      </c>
      <c r="DW389">
        <v>-4.40684219512195</v>
      </c>
      <c r="DX389">
        <v>0.0330708710801505</v>
      </c>
      <c r="DY389">
        <v>0.0931474233442302</v>
      </c>
      <c r="DZ389">
        <v>1</v>
      </c>
      <c r="EA389">
        <v>3.27588235294118</v>
      </c>
      <c r="EB389">
        <v>0.0727025416301487</v>
      </c>
      <c r="EC389">
        <v>0.144704842535719</v>
      </c>
      <c r="ED389">
        <v>1</v>
      </c>
      <c r="EE389">
        <v>0.0824066853658537</v>
      </c>
      <c r="EF389">
        <v>0.0868421372822298</v>
      </c>
      <c r="EG389">
        <v>0.0155264685733366</v>
      </c>
      <c r="EH389">
        <v>1</v>
      </c>
      <c r="EI389">
        <v>3</v>
      </c>
      <c r="EJ389">
        <v>3</v>
      </c>
      <c r="EK389" t="s">
        <v>295</v>
      </c>
      <c r="EL389">
        <v>100</v>
      </c>
      <c r="EM389">
        <v>100</v>
      </c>
      <c r="EN389">
        <v>3.15</v>
      </c>
      <c r="EO389">
        <v>-0.129</v>
      </c>
      <c r="EP389">
        <v>-1.5265217558934</v>
      </c>
      <c r="EQ389">
        <v>0.00616335315543056</v>
      </c>
      <c r="ER389">
        <v>-2.81551833566181e-06</v>
      </c>
      <c r="ES389">
        <v>7.20361701182458e-10</v>
      </c>
      <c r="ET389">
        <v>-0.335119031910718</v>
      </c>
      <c r="EU389">
        <v>0.000949733804135094</v>
      </c>
      <c r="EV389">
        <v>0.000626151634330831</v>
      </c>
      <c r="EW389">
        <v>-7.8445624330649e-06</v>
      </c>
      <c r="EX389">
        <v>-4</v>
      </c>
      <c r="EY389">
        <v>2067</v>
      </c>
      <c r="EZ389">
        <v>1</v>
      </c>
      <c r="FA389">
        <v>22</v>
      </c>
      <c r="FB389">
        <v>12.9</v>
      </c>
      <c r="FC389">
        <v>12.8</v>
      </c>
      <c r="FD389">
        <v>18</v>
      </c>
      <c r="FE389">
        <v>994.323</v>
      </c>
      <c r="FF389">
        <v>443.841</v>
      </c>
      <c r="FG389">
        <v>32.9995</v>
      </c>
      <c r="FH389">
        <v>36.024</v>
      </c>
      <c r="FI389">
        <v>30.0009</v>
      </c>
      <c r="FJ389">
        <v>35.7491</v>
      </c>
      <c r="FK389">
        <v>35.7649</v>
      </c>
      <c r="FL389">
        <v>64.9317</v>
      </c>
      <c r="FM389">
        <v>46.5387</v>
      </c>
      <c r="FN389">
        <v>0</v>
      </c>
      <c r="FO389">
        <v>33</v>
      </c>
      <c r="FP389">
        <v>1256.27</v>
      </c>
      <c r="FQ389">
        <v>19.7275</v>
      </c>
      <c r="FR389">
        <v>98.6452</v>
      </c>
      <c r="FS389">
        <v>97.4505</v>
      </c>
    </row>
    <row r="390" spans="1:175">
      <c r="A390">
        <v>374</v>
      </c>
      <c r="B390">
        <v>1627941259.6</v>
      </c>
      <c r="C390">
        <v>746</v>
      </c>
      <c r="D390" t="s">
        <v>1042</v>
      </c>
      <c r="E390" t="s">
        <v>1043</v>
      </c>
      <c r="F390">
        <v>0</v>
      </c>
      <c r="H390">
        <v>1627941259.6</v>
      </c>
      <c r="I390">
        <f>(J390)/1000</f>
        <v>0</v>
      </c>
      <c r="J390">
        <f>1000*CB390*AH390*(BX390-BY390)/(100*BQ390*(1000-AH390*BX390))</f>
        <v>0</v>
      </c>
      <c r="K390">
        <f>CB390*AH390*(BW390-BV390*(1000-AH390*BY390)/(1000-AH390*BX390))/(100*BQ390)</f>
        <v>0</v>
      </c>
      <c r="L390">
        <f>BV390 - IF(AH390&gt;1, K390*BQ390*100.0/(AJ390*CJ390), 0)</f>
        <v>0</v>
      </c>
      <c r="M390">
        <f>((S390-I390/2)*L390-K390)/(S390+I390/2)</f>
        <v>0</v>
      </c>
      <c r="N390">
        <f>M390*(CC390+CD390)/1000.0</f>
        <v>0</v>
      </c>
      <c r="O390">
        <f>(BV390 - IF(AH390&gt;1, K390*BQ390*100.0/(AJ390*CJ390), 0))*(CC390+CD390)/1000.0</f>
        <v>0</v>
      </c>
      <c r="P390">
        <f>2.0/((1/R390-1/Q390)+SIGN(R390)*SQRT((1/R390-1/Q390)*(1/R390-1/Q390) + 4*BR390/((BR390+1)*(BR390+1))*(2*1/R390*1/Q390-1/Q390*1/Q390)))</f>
        <v>0</v>
      </c>
      <c r="Q390">
        <f>IF(LEFT(BS390,1)&lt;&gt;"0",IF(LEFT(BS390,1)="1",3.0,BT390),$D$5+$E$5*(CJ390*CC390/($K$5*1000))+$F$5*(CJ390*CC390/($K$5*1000))*MAX(MIN(BQ390,$J$5),$I$5)*MAX(MIN(BQ390,$J$5),$I$5)+$G$5*MAX(MIN(BQ390,$J$5),$I$5)*(CJ390*CC390/($K$5*1000))+$H$5*(CJ390*CC390/($K$5*1000))*(CJ390*CC390/($K$5*1000)))</f>
        <v>0</v>
      </c>
      <c r="R390">
        <f>I390*(1000-(1000*0.61365*exp(17.502*V390/(240.97+V390))/(CC390+CD390)+BX390)/2)/(1000*0.61365*exp(17.502*V390/(240.97+V390))/(CC390+CD390)-BX390)</f>
        <v>0</v>
      </c>
      <c r="S390">
        <f>1/((BR390+1)/(P390/1.6)+1/(Q390/1.37)) + BR390/((BR390+1)/(P390/1.6) + BR390/(Q390/1.37))</f>
        <v>0</v>
      </c>
      <c r="T390">
        <f>(BM390*BP390)</f>
        <v>0</v>
      </c>
      <c r="U390">
        <f>(CE390+(T390+2*0.95*5.67E-8*(((CE390+$B$7)+273)^4-(CE390+273)^4)-44100*I390)/(1.84*29.3*Q390+8*0.95*5.67E-8*(CE390+273)^3))</f>
        <v>0</v>
      </c>
      <c r="V390">
        <f>($C$7*CF390+$D$7*CG390+$E$7*U390)</f>
        <v>0</v>
      </c>
      <c r="W390">
        <f>0.61365*exp(17.502*V390/(240.97+V390))</f>
        <v>0</v>
      </c>
      <c r="X390">
        <f>(Y390/Z390*100)</f>
        <v>0</v>
      </c>
      <c r="Y390">
        <f>BX390*(CC390+CD390)/1000</f>
        <v>0</v>
      </c>
      <c r="Z390">
        <f>0.61365*exp(17.502*CE390/(240.97+CE390))</f>
        <v>0</v>
      </c>
      <c r="AA390">
        <f>(W390-BX390*(CC390+CD390)/1000)</f>
        <v>0</v>
      </c>
      <c r="AB390">
        <f>(-I390*44100)</f>
        <v>0</v>
      </c>
      <c r="AC390">
        <f>2*29.3*Q390*0.92*(CE390-V390)</f>
        <v>0</v>
      </c>
      <c r="AD390">
        <f>2*0.95*5.67E-8*(((CE390+$B$7)+273)^4-(V390+273)^4)</f>
        <v>0</v>
      </c>
      <c r="AE390">
        <f>T390+AD390+AB390+AC390</f>
        <v>0</v>
      </c>
      <c r="AF390">
        <v>0</v>
      </c>
      <c r="AG390">
        <v>0</v>
      </c>
      <c r="AH390">
        <f>IF(AF390*$H$13&gt;=AJ390,1.0,(AJ390/(AJ390-AF390*$H$13)))</f>
        <v>0</v>
      </c>
      <c r="AI390">
        <f>(AH390-1)*100</f>
        <v>0</v>
      </c>
      <c r="AJ390">
        <f>MAX(0,($B$13+$C$13*CJ390)/(1+$D$13*CJ390)*CC390/(CE390+273)*$E$13)</f>
        <v>0</v>
      </c>
      <c r="AK390" t="s">
        <v>292</v>
      </c>
      <c r="AL390" t="s">
        <v>292</v>
      </c>
      <c r="AM390">
        <v>0</v>
      </c>
      <c r="AN390">
        <v>0</v>
      </c>
      <c r="AO390">
        <f>1-AM390/AN390</f>
        <v>0</v>
      </c>
      <c r="AP390">
        <v>0</v>
      </c>
      <c r="AQ390" t="s">
        <v>292</v>
      </c>
      <c r="AR390" t="s">
        <v>292</v>
      </c>
      <c r="AS390">
        <v>0</v>
      </c>
      <c r="AT390">
        <v>0</v>
      </c>
      <c r="AU390">
        <f>1-AS390/AT390</f>
        <v>0</v>
      </c>
      <c r="AV390">
        <v>0.5</v>
      </c>
      <c r="AW390">
        <f>BN390</f>
        <v>0</v>
      </c>
      <c r="AX390">
        <f>K390</f>
        <v>0</v>
      </c>
      <c r="AY390">
        <f>AU390*AV390*AW390</f>
        <v>0</v>
      </c>
      <c r="AZ390">
        <f>(AX390-AP390)/AW390</f>
        <v>0</v>
      </c>
      <c r="BA390">
        <f>(AN390-AT390)/AT390</f>
        <v>0</v>
      </c>
      <c r="BB390">
        <f>AM390/(AO390+AM390/AT390)</f>
        <v>0</v>
      </c>
      <c r="BC390" t="s">
        <v>292</v>
      </c>
      <c r="BD390">
        <v>0</v>
      </c>
      <c r="BE390">
        <f>IF(BD390&lt;&gt;0, BD390, BB390)</f>
        <v>0</v>
      </c>
      <c r="BF390">
        <f>1-BE390/AT390</f>
        <v>0</v>
      </c>
      <c r="BG390">
        <f>(AT390-AS390)/(AT390-BE390)</f>
        <v>0</v>
      </c>
      <c r="BH390">
        <f>(AN390-AT390)/(AN390-BE390)</f>
        <v>0</v>
      </c>
      <c r="BI390">
        <f>(AT390-AS390)/(AT390-AM390)</f>
        <v>0</v>
      </c>
      <c r="BJ390">
        <f>(AN390-AT390)/(AN390-AM390)</f>
        <v>0</v>
      </c>
      <c r="BK390">
        <f>(BG390*BE390/AS390)</f>
        <v>0</v>
      </c>
      <c r="BL390">
        <f>(1-BK390)</f>
        <v>0</v>
      </c>
      <c r="BM390">
        <f>$B$11*CK390+$C$11*CL390+$F$11*CM390*(1-CP390)</f>
        <v>0</v>
      </c>
      <c r="BN390">
        <f>BM390*BO390</f>
        <v>0</v>
      </c>
      <c r="BO390">
        <f>($B$11*$D$9+$C$11*$D$9+$F$11*((CZ390+CR390)/MAX(CZ390+CR390+DA390, 0.1)*$I$9+DA390/MAX(CZ390+CR390+DA390, 0.1)*$J$9))/($B$11+$C$11+$F$11)</f>
        <v>0</v>
      </c>
      <c r="BP390">
        <f>($B$11*$K$9+$C$11*$K$9+$F$11*((CZ390+CR390)/MAX(CZ390+CR390+DA390, 0.1)*$P$9+DA390/MAX(CZ390+CR390+DA390, 0.1)*$Q$9))/($B$11+$C$11+$F$11)</f>
        <v>0</v>
      </c>
      <c r="BQ390">
        <v>6</v>
      </c>
      <c r="BR390">
        <v>0.5</v>
      </c>
      <c r="BS390" t="s">
        <v>293</v>
      </c>
      <c r="BT390">
        <v>2</v>
      </c>
      <c r="BU390">
        <v>1627941259.6</v>
      </c>
      <c r="BV390">
        <v>1241.92</v>
      </c>
      <c r="BW390">
        <v>1246.28</v>
      </c>
      <c r="BX390">
        <v>19.8322</v>
      </c>
      <c r="BY390">
        <v>19.7602</v>
      </c>
      <c r="BZ390">
        <v>1238.76</v>
      </c>
      <c r="CA390">
        <v>19.9613</v>
      </c>
      <c r="CB390">
        <v>900.094</v>
      </c>
      <c r="CC390">
        <v>101.138</v>
      </c>
      <c r="CD390">
        <v>0.099987</v>
      </c>
      <c r="CE390">
        <v>35.3403</v>
      </c>
      <c r="CF390">
        <v>35.6008</v>
      </c>
      <c r="CG390">
        <v>999.9</v>
      </c>
      <c r="CH390">
        <v>0</v>
      </c>
      <c r="CI390">
        <v>0</v>
      </c>
      <c r="CJ390">
        <v>9986.25</v>
      </c>
      <c r="CK390">
        <v>0</v>
      </c>
      <c r="CL390">
        <v>66.265</v>
      </c>
      <c r="CM390">
        <v>1460.15</v>
      </c>
      <c r="CN390">
        <v>0.973009</v>
      </c>
      <c r="CO390">
        <v>0.0269909</v>
      </c>
      <c r="CP390">
        <v>0</v>
      </c>
      <c r="CQ390">
        <v>3.3165</v>
      </c>
      <c r="CR390">
        <v>4.99951</v>
      </c>
      <c r="CS390">
        <v>194.096</v>
      </c>
      <c r="CT390">
        <v>11913.1</v>
      </c>
      <c r="CU390">
        <v>48.437</v>
      </c>
      <c r="CV390">
        <v>50.812</v>
      </c>
      <c r="CW390">
        <v>50</v>
      </c>
      <c r="CX390">
        <v>49.937</v>
      </c>
      <c r="CY390">
        <v>50.5</v>
      </c>
      <c r="CZ390">
        <v>1415.87</v>
      </c>
      <c r="DA390">
        <v>39.28</v>
      </c>
      <c r="DB390">
        <v>0</v>
      </c>
      <c r="DC390">
        <v>1627941260.5</v>
      </c>
      <c r="DD390">
        <v>0</v>
      </c>
      <c r="DE390">
        <v>3.28301153846154</v>
      </c>
      <c r="DF390">
        <v>0.241391455896531</v>
      </c>
      <c r="DG390">
        <v>-0.808034189723858</v>
      </c>
      <c r="DH390">
        <v>194.193346153846</v>
      </c>
      <c r="DI390">
        <v>15</v>
      </c>
      <c r="DJ390">
        <v>1627940486.6</v>
      </c>
      <c r="DK390" t="s">
        <v>294</v>
      </c>
      <c r="DL390">
        <v>1627940484.1</v>
      </c>
      <c r="DM390">
        <v>1627940486.6</v>
      </c>
      <c r="DN390">
        <v>1</v>
      </c>
      <c r="DO390">
        <v>-0.66</v>
      </c>
      <c r="DP390">
        <v>-0.126</v>
      </c>
      <c r="DQ390">
        <v>0.617</v>
      </c>
      <c r="DR390">
        <v>-0.144</v>
      </c>
      <c r="DS390">
        <v>420</v>
      </c>
      <c r="DT390">
        <v>19</v>
      </c>
      <c r="DU390">
        <v>0.69</v>
      </c>
      <c r="DV390">
        <v>0.21</v>
      </c>
      <c r="DW390">
        <v>-4.42478024390244</v>
      </c>
      <c r="DX390">
        <v>-0.159029477351917</v>
      </c>
      <c r="DY390">
        <v>0.106345676268084</v>
      </c>
      <c r="DZ390">
        <v>1</v>
      </c>
      <c r="EA390">
        <v>3.29277058823529</v>
      </c>
      <c r="EB390">
        <v>0.0100650887573938</v>
      </c>
      <c r="EC390">
        <v>0.138271858243125</v>
      </c>
      <c r="ED390">
        <v>1</v>
      </c>
      <c r="EE390">
        <v>0.0828625902439024</v>
      </c>
      <c r="EF390">
        <v>0.0497791066202091</v>
      </c>
      <c r="EG390">
        <v>0.0152037781445496</v>
      </c>
      <c r="EH390">
        <v>1</v>
      </c>
      <c r="EI390">
        <v>3</v>
      </c>
      <c r="EJ390">
        <v>3</v>
      </c>
      <c r="EK390" t="s">
        <v>295</v>
      </c>
      <c r="EL390">
        <v>100</v>
      </c>
      <c r="EM390">
        <v>100</v>
      </c>
      <c r="EN390">
        <v>3.16</v>
      </c>
      <c r="EO390">
        <v>-0.1291</v>
      </c>
      <c r="EP390">
        <v>-1.5265217558934</v>
      </c>
      <c r="EQ390">
        <v>0.00616335315543056</v>
      </c>
      <c r="ER390">
        <v>-2.81551833566181e-06</v>
      </c>
      <c r="ES390">
        <v>7.20361701182458e-10</v>
      </c>
      <c r="ET390">
        <v>-0.335119031910718</v>
      </c>
      <c r="EU390">
        <v>0.000949733804135094</v>
      </c>
      <c r="EV390">
        <v>0.000626151634330831</v>
      </c>
      <c r="EW390">
        <v>-7.8445624330649e-06</v>
      </c>
      <c r="EX390">
        <v>-4</v>
      </c>
      <c r="EY390">
        <v>2067</v>
      </c>
      <c r="EZ390">
        <v>1</v>
      </c>
      <c r="FA390">
        <v>22</v>
      </c>
      <c r="FB390">
        <v>12.9</v>
      </c>
      <c r="FC390">
        <v>12.9</v>
      </c>
      <c r="FD390">
        <v>18</v>
      </c>
      <c r="FE390">
        <v>994.305</v>
      </c>
      <c r="FF390">
        <v>443.941</v>
      </c>
      <c r="FG390">
        <v>32.9994</v>
      </c>
      <c r="FH390">
        <v>36.028</v>
      </c>
      <c r="FI390">
        <v>30.0009</v>
      </c>
      <c r="FJ390">
        <v>35.7532</v>
      </c>
      <c r="FK390">
        <v>35.7698</v>
      </c>
      <c r="FL390">
        <v>65.0502</v>
      </c>
      <c r="FM390">
        <v>46.5387</v>
      </c>
      <c r="FN390">
        <v>0</v>
      </c>
      <c r="FO390">
        <v>33</v>
      </c>
      <c r="FP390">
        <v>1256.27</v>
      </c>
      <c r="FQ390">
        <v>19.7275</v>
      </c>
      <c r="FR390">
        <v>98.6459</v>
      </c>
      <c r="FS390">
        <v>97.4504</v>
      </c>
    </row>
    <row r="391" spans="1:175">
      <c r="A391">
        <v>375</v>
      </c>
      <c r="B391">
        <v>1627941261.6</v>
      </c>
      <c r="C391">
        <v>748</v>
      </c>
      <c r="D391" t="s">
        <v>1044</v>
      </c>
      <c r="E391" t="s">
        <v>1045</v>
      </c>
      <c r="F391">
        <v>0</v>
      </c>
      <c r="H391">
        <v>1627941261.6</v>
      </c>
      <c r="I391">
        <f>(J391)/1000</f>
        <v>0</v>
      </c>
      <c r="J391">
        <f>1000*CB391*AH391*(BX391-BY391)/(100*BQ391*(1000-AH391*BX391))</f>
        <v>0</v>
      </c>
      <c r="K391">
        <f>CB391*AH391*(BW391-BV391*(1000-AH391*BY391)/(1000-AH391*BX391))/(100*BQ391)</f>
        <v>0</v>
      </c>
      <c r="L391">
        <f>BV391 - IF(AH391&gt;1, K391*BQ391*100.0/(AJ391*CJ391), 0)</f>
        <v>0</v>
      </c>
      <c r="M391">
        <f>((S391-I391/2)*L391-K391)/(S391+I391/2)</f>
        <v>0</v>
      </c>
      <c r="N391">
        <f>M391*(CC391+CD391)/1000.0</f>
        <v>0</v>
      </c>
      <c r="O391">
        <f>(BV391 - IF(AH391&gt;1, K391*BQ391*100.0/(AJ391*CJ391), 0))*(CC391+CD391)/1000.0</f>
        <v>0</v>
      </c>
      <c r="P391">
        <f>2.0/((1/R391-1/Q391)+SIGN(R391)*SQRT((1/R391-1/Q391)*(1/R391-1/Q391) + 4*BR391/((BR391+1)*(BR391+1))*(2*1/R391*1/Q391-1/Q391*1/Q391)))</f>
        <v>0</v>
      </c>
      <c r="Q391">
        <f>IF(LEFT(BS391,1)&lt;&gt;"0",IF(LEFT(BS391,1)="1",3.0,BT391),$D$5+$E$5*(CJ391*CC391/($K$5*1000))+$F$5*(CJ391*CC391/($K$5*1000))*MAX(MIN(BQ391,$J$5),$I$5)*MAX(MIN(BQ391,$J$5),$I$5)+$G$5*MAX(MIN(BQ391,$J$5),$I$5)*(CJ391*CC391/($K$5*1000))+$H$5*(CJ391*CC391/($K$5*1000))*(CJ391*CC391/($K$5*1000)))</f>
        <v>0</v>
      </c>
      <c r="R391">
        <f>I391*(1000-(1000*0.61365*exp(17.502*V391/(240.97+V391))/(CC391+CD391)+BX391)/2)/(1000*0.61365*exp(17.502*V391/(240.97+V391))/(CC391+CD391)-BX391)</f>
        <v>0</v>
      </c>
      <c r="S391">
        <f>1/((BR391+1)/(P391/1.6)+1/(Q391/1.37)) + BR391/((BR391+1)/(P391/1.6) + BR391/(Q391/1.37))</f>
        <v>0</v>
      </c>
      <c r="T391">
        <f>(BM391*BP391)</f>
        <v>0</v>
      </c>
      <c r="U391">
        <f>(CE391+(T391+2*0.95*5.67E-8*(((CE391+$B$7)+273)^4-(CE391+273)^4)-44100*I391)/(1.84*29.3*Q391+8*0.95*5.67E-8*(CE391+273)^3))</f>
        <v>0</v>
      </c>
      <c r="V391">
        <f>($C$7*CF391+$D$7*CG391+$E$7*U391)</f>
        <v>0</v>
      </c>
      <c r="W391">
        <f>0.61365*exp(17.502*V391/(240.97+V391))</f>
        <v>0</v>
      </c>
      <c r="X391">
        <f>(Y391/Z391*100)</f>
        <v>0</v>
      </c>
      <c r="Y391">
        <f>BX391*(CC391+CD391)/1000</f>
        <v>0</v>
      </c>
      <c r="Z391">
        <f>0.61365*exp(17.502*CE391/(240.97+CE391))</f>
        <v>0</v>
      </c>
      <c r="AA391">
        <f>(W391-BX391*(CC391+CD391)/1000)</f>
        <v>0</v>
      </c>
      <c r="AB391">
        <f>(-I391*44100)</f>
        <v>0</v>
      </c>
      <c r="AC391">
        <f>2*29.3*Q391*0.92*(CE391-V391)</f>
        <v>0</v>
      </c>
      <c r="AD391">
        <f>2*0.95*5.67E-8*(((CE391+$B$7)+273)^4-(V391+273)^4)</f>
        <v>0</v>
      </c>
      <c r="AE391">
        <f>T391+AD391+AB391+AC391</f>
        <v>0</v>
      </c>
      <c r="AF391">
        <v>0</v>
      </c>
      <c r="AG391">
        <v>0</v>
      </c>
      <c r="AH391">
        <f>IF(AF391*$H$13&gt;=AJ391,1.0,(AJ391/(AJ391-AF391*$H$13)))</f>
        <v>0</v>
      </c>
      <c r="AI391">
        <f>(AH391-1)*100</f>
        <v>0</v>
      </c>
      <c r="AJ391">
        <f>MAX(0,($B$13+$C$13*CJ391)/(1+$D$13*CJ391)*CC391/(CE391+273)*$E$13)</f>
        <v>0</v>
      </c>
      <c r="AK391" t="s">
        <v>292</v>
      </c>
      <c r="AL391" t="s">
        <v>292</v>
      </c>
      <c r="AM391">
        <v>0</v>
      </c>
      <c r="AN391">
        <v>0</v>
      </c>
      <c r="AO391">
        <f>1-AM391/AN391</f>
        <v>0</v>
      </c>
      <c r="AP391">
        <v>0</v>
      </c>
      <c r="AQ391" t="s">
        <v>292</v>
      </c>
      <c r="AR391" t="s">
        <v>292</v>
      </c>
      <c r="AS391">
        <v>0</v>
      </c>
      <c r="AT391">
        <v>0</v>
      </c>
      <c r="AU391">
        <f>1-AS391/AT391</f>
        <v>0</v>
      </c>
      <c r="AV391">
        <v>0.5</v>
      </c>
      <c r="AW391">
        <f>BN391</f>
        <v>0</v>
      </c>
      <c r="AX391">
        <f>K391</f>
        <v>0</v>
      </c>
      <c r="AY391">
        <f>AU391*AV391*AW391</f>
        <v>0</v>
      </c>
      <c r="AZ391">
        <f>(AX391-AP391)/AW391</f>
        <v>0</v>
      </c>
      <c r="BA391">
        <f>(AN391-AT391)/AT391</f>
        <v>0</v>
      </c>
      <c r="BB391">
        <f>AM391/(AO391+AM391/AT391)</f>
        <v>0</v>
      </c>
      <c r="BC391" t="s">
        <v>292</v>
      </c>
      <c r="BD391">
        <v>0</v>
      </c>
      <c r="BE391">
        <f>IF(BD391&lt;&gt;0, BD391, BB391)</f>
        <v>0</v>
      </c>
      <c r="BF391">
        <f>1-BE391/AT391</f>
        <v>0</v>
      </c>
      <c r="BG391">
        <f>(AT391-AS391)/(AT391-BE391)</f>
        <v>0</v>
      </c>
      <c r="BH391">
        <f>(AN391-AT391)/(AN391-BE391)</f>
        <v>0</v>
      </c>
      <c r="BI391">
        <f>(AT391-AS391)/(AT391-AM391)</f>
        <v>0</v>
      </c>
      <c r="BJ391">
        <f>(AN391-AT391)/(AN391-AM391)</f>
        <v>0</v>
      </c>
      <c r="BK391">
        <f>(BG391*BE391/AS391)</f>
        <v>0</v>
      </c>
      <c r="BL391">
        <f>(1-BK391)</f>
        <v>0</v>
      </c>
      <c r="BM391">
        <f>$B$11*CK391+$C$11*CL391+$F$11*CM391*(1-CP391)</f>
        <v>0</v>
      </c>
      <c r="BN391">
        <f>BM391*BO391</f>
        <v>0</v>
      </c>
      <c r="BO391">
        <f>($B$11*$D$9+$C$11*$D$9+$F$11*((CZ391+CR391)/MAX(CZ391+CR391+DA391, 0.1)*$I$9+DA391/MAX(CZ391+CR391+DA391, 0.1)*$J$9))/($B$11+$C$11+$F$11)</f>
        <v>0</v>
      </c>
      <c r="BP391">
        <f>($B$11*$K$9+$C$11*$K$9+$F$11*((CZ391+CR391)/MAX(CZ391+CR391+DA391, 0.1)*$P$9+DA391/MAX(CZ391+CR391+DA391, 0.1)*$Q$9))/($B$11+$C$11+$F$11)</f>
        <v>0</v>
      </c>
      <c r="BQ391">
        <v>6</v>
      </c>
      <c r="BR391">
        <v>0.5</v>
      </c>
      <c r="BS391" t="s">
        <v>293</v>
      </c>
      <c r="BT391">
        <v>2</v>
      </c>
      <c r="BU391">
        <v>1627941261.6</v>
      </c>
      <c r="BV391">
        <v>1245.41</v>
      </c>
      <c r="BW391">
        <v>1249.7</v>
      </c>
      <c r="BX391">
        <v>19.8349</v>
      </c>
      <c r="BY391">
        <v>19.7636</v>
      </c>
      <c r="BZ391">
        <v>1242.24</v>
      </c>
      <c r="CA391">
        <v>19.9639</v>
      </c>
      <c r="CB391">
        <v>900.049</v>
      </c>
      <c r="CC391">
        <v>101.138</v>
      </c>
      <c r="CD391">
        <v>0.10012</v>
      </c>
      <c r="CE391">
        <v>35.3386</v>
      </c>
      <c r="CF391">
        <v>35.6011</v>
      </c>
      <c r="CG391">
        <v>999.9</v>
      </c>
      <c r="CH391">
        <v>0</v>
      </c>
      <c r="CI391">
        <v>0</v>
      </c>
      <c r="CJ391">
        <v>9983.75</v>
      </c>
      <c r="CK391">
        <v>0</v>
      </c>
      <c r="CL391">
        <v>66.265</v>
      </c>
      <c r="CM391">
        <v>1459.83</v>
      </c>
      <c r="CN391">
        <v>0.973003</v>
      </c>
      <c r="CO391">
        <v>0.0269966</v>
      </c>
      <c r="CP391">
        <v>0</v>
      </c>
      <c r="CQ391">
        <v>3.2053</v>
      </c>
      <c r="CR391">
        <v>4.99951</v>
      </c>
      <c r="CS391">
        <v>193.867</v>
      </c>
      <c r="CT391">
        <v>11910.6</v>
      </c>
      <c r="CU391">
        <v>48.437</v>
      </c>
      <c r="CV391">
        <v>50.812</v>
      </c>
      <c r="CW391">
        <v>49.937</v>
      </c>
      <c r="CX391">
        <v>49.937</v>
      </c>
      <c r="CY391">
        <v>50.5</v>
      </c>
      <c r="CZ391">
        <v>1415.55</v>
      </c>
      <c r="DA391">
        <v>39.28</v>
      </c>
      <c r="DB391">
        <v>0</v>
      </c>
      <c r="DC391">
        <v>1627941262.3</v>
      </c>
      <c r="DD391">
        <v>0</v>
      </c>
      <c r="DE391">
        <v>3.283584</v>
      </c>
      <c r="DF391">
        <v>-0.0899076896762427</v>
      </c>
      <c r="DG391">
        <v>-1.24230769944305</v>
      </c>
      <c r="DH391">
        <v>194.18072</v>
      </c>
      <c r="DI391">
        <v>15</v>
      </c>
      <c r="DJ391">
        <v>1627940486.6</v>
      </c>
      <c r="DK391" t="s">
        <v>294</v>
      </c>
      <c r="DL391">
        <v>1627940484.1</v>
      </c>
      <c r="DM391">
        <v>1627940486.6</v>
      </c>
      <c r="DN391">
        <v>1</v>
      </c>
      <c r="DO391">
        <v>-0.66</v>
      </c>
      <c r="DP391">
        <v>-0.126</v>
      </c>
      <c r="DQ391">
        <v>0.617</v>
      </c>
      <c r="DR391">
        <v>-0.144</v>
      </c>
      <c r="DS391">
        <v>420</v>
      </c>
      <c r="DT391">
        <v>19</v>
      </c>
      <c r="DU391">
        <v>0.69</v>
      </c>
      <c r="DV391">
        <v>0.21</v>
      </c>
      <c r="DW391">
        <v>-4.41965048780488</v>
      </c>
      <c r="DX391">
        <v>0.00106432055749364</v>
      </c>
      <c r="DY391">
        <v>0.108622367322246</v>
      </c>
      <c r="DZ391">
        <v>1</v>
      </c>
      <c r="EA391">
        <v>3.28890285714286</v>
      </c>
      <c r="EB391">
        <v>0.0822998043052876</v>
      </c>
      <c r="EC391">
        <v>0.136617487869733</v>
      </c>
      <c r="ED391">
        <v>1</v>
      </c>
      <c r="EE391">
        <v>0.0832450365853659</v>
      </c>
      <c r="EF391">
        <v>0.00404232543554007</v>
      </c>
      <c r="EG391">
        <v>0.0148661495399867</v>
      </c>
      <c r="EH391">
        <v>1</v>
      </c>
      <c r="EI391">
        <v>3</v>
      </c>
      <c r="EJ391">
        <v>3</v>
      </c>
      <c r="EK391" t="s">
        <v>295</v>
      </c>
      <c r="EL391">
        <v>100</v>
      </c>
      <c r="EM391">
        <v>100</v>
      </c>
      <c r="EN391">
        <v>3.17</v>
      </c>
      <c r="EO391">
        <v>-0.129</v>
      </c>
      <c r="EP391">
        <v>-1.5265217558934</v>
      </c>
      <c r="EQ391">
        <v>0.00616335315543056</v>
      </c>
      <c r="ER391">
        <v>-2.81551833566181e-06</v>
      </c>
      <c r="ES391">
        <v>7.20361701182458e-10</v>
      </c>
      <c r="ET391">
        <v>-0.335119031910718</v>
      </c>
      <c r="EU391">
        <v>0.000949733804135094</v>
      </c>
      <c r="EV391">
        <v>0.000626151634330831</v>
      </c>
      <c r="EW391">
        <v>-7.8445624330649e-06</v>
      </c>
      <c r="EX391">
        <v>-4</v>
      </c>
      <c r="EY391">
        <v>2067</v>
      </c>
      <c r="EZ391">
        <v>1</v>
      </c>
      <c r="FA391">
        <v>22</v>
      </c>
      <c r="FB391">
        <v>13</v>
      </c>
      <c r="FC391">
        <v>12.9</v>
      </c>
      <c r="FD391">
        <v>18</v>
      </c>
      <c r="FE391">
        <v>994.49</v>
      </c>
      <c r="FF391">
        <v>443.87</v>
      </c>
      <c r="FG391">
        <v>32.9995</v>
      </c>
      <c r="FH391">
        <v>36.0321</v>
      </c>
      <c r="FI391">
        <v>30.0008</v>
      </c>
      <c r="FJ391">
        <v>35.758</v>
      </c>
      <c r="FK391">
        <v>35.7739</v>
      </c>
      <c r="FL391">
        <v>65.205</v>
      </c>
      <c r="FM391">
        <v>46.5387</v>
      </c>
      <c r="FN391">
        <v>0</v>
      </c>
      <c r="FO391">
        <v>33</v>
      </c>
      <c r="FP391">
        <v>1261.31</v>
      </c>
      <c r="FQ391">
        <v>19.7275</v>
      </c>
      <c r="FR391">
        <v>98.6448</v>
      </c>
      <c r="FS391">
        <v>97.4494</v>
      </c>
    </row>
    <row r="392" spans="1:175">
      <c r="A392">
        <v>376</v>
      </c>
      <c r="B392">
        <v>1627941263.6</v>
      </c>
      <c r="C392">
        <v>750</v>
      </c>
      <c r="D392" t="s">
        <v>1046</v>
      </c>
      <c r="E392" t="s">
        <v>1047</v>
      </c>
      <c r="F392">
        <v>0</v>
      </c>
      <c r="H392">
        <v>1627941263.6</v>
      </c>
      <c r="I392">
        <f>(J392)/1000</f>
        <v>0</v>
      </c>
      <c r="J392">
        <f>1000*CB392*AH392*(BX392-BY392)/(100*BQ392*(1000-AH392*BX392))</f>
        <v>0</v>
      </c>
      <c r="K392">
        <f>CB392*AH392*(BW392-BV392*(1000-AH392*BY392)/(1000-AH392*BX392))/(100*BQ392)</f>
        <v>0</v>
      </c>
      <c r="L392">
        <f>BV392 - IF(AH392&gt;1, K392*BQ392*100.0/(AJ392*CJ392), 0)</f>
        <v>0</v>
      </c>
      <c r="M392">
        <f>((S392-I392/2)*L392-K392)/(S392+I392/2)</f>
        <v>0</v>
      </c>
      <c r="N392">
        <f>M392*(CC392+CD392)/1000.0</f>
        <v>0</v>
      </c>
      <c r="O392">
        <f>(BV392 - IF(AH392&gt;1, K392*BQ392*100.0/(AJ392*CJ392), 0))*(CC392+CD392)/1000.0</f>
        <v>0</v>
      </c>
      <c r="P392">
        <f>2.0/((1/R392-1/Q392)+SIGN(R392)*SQRT((1/R392-1/Q392)*(1/R392-1/Q392) + 4*BR392/((BR392+1)*(BR392+1))*(2*1/R392*1/Q392-1/Q392*1/Q392)))</f>
        <v>0</v>
      </c>
      <c r="Q392">
        <f>IF(LEFT(BS392,1)&lt;&gt;"0",IF(LEFT(BS392,1)="1",3.0,BT392),$D$5+$E$5*(CJ392*CC392/($K$5*1000))+$F$5*(CJ392*CC392/($K$5*1000))*MAX(MIN(BQ392,$J$5),$I$5)*MAX(MIN(BQ392,$J$5),$I$5)+$G$5*MAX(MIN(BQ392,$J$5),$I$5)*(CJ392*CC392/($K$5*1000))+$H$5*(CJ392*CC392/($K$5*1000))*(CJ392*CC392/($K$5*1000)))</f>
        <v>0</v>
      </c>
      <c r="R392">
        <f>I392*(1000-(1000*0.61365*exp(17.502*V392/(240.97+V392))/(CC392+CD392)+BX392)/2)/(1000*0.61365*exp(17.502*V392/(240.97+V392))/(CC392+CD392)-BX392)</f>
        <v>0</v>
      </c>
      <c r="S392">
        <f>1/((BR392+1)/(P392/1.6)+1/(Q392/1.37)) + BR392/((BR392+1)/(P392/1.6) + BR392/(Q392/1.37))</f>
        <v>0</v>
      </c>
      <c r="T392">
        <f>(BM392*BP392)</f>
        <v>0</v>
      </c>
      <c r="U392">
        <f>(CE392+(T392+2*0.95*5.67E-8*(((CE392+$B$7)+273)^4-(CE392+273)^4)-44100*I392)/(1.84*29.3*Q392+8*0.95*5.67E-8*(CE392+273)^3))</f>
        <v>0</v>
      </c>
      <c r="V392">
        <f>($C$7*CF392+$D$7*CG392+$E$7*U392)</f>
        <v>0</v>
      </c>
      <c r="W392">
        <f>0.61365*exp(17.502*V392/(240.97+V392))</f>
        <v>0</v>
      </c>
      <c r="X392">
        <f>(Y392/Z392*100)</f>
        <v>0</v>
      </c>
      <c r="Y392">
        <f>BX392*(CC392+CD392)/1000</f>
        <v>0</v>
      </c>
      <c r="Z392">
        <f>0.61365*exp(17.502*CE392/(240.97+CE392))</f>
        <v>0</v>
      </c>
      <c r="AA392">
        <f>(W392-BX392*(CC392+CD392)/1000)</f>
        <v>0</v>
      </c>
      <c r="AB392">
        <f>(-I392*44100)</f>
        <v>0</v>
      </c>
      <c r="AC392">
        <f>2*29.3*Q392*0.92*(CE392-V392)</f>
        <v>0</v>
      </c>
      <c r="AD392">
        <f>2*0.95*5.67E-8*(((CE392+$B$7)+273)^4-(V392+273)^4)</f>
        <v>0</v>
      </c>
      <c r="AE392">
        <f>T392+AD392+AB392+AC392</f>
        <v>0</v>
      </c>
      <c r="AF392">
        <v>0</v>
      </c>
      <c r="AG392">
        <v>0</v>
      </c>
      <c r="AH392">
        <f>IF(AF392*$H$13&gt;=AJ392,1.0,(AJ392/(AJ392-AF392*$H$13)))</f>
        <v>0</v>
      </c>
      <c r="AI392">
        <f>(AH392-1)*100</f>
        <v>0</v>
      </c>
      <c r="AJ392">
        <f>MAX(0,($B$13+$C$13*CJ392)/(1+$D$13*CJ392)*CC392/(CE392+273)*$E$13)</f>
        <v>0</v>
      </c>
      <c r="AK392" t="s">
        <v>292</v>
      </c>
      <c r="AL392" t="s">
        <v>292</v>
      </c>
      <c r="AM392">
        <v>0</v>
      </c>
      <c r="AN392">
        <v>0</v>
      </c>
      <c r="AO392">
        <f>1-AM392/AN392</f>
        <v>0</v>
      </c>
      <c r="AP392">
        <v>0</v>
      </c>
      <c r="AQ392" t="s">
        <v>292</v>
      </c>
      <c r="AR392" t="s">
        <v>292</v>
      </c>
      <c r="AS392">
        <v>0</v>
      </c>
      <c r="AT392">
        <v>0</v>
      </c>
      <c r="AU392">
        <f>1-AS392/AT392</f>
        <v>0</v>
      </c>
      <c r="AV392">
        <v>0.5</v>
      </c>
      <c r="AW392">
        <f>BN392</f>
        <v>0</v>
      </c>
      <c r="AX392">
        <f>K392</f>
        <v>0</v>
      </c>
      <c r="AY392">
        <f>AU392*AV392*AW392</f>
        <v>0</v>
      </c>
      <c r="AZ392">
        <f>(AX392-AP392)/AW392</f>
        <v>0</v>
      </c>
      <c r="BA392">
        <f>(AN392-AT392)/AT392</f>
        <v>0</v>
      </c>
      <c r="BB392">
        <f>AM392/(AO392+AM392/AT392)</f>
        <v>0</v>
      </c>
      <c r="BC392" t="s">
        <v>292</v>
      </c>
      <c r="BD392">
        <v>0</v>
      </c>
      <c r="BE392">
        <f>IF(BD392&lt;&gt;0, BD392, BB392)</f>
        <v>0</v>
      </c>
      <c r="BF392">
        <f>1-BE392/AT392</f>
        <v>0</v>
      </c>
      <c r="BG392">
        <f>(AT392-AS392)/(AT392-BE392)</f>
        <v>0</v>
      </c>
      <c r="BH392">
        <f>(AN392-AT392)/(AN392-BE392)</f>
        <v>0</v>
      </c>
      <c r="BI392">
        <f>(AT392-AS392)/(AT392-AM392)</f>
        <v>0</v>
      </c>
      <c r="BJ392">
        <f>(AN392-AT392)/(AN392-AM392)</f>
        <v>0</v>
      </c>
      <c r="BK392">
        <f>(BG392*BE392/AS392)</f>
        <v>0</v>
      </c>
      <c r="BL392">
        <f>(1-BK392)</f>
        <v>0</v>
      </c>
      <c r="BM392">
        <f>$B$11*CK392+$C$11*CL392+$F$11*CM392*(1-CP392)</f>
        <v>0</v>
      </c>
      <c r="BN392">
        <f>BM392*BO392</f>
        <v>0</v>
      </c>
      <c r="BO392">
        <f>($B$11*$D$9+$C$11*$D$9+$F$11*((CZ392+CR392)/MAX(CZ392+CR392+DA392, 0.1)*$I$9+DA392/MAX(CZ392+CR392+DA392, 0.1)*$J$9))/($B$11+$C$11+$F$11)</f>
        <v>0</v>
      </c>
      <c r="BP392">
        <f>($B$11*$K$9+$C$11*$K$9+$F$11*((CZ392+CR392)/MAX(CZ392+CR392+DA392, 0.1)*$P$9+DA392/MAX(CZ392+CR392+DA392, 0.1)*$Q$9))/($B$11+$C$11+$F$11)</f>
        <v>0</v>
      </c>
      <c r="BQ392">
        <v>6</v>
      </c>
      <c r="BR392">
        <v>0.5</v>
      </c>
      <c r="BS392" t="s">
        <v>293</v>
      </c>
      <c r="BT392">
        <v>2</v>
      </c>
      <c r="BU392">
        <v>1627941263.6</v>
      </c>
      <c r="BV392">
        <v>1248.69</v>
      </c>
      <c r="BW392">
        <v>1253.05</v>
      </c>
      <c r="BX392">
        <v>19.8378</v>
      </c>
      <c r="BY392">
        <v>19.768</v>
      </c>
      <c r="BZ392">
        <v>1245.52</v>
      </c>
      <c r="CA392">
        <v>19.9668</v>
      </c>
      <c r="CB392">
        <v>899.96</v>
      </c>
      <c r="CC392">
        <v>101.139</v>
      </c>
      <c r="CD392">
        <v>0.100044</v>
      </c>
      <c r="CE392">
        <v>35.339</v>
      </c>
      <c r="CF392">
        <v>35.6068</v>
      </c>
      <c r="CG392">
        <v>999.9</v>
      </c>
      <c r="CH392">
        <v>0</v>
      </c>
      <c r="CI392">
        <v>0</v>
      </c>
      <c r="CJ392">
        <v>10018.8</v>
      </c>
      <c r="CK392">
        <v>0</v>
      </c>
      <c r="CL392">
        <v>66.265</v>
      </c>
      <c r="CM392">
        <v>1459.83</v>
      </c>
      <c r="CN392">
        <v>0.973003</v>
      </c>
      <c r="CO392">
        <v>0.0269966</v>
      </c>
      <c r="CP392">
        <v>0</v>
      </c>
      <c r="CQ392">
        <v>3.4987</v>
      </c>
      <c r="CR392">
        <v>4.99951</v>
      </c>
      <c r="CS392">
        <v>193.49</v>
      </c>
      <c r="CT392">
        <v>11910.6</v>
      </c>
      <c r="CU392">
        <v>48.437</v>
      </c>
      <c r="CV392">
        <v>50.812</v>
      </c>
      <c r="CW392">
        <v>50</v>
      </c>
      <c r="CX392">
        <v>50</v>
      </c>
      <c r="CY392">
        <v>50.5</v>
      </c>
      <c r="CZ392">
        <v>1415.55</v>
      </c>
      <c r="DA392">
        <v>39.28</v>
      </c>
      <c r="DB392">
        <v>0</v>
      </c>
      <c r="DC392">
        <v>1627941264.1</v>
      </c>
      <c r="DD392">
        <v>0</v>
      </c>
      <c r="DE392">
        <v>3.28441538461538</v>
      </c>
      <c r="DF392">
        <v>0.0835623930756168</v>
      </c>
      <c r="DG392">
        <v>-1.99849573179306</v>
      </c>
      <c r="DH392">
        <v>194.108615384615</v>
      </c>
      <c r="DI392">
        <v>15</v>
      </c>
      <c r="DJ392">
        <v>1627940486.6</v>
      </c>
      <c r="DK392" t="s">
        <v>294</v>
      </c>
      <c r="DL392">
        <v>1627940484.1</v>
      </c>
      <c r="DM392">
        <v>1627940486.6</v>
      </c>
      <c r="DN392">
        <v>1</v>
      </c>
      <c r="DO392">
        <v>-0.66</v>
      </c>
      <c r="DP392">
        <v>-0.126</v>
      </c>
      <c r="DQ392">
        <v>0.617</v>
      </c>
      <c r="DR392">
        <v>-0.144</v>
      </c>
      <c r="DS392">
        <v>420</v>
      </c>
      <c r="DT392">
        <v>19</v>
      </c>
      <c r="DU392">
        <v>0.69</v>
      </c>
      <c r="DV392">
        <v>0.21</v>
      </c>
      <c r="DW392">
        <v>-4.40594902439024</v>
      </c>
      <c r="DX392">
        <v>0.280396097560977</v>
      </c>
      <c r="DY392">
        <v>0.118261184935983</v>
      </c>
      <c r="DZ392">
        <v>1</v>
      </c>
      <c r="EA392">
        <v>3.28101176470588</v>
      </c>
      <c r="EB392">
        <v>-0.128817678727936</v>
      </c>
      <c r="EC392">
        <v>0.133163075090184</v>
      </c>
      <c r="ED392">
        <v>1</v>
      </c>
      <c r="EE392">
        <v>0.0835803609756098</v>
      </c>
      <c r="EF392">
        <v>-0.0455754397212546</v>
      </c>
      <c r="EG392">
        <v>0.0145356671348467</v>
      </c>
      <c r="EH392">
        <v>1</v>
      </c>
      <c r="EI392">
        <v>3</v>
      </c>
      <c r="EJ392">
        <v>3</v>
      </c>
      <c r="EK392" t="s">
        <v>295</v>
      </c>
      <c r="EL392">
        <v>100</v>
      </c>
      <c r="EM392">
        <v>100</v>
      </c>
      <c r="EN392">
        <v>3.17</v>
      </c>
      <c r="EO392">
        <v>-0.129</v>
      </c>
      <c r="EP392">
        <v>-1.5265217558934</v>
      </c>
      <c r="EQ392">
        <v>0.00616335315543056</v>
      </c>
      <c r="ER392">
        <v>-2.81551833566181e-06</v>
      </c>
      <c r="ES392">
        <v>7.20361701182458e-10</v>
      </c>
      <c r="ET392">
        <v>-0.335119031910718</v>
      </c>
      <c r="EU392">
        <v>0.000949733804135094</v>
      </c>
      <c r="EV392">
        <v>0.000626151634330831</v>
      </c>
      <c r="EW392">
        <v>-7.8445624330649e-06</v>
      </c>
      <c r="EX392">
        <v>-4</v>
      </c>
      <c r="EY392">
        <v>2067</v>
      </c>
      <c r="EZ392">
        <v>1</v>
      </c>
      <c r="FA392">
        <v>22</v>
      </c>
      <c r="FB392">
        <v>13</v>
      </c>
      <c r="FC392">
        <v>12.9</v>
      </c>
      <c r="FD392">
        <v>18</v>
      </c>
      <c r="FE392">
        <v>994.72</v>
      </c>
      <c r="FF392">
        <v>443.751</v>
      </c>
      <c r="FG392">
        <v>32.9998</v>
      </c>
      <c r="FH392">
        <v>36.0363</v>
      </c>
      <c r="FI392">
        <v>30.0007</v>
      </c>
      <c r="FJ392">
        <v>35.7623</v>
      </c>
      <c r="FK392">
        <v>35.778</v>
      </c>
      <c r="FL392">
        <v>65.3574</v>
      </c>
      <c r="FM392">
        <v>46.5387</v>
      </c>
      <c r="FN392">
        <v>0</v>
      </c>
      <c r="FO392">
        <v>33</v>
      </c>
      <c r="FP392">
        <v>1266.4</v>
      </c>
      <c r="FQ392">
        <v>19.7275</v>
      </c>
      <c r="FR392">
        <v>98.6442</v>
      </c>
      <c r="FS392">
        <v>97.4486</v>
      </c>
    </row>
    <row r="393" spans="1:175">
      <c r="A393">
        <v>377</v>
      </c>
      <c r="B393">
        <v>1627941265.6</v>
      </c>
      <c r="C393">
        <v>752</v>
      </c>
      <c r="D393" t="s">
        <v>1048</v>
      </c>
      <c r="E393" t="s">
        <v>1049</v>
      </c>
      <c r="F393">
        <v>0</v>
      </c>
      <c r="H393">
        <v>1627941265.6</v>
      </c>
      <c r="I393">
        <f>(J393)/1000</f>
        <v>0</v>
      </c>
      <c r="J393">
        <f>1000*CB393*AH393*(BX393-BY393)/(100*BQ393*(1000-AH393*BX393))</f>
        <v>0</v>
      </c>
      <c r="K393">
        <f>CB393*AH393*(BW393-BV393*(1000-AH393*BY393)/(1000-AH393*BX393))/(100*BQ393)</f>
        <v>0</v>
      </c>
      <c r="L393">
        <f>BV393 - IF(AH393&gt;1, K393*BQ393*100.0/(AJ393*CJ393), 0)</f>
        <v>0</v>
      </c>
      <c r="M393">
        <f>((S393-I393/2)*L393-K393)/(S393+I393/2)</f>
        <v>0</v>
      </c>
      <c r="N393">
        <f>M393*(CC393+CD393)/1000.0</f>
        <v>0</v>
      </c>
      <c r="O393">
        <f>(BV393 - IF(AH393&gt;1, K393*BQ393*100.0/(AJ393*CJ393), 0))*(CC393+CD393)/1000.0</f>
        <v>0</v>
      </c>
      <c r="P393">
        <f>2.0/((1/R393-1/Q393)+SIGN(R393)*SQRT((1/R393-1/Q393)*(1/R393-1/Q393) + 4*BR393/((BR393+1)*(BR393+1))*(2*1/R393*1/Q393-1/Q393*1/Q393)))</f>
        <v>0</v>
      </c>
      <c r="Q393">
        <f>IF(LEFT(BS393,1)&lt;&gt;"0",IF(LEFT(BS393,1)="1",3.0,BT393),$D$5+$E$5*(CJ393*CC393/($K$5*1000))+$F$5*(CJ393*CC393/($K$5*1000))*MAX(MIN(BQ393,$J$5),$I$5)*MAX(MIN(BQ393,$J$5),$I$5)+$G$5*MAX(MIN(BQ393,$J$5),$I$5)*(CJ393*CC393/($K$5*1000))+$H$5*(CJ393*CC393/($K$5*1000))*(CJ393*CC393/($K$5*1000)))</f>
        <v>0</v>
      </c>
      <c r="R393">
        <f>I393*(1000-(1000*0.61365*exp(17.502*V393/(240.97+V393))/(CC393+CD393)+BX393)/2)/(1000*0.61365*exp(17.502*V393/(240.97+V393))/(CC393+CD393)-BX393)</f>
        <v>0</v>
      </c>
      <c r="S393">
        <f>1/((BR393+1)/(P393/1.6)+1/(Q393/1.37)) + BR393/((BR393+1)/(P393/1.6) + BR393/(Q393/1.37))</f>
        <v>0</v>
      </c>
      <c r="T393">
        <f>(BM393*BP393)</f>
        <v>0</v>
      </c>
      <c r="U393">
        <f>(CE393+(T393+2*0.95*5.67E-8*(((CE393+$B$7)+273)^4-(CE393+273)^4)-44100*I393)/(1.84*29.3*Q393+8*0.95*5.67E-8*(CE393+273)^3))</f>
        <v>0</v>
      </c>
      <c r="V393">
        <f>($C$7*CF393+$D$7*CG393+$E$7*U393)</f>
        <v>0</v>
      </c>
      <c r="W393">
        <f>0.61365*exp(17.502*V393/(240.97+V393))</f>
        <v>0</v>
      </c>
      <c r="X393">
        <f>(Y393/Z393*100)</f>
        <v>0</v>
      </c>
      <c r="Y393">
        <f>BX393*(CC393+CD393)/1000</f>
        <v>0</v>
      </c>
      <c r="Z393">
        <f>0.61365*exp(17.502*CE393/(240.97+CE393))</f>
        <v>0</v>
      </c>
      <c r="AA393">
        <f>(W393-BX393*(CC393+CD393)/1000)</f>
        <v>0</v>
      </c>
      <c r="AB393">
        <f>(-I393*44100)</f>
        <v>0</v>
      </c>
      <c r="AC393">
        <f>2*29.3*Q393*0.92*(CE393-V393)</f>
        <v>0</v>
      </c>
      <c r="AD393">
        <f>2*0.95*5.67E-8*(((CE393+$B$7)+273)^4-(V393+273)^4)</f>
        <v>0</v>
      </c>
      <c r="AE393">
        <f>T393+AD393+AB393+AC393</f>
        <v>0</v>
      </c>
      <c r="AF393">
        <v>0</v>
      </c>
      <c r="AG393">
        <v>0</v>
      </c>
      <c r="AH393">
        <f>IF(AF393*$H$13&gt;=AJ393,1.0,(AJ393/(AJ393-AF393*$H$13)))</f>
        <v>0</v>
      </c>
      <c r="AI393">
        <f>(AH393-1)*100</f>
        <v>0</v>
      </c>
      <c r="AJ393">
        <f>MAX(0,($B$13+$C$13*CJ393)/(1+$D$13*CJ393)*CC393/(CE393+273)*$E$13)</f>
        <v>0</v>
      </c>
      <c r="AK393" t="s">
        <v>292</v>
      </c>
      <c r="AL393" t="s">
        <v>292</v>
      </c>
      <c r="AM393">
        <v>0</v>
      </c>
      <c r="AN393">
        <v>0</v>
      </c>
      <c r="AO393">
        <f>1-AM393/AN393</f>
        <v>0</v>
      </c>
      <c r="AP393">
        <v>0</v>
      </c>
      <c r="AQ393" t="s">
        <v>292</v>
      </c>
      <c r="AR393" t="s">
        <v>292</v>
      </c>
      <c r="AS393">
        <v>0</v>
      </c>
      <c r="AT393">
        <v>0</v>
      </c>
      <c r="AU393">
        <f>1-AS393/AT393</f>
        <v>0</v>
      </c>
      <c r="AV393">
        <v>0.5</v>
      </c>
      <c r="AW393">
        <f>BN393</f>
        <v>0</v>
      </c>
      <c r="AX393">
        <f>K393</f>
        <v>0</v>
      </c>
      <c r="AY393">
        <f>AU393*AV393*AW393</f>
        <v>0</v>
      </c>
      <c r="AZ393">
        <f>(AX393-AP393)/AW393</f>
        <v>0</v>
      </c>
      <c r="BA393">
        <f>(AN393-AT393)/AT393</f>
        <v>0</v>
      </c>
      <c r="BB393">
        <f>AM393/(AO393+AM393/AT393)</f>
        <v>0</v>
      </c>
      <c r="BC393" t="s">
        <v>292</v>
      </c>
      <c r="BD393">
        <v>0</v>
      </c>
      <c r="BE393">
        <f>IF(BD393&lt;&gt;0, BD393, BB393)</f>
        <v>0</v>
      </c>
      <c r="BF393">
        <f>1-BE393/AT393</f>
        <v>0</v>
      </c>
      <c r="BG393">
        <f>(AT393-AS393)/(AT393-BE393)</f>
        <v>0</v>
      </c>
      <c r="BH393">
        <f>(AN393-AT393)/(AN393-BE393)</f>
        <v>0</v>
      </c>
      <c r="BI393">
        <f>(AT393-AS393)/(AT393-AM393)</f>
        <v>0</v>
      </c>
      <c r="BJ393">
        <f>(AN393-AT393)/(AN393-AM393)</f>
        <v>0</v>
      </c>
      <c r="BK393">
        <f>(BG393*BE393/AS393)</f>
        <v>0</v>
      </c>
      <c r="BL393">
        <f>(1-BK393)</f>
        <v>0</v>
      </c>
      <c r="BM393">
        <f>$B$11*CK393+$C$11*CL393+$F$11*CM393*(1-CP393)</f>
        <v>0</v>
      </c>
      <c r="BN393">
        <f>BM393*BO393</f>
        <v>0</v>
      </c>
      <c r="BO393">
        <f>($B$11*$D$9+$C$11*$D$9+$F$11*((CZ393+CR393)/MAX(CZ393+CR393+DA393, 0.1)*$I$9+DA393/MAX(CZ393+CR393+DA393, 0.1)*$J$9))/($B$11+$C$11+$F$11)</f>
        <v>0</v>
      </c>
      <c r="BP393">
        <f>($B$11*$K$9+$C$11*$K$9+$F$11*((CZ393+CR393)/MAX(CZ393+CR393+DA393, 0.1)*$P$9+DA393/MAX(CZ393+CR393+DA393, 0.1)*$Q$9))/($B$11+$C$11+$F$11)</f>
        <v>0</v>
      </c>
      <c r="BQ393">
        <v>6</v>
      </c>
      <c r="BR393">
        <v>0.5</v>
      </c>
      <c r="BS393" t="s">
        <v>293</v>
      </c>
      <c r="BT393">
        <v>2</v>
      </c>
      <c r="BU393">
        <v>1627941265.6</v>
      </c>
      <c r="BV393">
        <v>1252.07</v>
      </c>
      <c r="BW393">
        <v>1256.33</v>
      </c>
      <c r="BX393">
        <v>19.8407</v>
      </c>
      <c r="BY393">
        <v>19.7721</v>
      </c>
      <c r="BZ393">
        <v>1248.89</v>
      </c>
      <c r="CA393">
        <v>19.9697</v>
      </c>
      <c r="CB393">
        <v>900.068</v>
      </c>
      <c r="CC393">
        <v>101.138</v>
      </c>
      <c r="CD393">
        <v>0.100019</v>
      </c>
      <c r="CE393">
        <v>35.3404</v>
      </c>
      <c r="CF393">
        <v>35.6104</v>
      </c>
      <c r="CG393">
        <v>999.9</v>
      </c>
      <c r="CH393">
        <v>0</v>
      </c>
      <c r="CI393">
        <v>0</v>
      </c>
      <c r="CJ393">
        <v>10003.8</v>
      </c>
      <c r="CK393">
        <v>0</v>
      </c>
      <c r="CL393">
        <v>66.265</v>
      </c>
      <c r="CM393">
        <v>1460.15</v>
      </c>
      <c r="CN393">
        <v>0.973009</v>
      </c>
      <c r="CO393">
        <v>0.0269909</v>
      </c>
      <c r="CP393">
        <v>0</v>
      </c>
      <c r="CQ393">
        <v>3.5391</v>
      </c>
      <c r="CR393">
        <v>4.99951</v>
      </c>
      <c r="CS393">
        <v>193.99</v>
      </c>
      <c r="CT393">
        <v>11913.1</v>
      </c>
      <c r="CU393">
        <v>48.437</v>
      </c>
      <c r="CV393">
        <v>50.812</v>
      </c>
      <c r="CW393">
        <v>49.937</v>
      </c>
      <c r="CX393">
        <v>49.937</v>
      </c>
      <c r="CY393">
        <v>50.5</v>
      </c>
      <c r="CZ393">
        <v>1415.87</v>
      </c>
      <c r="DA393">
        <v>39.28</v>
      </c>
      <c r="DB393">
        <v>0</v>
      </c>
      <c r="DC393">
        <v>1627941266.5</v>
      </c>
      <c r="DD393">
        <v>0</v>
      </c>
      <c r="DE393">
        <v>3.31018076923077</v>
      </c>
      <c r="DF393">
        <v>-0.227989746283948</v>
      </c>
      <c r="DG393">
        <v>-2.01059828372108</v>
      </c>
      <c r="DH393">
        <v>194.029461538462</v>
      </c>
      <c r="DI393">
        <v>15</v>
      </c>
      <c r="DJ393">
        <v>1627940486.6</v>
      </c>
      <c r="DK393" t="s">
        <v>294</v>
      </c>
      <c r="DL393">
        <v>1627940484.1</v>
      </c>
      <c r="DM393">
        <v>1627940486.6</v>
      </c>
      <c r="DN393">
        <v>1</v>
      </c>
      <c r="DO393">
        <v>-0.66</v>
      </c>
      <c r="DP393">
        <v>-0.126</v>
      </c>
      <c r="DQ393">
        <v>0.617</v>
      </c>
      <c r="DR393">
        <v>-0.144</v>
      </c>
      <c r="DS393">
        <v>420</v>
      </c>
      <c r="DT393">
        <v>19</v>
      </c>
      <c r="DU393">
        <v>0.69</v>
      </c>
      <c r="DV393">
        <v>0.21</v>
      </c>
      <c r="DW393">
        <v>-4.39968756097561</v>
      </c>
      <c r="DX393">
        <v>0.336640139372811</v>
      </c>
      <c r="DY393">
        <v>0.119078541385261</v>
      </c>
      <c r="DZ393">
        <v>1</v>
      </c>
      <c r="EA393">
        <v>3.28675294117647</v>
      </c>
      <c r="EB393">
        <v>0.181628064243452</v>
      </c>
      <c r="EC393">
        <v>0.146665091149659</v>
      </c>
      <c r="ED393">
        <v>1</v>
      </c>
      <c r="EE393">
        <v>0.0839191707317073</v>
      </c>
      <c r="EF393">
        <v>-0.0987309679442507</v>
      </c>
      <c r="EG393">
        <v>0.0141695374120965</v>
      </c>
      <c r="EH393">
        <v>1</v>
      </c>
      <c r="EI393">
        <v>3</v>
      </c>
      <c r="EJ393">
        <v>3</v>
      </c>
      <c r="EK393" t="s">
        <v>295</v>
      </c>
      <c r="EL393">
        <v>100</v>
      </c>
      <c r="EM393">
        <v>100</v>
      </c>
      <c r="EN393">
        <v>3.18</v>
      </c>
      <c r="EO393">
        <v>-0.129</v>
      </c>
      <c r="EP393">
        <v>-1.5265217558934</v>
      </c>
      <c r="EQ393">
        <v>0.00616335315543056</v>
      </c>
      <c r="ER393">
        <v>-2.81551833566181e-06</v>
      </c>
      <c r="ES393">
        <v>7.20361701182458e-10</v>
      </c>
      <c r="ET393">
        <v>-0.335119031910718</v>
      </c>
      <c r="EU393">
        <v>0.000949733804135094</v>
      </c>
      <c r="EV393">
        <v>0.000626151634330831</v>
      </c>
      <c r="EW393">
        <v>-7.8445624330649e-06</v>
      </c>
      <c r="EX393">
        <v>-4</v>
      </c>
      <c r="EY393">
        <v>2067</v>
      </c>
      <c r="EZ393">
        <v>1</v>
      </c>
      <c r="FA393">
        <v>22</v>
      </c>
      <c r="FB393">
        <v>13</v>
      </c>
      <c r="FC393">
        <v>13</v>
      </c>
      <c r="FD393">
        <v>18</v>
      </c>
      <c r="FE393">
        <v>994.686</v>
      </c>
      <c r="FF393">
        <v>443.652</v>
      </c>
      <c r="FG393">
        <v>33</v>
      </c>
      <c r="FH393">
        <v>36.0398</v>
      </c>
      <c r="FI393">
        <v>30.0005</v>
      </c>
      <c r="FJ393">
        <v>35.7672</v>
      </c>
      <c r="FK393">
        <v>35.7829</v>
      </c>
      <c r="FL393">
        <v>65.4736</v>
      </c>
      <c r="FM393">
        <v>46.5387</v>
      </c>
      <c r="FN393">
        <v>0</v>
      </c>
      <c r="FO393">
        <v>33</v>
      </c>
      <c r="FP393">
        <v>1266.4</v>
      </c>
      <c r="FQ393">
        <v>19.7275</v>
      </c>
      <c r="FR393">
        <v>98.6437</v>
      </c>
      <c r="FS393">
        <v>97.4478</v>
      </c>
    </row>
    <row r="394" spans="1:175">
      <c r="A394">
        <v>378</v>
      </c>
      <c r="B394">
        <v>1627941267.6</v>
      </c>
      <c r="C394">
        <v>754</v>
      </c>
      <c r="D394" t="s">
        <v>1050</v>
      </c>
      <c r="E394" t="s">
        <v>1051</v>
      </c>
      <c r="F394">
        <v>0</v>
      </c>
      <c r="H394">
        <v>1627941267.6</v>
      </c>
      <c r="I394">
        <f>(J394)/1000</f>
        <v>0</v>
      </c>
      <c r="J394">
        <f>1000*CB394*AH394*(BX394-BY394)/(100*BQ394*(1000-AH394*BX394))</f>
        <v>0</v>
      </c>
      <c r="K394">
        <f>CB394*AH394*(BW394-BV394*(1000-AH394*BY394)/(1000-AH394*BX394))/(100*BQ394)</f>
        <v>0</v>
      </c>
      <c r="L394">
        <f>BV394 - IF(AH394&gt;1, K394*BQ394*100.0/(AJ394*CJ394), 0)</f>
        <v>0</v>
      </c>
      <c r="M394">
        <f>((S394-I394/2)*L394-K394)/(S394+I394/2)</f>
        <v>0</v>
      </c>
      <c r="N394">
        <f>M394*(CC394+CD394)/1000.0</f>
        <v>0</v>
      </c>
      <c r="O394">
        <f>(BV394 - IF(AH394&gt;1, K394*BQ394*100.0/(AJ394*CJ394), 0))*(CC394+CD394)/1000.0</f>
        <v>0</v>
      </c>
      <c r="P394">
        <f>2.0/((1/R394-1/Q394)+SIGN(R394)*SQRT((1/R394-1/Q394)*(1/R394-1/Q394) + 4*BR394/((BR394+1)*(BR394+1))*(2*1/R394*1/Q394-1/Q394*1/Q394)))</f>
        <v>0</v>
      </c>
      <c r="Q394">
        <f>IF(LEFT(BS394,1)&lt;&gt;"0",IF(LEFT(BS394,1)="1",3.0,BT394),$D$5+$E$5*(CJ394*CC394/($K$5*1000))+$F$5*(CJ394*CC394/($K$5*1000))*MAX(MIN(BQ394,$J$5),$I$5)*MAX(MIN(BQ394,$J$5),$I$5)+$G$5*MAX(MIN(BQ394,$J$5),$I$5)*(CJ394*CC394/($K$5*1000))+$H$5*(CJ394*CC394/($K$5*1000))*(CJ394*CC394/($K$5*1000)))</f>
        <v>0</v>
      </c>
      <c r="R394">
        <f>I394*(1000-(1000*0.61365*exp(17.502*V394/(240.97+V394))/(CC394+CD394)+BX394)/2)/(1000*0.61365*exp(17.502*V394/(240.97+V394))/(CC394+CD394)-BX394)</f>
        <v>0</v>
      </c>
      <c r="S394">
        <f>1/((BR394+1)/(P394/1.6)+1/(Q394/1.37)) + BR394/((BR394+1)/(P394/1.6) + BR394/(Q394/1.37))</f>
        <v>0</v>
      </c>
      <c r="T394">
        <f>(BM394*BP394)</f>
        <v>0</v>
      </c>
      <c r="U394">
        <f>(CE394+(T394+2*0.95*5.67E-8*(((CE394+$B$7)+273)^4-(CE394+273)^4)-44100*I394)/(1.84*29.3*Q394+8*0.95*5.67E-8*(CE394+273)^3))</f>
        <v>0</v>
      </c>
      <c r="V394">
        <f>($C$7*CF394+$D$7*CG394+$E$7*U394)</f>
        <v>0</v>
      </c>
      <c r="W394">
        <f>0.61365*exp(17.502*V394/(240.97+V394))</f>
        <v>0</v>
      </c>
      <c r="X394">
        <f>(Y394/Z394*100)</f>
        <v>0</v>
      </c>
      <c r="Y394">
        <f>BX394*(CC394+CD394)/1000</f>
        <v>0</v>
      </c>
      <c r="Z394">
        <f>0.61365*exp(17.502*CE394/(240.97+CE394))</f>
        <v>0</v>
      </c>
      <c r="AA394">
        <f>(W394-BX394*(CC394+CD394)/1000)</f>
        <v>0</v>
      </c>
      <c r="AB394">
        <f>(-I394*44100)</f>
        <v>0</v>
      </c>
      <c r="AC394">
        <f>2*29.3*Q394*0.92*(CE394-V394)</f>
        <v>0</v>
      </c>
      <c r="AD394">
        <f>2*0.95*5.67E-8*(((CE394+$B$7)+273)^4-(V394+273)^4)</f>
        <v>0</v>
      </c>
      <c r="AE394">
        <f>T394+AD394+AB394+AC394</f>
        <v>0</v>
      </c>
      <c r="AF394">
        <v>0</v>
      </c>
      <c r="AG394">
        <v>0</v>
      </c>
      <c r="AH394">
        <f>IF(AF394*$H$13&gt;=AJ394,1.0,(AJ394/(AJ394-AF394*$H$13)))</f>
        <v>0</v>
      </c>
      <c r="AI394">
        <f>(AH394-1)*100</f>
        <v>0</v>
      </c>
      <c r="AJ394">
        <f>MAX(0,($B$13+$C$13*CJ394)/(1+$D$13*CJ394)*CC394/(CE394+273)*$E$13)</f>
        <v>0</v>
      </c>
      <c r="AK394" t="s">
        <v>292</v>
      </c>
      <c r="AL394" t="s">
        <v>292</v>
      </c>
      <c r="AM394">
        <v>0</v>
      </c>
      <c r="AN394">
        <v>0</v>
      </c>
      <c r="AO394">
        <f>1-AM394/AN394</f>
        <v>0</v>
      </c>
      <c r="AP394">
        <v>0</v>
      </c>
      <c r="AQ394" t="s">
        <v>292</v>
      </c>
      <c r="AR394" t="s">
        <v>292</v>
      </c>
      <c r="AS394">
        <v>0</v>
      </c>
      <c r="AT394">
        <v>0</v>
      </c>
      <c r="AU394">
        <f>1-AS394/AT394</f>
        <v>0</v>
      </c>
      <c r="AV394">
        <v>0.5</v>
      </c>
      <c r="AW394">
        <f>BN394</f>
        <v>0</v>
      </c>
      <c r="AX394">
        <f>K394</f>
        <v>0</v>
      </c>
      <c r="AY394">
        <f>AU394*AV394*AW394</f>
        <v>0</v>
      </c>
      <c r="AZ394">
        <f>(AX394-AP394)/AW394</f>
        <v>0</v>
      </c>
      <c r="BA394">
        <f>(AN394-AT394)/AT394</f>
        <v>0</v>
      </c>
      <c r="BB394">
        <f>AM394/(AO394+AM394/AT394)</f>
        <v>0</v>
      </c>
      <c r="BC394" t="s">
        <v>292</v>
      </c>
      <c r="BD394">
        <v>0</v>
      </c>
      <c r="BE394">
        <f>IF(BD394&lt;&gt;0, BD394, BB394)</f>
        <v>0</v>
      </c>
      <c r="BF394">
        <f>1-BE394/AT394</f>
        <v>0</v>
      </c>
      <c r="BG394">
        <f>(AT394-AS394)/(AT394-BE394)</f>
        <v>0</v>
      </c>
      <c r="BH394">
        <f>(AN394-AT394)/(AN394-BE394)</f>
        <v>0</v>
      </c>
      <c r="BI394">
        <f>(AT394-AS394)/(AT394-AM394)</f>
        <v>0</v>
      </c>
      <c r="BJ394">
        <f>(AN394-AT394)/(AN394-AM394)</f>
        <v>0</v>
      </c>
      <c r="BK394">
        <f>(BG394*BE394/AS394)</f>
        <v>0</v>
      </c>
      <c r="BL394">
        <f>(1-BK394)</f>
        <v>0</v>
      </c>
      <c r="BM394">
        <f>$B$11*CK394+$C$11*CL394+$F$11*CM394*(1-CP394)</f>
        <v>0</v>
      </c>
      <c r="BN394">
        <f>BM394*BO394</f>
        <v>0</v>
      </c>
      <c r="BO394">
        <f>($B$11*$D$9+$C$11*$D$9+$F$11*((CZ394+CR394)/MAX(CZ394+CR394+DA394, 0.1)*$I$9+DA394/MAX(CZ394+CR394+DA394, 0.1)*$J$9))/($B$11+$C$11+$F$11)</f>
        <v>0</v>
      </c>
      <c r="BP394">
        <f>($B$11*$K$9+$C$11*$K$9+$F$11*((CZ394+CR394)/MAX(CZ394+CR394+DA394, 0.1)*$P$9+DA394/MAX(CZ394+CR394+DA394, 0.1)*$Q$9))/($B$11+$C$11+$F$11)</f>
        <v>0</v>
      </c>
      <c r="BQ394">
        <v>6</v>
      </c>
      <c r="BR394">
        <v>0.5</v>
      </c>
      <c r="BS394" t="s">
        <v>293</v>
      </c>
      <c r="BT394">
        <v>2</v>
      </c>
      <c r="BU394">
        <v>1627941267.6</v>
      </c>
      <c r="BV394">
        <v>1255.5</v>
      </c>
      <c r="BW394">
        <v>1259.86</v>
      </c>
      <c r="BX394">
        <v>19.8437</v>
      </c>
      <c r="BY394">
        <v>19.7767</v>
      </c>
      <c r="BZ394">
        <v>1252.3</v>
      </c>
      <c r="CA394">
        <v>19.9726</v>
      </c>
      <c r="CB394">
        <v>899.997</v>
      </c>
      <c r="CC394">
        <v>101.136</v>
      </c>
      <c r="CD394">
        <v>0.0997808</v>
      </c>
      <c r="CE394">
        <v>35.3395</v>
      </c>
      <c r="CF394">
        <v>35.5997</v>
      </c>
      <c r="CG394">
        <v>999.9</v>
      </c>
      <c r="CH394">
        <v>0</v>
      </c>
      <c r="CI394">
        <v>0</v>
      </c>
      <c r="CJ394">
        <v>9975.62</v>
      </c>
      <c r="CK394">
        <v>0</v>
      </c>
      <c r="CL394">
        <v>66.265</v>
      </c>
      <c r="CM394">
        <v>1460.15</v>
      </c>
      <c r="CN394">
        <v>0.973009</v>
      </c>
      <c r="CO394">
        <v>0.0269909</v>
      </c>
      <c r="CP394">
        <v>0</v>
      </c>
      <c r="CQ394">
        <v>3.3625</v>
      </c>
      <c r="CR394">
        <v>4.99951</v>
      </c>
      <c r="CS394">
        <v>193.638</v>
      </c>
      <c r="CT394">
        <v>11913.2</v>
      </c>
      <c r="CU394">
        <v>48.437</v>
      </c>
      <c r="CV394">
        <v>50.812</v>
      </c>
      <c r="CW394">
        <v>49.937</v>
      </c>
      <c r="CX394">
        <v>49.937</v>
      </c>
      <c r="CY394">
        <v>50.5</v>
      </c>
      <c r="CZ394">
        <v>1415.87</v>
      </c>
      <c r="DA394">
        <v>39.28</v>
      </c>
      <c r="DB394">
        <v>0</v>
      </c>
      <c r="DC394">
        <v>1627941268.3</v>
      </c>
      <c r="DD394">
        <v>0</v>
      </c>
      <c r="DE394">
        <v>3.280944</v>
      </c>
      <c r="DF394">
        <v>0.00750768581447407</v>
      </c>
      <c r="DG394">
        <v>-1.96469230130597</v>
      </c>
      <c r="DH394">
        <v>193.9524</v>
      </c>
      <c r="DI394">
        <v>15</v>
      </c>
      <c r="DJ394">
        <v>1627940486.6</v>
      </c>
      <c r="DK394" t="s">
        <v>294</v>
      </c>
      <c r="DL394">
        <v>1627940484.1</v>
      </c>
      <c r="DM394">
        <v>1627940486.6</v>
      </c>
      <c r="DN394">
        <v>1</v>
      </c>
      <c r="DO394">
        <v>-0.66</v>
      </c>
      <c r="DP394">
        <v>-0.126</v>
      </c>
      <c r="DQ394">
        <v>0.617</v>
      </c>
      <c r="DR394">
        <v>-0.144</v>
      </c>
      <c r="DS394">
        <v>420</v>
      </c>
      <c r="DT394">
        <v>19</v>
      </c>
      <c r="DU394">
        <v>0.69</v>
      </c>
      <c r="DV394">
        <v>0.21</v>
      </c>
      <c r="DW394">
        <v>-4.38422341463415</v>
      </c>
      <c r="DX394">
        <v>0.277389407665512</v>
      </c>
      <c r="DY394">
        <v>0.118590577292155</v>
      </c>
      <c r="DZ394">
        <v>1</v>
      </c>
      <c r="EA394">
        <v>3.28742</v>
      </c>
      <c r="EB394">
        <v>0.0735898238747582</v>
      </c>
      <c r="EC394">
        <v>0.156182522892745</v>
      </c>
      <c r="ED394">
        <v>1</v>
      </c>
      <c r="EE394">
        <v>0.0830832853658537</v>
      </c>
      <c r="EF394">
        <v>-0.135394016027874</v>
      </c>
      <c r="EG394">
        <v>0.0145925927533343</v>
      </c>
      <c r="EH394">
        <v>0</v>
      </c>
      <c r="EI394">
        <v>2</v>
      </c>
      <c r="EJ394">
        <v>3</v>
      </c>
      <c r="EK394" t="s">
        <v>298</v>
      </c>
      <c r="EL394">
        <v>100</v>
      </c>
      <c r="EM394">
        <v>100</v>
      </c>
      <c r="EN394">
        <v>3.2</v>
      </c>
      <c r="EO394">
        <v>-0.1289</v>
      </c>
      <c r="EP394">
        <v>-1.5265217558934</v>
      </c>
      <c r="EQ394">
        <v>0.00616335315543056</v>
      </c>
      <c r="ER394">
        <v>-2.81551833566181e-06</v>
      </c>
      <c r="ES394">
        <v>7.20361701182458e-10</v>
      </c>
      <c r="ET394">
        <v>-0.335119031910718</v>
      </c>
      <c r="EU394">
        <v>0.000949733804135094</v>
      </c>
      <c r="EV394">
        <v>0.000626151634330831</v>
      </c>
      <c r="EW394">
        <v>-7.8445624330649e-06</v>
      </c>
      <c r="EX394">
        <v>-4</v>
      </c>
      <c r="EY394">
        <v>2067</v>
      </c>
      <c r="EZ394">
        <v>1</v>
      </c>
      <c r="FA394">
        <v>22</v>
      </c>
      <c r="FB394">
        <v>13.1</v>
      </c>
      <c r="FC394">
        <v>13</v>
      </c>
      <c r="FD394">
        <v>18</v>
      </c>
      <c r="FE394">
        <v>994.624</v>
      </c>
      <c r="FF394">
        <v>443.697</v>
      </c>
      <c r="FG394">
        <v>33</v>
      </c>
      <c r="FH394">
        <v>36.044</v>
      </c>
      <c r="FI394">
        <v>30.0007</v>
      </c>
      <c r="FJ394">
        <v>35.7721</v>
      </c>
      <c r="FK394">
        <v>35.787</v>
      </c>
      <c r="FL394">
        <v>65.6095</v>
      </c>
      <c r="FM394">
        <v>46.5387</v>
      </c>
      <c r="FN394">
        <v>0</v>
      </c>
      <c r="FO394">
        <v>33</v>
      </c>
      <c r="FP394">
        <v>1271.5</v>
      </c>
      <c r="FQ394">
        <v>19.7275</v>
      </c>
      <c r="FR394">
        <v>98.642</v>
      </c>
      <c r="FS394">
        <v>97.4459</v>
      </c>
    </row>
    <row r="395" spans="1:175">
      <c r="A395">
        <v>379</v>
      </c>
      <c r="B395">
        <v>1627941269.6</v>
      </c>
      <c r="C395">
        <v>756</v>
      </c>
      <c r="D395" t="s">
        <v>1052</v>
      </c>
      <c r="E395" t="s">
        <v>1053</v>
      </c>
      <c r="F395">
        <v>0</v>
      </c>
      <c r="H395">
        <v>1627941269.6</v>
      </c>
      <c r="I395">
        <f>(J395)/1000</f>
        <v>0</v>
      </c>
      <c r="J395">
        <f>1000*CB395*AH395*(BX395-BY395)/(100*BQ395*(1000-AH395*BX395))</f>
        <v>0</v>
      </c>
      <c r="K395">
        <f>CB395*AH395*(BW395-BV395*(1000-AH395*BY395)/(1000-AH395*BX395))/(100*BQ395)</f>
        <v>0</v>
      </c>
      <c r="L395">
        <f>BV395 - IF(AH395&gt;1, K395*BQ395*100.0/(AJ395*CJ395), 0)</f>
        <v>0</v>
      </c>
      <c r="M395">
        <f>((S395-I395/2)*L395-K395)/(S395+I395/2)</f>
        <v>0</v>
      </c>
      <c r="N395">
        <f>M395*(CC395+CD395)/1000.0</f>
        <v>0</v>
      </c>
      <c r="O395">
        <f>(BV395 - IF(AH395&gt;1, K395*BQ395*100.0/(AJ395*CJ395), 0))*(CC395+CD395)/1000.0</f>
        <v>0</v>
      </c>
      <c r="P395">
        <f>2.0/((1/R395-1/Q395)+SIGN(R395)*SQRT((1/R395-1/Q395)*(1/R395-1/Q395) + 4*BR395/((BR395+1)*(BR395+1))*(2*1/R395*1/Q395-1/Q395*1/Q395)))</f>
        <v>0</v>
      </c>
      <c r="Q395">
        <f>IF(LEFT(BS395,1)&lt;&gt;"0",IF(LEFT(BS395,1)="1",3.0,BT395),$D$5+$E$5*(CJ395*CC395/($K$5*1000))+$F$5*(CJ395*CC395/($K$5*1000))*MAX(MIN(BQ395,$J$5),$I$5)*MAX(MIN(BQ395,$J$5),$I$5)+$G$5*MAX(MIN(BQ395,$J$5),$I$5)*(CJ395*CC395/($K$5*1000))+$H$5*(CJ395*CC395/($K$5*1000))*(CJ395*CC395/($K$5*1000)))</f>
        <v>0</v>
      </c>
      <c r="R395">
        <f>I395*(1000-(1000*0.61365*exp(17.502*V395/(240.97+V395))/(CC395+CD395)+BX395)/2)/(1000*0.61365*exp(17.502*V395/(240.97+V395))/(CC395+CD395)-BX395)</f>
        <v>0</v>
      </c>
      <c r="S395">
        <f>1/((BR395+1)/(P395/1.6)+1/(Q395/1.37)) + BR395/((BR395+1)/(P395/1.6) + BR395/(Q395/1.37))</f>
        <v>0</v>
      </c>
      <c r="T395">
        <f>(BM395*BP395)</f>
        <v>0</v>
      </c>
      <c r="U395">
        <f>(CE395+(T395+2*0.95*5.67E-8*(((CE395+$B$7)+273)^4-(CE395+273)^4)-44100*I395)/(1.84*29.3*Q395+8*0.95*5.67E-8*(CE395+273)^3))</f>
        <v>0</v>
      </c>
      <c r="V395">
        <f>($C$7*CF395+$D$7*CG395+$E$7*U395)</f>
        <v>0</v>
      </c>
      <c r="W395">
        <f>0.61365*exp(17.502*V395/(240.97+V395))</f>
        <v>0</v>
      </c>
      <c r="X395">
        <f>(Y395/Z395*100)</f>
        <v>0</v>
      </c>
      <c r="Y395">
        <f>BX395*(CC395+CD395)/1000</f>
        <v>0</v>
      </c>
      <c r="Z395">
        <f>0.61365*exp(17.502*CE395/(240.97+CE395))</f>
        <v>0</v>
      </c>
      <c r="AA395">
        <f>(W395-BX395*(CC395+CD395)/1000)</f>
        <v>0</v>
      </c>
      <c r="AB395">
        <f>(-I395*44100)</f>
        <v>0</v>
      </c>
      <c r="AC395">
        <f>2*29.3*Q395*0.92*(CE395-V395)</f>
        <v>0</v>
      </c>
      <c r="AD395">
        <f>2*0.95*5.67E-8*(((CE395+$B$7)+273)^4-(V395+273)^4)</f>
        <v>0</v>
      </c>
      <c r="AE395">
        <f>T395+AD395+AB395+AC395</f>
        <v>0</v>
      </c>
      <c r="AF395">
        <v>0</v>
      </c>
      <c r="AG395">
        <v>0</v>
      </c>
      <c r="AH395">
        <f>IF(AF395*$H$13&gt;=AJ395,1.0,(AJ395/(AJ395-AF395*$H$13)))</f>
        <v>0</v>
      </c>
      <c r="AI395">
        <f>(AH395-1)*100</f>
        <v>0</v>
      </c>
      <c r="AJ395">
        <f>MAX(0,($B$13+$C$13*CJ395)/(1+$D$13*CJ395)*CC395/(CE395+273)*$E$13)</f>
        <v>0</v>
      </c>
      <c r="AK395" t="s">
        <v>292</v>
      </c>
      <c r="AL395" t="s">
        <v>292</v>
      </c>
      <c r="AM395">
        <v>0</v>
      </c>
      <c r="AN395">
        <v>0</v>
      </c>
      <c r="AO395">
        <f>1-AM395/AN395</f>
        <v>0</v>
      </c>
      <c r="AP395">
        <v>0</v>
      </c>
      <c r="AQ395" t="s">
        <v>292</v>
      </c>
      <c r="AR395" t="s">
        <v>292</v>
      </c>
      <c r="AS395">
        <v>0</v>
      </c>
      <c r="AT395">
        <v>0</v>
      </c>
      <c r="AU395">
        <f>1-AS395/AT395</f>
        <v>0</v>
      </c>
      <c r="AV395">
        <v>0.5</v>
      </c>
      <c r="AW395">
        <f>BN395</f>
        <v>0</v>
      </c>
      <c r="AX395">
        <f>K395</f>
        <v>0</v>
      </c>
      <c r="AY395">
        <f>AU395*AV395*AW395</f>
        <v>0</v>
      </c>
      <c r="AZ395">
        <f>(AX395-AP395)/AW395</f>
        <v>0</v>
      </c>
      <c r="BA395">
        <f>(AN395-AT395)/AT395</f>
        <v>0</v>
      </c>
      <c r="BB395">
        <f>AM395/(AO395+AM395/AT395)</f>
        <v>0</v>
      </c>
      <c r="BC395" t="s">
        <v>292</v>
      </c>
      <c r="BD395">
        <v>0</v>
      </c>
      <c r="BE395">
        <f>IF(BD395&lt;&gt;0, BD395, BB395)</f>
        <v>0</v>
      </c>
      <c r="BF395">
        <f>1-BE395/AT395</f>
        <v>0</v>
      </c>
      <c r="BG395">
        <f>(AT395-AS395)/(AT395-BE395)</f>
        <v>0</v>
      </c>
      <c r="BH395">
        <f>(AN395-AT395)/(AN395-BE395)</f>
        <v>0</v>
      </c>
      <c r="BI395">
        <f>(AT395-AS395)/(AT395-AM395)</f>
        <v>0</v>
      </c>
      <c r="BJ395">
        <f>(AN395-AT395)/(AN395-AM395)</f>
        <v>0</v>
      </c>
      <c r="BK395">
        <f>(BG395*BE395/AS395)</f>
        <v>0</v>
      </c>
      <c r="BL395">
        <f>(1-BK395)</f>
        <v>0</v>
      </c>
      <c r="BM395">
        <f>$B$11*CK395+$C$11*CL395+$F$11*CM395*(1-CP395)</f>
        <v>0</v>
      </c>
      <c r="BN395">
        <f>BM395*BO395</f>
        <v>0</v>
      </c>
      <c r="BO395">
        <f>($B$11*$D$9+$C$11*$D$9+$F$11*((CZ395+CR395)/MAX(CZ395+CR395+DA395, 0.1)*$I$9+DA395/MAX(CZ395+CR395+DA395, 0.1)*$J$9))/($B$11+$C$11+$F$11)</f>
        <v>0</v>
      </c>
      <c r="BP395">
        <f>($B$11*$K$9+$C$11*$K$9+$F$11*((CZ395+CR395)/MAX(CZ395+CR395+DA395, 0.1)*$P$9+DA395/MAX(CZ395+CR395+DA395, 0.1)*$Q$9))/($B$11+$C$11+$F$11)</f>
        <v>0</v>
      </c>
      <c r="BQ395">
        <v>6</v>
      </c>
      <c r="BR395">
        <v>0.5</v>
      </c>
      <c r="BS395" t="s">
        <v>293</v>
      </c>
      <c r="BT395">
        <v>2</v>
      </c>
      <c r="BU395">
        <v>1627941269.6</v>
      </c>
      <c r="BV395">
        <v>1258.85</v>
      </c>
      <c r="BW395">
        <v>1263.13</v>
      </c>
      <c r="BX395">
        <v>19.8469</v>
      </c>
      <c r="BY395">
        <v>19.7798</v>
      </c>
      <c r="BZ395">
        <v>1255.65</v>
      </c>
      <c r="CA395">
        <v>19.9757</v>
      </c>
      <c r="CB395">
        <v>899.992</v>
      </c>
      <c r="CC395">
        <v>101.137</v>
      </c>
      <c r="CD395">
        <v>0.0999507</v>
      </c>
      <c r="CE395">
        <v>35.339</v>
      </c>
      <c r="CF395">
        <v>35.5989</v>
      </c>
      <c r="CG395">
        <v>999.9</v>
      </c>
      <c r="CH395">
        <v>0</v>
      </c>
      <c r="CI395">
        <v>0</v>
      </c>
      <c r="CJ395">
        <v>9980.62</v>
      </c>
      <c r="CK395">
        <v>0</v>
      </c>
      <c r="CL395">
        <v>66.2508</v>
      </c>
      <c r="CM395">
        <v>1460.16</v>
      </c>
      <c r="CN395">
        <v>0.973009</v>
      </c>
      <c r="CO395">
        <v>0.0269909</v>
      </c>
      <c r="CP395">
        <v>0</v>
      </c>
      <c r="CQ395">
        <v>2.7685</v>
      </c>
      <c r="CR395">
        <v>4.99951</v>
      </c>
      <c r="CS395">
        <v>194.04</v>
      </c>
      <c r="CT395">
        <v>11913.2</v>
      </c>
      <c r="CU395">
        <v>48.437</v>
      </c>
      <c r="CV395">
        <v>50.812</v>
      </c>
      <c r="CW395">
        <v>49.937</v>
      </c>
      <c r="CX395">
        <v>49.937</v>
      </c>
      <c r="CY395">
        <v>50.5</v>
      </c>
      <c r="CZ395">
        <v>1415.88</v>
      </c>
      <c r="DA395">
        <v>39.28</v>
      </c>
      <c r="DB395">
        <v>0</v>
      </c>
      <c r="DC395">
        <v>1627941270.1</v>
      </c>
      <c r="DD395">
        <v>0</v>
      </c>
      <c r="DE395">
        <v>3.26008846153846</v>
      </c>
      <c r="DF395">
        <v>-0.405193162564463</v>
      </c>
      <c r="DG395">
        <v>-1.39699144851942</v>
      </c>
      <c r="DH395">
        <v>193.911076923077</v>
      </c>
      <c r="DI395">
        <v>15</v>
      </c>
      <c r="DJ395">
        <v>1627940486.6</v>
      </c>
      <c r="DK395" t="s">
        <v>294</v>
      </c>
      <c r="DL395">
        <v>1627940484.1</v>
      </c>
      <c r="DM395">
        <v>1627940486.6</v>
      </c>
      <c r="DN395">
        <v>1</v>
      </c>
      <c r="DO395">
        <v>-0.66</v>
      </c>
      <c r="DP395">
        <v>-0.126</v>
      </c>
      <c r="DQ395">
        <v>0.617</v>
      </c>
      <c r="DR395">
        <v>-0.144</v>
      </c>
      <c r="DS395">
        <v>420</v>
      </c>
      <c r="DT395">
        <v>19</v>
      </c>
      <c r="DU395">
        <v>0.69</v>
      </c>
      <c r="DV395">
        <v>0.21</v>
      </c>
      <c r="DW395">
        <v>-4.36868195121951</v>
      </c>
      <c r="DX395">
        <v>0.145336515679435</v>
      </c>
      <c r="DY395">
        <v>0.113268947980815</v>
      </c>
      <c r="DZ395">
        <v>1</v>
      </c>
      <c r="EA395">
        <v>3.29060294117647</v>
      </c>
      <c r="EB395">
        <v>-0.119154726430455</v>
      </c>
      <c r="EC395">
        <v>0.154700116896595</v>
      </c>
      <c r="ED395">
        <v>1</v>
      </c>
      <c r="EE395">
        <v>0.0795581365853659</v>
      </c>
      <c r="EF395">
        <v>-0.123704048780488</v>
      </c>
      <c r="EG395">
        <v>0.0135843767149091</v>
      </c>
      <c r="EH395">
        <v>0</v>
      </c>
      <c r="EI395">
        <v>2</v>
      </c>
      <c r="EJ395">
        <v>3</v>
      </c>
      <c r="EK395" t="s">
        <v>298</v>
      </c>
      <c r="EL395">
        <v>100</v>
      </c>
      <c r="EM395">
        <v>100</v>
      </c>
      <c r="EN395">
        <v>3.2</v>
      </c>
      <c r="EO395">
        <v>-0.1288</v>
      </c>
      <c r="EP395">
        <v>-1.5265217558934</v>
      </c>
      <c r="EQ395">
        <v>0.00616335315543056</v>
      </c>
      <c r="ER395">
        <v>-2.81551833566181e-06</v>
      </c>
      <c r="ES395">
        <v>7.20361701182458e-10</v>
      </c>
      <c r="ET395">
        <v>-0.335119031910718</v>
      </c>
      <c r="EU395">
        <v>0.000949733804135094</v>
      </c>
      <c r="EV395">
        <v>0.000626151634330831</v>
      </c>
      <c r="EW395">
        <v>-7.8445624330649e-06</v>
      </c>
      <c r="EX395">
        <v>-4</v>
      </c>
      <c r="EY395">
        <v>2067</v>
      </c>
      <c r="EZ395">
        <v>1</v>
      </c>
      <c r="FA395">
        <v>22</v>
      </c>
      <c r="FB395">
        <v>13.1</v>
      </c>
      <c r="FC395">
        <v>13.1</v>
      </c>
      <c r="FD395">
        <v>18</v>
      </c>
      <c r="FE395">
        <v>994.743</v>
      </c>
      <c r="FF395">
        <v>443.627</v>
      </c>
      <c r="FG395">
        <v>33</v>
      </c>
      <c r="FH395">
        <v>36.048</v>
      </c>
      <c r="FI395">
        <v>30.0009</v>
      </c>
      <c r="FJ395">
        <v>35.7762</v>
      </c>
      <c r="FK395">
        <v>35.7911</v>
      </c>
      <c r="FL395">
        <v>65.7048</v>
      </c>
      <c r="FM395">
        <v>46.5387</v>
      </c>
      <c r="FN395">
        <v>0</v>
      </c>
      <c r="FO395">
        <v>33</v>
      </c>
      <c r="FP395">
        <v>1276.54</v>
      </c>
      <c r="FQ395">
        <v>19.7275</v>
      </c>
      <c r="FR395">
        <v>98.6404</v>
      </c>
      <c r="FS395">
        <v>97.4443</v>
      </c>
    </row>
    <row r="396" spans="1:175">
      <c r="A396">
        <v>380</v>
      </c>
      <c r="B396">
        <v>1627941271.6</v>
      </c>
      <c r="C396">
        <v>758</v>
      </c>
      <c r="D396" t="s">
        <v>1054</v>
      </c>
      <c r="E396" t="s">
        <v>1055</v>
      </c>
      <c r="F396">
        <v>0</v>
      </c>
      <c r="H396">
        <v>1627941271.6</v>
      </c>
      <c r="I396">
        <f>(J396)/1000</f>
        <v>0</v>
      </c>
      <c r="J396">
        <f>1000*CB396*AH396*(BX396-BY396)/(100*BQ396*(1000-AH396*BX396))</f>
        <v>0</v>
      </c>
      <c r="K396">
        <f>CB396*AH396*(BW396-BV396*(1000-AH396*BY396)/(1000-AH396*BX396))/(100*BQ396)</f>
        <v>0</v>
      </c>
      <c r="L396">
        <f>BV396 - IF(AH396&gt;1, K396*BQ396*100.0/(AJ396*CJ396), 0)</f>
        <v>0</v>
      </c>
      <c r="M396">
        <f>((S396-I396/2)*L396-K396)/(S396+I396/2)</f>
        <v>0</v>
      </c>
      <c r="N396">
        <f>M396*(CC396+CD396)/1000.0</f>
        <v>0</v>
      </c>
      <c r="O396">
        <f>(BV396 - IF(AH396&gt;1, K396*BQ396*100.0/(AJ396*CJ396), 0))*(CC396+CD396)/1000.0</f>
        <v>0</v>
      </c>
      <c r="P396">
        <f>2.0/((1/R396-1/Q396)+SIGN(R396)*SQRT((1/R396-1/Q396)*(1/R396-1/Q396) + 4*BR396/((BR396+1)*(BR396+1))*(2*1/R396*1/Q396-1/Q396*1/Q396)))</f>
        <v>0</v>
      </c>
      <c r="Q396">
        <f>IF(LEFT(BS396,1)&lt;&gt;"0",IF(LEFT(BS396,1)="1",3.0,BT396),$D$5+$E$5*(CJ396*CC396/($K$5*1000))+$F$5*(CJ396*CC396/($K$5*1000))*MAX(MIN(BQ396,$J$5),$I$5)*MAX(MIN(BQ396,$J$5),$I$5)+$G$5*MAX(MIN(BQ396,$J$5),$I$5)*(CJ396*CC396/($K$5*1000))+$H$5*(CJ396*CC396/($K$5*1000))*(CJ396*CC396/($K$5*1000)))</f>
        <v>0</v>
      </c>
      <c r="R396">
        <f>I396*(1000-(1000*0.61365*exp(17.502*V396/(240.97+V396))/(CC396+CD396)+BX396)/2)/(1000*0.61365*exp(17.502*V396/(240.97+V396))/(CC396+CD396)-BX396)</f>
        <v>0</v>
      </c>
      <c r="S396">
        <f>1/((BR396+1)/(P396/1.6)+1/(Q396/1.37)) + BR396/((BR396+1)/(P396/1.6) + BR396/(Q396/1.37))</f>
        <v>0</v>
      </c>
      <c r="T396">
        <f>(BM396*BP396)</f>
        <v>0</v>
      </c>
      <c r="U396">
        <f>(CE396+(T396+2*0.95*5.67E-8*(((CE396+$B$7)+273)^4-(CE396+273)^4)-44100*I396)/(1.84*29.3*Q396+8*0.95*5.67E-8*(CE396+273)^3))</f>
        <v>0</v>
      </c>
      <c r="V396">
        <f>($C$7*CF396+$D$7*CG396+$E$7*U396)</f>
        <v>0</v>
      </c>
      <c r="W396">
        <f>0.61365*exp(17.502*V396/(240.97+V396))</f>
        <v>0</v>
      </c>
      <c r="X396">
        <f>(Y396/Z396*100)</f>
        <v>0</v>
      </c>
      <c r="Y396">
        <f>BX396*(CC396+CD396)/1000</f>
        <v>0</v>
      </c>
      <c r="Z396">
        <f>0.61365*exp(17.502*CE396/(240.97+CE396))</f>
        <v>0</v>
      </c>
      <c r="AA396">
        <f>(W396-BX396*(CC396+CD396)/1000)</f>
        <v>0</v>
      </c>
      <c r="AB396">
        <f>(-I396*44100)</f>
        <v>0</v>
      </c>
      <c r="AC396">
        <f>2*29.3*Q396*0.92*(CE396-V396)</f>
        <v>0</v>
      </c>
      <c r="AD396">
        <f>2*0.95*5.67E-8*(((CE396+$B$7)+273)^4-(V396+273)^4)</f>
        <v>0</v>
      </c>
      <c r="AE396">
        <f>T396+AD396+AB396+AC396</f>
        <v>0</v>
      </c>
      <c r="AF396">
        <v>0</v>
      </c>
      <c r="AG396">
        <v>0</v>
      </c>
      <c r="AH396">
        <f>IF(AF396*$H$13&gt;=AJ396,1.0,(AJ396/(AJ396-AF396*$H$13)))</f>
        <v>0</v>
      </c>
      <c r="AI396">
        <f>(AH396-1)*100</f>
        <v>0</v>
      </c>
      <c r="AJ396">
        <f>MAX(0,($B$13+$C$13*CJ396)/(1+$D$13*CJ396)*CC396/(CE396+273)*$E$13)</f>
        <v>0</v>
      </c>
      <c r="AK396" t="s">
        <v>292</v>
      </c>
      <c r="AL396" t="s">
        <v>292</v>
      </c>
      <c r="AM396">
        <v>0</v>
      </c>
      <c r="AN396">
        <v>0</v>
      </c>
      <c r="AO396">
        <f>1-AM396/AN396</f>
        <v>0</v>
      </c>
      <c r="AP396">
        <v>0</v>
      </c>
      <c r="AQ396" t="s">
        <v>292</v>
      </c>
      <c r="AR396" t="s">
        <v>292</v>
      </c>
      <c r="AS396">
        <v>0</v>
      </c>
      <c r="AT396">
        <v>0</v>
      </c>
      <c r="AU396">
        <f>1-AS396/AT396</f>
        <v>0</v>
      </c>
      <c r="AV396">
        <v>0.5</v>
      </c>
      <c r="AW396">
        <f>BN396</f>
        <v>0</v>
      </c>
      <c r="AX396">
        <f>K396</f>
        <v>0</v>
      </c>
      <c r="AY396">
        <f>AU396*AV396*AW396</f>
        <v>0</v>
      </c>
      <c r="AZ396">
        <f>(AX396-AP396)/AW396</f>
        <v>0</v>
      </c>
      <c r="BA396">
        <f>(AN396-AT396)/AT396</f>
        <v>0</v>
      </c>
      <c r="BB396">
        <f>AM396/(AO396+AM396/AT396)</f>
        <v>0</v>
      </c>
      <c r="BC396" t="s">
        <v>292</v>
      </c>
      <c r="BD396">
        <v>0</v>
      </c>
      <c r="BE396">
        <f>IF(BD396&lt;&gt;0, BD396, BB396)</f>
        <v>0</v>
      </c>
      <c r="BF396">
        <f>1-BE396/AT396</f>
        <v>0</v>
      </c>
      <c r="BG396">
        <f>(AT396-AS396)/(AT396-BE396)</f>
        <v>0</v>
      </c>
      <c r="BH396">
        <f>(AN396-AT396)/(AN396-BE396)</f>
        <v>0</v>
      </c>
      <c r="BI396">
        <f>(AT396-AS396)/(AT396-AM396)</f>
        <v>0</v>
      </c>
      <c r="BJ396">
        <f>(AN396-AT396)/(AN396-AM396)</f>
        <v>0</v>
      </c>
      <c r="BK396">
        <f>(BG396*BE396/AS396)</f>
        <v>0</v>
      </c>
      <c r="BL396">
        <f>(1-BK396)</f>
        <v>0</v>
      </c>
      <c r="BM396">
        <f>$B$11*CK396+$C$11*CL396+$F$11*CM396*(1-CP396)</f>
        <v>0</v>
      </c>
      <c r="BN396">
        <f>BM396*BO396</f>
        <v>0</v>
      </c>
      <c r="BO396">
        <f>($B$11*$D$9+$C$11*$D$9+$F$11*((CZ396+CR396)/MAX(CZ396+CR396+DA396, 0.1)*$I$9+DA396/MAX(CZ396+CR396+DA396, 0.1)*$J$9))/($B$11+$C$11+$F$11)</f>
        <v>0</v>
      </c>
      <c r="BP396">
        <f>($B$11*$K$9+$C$11*$K$9+$F$11*((CZ396+CR396)/MAX(CZ396+CR396+DA396, 0.1)*$P$9+DA396/MAX(CZ396+CR396+DA396, 0.1)*$Q$9))/($B$11+$C$11+$F$11)</f>
        <v>0</v>
      </c>
      <c r="BQ396">
        <v>6</v>
      </c>
      <c r="BR396">
        <v>0.5</v>
      </c>
      <c r="BS396" t="s">
        <v>293</v>
      </c>
      <c r="BT396">
        <v>2</v>
      </c>
      <c r="BU396">
        <v>1627941271.6</v>
      </c>
      <c r="BV396">
        <v>1262.12</v>
      </c>
      <c r="BW396">
        <v>1266.14</v>
      </c>
      <c r="BX396">
        <v>19.85</v>
      </c>
      <c r="BY396">
        <v>19.7825</v>
      </c>
      <c r="BZ396">
        <v>1258.92</v>
      </c>
      <c r="CA396">
        <v>19.9788</v>
      </c>
      <c r="CB396">
        <v>900.05</v>
      </c>
      <c r="CC396">
        <v>101.136</v>
      </c>
      <c r="CD396">
        <v>0.10015</v>
      </c>
      <c r="CE396">
        <v>35.3403</v>
      </c>
      <c r="CF396">
        <v>35.5998</v>
      </c>
      <c r="CG396">
        <v>999.9</v>
      </c>
      <c r="CH396">
        <v>0</v>
      </c>
      <c r="CI396">
        <v>0</v>
      </c>
      <c r="CJ396">
        <v>9976.25</v>
      </c>
      <c r="CK396">
        <v>0</v>
      </c>
      <c r="CL396">
        <v>66.2367</v>
      </c>
      <c r="CM396">
        <v>1459.85</v>
      </c>
      <c r="CN396">
        <v>0.973003</v>
      </c>
      <c r="CO396">
        <v>0.0269966</v>
      </c>
      <c r="CP396">
        <v>0</v>
      </c>
      <c r="CQ396">
        <v>3.0537</v>
      </c>
      <c r="CR396">
        <v>4.99951</v>
      </c>
      <c r="CS396">
        <v>193.693</v>
      </c>
      <c r="CT396">
        <v>11910.7</v>
      </c>
      <c r="CU396">
        <v>48.437</v>
      </c>
      <c r="CV396">
        <v>50.812</v>
      </c>
      <c r="CW396">
        <v>49.937</v>
      </c>
      <c r="CX396">
        <v>49.937</v>
      </c>
      <c r="CY396">
        <v>50.5</v>
      </c>
      <c r="CZ396">
        <v>1415.57</v>
      </c>
      <c r="DA396">
        <v>39.28</v>
      </c>
      <c r="DB396">
        <v>0</v>
      </c>
      <c r="DC396">
        <v>1627941272.5</v>
      </c>
      <c r="DD396">
        <v>0</v>
      </c>
      <c r="DE396">
        <v>3.24766153846154</v>
      </c>
      <c r="DF396">
        <v>-0.942810256523796</v>
      </c>
      <c r="DG396">
        <v>-1.67083759780377</v>
      </c>
      <c r="DH396">
        <v>193.891461538462</v>
      </c>
      <c r="DI396">
        <v>15</v>
      </c>
      <c r="DJ396">
        <v>1627940486.6</v>
      </c>
      <c r="DK396" t="s">
        <v>294</v>
      </c>
      <c r="DL396">
        <v>1627940484.1</v>
      </c>
      <c r="DM396">
        <v>1627940486.6</v>
      </c>
      <c r="DN396">
        <v>1</v>
      </c>
      <c r="DO396">
        <v>-0.66</v>
      </c>
      <c r="DP396">
        <v>-0.126</v>
      </c>
      <c r="DQ396">
        <v>0.617</v>
      </c>
      <c r="DR396">
        <v>-0.144</v>
      </c>
      <c r="DS396">
        <v>420</v>
      </c>
      <c r="DT396">
        <v>19</v>
      </c>
      <c r="DU396">
        <v>0.69</v>
      </c>
      <c r="DV396">
        <v>0.21</v>
      </c>
      <c r="DW396">
        <v>-4.35255951219512</v>
      </c>
      <c r="DX396">
        <v>0.323361742160288</v>
      </c>
      <c r="DY396">
        <v>0.118602581737853</v>
      </c>
      <c r="DZ396">
        <v>1</v>
      </c>
      <c r="EA396">
        <v>3.27685588235294</v>
      </c>
      <c r="EB396">
        <v>-0.569198647506343</v>
      </c>
      <c r="EC396">
        <v>0.169223467276742</v>
      </c>
      <c r="ED396">
        <v>1</v>
      </c>
      <c r="EE396">
        <v>0.0753362707317073</v>
      </c>
      <c r="EF396">
        <v>-0.0848105728222995</v>
      </c>
      <c r="EG396">
        <v>0.00941547530150707</v>
      </c>
      <c r="EH396">
        <v>1</v>
      </c>
      <c r="EI396">
        <v>3</v>
      </c>
      <c r="EJ396">
        <v>3</v>
      </c>
      <c r="EK396" t="s">
        <v>295</v>
      </c>
      <c r="EL396">
        <v>100</v>
      </c>
      <c r="EM396">
        <v>100</v>
      </c>
      <c r="EN396">
        <v>3.2</v>
      </c>
      <c r="EO396">
        <v>-0.1288</v>
      </c>
      <c r="EP396">
        <v>-1.5265217558934</v>
      </c>
      <c r="EQ396">
        <v>0.00616335315543056</v>
      </c>
      <c r="ER396">
        <v>-2.81551833566181e-06</v>
      </c>
      <c r="ES396">
        <v>7.20361701182458e-10</v>
      </c>
      <c r="ET396">
        <v>-0.335119031910718</v>
      </c>
      <c r="EU396">
        <v>0.000949733804135094</v>
      </c>
      <c r="EV396">
        <v>0.000626151634330831</v>
      </c>
      <c r="EW396">
        <v>-7.8445624330649e-06</v>
      </c>
      <c r="EX396">
        <v>-4</v>
      </c>
      <c r="EY396">
        <v>2067</v>
      </c>
      <c r="EZ396">
        <v>1</v>
      </c>
      <c r="FA396">
        <v>22</v>
      </c>
      <c r="FB396">
        <v>13.1</v>
      </c>
      <c r="FC396">
        <v>13.1</v>
      </c>
      <c r="FD396">
        <v>18</v>
      </c>
      <c r="FE396">
        <v>994.736</v>
      </c>
      <c r="FF396">
        <v>443.661</v>
      </c>
      <c r="FG396">
        <v>33.0001</v>
      </c>
      <c r="FH396">
        <v>36.0513</v>
      </c>
      <c r="FI396">
        <v>30.0008</v>
      </c>
      <c r="FJ396">
        <v>35.781</v>
      </c>
      <c r="FK396">
        <v>35.796</v>
      </c>
      <c r="FL396">
        <v>65.8706</v>
      </c>
      <c r="FM396">
        <v>46.5387</v>
      </c>
      <c r="FN396">
        <v>0</v>
      </c>
      <c r="FO396">
        <v>33</v>
      </c>
      <c r="FP396">
        <v>1276.54</v>
      </c>
      <c r="FQ396">
        <v>19.7275</v>
      </c>
      <c r="FR396">
        <v>98.6397</v>
      </c>
      <c r="FS396">
        <v>97.4434</v>
      </c>
    </row>
    <row r="397" spans="1:175">
      <c r="A397">
        <v>381</v>
      </c>
      <c r="B397">
        <v>1627941273.6</v>
      </c>
      <c r="C397">
        <v>760</v>
      </c>
      <c r="D397" t="s">
        <v>1056</v>
      </c>
      <c r="E397" t="s">
        <v>1057</v>
      </c>
      <c r="F397">
        <v>0</v>
      </c>
      <c r="H397">
        <v>1627941273.6</v>
      </c>
      <c r="I397">
        <f>(J397)/1000</f>
        <v>0</v>
      </c>
      <c r="J397">
        <f>1000*CB397*AH397*(BX397-BY397)/(100*BQ397*(1000-AH397*BX397))</f>
        <v>0</v>
      </c>
      <c r="K397">
        <f>CB397*AH397*(BW397-BV397*(1000-AH397*BY397)/(1000-AH397*BX397))/(100*BQ397)</f>
        <v>0</v>
      </c>
      <c r="L397">
        <f>BV397 - IF(AH397&gt;1, K397*BQ397*100.0/(AJ397*CJ397), 0)</f>
        <v>0</v>
      </c>
      <c r="M397">
        <f>((S397-I397/2)*L397-K397)/(S397+I397/2)</f>
        <v>0</v>
      </c>
      <c r="N397">
        <f>M397*(CC397+CD397)/1000.0</f>
        <v>0</v>
      </c>
      <c r="O397">
        <f>(BV397 - IF(AH397&gt;1, K397*BQ397*100.0/(AJ397*CJ397), 0))*(CC397+CD397)/1000.0</f>
        <v>0</v>
      </c>
      <c r="P397">
        <f>2.0/((1/R397-1/Q397)+SIGN(R397)*SQRT((1/R397-1/Q397)*(1/R397-1/Q397) + 4*BR397/((BR397+1)*(BR397+1))*(2*1/R397*1/Q397-1/Q397*1/Q397)))</f>
        <v>0</v>
      </c>
      <c r="Q397">
        <f>IF(LEFT(BS397,1)&lt;&gt;"0",IF(LEFT(BS397,1)="1",3.0,BT397),$D$5+$E$5*(CJ397*CC397/($K$5*1000))+$F$5*(CJ397*CC397/($K$5*1000))*MAX(MIN(BQ397,$J$5),$I$5)*MAX(MIN(BQ397,$J$5),$I$5)+$G$5*MAX(MIN(BQ397,$J$5),$I$5)*(CJ397*CC397/($K$5*1000))+$H$5*(CJ397*CC397/($K$5*1000))*(CJ397*CC397/($K$5*1000)))</f>
        <v>0</v>
      </c>
      <c r="R397">
        <f>I397*(1000-(1000*0.61365*exp(17.502*V397/(240.97+V397))/(CC397+CD397)+BX397)/2)/(1000*0.61365*exp(17.502*V397/(240.97+V397))/(CC397+CD397)-BX397)</f>
        <v>0</v>
      </c>
      <c r="S397">
        <f>1/((BR397+1)/(P397/1.6)+1/(Q397/1.37)) + BR397/((BR397+1)/(P397/1.6) + BR397/(Q397/1.37))</f>
        <v>0</v>
      </c>
      <c r="T397">
        <f>(BM397*BP397)</f>
        <v>0</v>
      </c>
      <c r="U397">
        <f>(CE397+(T397+2*0.95*5.67E-8*(((CE397+$B$7)+273)^4-(CE397+273)^4)-44100*I397)/(1.84*29.3*Q397+8*0.95*5.67E-8*(CE397+273)^3))</f>
        <v>0</v>
      </c>
      <c r="V397">
        <f>($C$7*CF397+$D$7*CG397+$E$7*U397)</f>
        <v>0</v>
      </c>
      <c r="W397">
        <f>0.61365*exp(17.502*V397/(240.97+V397))</f>
        <v>0</v>
      </c>
      <c r="X397">
        <f>(Y397/Z397*100)</f>
        <v>0</v>
      </c>
      <c r="Y397">
        <f>BX397*(CC397+CD397)/1000</f>
        <v>0</v>
      </c>
      <c r="Z397">
        <f>0.61365*exp(17.502*CE397/(240.97+CE397))</f>
        <v>0</v>
      </c>
      <c r="AA397">
        <f>(W397-BX397*(CC397+CD397)/1000)</f>
        <v>0</v>
      </c>
      <c r="AB397">
        <f>(-I397*44100)</f>
        <v>0</v>
      </c>
      <c r="AC397">
        <f>2*29.3*Q397*0.92*(CE397-V397)</f>
        <v>0</v>
      </c>
      <c r="AD397">
        <f>2*0.95*5.67E-8*(((CE397+$B$7)+273)^4-(V397+273)^4)</f>
        <v>0</v>
      </c>
      <c r="AE397">
        <f>T397+AD397+AB397+AC397</f>
        <v>0</v>
      </c>
      <c r="AF397">
        <v>0</v>
      </c>
      <c r="AG397">
        <v>0</v>
      </c>
      <c r="AH397">
        <f>IF(AF397*$H$13&gt;=AJ397,1.0,(AJ397/(AJ397-AF397*$H$13)))</f>
        <v>0</v>
      </c>
      <c r="AI397">
        <f>(AH397-1)*100</f>
        <v>0</v>
      </c>
      <c r="AJ397">
        <f>MAX(0,($B$13+$C$13*CJ397)/(1+$D$13*CJ397)*CC397/(CE397+273)*$E$13)</f>
        <v>0</v>
      </c>
      <c r="AK397" t="s">
        <v>292</v>
      </c>
      <c r="AL397" t="s">
        <v>292</v>
      </c>
      <c r="AM397">
        <v>0</v>
      </c>
      <c r="AN397">
        <v>0</v>
      </c>
      <c r="AO397">
        <f>1-AM397/AN397</f>
        <v>0</v>
      </c>
      <c r="AP397">
        <v>0</v>
      </c>
      <c r="AQ397" t="s">
        <v>292</v>
      </c>
      <c r="AR397" t="s">
        <v>292</v>
      </c>
      <c r="AS397">
        <v>0</v>
      </c>
      <c r="AT397">
        <v>0</v>
      </c>
      <c r="AU397">
        <f>1-AS397/AT397</f>
        <v>0</v>
      </c>
      <c r="AV397">
        <v>0.5</v>
      </c>
      <c r="AW397">
        <f>BN397</f>
        <v>0</v>
      </c>
      <c r="AX397">
        <f>K397</f>
        <v>0</v>
      </c>
      <c r="AY397">
        <f>AU397*AV397*AW397</f>
        <v>0</v>
      </c>
      <c r="AZ397">
        <f>(AX397-AP397)/AW397</f>
        <v>0</v>
      </c>
      <c r="BA397">
        <f>(AN397-AT397)/AT397</f>
        <v>0</v>
      </c>
      <c r="BB397">
        <f>AM397/(AO397+AM397/AT397)</f>
        <v>0</v>
      </c>
      <c r="BC397" t="s">
        <v>292</v>
      </c>
      <c r="BD397">
        <v>0</v>
      </c>
      <c r="BE397">
        <f>IF(BD397&lt;&gt;0, BD397, BB397)</f>
        <v>0</v>
      </c>
      <c r="BF397">
        <f>1-BE397/AT397</f>
        <v>0</v>
      </c>
      <c r="BG397">
        <f>(AT397-AS397)/(AT397-BE397)</f>
        <v>0</v>
      </c>
      <c r="BH397">
        <f>(AN397-AT397)/(AN397-BE397)</f>
        <v>0</v>
      </c>
      <c r="BI397">
        <f>(AT397-AS397)/(AT397-AM397)</f>
        <v>0</v>
      </c>
      <c r="BJ397">
        <f>(AN397-AT397)/(AN397-AM397)</f>
        <v>0</v>
      </c>
      <c r="BK397">
        <f>(BG397*BE397/AS397)</f>
        <v>0</v>
      </c>
      <c r="BL397">
        <f>(1-BK397)</f>
        <v>0</v>
      </c>
      <c r="BM397">
        <f>$B$11*CK397+$C$11*CL397+$F$11*CM397*(1-CP397)</f>
        <v>0</v>
      </c>
      <c r="BN397">
        <f>BM397*BO397</f>
        <v>0</v>
      </c>
      <c r="BO397">
        <f>($B$11*$D$9+$C$11*$D$9+$F$11*((CZ397+CR397)/MAX(CZ397+CR397+DA397, 0.1)*$I$9+DA397/MAX(CZ397+CR397+DA397, 0.1)*$J$9))/($B$11+$C$11+$F$11)</f>
        <v>0</v>
      </c>
      <c r="BP397">
        <f>($B$11*$K$9+$C$11*$K$9+$F$11*((CZ397+CR397)/MAX(CZ397+CR397+DA397, 0.1)*$P$9+DA397/MAX(CZ397+CR397+DA397, 0.1)*$Q$9))/($B$11+$C$11+$F$11)</f>
        <v>0</v>
      </c>
      <c r="BQ397">
        <v>6</v>
      </c>
      <c r="BR397">
        <v>0.5</v>
      </c>
      <c r="BS397" t="s">
        <v>293</v>
      </c>
      <c r="BT397">
        <v>2</v>
      </c>
      <c r="BU397">
        <v>1627941273.6</v>
      </c>
      <c r="BV397">
        <v>1265.38</v>
      </c>
      <c r="BW397">
        <v>1269.4</v>
      </c>
      <c r="BX397">
        <v>19.8531</v>
      </c>
      <c r="BY397">
        <v>19.7855</v>
      </c>
      <c r="BZ397">
        <v>1262.16</v>
      </c>
      <c r="CA397">
        <v>19.9818</v>
      </c>
      <c r="CB397">
        <v>899.934</v>
      </c>
      <c r="CC397">
        <v>101.136</v>
      </c>
      <c r="CD397">
        <v>0.0997392</v>
      </c>
      <c r="CE397">
        <v>35.3386</v>
      </c>
      <c r="CF397">
        <v>35.5916</v>
      </c>
      <c r="CG397">
        <v>999.9</v>
      </c>
      <c r="CH397">
        <v>0</v>
      </c>
      <c r="CI397">
        <v>0</v>
      </c>
      <c r="CJ397">
        <v>9987.5</v>
      </c>
      <c r="CK397">
        <v>0</v>
      </c>
      <c r="CL397">
        <v>66.2367</v>
      </c>
      <c r="CM397">
        <v>1460.16</v>
      </c>
      <c r="CN397">
        <v>0.973003</v>
      </c>
      <c r="CO397">
        <v>0.0269966</v>
      </c>
      <c r="CP397">
        <v>0</v>
      </c>
      <c r="CQ397">
        <v>3.1624</v>
      </c>
      <c r="CR397">
        <v>4.99951</v>
      </c>
      <c r="CS397">
        <v>193.764</v>
      </c>
      <c r="CT397">
        <v>11913.2</v>
      </c>
      <c r="CU397">
        <v>48.437</v>
      </c>
      <c r="CV397">
        <v>50.812</v>
      </c>
      <c r="CW397">
        <v>49.937</v>
      </c>
      <c r="CX397">
        <v>49.937</v>
      </c>
      <c r="CY397">
        <v>50.5</v>
      </c>
      <c r="CZ397">
        <v>1415.88</v>
      </c>
      <c r="DA397">
        <v>39.28</v>
      </c>
      <c r="DB397">
        <v>0</v>
      </c>
      <c r="DC397">
        <v>1627941274.3</v>
      </c>
      <c r="DD397">
        <v>0</v>
      </c>
      <c r="DE397">
        <v>3.234476</v>
      </c>
      <c r="DF397">
        <v>-0.492123073665673</v>
      </c>
      <c r="DG397">
        <v>-1.44446153615213</v>
      </c>
      <c r="DH397">
        <v>193.82412</v>
      </c>
      <c r="DI397">
        <v>15</v>
      </c>
      <c r="DJ397">
        <v>1627940486.6</v>
      </c>
      <c r="DK397" t="s">
        <v>294</v>
      </c>
      <c r="DL397">
        <v>1627940484.1</v>
      </c>
      <c r="DM397">
        <v>1627940486.6</v>
      </c>
      <c r="DN397">
        <v>1</v>
      </c>
      <c r="DO397">
        <v>-0.66</v>
      </c>
      <c r="DP397">
        <v>-0.126</v>
      </c>
      <c r="DQ397">
        <v>0.617</v>
      </c>
      <c r="DR397">
        <v>-0.144</v>
      </c>
      <c r="DS397">
        <v>420</v>
      </c>
      <c r="DT397">
        <v>19</v>
      </c>
      <c r="DU397">
        <v>0.69</v>
      </c>
      <c r="DV397">
        <v>0.21</v>
      </c>
      <c r="DW397">
        <v>-4.32919365853659</v>
      </c>
      <c r="DX397">
        <v>0.910987526132392</v>
      </c>
      <c r="DY397">
        <v>0.148115157386375</v>
      </c>
      <c r="DZ397">
        <v>0</v>
      </c>
      <c r="EA397">
        <v>3.2527</v>
      </c>
      <c r="EB397">
        <v>-0.634741291585131</v>
      </c>
      <c r="EC397">
        <v>0.164279963129148</v>
      </c>
      <c r="ED397">
        <v>1</v>
      </c>
      <c r="EE397">
        <v>0.072460356097561</v>
      </c>
      <c r="EF397">
        <v>-0.0549151505226481</v>
      </c>
      <c r="EG397">
        <v>0.00616640648985068</v>
      </c>
      <c r="EH397">
        <v>1</v>
      </c>
      <c r="EI397">
        <v>2</v>
      </c>
      <c r="EJ397">
        <v>3</v>
      </c>
      <c r="EK397" t="s">
        <v>298</v>
      </c>
      <c r="EL397">
        <v>100</v>
      </c>
      <c r="EM397">
        <v>100</v>
      </c>
      <c r="EN397">
        <v>3.22</v>
      </c>
      <c r="EO397">
        <v>-0.1287</v>
      </c>
      <c r="EP397">
        <v>-1.5265217558934</v>
      </c>
      <c r="EQ397">
        <v>0.00616335315543056</v>
      </c>
      <c r="ER397">
        <v>-2.81551833566181e-06</v>
      </c>
      <c r="ES397">
        <v>7.20361701182458e-10</v>
      </c>
      <c r="ET397">
        <v>-0.335119031910718</v>
      </c>
      <c r="EU397">
        <v>0.000949733804135094</v>
      </c>
      <c r="EV397">
        <v>0.000626151634330831</v>
      </c>
      <c r="EW397">
        <v>-7.8445624330649e-06</v>
      </c>
      <c r="EX397">
        <v>-4</v>
      </c>
      <c r="EY397">
        <v>2067</v>
      </c>
      <c r="EZ397">
        <v>1</v>
      </c>
      <c r="FA397">
        <v>22</v>
      </c>
      <c r="FB397">
        <v>13.2</v>
      </c>
      <c r="FC397">
        <v>13.1</v>
      </c>
      <c r="FD397">
        <v>18</v>
      </c>
      <c r="FE397">
        <v>994.443</v>
      </c>
      <c r="FF397">
        <v>443.755</v>
      </c>
      <c r="FG397">
        <v>33.0001</v>
      </c>
      <c r="FH397">
        <v>36.0547</v>
      </c>
      <c r="FI397">
        <v>30.0007</v>
      </c>
      <c r="FJ397">
        <v>35.7853</v>
      </c>
      <c r="FK397">
        <v>35.8001</v>
      </c>
      <c r="FL397">
        <v>66.0158</v>
      </c>
      <c r="FM397">
        <v>46.5387</v>
      </c>
      <c r="FN397">
        <v>0</v>
      </c>
      <c r="FO397">
        <v>33</v>
      </c>
      <c r="FP397">
        <v>1281.57</v>
      </c>
      <c r="FQ397">
        <v>19.7275</v>
      </c>
      <c r="FR397">
        <v>98.6393</v>
      </c>
      <c r="FS397">
        <v>97.4446</v>
      </c>
    </row>
    <row r="398" spans="1:175">
      <c r="A398">
        <v>382</v>
      </c>
      <c r="B398">
        <v>1627941275.6</v>
      </c>
      <c r="C398">
        <v>762</v>
      </c>
      <c r="D398" t="s">
        <v>1058</v>
      </c>
      <c r="E398" t="s">
        <v>1059</v>
      </c>
      <c r="F398">
        <v>0</v>
      </c>
      <c r="H398">
        <v>1627941275.6</v>
      </c>
      <c r="I398">
        <f>(J398)/1000</f>
        <v>0</v>
      </c>
      <c r="J398">
        <f>1000*CB398*AH398*(BX398-BY398)/(100*BQ398*(1000-AH398*BX398))</f>
        <v>0</v>
      </c>
      <c r="K398">
        <f>CB398*AH398*(BW398-BV398*(1000-AH398*BY398)/(1000-AH398*BX398))/(100*BQ398)</f>
        <v>0</v>
      </c>
      <c r="L398">
        <f>BV398 - IF(AH398&gt;1, K398*BQ398*100.0/(AJ398*CJ398), 0)</f>
        <v>0</v>
      </c>
      <c r="M398">
        <f>((S398-I398/2)*L398-K398)/(S398+I398/2)</f>
        <v>0</v>
      </c>
      <c r="N398">
        <f>M398*(CC398+CD398)/1000.0</f>
        <v>0</v>
      </c>
      <c r="O398">
        <f>(BV398 - IF(AH398&gt;1, K398*BQ398*100.0/(AJ398*CJ398), 0))*(CC398+CD398)/1000.0</f>
        <v>0</v>
      </c>
      <c r="P398">
        <f>2.0/((1/R398-1/Q398)+SIGN(R398)*SQRT((1/R398-1/Q398)*(1/R398-1/Q398) + 4*BR398/((BR398+1)*(BR398+1))*(2*1/R398*1/Q398-1/Q398*1/Q398)))</f>
        <v>0</v>
      </c>
      <c r="Q398">
        <f>IF(LEFT(BS398,1)&lt;&gt;"0",IF(LEFT(BS398,1)="1",3.0,BT398),$D$5+$E$5*(CJ398*CC398/($K$5*1000))+$F$5*(CJ398*CC398/($K$5*1000))*MAX(MIN(BQ398,$J$5),$I$5)*MAX(MIN(BQ398,$J$5),$I$5)+$G$5*MAX(MIN(BQ398,$J$5),$I$5)*(CJ398*CC398/($K$5*1000))+$H$5*(CJ398*CC398/($K$5*1000))*(CJ398*CC398/($K$5*1000)))</f>
        <v>0</v>
      </c>
      <c r="R398">
        <f>I398*(1000-(1000*0.61365*exp(17.502*V398/(240.97+V398))/(CC398+CD398)+BX398)/2)/(1000*0.61365*exp(17.502*V398/(240.97+V398))/(CC398+CD398)-BX398)</f>
        <v>0</v>
      </c>
      <c r="S398">
        <f>1/((BR398+1)/(P398/1.6)+1/(Q398/1.37)) + BR398/((BR398+1)/(P398/1.6) + BR398/(Q398/1.37))</f>
        <v>0</v>
      </c>
      <c r="T398">
        <f>(BM398*BP398)</f>
        <v>0</v>
      </c>
      <c r="U398">
        <f>(CE398+(T398+2*0.95*5.67E-8*(((CE398+$B$7)+273)^4-(CE398+273)^4)-44100*I398)/(1.84*29.3*Q398+8*0.95*5.67E-8*(CE398+273)^3))</f>
        <v>0</v>
      </c>
      <c r="V398">
        <f>($C$7*CF398+$D$7*CG398+$E$7*U398)</f>
        <v>0</v>
      </c>
      <c r="W398">
        <f>0.61365*exp(17.502*V398/(240.97+V398))</f>
        <v>0</v>
      </c>
      <c r="X398">
        <f>(Y398/Z398*100)</f>
        <v>0</v>
      </c>
      <c r="Y398">
        <f>BX398*(CC398+CD398)/1000</f>
        <v>0</v>
      </c>
      <c r="Z398">
        <f>0.61365*exp(17.502*CE398/(240.97+CE398))</f>
        <v>0</v>
      </c>
      <c r="AA398">
        <f>(W398-BX398*(CC398+CD398)/1000)</f>
        <v>0</v>
      </c>
      <c r="AB398">
        <f>(-I398*44100)</f>
        <v>0</v>
      </c>
      <c r="AC398">
        <f>2*29.3*Q398*0.92*(CE398-V398)</f>
        <v>0</v>
      </c>
      <c r="AD398">
        <f>2*0.95*5.67E-8*(((CE398+$B$7)+273)^4-(V398+273)^4)</f>
        <v>0</v>
      </c>
      <c r="AE398">
        <f>T398+AD398+AB398+AC398</f>
        <v>0</v>
      </c>
      <c r="AF398">
        <v>0</v>
      </c>
      <c r="AG398">
        <v>0</v>
      </c>
      <c r="AH398">
        <f>IF(AF398*$H$13&gt;=AJ398,1.0,(AJ398/(AJ398-AF398*$H$13)))</f>
        <v>0</v>
      </c>
      <c r="AI398">
        <f>(AH398-1)*100</f>
        <v>0</v>
      </c>
      <c r="AJ398">
        <f>MAX(0,($B$13+$C$13*CJ398)/(1+$D$13*CJ398)*CC398/(CE398+273)*$E$13)</f>
        <v>0</v>
      </c>
      <c r="AK398" t="s">
        <v>292</v>
      </c>
      <c r="AL398" t="s">
        <v>292</v>
      </c>
      <c r="AM398">
        <v>0</v>
      </c>
      <c r="AN398">
        <v>0</v>
      </c>
      <c r="AO398">
        <f>1-AM398/AN398</f>
        <v>0</v>
      </c>
      <c r="AP398">
        <v>0</v>
      </c>
      <c r="AQ398" t="s">
        <v>292</v>
      </c>
      <c r="AR398" t="s">
        <v>292</v>
      </c>
      <c r="AS398">
        <v>0</v>
      </c>
      <c r="AT398">
        <v>0</v>
      </c>
      <c r="AU398">
        <f>1-AS398/AT398</f>
        <v>0</v>
      </c>
      <c r="AV398">
        <v>0.5</v>
      </c>
      <c r="AW398">
        <f>BN398</f>
        <v>0</v>
      </c>
      <c r="AX398">
        <f>K398</f>
        <v>0</v>
      </c>
      <c r="AY398">
        <f>AU398*AV398*AW398</f>
        <v>0</v>
      </c>
      <c r="AZ398">
        <f>(AX398-AP398)/AW398</f>
        <v>0</v>
      </c>
      <c r="BA398">
        <f>(AN398-AT398)/AT398</f>
        <v>0</v>
      </c>
      <c r="BB398">
        <f>AM398/(AO398+AM398/AT398)</f>
        <v>0</v>
      </c>
      <c r="BC398" t="s">
        <v>292</v>
      </c>
      <c r="BD398">
        <v>0</v>
      </c>
      <c r="BE398">
        <f>IF(BD398&lt;&gt;0, BD398, BB398)</f>
        <v>0</v>
      </c>
      <c r="BF398">
        <f>1-BE398/AT398</f>
        <v>0</v>
      </c>
      <c r="BG398">
        <f>(AT398-AS398)/(AT398-BE398)</f>
        <v>0</v>
      </c>
      <c r="BH398">
        <f>(AN398-AT398)/(AN398-BE398)</f>
        <v>0</v>
      </c>
      <c r="BI398">
        <f>(AT398-AS398)/(AT398-AM398)</f>
        <v>0</v>
      </c>
      <c r="BJ398">
        <f>(AN398-AT398)/(AN398-AM398)</f>
        <v>0</v>
      </c>
      <c r="BK398">
        <f>(BG398*BE398/AS398)</f>
        <v>0</v>
      </c>
      <c r="BL398">
        <f>(1-BK398)</f>
        <v>0</v>
      </c>
      <c r="BM398">
        <f>$B$11*CK398+$C$11*CL398+$F$11*CM398*(1-CP398)</f>
        <v>0</v>
      </c>
      <c r="BN398">
        <f>BM398*BO398</f>
        <v>0</v>
      </c>
      <c r="BO398">
        <f>($B$11*$D$9+$C$11*$D$9+$F$11*((CZ398+CR398)/MAX(CZ398+CR398+DA398, 0.1)*$I$9+DA398/MAX(CZ398+CR398+DA398, 0.1)*$J$9))/($B$11+$C$11+$F$11)</f>
        <v>0</v>
      </c>
      <c r="BP398">
        <f>($B$11*$K$9+$C$11*$K$9+$F$11*((CZ398+CR398)/MAX(CZ398+CR398+DA398, 0.1)*$P$9+DA398/MAX(CZ398+CR398+DA398, 0.1)*$Q$9))/($B$11+$C$11+$F$11)</f>
        <v>0</v>
      </c>
      <c r="BQ398">
        <v>6</v>
      </c>
      <c r="BR398">
        <v>0.5</v>
      </c>
      <c r="BS398" t="s">
        <v>293</v>
      </c>
      <c r="BT398">
        <v>2</v>
      </c>
      <c r="BU398">
        <v>1627941275.6</v>
      </c>
      <c r="BV398">
        <v>1268.58</v>
      </c>
      <c r="BW398">
        <v>1272.77</v>
      </c>
      <c r="BX398">
        <v>19.8558</v>
      </c>
      <c r="BY398">
        <v>19.7876</v>
      </c>
      <c r="BZ398">
        <v>1265.35</v>
      </c>
      <c r="CA398">
        <v>19.9845</v>
      </c>
      <c r="CB398">
        <v>900.005</v>
      </c>
      <c r="CC398">
        <v>101.137</v>
      </c>
      <c r="CD398">
        <v>0.0997567</v>
      </c>
      <c r="CE398">
        <v>35.338</v>
      </c>
      <c r="CF398">
        <v>35.5969</v>
      </c>
      <c r="CG398">
        <v>999.9</v>
      </c>
      <c r="CH398">
        <v>0</v>
      </c>
      <c r="CI398">
        <v>0</v>
      </c>
      <c r="CJ398">
        <v>10013.8</v>
      </c>
      <c r="CK398">
        <v>0</v>
      </c>
      <c r="CL398">
        <v>66.2226</v>
      </c>
      <c r="CM398">
        <v>1460.16</v>
      </c>
      <c r="CN398">
        <v>0.973009</v>
      </c>
      <c r="CO398">
        <v>0.0269909</v>
      </c>
      <c r="CP398">
        <v>0</v>
      </c>
      <c r="CQ398">
        <v>3.219</v>
      </c>
      <c r="CR398">
        <v>4.99951</v>
      </c>
      <c r="CS398">
        <v>193.668</v>
      </c>
      <c r="CT398">
        <v>11913.3</v>
      </c>
      <c r="CU398">
        <v>48.437</v>
      </c>
      <c r="CV398">
        <v>50.812</v>
      </c>
      <c r="CW398">
        <v>49.937</v>
      </c>
      <c r="CX398">
        <v>49.937</v>
      </c>
      <c r="CY398">
        <v>50.5</v>
      </c>
      <c r="CZ398">
        <v>1415.88</v>
      </c>
      <c r="DA398">
        <v>39.28</v>
      </c>
      <c r="DB398">
        <v>0</v>
      </c>
      <c r="DC398">
        <v>1627941276.1</v>
      </c>
      <c r="DD398">
        <v>0</v>
      </c>
      <c r="DE398">
        <v>3.23805</v>
      </c>
      <c r="DF398">
        <v>-0.292092301474679</v>
      </c>
      <c r="DG398">
        <v>-1.40680342153523</v>
      </c>
      <c r="DH398">
        <v>193.753730769231</v>
      </c>
      <c r="DI398">
        <v>15</v>
      </c>
      <c r="DJ398">
        <v>1627940486.6</v>
      </c>
      <c r="DK398" t="s">
        <v>294</v>
      </c>
      <c r="DL398">
        <v>1627940484.1</v>
      </c>
      <c r="DM398">
        <v>1627940486.6</v>
      </c>
      <c r="DN398">
        <v>1</v>
      </c>
      <c r="DO398">
        <v>-0.66</v>
      </c>
      <c r="DP398">
        <v>-0.126</v>
      </c>
      <c r="DQ398">
        <v>0.617</v>
      </c>
      <c r="DR398">
        <v>-0.144</v>
      </c>
      <c r="DS398">
        <v>420</v>
      </c>
      <c r="DT398">
        <v>19</v>
      </c>
      <c r="DU398">
        <v>0.69</v>
      </c>
      <c r="DV398">
        <v>0.21</v>
      </c>
      <c r="DW398">
        <v>-4.30537804878049</v>
      </c>
      <c r="DX398">
        <v>1.48216390243902</v>
      </c>
      <c r="DY398">
        <v>0.170744571834149</v>
      </c>
      <c r="DZ398">
        <v>0</v>
      </c>
      <c r="EA398">
        <v>3.25059117647059</v>
      </c>
      <c r="EB398">
        <v>-0.250459396519338</v>
      </c>
      <c r="EC398">
        <v>0.170710066155606</v>
      </c>
      <c r="ED398">
        <v>1</v>
      </c>
      <c r="EE398">
        <v>0.0705890170731707</v>
      </c>
      <c r="EF398">
        <v>-0.0343102097560976</v>
      </c>
      <c r="EG398">
        <v>0.00389621336070646</v>
      </c>
      <c r="EH398">
        <v>1</v>
      </c>
      <c r="EI398">
        <v>2</v>
      </c>
      <c r="EJ398">
        <v>3</v>
      </c>
      <c r="EK398" t="s">
        <v>298</v>
      </c>
      <c r="EL398">
        <v>100</v>
      </c>
      <c r="EM398">
        <v>100</v>
      </c>
      <c r="EN398">
        <v>3.23</v>
      </c>
      <c r="EO398">
        <v>-0.1287</v>
      </c>
      <c r="EP398">
        <v>-1.5265217558934</v>
      </c>
      <c r="EQ398">
        <v>0.00616335315543056</v>
      </c>
      <c r="ER398">
        <v>-2.81551833566181e-06</v>
      </c>
      <c r="ES398">
        <v>7.20361701182458e-10</v>
      </c>
      <c r="ET398">
        <v>-0.335119031910718</v>
      </c>
      <c r="EU398">
        <v>0.000949733804135094</v>
      </c>
      <c r="EV398">
        <v>0.000626151634330831</v>
      </c>
      <c r="EW398">
        <v>-7.8445624330649e-06</v>
      </c>
      <c r="EX398">
        <v>-4</v>
      </c>
      <c r="EY398">
        <v>2067</v>
      </c>
      <c r="EZ398">
        <v>1</v>
      </c>
      <c r="FA398">
        <v>22</v>
      </c>
      <c r="FB398">
        <v>13.2</v>
      </c>
      <c r="FC398">
        <v>13.2</v>
      </c>
      <c r="FD398">
        <v>18</v>
      </c>
      <c r="FE398">
        <v>994.528</v>
      </c>
      <c r="FF398">
        <v>443.6</v>
      </c>
      <c r="FG398">
        <v>33.0002</v>
      </c>
      <c r="FH398">
        <v>36.0586</v>
      </c>
      <c r="FI398">
        <v>30.0009</v>
      </c>
      <c r="FJ398">
        <v>35.7889</v>
      </c>
      <c r="FK398">
        <v>35.8038</v>
      </c>
      <c r="FL398">
        <v>66.1111</v>
      </c>
      <c r="FM398">
        <v>46.5387</v>
      </c>
      <c r="FN398">
        <v>0</v>
      </c>
      <c r="FO398">
        <v>33</v>
      </c>
      <c r="FP398">
        <v>1286.62</v>
      </c>
      <c r="FQ398">
        <v>19.7275</v>
      </c>
      <c r="FR398">
        <v>98.6387</v>
      </c>
      <c r="FS398">
        <v>97.4444</v>
      </c>
    </row>
    <row r="399" spans="1:175">
      <c r="A399">
        <v>383</v>
      </c>
      <c r="B399">
        <v>1627941277.6</v>
      </c>
      <c r="C399">
        <v>764</v>
      </c>
      <c r="D399" t="s">
        <v>1060</v>
      </c>
      <c r="E399" t="s">
        <v>1061</v>
      </c>
      <c r="F399">
        <v>0</v>
      </c>
      <c r="H399">
        <v>1627941277.6</v>
      </c>
      <c r="I399">
        <f>(J399)/1000</f>
        <v>0</v>
      </c>
      <c r="J399">
        <f>1000*CB399*AH399*(BX399-BY399)/(100*BQ399*(1000-AH399*BX399))</f>
        <v>0</v>
      </c>
      <c r="K399">
        <f>CB399*AH399*(BW399-BV399*(1000-AH399*BY399)/(1000-AH399*BX399))/(100*BQ399)</f>
        <v>0</v>
      </c>
      <c r="L399">
        <f>BV399 - IF(AH399&gt;1, K399*BQ399*100.0/(AJ399*CJ399), 0)</f>
        <v>0</v>
      </c>
      <c r="M399">
        <f>((S399-I399/2)*L399-K399)/(S399+I399/2)</f>
        <v>0</v>
      </c>
      <c r="N399">
        <f>M399*(CC399+CD399)/1000.0</f>
        <v>0</v>
      </c>
      <c r="O399">
        <f>(BV399 - IF(AH399&gt;1, K399*BQ399*100.0/(AJ399*CJ399), 0))*(CC399+CD399)/1000.0</f>
        <v>0</v>
      </c>
      <c r="P399">
        <f>2.0/((1/R399-1/Q399)+SIGN(R399)*SQRT((1/R399-1/Q399)*(1/R399-1/Q399) + 4*BR399/((BR399+1)*(BR399+1))*(2*1/R399*1/Q399-1/Q399*1/Q399)))</f>
        <v>0</v>
      </c>
      <c r="Q399">
        <f>IF(LEFT(BS399,1)&lt;&gt;"0",IF(LEFT(BS399,1)="1",3.0,BT399),$D$5+$E$5*(CJ399*CC399/($K$5*1000))+$F$5*(CJ399*CC399/($K$5*1000))*MAX(MIN(BQ399,$J$5),$I$5)*MAX(MIN(BQ399,$J$5),$I$5)+$G$5*MAX(MIN(BQ399,$J$5),$I$5)*(CJ399*CC399/($K$5*1000))+$H$5*(CJ399*CC399/($K$5*1000))*(CJ399*CC399/($K$5*1000)))</f>
        <v>0</v>
      </c>
      <c r="R399">
        <f>I399*(1000-(1000*0.61365*exp(17.502*V399/(240.97+V399))/(CC399+CD399)+BX399)/2)/(1000*0.61365*exp(17.502*V399/(240.97+V399))/(CC399+CD399)-BX399)</f>
        <v>0</v>
      </c>
      <c r="S399">
        <f>1/((BR399+1)/(P399/1.6)+1/(Q399/1.37)) + BR399/((BR399+1)/(P399/1.6) + BR399/(Q399/1.37))</f>
        <v>0</v>
      </c>
      <c r="T399">
        <f>(BM399*BP399)</f>
        <v>0</v>
      </c>
      <c r="U399">
        <f>(CE399+(T399+2*0.95*5.67E-8*(((CE399+$B$7)+273)^4-(CE399+273)^4)-44100*I399)/(1.84*29.3*Q399+8*0.95*5.67E-8*(CE399+273)^3))</f>
        <v>0</v>
      </c>
      <c r="V399">
        <f>($C$7*CF399+$D$7*CG399+$E$7*U399)</f>
        <v>0</v>
      </c>
      <c r="W399">
        <f>0.61365*exp(17.502*V399/(240.97+V399))</f>
        <v>0</v>
      </c>
      <c r="X399">
        <f>(Y399/Z399*100)</f>
        <v>0</v>
      </c>
      <c r="Y399">
        <f>BX399*(CC399+CD399)/1000</f>
        <v>0</v>
      </c>
      <c r="Z399">
        <f>0.61365*exp(17.502*CE399/(240.97+CE399))</f>
        <v>0</v>
      </c>
      <c r="AA399">
        <f>(W399-BX399*(CC399+CD399)/1000)</f>
        <v>0</v>
      </c>
      <c r="AB399">
        <f>(-I399*44100)</f>
        <v>0</v>
      </c>
      <c r="AC399">
        <f>2*29.3*Q399*0.92*(CE399-V399)</f>
        <v>0</v>
      </c>
      <c r="AD399">
        <f>2*0.95*5.67E-8*(((CE399+$B$7)+273)^4-(V399+273)^4)</f>
        <v>0</v>
      </c>
      <c r="AE399">
        <f>T399+AD399+AB399+AC399</f>
        <v>0</v>
      </c>
      <c r="AF399">
        <v>0</v>
      </c>
      <c r="AG399">
        <v>0</v>
      </c>
      <c r="AH399">
        <f>IF(AF399*$H$13&gt;=AJ399,1.0,(AJ399/(AJ399-AF399*$H$13)))</f>
        <v>0</v>
      </c>
      <c r="AI399">
        <f>(AH399-1)*100</f>
        <v>0</v>
      </c>
      <c r="AJ399">
        <f>MAX(0,($B$13+$C$13*CJ399)/(1+$D$13*CJ399)*CC399/(CE399+273)*$E$13)</f>
        <v>0</v>
      </c>
      <c r="AK399" t="s">
        <v>292</v>
      </c>
      <c r="AL399" t="s">
        <v>292</v>
      </c>
      <c r="AM399">
        <v>0</v>
      </c>
      <c r="AN399">
        <v>0</v>
      </c>
      <c r="AO399">
        <f>1-AM399/AN399</f>
        <v>0</v>
      </c>
      <c r="AP399">
        <v>0</v>
      </c>
      <c r="AQ399" t="s">
        <v>292</v>
      </c>
      <c r="AR399" t="s">
        <v>292</v>
      </c>
      <c r="AS399">
        <v>0</v>
      </c>
      <c r="AT399">
        <v>0</v>
      </c>
      <c r="AU399">
        <f>1-AS399/AT399</f>
        <v>0</v>
      </c>
      <c r="AV399">
        <v>0.5</v>
      </c>
      <c r="AW399">
        <f>BN399</f>
        <v>0</v>
      </c>
      <c r="AX399">
        <f>K399</f>
        <v>0</v>
      </c>
      <c r="AY399">
        <f>AU399*AV399*AW399</f>
        <v>0</v>
      </c>
      <c r="AZ399">
        <f>(AX399-AP399)/AW399</f>
        <v>0</v>
      </c>
      <c r="BA399">
        <f>(AN399-AT399)/AT399</f>
        <v>0</v>
      </c>
      <c r="BB399">
        <f>AM399/(AO399+AM399/AT399)</f>
        <v>0</v>
      </c>
      <c r="BC399" t="s">
        <v>292</v>
      </c>
      <c r="BD399">
        <v>0</v>
      </c>
      <c r="BE399">
        <f>IF(BD399&lt;&gt;0, BD399, BB399)</f>
        <v>0</v>
      </c>
      <c r="BF399">
        <f>1-BE399/AT399</f>
        <v>0</v>
      </c>
      <c r="BG399">
        <f>(AT399-AS399)/(AT399-BE399)</f>
        <v>0</v>
      </c>
      <c r="BH399">
        <f>(AN399-AT399)/(AN399-BE399)</f>
        <v>0</v>
      </c>
      <c r="BI399">
        <f>(AT399-AS399)/(AT399-AM399)</f>
        <v>0</v>
      </c>
      <c r="BJ399">
        <f>(AN399-AT399)/(AN399-AM399)</f>
        <v>0</v>
      </c>
      <c r="BK399">
        <f>(BG399*BE399/AS399)</f>
        <v>0</v>
      </c>
      <c r="BL399">
        <f>(1-BK399)</f>
        <v>0</v>
      </c>
      <c r="BM399">
        <f>$B$11*CK399+$C$11*CL399+$F$11*CM399*(1-CP399)</f>
        <v>0</v>
      </c>
      <c r="BN399">
        <f>BM399*BO399</f>
        <v>0</v>
      </c>
      <c r="BO399">
        <f>($B$11*$D$9+$C$11*$D$9+$F$11*((CZ399+CR399)/MAX(CZ399+CR399+DA399, 0.1)*$I$9+DA399/MAX(CZ399+CR399+DA399, 0.1)*$J$9))/($B$11+$C$11+$F$11)</f>
        <v>0</v>
      </c>
      <c r="BP399">
        <f>($B$11*$K$9+$C$11*$K$9+$F$11*((CZ399+CR399)/MAX(CZ399+CR399+DA399, 0.1)*$P$9+DA399/MAX(CZ399+CR399+DA399, 0.1)*$Q$9))/($B$11+$C$11+$F$11)</f>
        <v>0</v>
      </c>
      <c r="BQ399">
        <v>6</v>
      </c>
      <c r="BR399">
        <v>0.5</v>
      </c>
      <c r="BS399" t="s">
        <v>293</v>
      </c>
      <c r="BT399">
        <v>2</v>
      </c>
      <c r="BU399">
        <v>1627941277.6</v>
      </c>
      <c r="BV399">
        <v>1271.86</v>
      </c>
      <c r="BW399">
        <v>1275.97</v>
      </c>
      <c r="BX399">
        <v>19.8583</v>
      </c>
      <c r="BY399">
        <v>19.7912</v>
      </c>
      <c r="BZ399">
        <v>1268.62</v>
      </c>
      <c r="CA399">
        <v>19.9869</v>
      </c>
      <c r="CB399">
        <v>900.077</v>
      </c>
      <c r="CC399">
        <v>101.137</v>
      </c>
      <c r="CD399">
        <v>0.100185</v>
      </c>
      <c r="CE399">
        <v>35.3406</v>
      </c>
      <c r="CF399">
        <v>35.608</v>
      </c>
      <c r="CG399">
        <v>999.9</v>
      </c>
      <c r="CH399">
        <v>0</v>
      </c>
      <c r="CI399">
        <v>0</v>
      </c>
      <c r="CJ399">
        <v>9985.62</v>
      </c>
      <c r="CK399">
        <v>0</v>
      </c>
      <c r="CL399">
        <v>66.2226</v>
      </c>
      <c r="CM399">
        <v>1459.84</v>
      </c>
      <c r="CN399">
        <v>0.973003</v>
      </c>
      <c r="CO399">
        <v>0.0269966</v>
      </c>
      <c r="CP399">
        <v>0</v>
      </c>
      <c r="CQ399">
        <v>3.299</v>
      </c>
      <c r="CR399">
        <v>4.99951</v>
      </c>
      <c r="CS399">
        <v>193.429</v>
      </c>
      <c r="CT399">
        <v>11910.6</v>
      </c>
      <c r="CU399">
        <v>48.437</v>
      </c>
      <c r="CV399">
        <v>50.812</v>
      </c>
      <c r="CW399">
        <v>49.937</v>
      </c>
      <c r="CX399">
        <v>49.937</v>
      </c>
      <c r="CY399">
        <v>50.437</v>
      </c>
      <c r="CZ399">
        <v>1415.56</v>
      </c>
      <c r="DA399">
        <v>39.28</v>
      </c>
      <c r="DB399">
        <v>0</v>
      </c>
      <c r="DC399">
        <v>1627941278.5</v>
      </c>
      <c r="DD399">
        <v>0</v>
      </c>
      <c r="DE399">
        <v>3.22295</v>
      </c>
      <c r="DF399">
        <v>-0.460242728042479</v>
      </c>
      <c r="DG399">
        <v>-0.952239313607821</v>
      </c>
      <c r="DH399">
        <v>193.698038461538</v>
      </c>
      <c r="DI399">
        <v>15</v>
      </c>
      <c r="DJ399">
        <v>1627940486.6</v>
      </c>
      <c r="DK399" t="s">
        <v>294</v>
      </c>
      <c r="DL399">
        <v>1627940484.1</v>
      </c>
      <c r="DM399">
        <v>1627940486.6</v>
      </c>
      <c r="DN399">
        <v>1</v>
      </c>
      <c r="DO399">
        <v>-0.66</v>
      </c>
      <c r="DP399">
        <v>-0.126</v>
      </c>
      <c r="DQ399">
        <v>0.617</v>
      </c>
      <c r="DR399">
        <v>-0.144</v>
      </c>
      <c r="DS399">
        <v>420</v>
      </c>
      <c r="DT399">
        <v>19</v>
      </c>
      <c r="DU399">
        <v>0.69</v>
      </c>
      <c r="DV399">
        <v>0.21</v>
      </c>
      <c r="DW399">
        <v>-4.27475024390244</v>
      </c>
      <c r="DX399">
        <v>1.32314111498258</v>
      </c>
      <c r="DY399">
        <v>0.162344431672486</v>
      </c>
      <c r="DZ399">
        <v>0</v>
      </c>
      <c r="EA399">
        <v>3.24969705882353</v>
      </c>
      <c r="EB399">
        <v>-0.412655959425192</v>
      </c>
      <c r="EC399">
        <v>0.174332342322315</v>
      </c>
      <c r="ED399">
        <v>1</v>
      </c>
      <c r="EE399">
        <v>0.0694409341463415</v>
      </c>
      <c r="EF399">
        <v>-0.0212894174216028</v>
      </c>
      <c r="EG399">
        <v>0.00250899738294294</v>
      </c>
      <c r="EH399">
        <v>1</v>
      </c>
      <c r="EI399">
        <v>2</v>
      </c>
      <c r="EJ399">
        <v>3</v>
      </c>
      <c r="EK399" t="s">
        <v>298</v>
      </c>
      <c r="EL399">
        <v>100</v>
      </c>
      <c r="EM399">
        <v>100</v>
      </c>
      <c r="EN399">
        <v>3.24</v>
      </c>
      <c r="EO399">
        <v>-0.1286</v>
      </c>
      <c r="EP399">
        <v>-1.5265217558934</v>
      </c>
      <c r="EQ399">
        <v>0.00616335315543056</v>
      </c>
      <c r="ER399">
        <v>-2.81551833566181e-06</v>
      </c>
      <c r="ES399">
        <v>7.20361701182458e-10</v>
      </c>
      <c r="ET399">
        <v>-0.335119031910718</v>
      </c>
      <c r="EU399">
        <v>0.000949733804135094</v>
      </c>
      <c r="EV399">
        <v>0.000626151634330831</v>
      </c>
      <c r="EW399">
        <v>-7.8445624330649e-06</v>
      </c>
      <c r="EX399">
        <v>-4</v>
      </c>
      <c r="EY399">
        <v>2067</v>
      </c>
      <c r="EZ399">
        <v>1</v>
      </c>
      <c r="FA399">
        <v>22</v>
      </c>
      <c r="FB399">
        <v>13.2</v>
      </c>
      <c r="FC399">
        <v>13.2</v>
      </c>
      <c r="FD399">
        <v>18</v>
      </c>
      <c r="FE399">
        <v>994.693</v>
      </c>
      <c r="FF399">
        <v>443.588</v>
      </c>
      <c r="FG399">
        <v>33.0003</v>
      </c>
      <c r="FH399">
        <v>36.063</v>
      </c>
      <c r="FI399">
        <v>30.0011</v>
      </c>
      <c r="FJ399">
        <v>35.7941</v>
      </c>
      <c r="FK399">
        <v>35.8091</v>
      </c>
      <c r="FL399">
        <v>66.2812</v>
      </c>
      <c r="FM399">
        <v>46.5387</v>
      </c>
      <c r="FN399">
        <v>0</v>
      </c>
      <c r="FO399">
        <v>33</v>
      </c>
      <c r="FP399">
        <v>1286.62</v>
      </c>
      <c r="FQ399">
        <v>19.7275</v>
      </c>
      <c r="FR399">
        <v>98.6386</v>
      </c>
      <c r="FS399">
        <v>97.443</v>
      </c>
    </row>
    <row r="400" spans="1:175">
      <c r="A400">
        <v>384</v>
      </c>
      <c r="B400">
        <v>1627941279.6</v>
      </c>
      <c r="C400">
        <v>766</v>
      </c>
      <c r="D400" t="s">
        <v>1062</v>
      </c>
      <c r="E400" t="s">
        <v>1063</v>
      </c>
      <c r="F400">
        <v>0</v>
      </c>
      <c r="H400">
        <v>1627941279.6</v>
      </c>
      <c r="I400">
        <f>(J400)/1000</f>
        <v>0</v>
      </c>
      <c r="J400">
        <f>1000*CB400*AH400*(BX400-BY400)/(100*BQ400*(1000-AH400*BX400))</f>
        <v>0</v>
      </c>
      <c r="K400">
        <f>CB400*AH400*(BW400-BV400*(1000-AH400*BY400)/(1000-AH400*BX400))/(100*BQ400)</f>
        <v>0</v>
      </c>
      <c r="L400">
        <f>BV400 - IF(AH400&gt;1, K400*BQ400*100.0/(AJ400*CJ400), 0)</f>
        <v>0</v>
      </c>
      <c r="M400">
        <f>((S400-I400/2)*L400-K400)/(S400+I400/2)</f>
        <v>0</v>
      </c>
      <c r="N400">
        <f>M400*(CC400+CD400)/1000.0</f>
        <v>0</v>
      </c>
      <c r="O400">
        <f>(BV400 - IF(AH400&gt;1, K400*BQ400*100.0/(AJ400*CJ400), 0))*(CC400+CD400)/1000.0</f>
        <v>0</v>
      </c>
      <c r="P400">
        <f>2.0/((1/R400-1/Q400)+SIGN(R400)*SQRT((1/R400-1/Q400)*(1/R400-1/Q400) + 4*BR400/((BR400+1)*(BR400+1))*(2*1/R400*1/Q400-1/Q400*1/Q400)))</f>
        <v>0</v>
      </c>
      <c r="Q400">
        <f>IF(LEFT(BS400,1)&lt;&gt;"0",IF(LEFT(BS400,1)="1",3.0,BT400),$D$5+$E$5*(CJ400*CC400/($K$5*1000))+$F$5*(CJ400*CC400/($K$5*1000))*MAX(MIN(BQ400,$J$5),$I$5)*MAX(MIN(BQ400,$J$5),$I$5)+$G$5*MAX(MIN(BQ400,$J$5),$I$5)*(CJ400*CC400/($K$5*1000))+$H$5*(CJ400*CC400/($K$5*1000))*(CJ400*CC400/($K$5*1000)))</f>
        <v>0</v>
      </c>
      <c r="R400">
        <f>I400*(1000-(1000*0.61365*exp(17.502*V400/(240.97+V400))/(CC400+CD400)+BX400)/2)/(1000*0.61365*exp(17.502*V400/(240.97+V400))/(CC400+CD400)-BX400)</f>
        <v>0</v>
      </c>
      <c r="S400">
        <f>1/((BR400+1)/(P400/1.6)+1/(Q400/1.37)) + BR400/((BR400+1)/(P400/1.6) + BR400/(Q400/1.37))</f>
        <v>0</v>
      </c>
      <c r="T400">
        <f>(BM400*BP400)</f>
        <v>0</v>
      </c>
      <c r="U400">
        <f>(CE400+(T400+2*0.95*5.67E-8*(((CE400+$B$7)+273)^4-(CE400+273)^4)-44100*I400)/(1.84*29.3*Q400+8*0.95*5.67E-8*(CE400+273)^3))</f>
        <v>0</v>
      </c>
      <c r="V400">
        <f>($C$7*CF400+$D$7*CG400+$E$7*U400)</f>
        <v>0</v>
      </c>
      <c r="W400">
        <f>0.61365*exp(17.502*V400/(240.97+V400))</f>
        <v>0</v>
      </c>
      <c r="X400">
        <f>(Y400/Z400*100)</f>
        <v>0</v>
      </c>
      <c r="Y400">
        <f>BX400*(CC400+CD400)/1000</f>
        <v>0</v>
      </c>
      <c r="Z400">
        <f>0.61365*exp(17.502*CE400/(240.97+CE400))</f>
        <v>0</v>
      </c>
      <c r="AA400">
        <f>(W400-BX400*(CC400+CD400)/1000)</f>
        <v>0</v>
      </c>
      <c r="AB400">
        <f>(-I400*44100)</f>
        <v>0</v>
      </c>
      <c r="AC400">
        <f>2*29.3*Q400*0.92*(CE400-V400)</f>
        <v>0</v>
      </c>
      <c r="AD400">
        <f>2*0.95*5.67E-8*(((CE400+$B$7)+273)^4-(V400+273)^4)</f>
        <v>0</v>
      </c>
      <c r="AE400">
        <f>T400+AD400+AB400+AC400</f>
        <v>0</v>
      </c>
      <c r="AF400">
        <v>0</v>
      </c>
      <c r="AG400">
        <v>0</v>
      </c>
      <c r="AH400">
        <f>IF(AF400*$H$13&gt;=AJ400,1.0,(AJ400/(AJ400-AF400*$H$13)))</f>
        <v>0</v>
      </c>
      <c r="AI400">
        <f>(AH400-1)*100</f>
        <v>0</v>
      </c>
      <c r="AJ400">
        <f>MAX(0,($B$13+$C$13*CJ400)/(1+$D$13*CJ400)*CC400/(CE400+273)*$E$13)</f>
        <v>0</v>
      </c>
      <c r="AK400" t="s">
        <v>292</v>
      </c>
      <c r="AL400" t="s">
        <v>292</v>
      </c>
      <c r="AM400">
        <v>0</v>
      </c>
      <c r="AN400">
        <v>0</v>
      </c>
      <c r="AO400">
        <f>1-AM400/AN400</f>
        <v>0</v>
      </c>
      <c r="AP400">
        <v>0</v>
      </c>
      <c r="AQ400" t="s">
        <v>292</v>
      </c>
      <c r="AR400" t="s">
        <v>292</v>
      </c>
      <c r="AS400">
        <v>0</v>
      </c>
      <c r="AT400">
        <v>0</v>
      </c>
      <c r="AU400">
        <f>1-AS400/AT400</f>
        <v>0</v>
      </c>
      <c r="AV400">
        <v>0.5</v>
      </c>
      <c r="AW400">
        <f>BN400</f>
        <v>0</v>
      </c>
      <c r="AX400">
        <f>K400</f>
        <v>0</v>
      </c>
      <c r="AY400">
        <f>AU400*AV400*AW400</f>
        <v>0</v>
      </c>
      <c r="AZ400">
        <f>(AX400-AP400)/AW400</f>
        <v>0</v>
      </c>
      <c r="BA400">
        <f>(AN400-AT400)/AT400</f>
        <v>0</v>
      </c>
      <c r="BB400">
        <f>AM400/(AO400+AM400/AT400)</f>
        <v>0</v>
      </c>
      <c r="BC400" t="s">
        <v>292</v>
      </c>
      <c r="BD400">
        <v>0</v>
      </c>
      <c r="BE400">
        <f>IF(BD400&lt;&gt;0, BD400, BB400)</f>
        <v>0</v>
      </c>
      <c r="BF400">
        <f>1-BE400/AT400</f>
        <v>0</v>
      </c>
      <c r="BG400">
        <f>(AT400-AS400)/(AT400-BE400)</f>
        <v>0</v>
      </c>
      <c r="BH400">
        <f>(AN400-AT400)/(AN400-BE400)</f>
        <v>0</v>
      </c>
      <c r="BI400">
        <f>(AT400-AS400)/(AT400-AM400)</f>
        <v>0</v>
      </c>
      <c r="BJ400">
        <f>(AN400-AT400)/(AN400-AM400)</f>
        <v>0</v>
      </c>
      <c r="BK400">
        <f>(BG400*BE400/AS400)</f>
        <v>0</v>
      </c>
      <c r="BL400">
        <f>(1-BK400)</f>
        <v>0</v>
      </c>
      <c r="BM400">
        <f>$B$11*CK400+$C$11*CL400+$F$11*CM400*(1-CP400)</f>
        <v>0</v>
      </c>
      <c r="BN400">
        <f>BM400*BO400</f>
        <v>0</v>
      </c>
      <c r="BO400">
        <f>($B$11*$D$9+$C$11*$D$9+$F$11*((CZ400+CR400)/MAX(CZ400+CR400+DA400, 0.1)*$I$9+DA400/MAX(CZ400+CR400+DA400, 0.1)*$J$9))/($B$11+$C$11+$F$11)</f>
        <v>0</v>
      </c>
      <c r="BP400">
        <f>($B$11*$K$9+$C$11*$K$9+$F$11*((CZ400+CR400)/MAX(CZ400+CR400+DA400, 0.1)*$P$9+DA400/MAX(CZ400+CR400+DA400, 0.1)*$Q$9))/($B$11+$C$11+$F$11)</f>
        <v>0</v>
      </c>
      <c r="BQ400">
        <v>6</v>
      </c>
      <c r="BR400">
        <v>0.5</v>
      </c>
      <c r="BS400" t="s">
        <v>293</v>
      </c>
      <c r="BT400">
        <v>2</v>
      </c>
      <c r="BU400">
        <v>1627941279.6</v>
      </c>
      <c r="BV400">
        <v>1275.16</v>
      </c>
      <c r="BW400">
        <v>1279.26</v>
      </c>
      <c r="BX400">
        <v>19.8609</v>
      </c>
      <c r="BY400">
        <v>19.7946</v>
      </c>
      <c r="BZ400">
        <v>1271.92</v>
      </c>
      <c r="CA400">
        <v>19.9895</v>
      </c>
      <c r="CB400">
        <v>899.961</v>
      </c>
      <c r="CC400">
        <v>101.138</v>
      </c>
      <c r="CD400">
        <v>0.100088</v>
      </c>
      <c r="CE400">
        <v>35.3414</v>
      </c>
      <c r="CF400">
        <v>35.5978</v>
      </c>
      <c r="CG400">
        <v>999.9</v>
      </c>
      <c r="CH400">
        <v>0</v>
      </c>
      <c r="CI400">
        <v>0</v>
      </c>
      <c r="CJ400">
        <v>9974.38</v>
      </c>
      <c r="CK400">
        <v>0</v>
      </c>
      <c r="CL400">
        <v>66.2226</v>
      </c>
      <c r="CM400">
        <v>1459.85</v>
      </c>
      <c r="CN400">
        <v>0.973003</v>
      </c>
      <c r="CO400">
        <v>0.0269966</v>
      </c>
      <c r="CP400">
        <v>0</v>
      </c>
      <c r="CQ400">
        <v>3.3261</v>
      </c>
      <c r="CR400">
        <v>4.99951</v>
      </c>
      <c r="CS400">
        <v>193.304</v>
      </c>
      <c r="CT400">
        <v>11910.7</v>
      </c>
      <c r="CU400">
        <v>48.437</v>
      </c>
      <c r="CV400">
        <v>50.812</v>
      </c>
      <c r="CW400">
        <v>49.937</v>
      </c>
      <c r="CX400">
        <v>49.937</v>
      </c>
      <c r="CY400">
        <v>50.5</v>
      </c>
      <c r="CZ400">
        <v>1415.57</v>
      </c>
      <c r="DA400">
        <v>39.28</v>
      </c>
      <c r="DB400">
        <v>0</v>
      </c>
      <c r="DC400">
        <v>1627941280.3</v>
      </c>
      <c r="DD400">
        <v>0</v>
      </c>
      <c r="DE400">
        <v>3.209828</v>
      </c>
      <c r="DF400">
        <v>0.128069237975804</v>
      </c>
      <c r="DG400">
        <v>-2.02753846874499</v>
      </c>
      <c r="DH400">
        <v>193.68492</v>
      </c>
      <c r="DI400">
        <v>15</v>
      </c>
      <c r="DJ400">
        <v>1627940486.6</v>
      </c>
      <c r="DK400" t="s">
        <v>294</v>
      </c>
      <c r="DL400">
        <v>1627940484.1</v>
      </c>
      <c r="DM400">
        <v>1627940486.6</v>
      </c>
      <c r="DN400">
        <v>1</v>
      </c>
      <c r="DO400">
        <v>-0.66</v>
      </c>
      <c r="DP400">
        <v>-0.126</v>
      </c>
      <c r="DQ400">
        <v>0.617</v>
      </c>
      <c r="DR400">
        <v>-0.144</v>
      </c>
      <c r="DS400">
        <v>420</v>
      </c>
      <c r="DT400">
        <v>19</v>
      </c>
      <c r="DU400">
        <v>0.69</v>
      </c>
      <c r="DV400">
        <v>0.21</v>
      </c>
      <c r="DW400">
        <v>-4.23582463414634</v>
      </c>
      <c r="DX400">
        <v>0.831584111498258</v>
      </c>
      <c r="DY400">
        <v>0.123944761498479</v>
      </c>
      <c r="DZ400">
        <v>0</v>
      </c>
      <c r="EA400">
        <v>3.23334285714286</v>
      </c>
      <c r="EB400">
        <v>-0.336673972602737</v>
      </c>
      <c r="EC400">
        <v>0.173337511043322</v>
      </c>
      <c r="ED400">
        <v>1</v>
      </c>
      <c r="EE400">
        <v>0.0685983951219512</v>
      </c>
      <c r="EF400">
        <v>-0.0154911282229964</v>
      </c>
      <c r="EG400">
        <v>0.00184831728771706</v>
      </c>
      <c r="EH400">
        <v>1</v>
      </c>
      <c r="EI400">
        <v>2</v>
      </c>
      <c r="EJ400">
        <v>3</v>
      </c>
      <c r="EK400" t="s">
        <v>298</v>
      </c>
      <c r="EL400">
        <v>100</v>
      </c>
      <c r="EM400">
        <v>100</v>
      </c>
      <c r="EN400">
        <v>3.24</v>
      </c>
      <c r="EO400">
        <v>-0.1286</v>
      </c>
      <c r="EP400">
        <v>-1.5265217558934</v>
      </c>
      <c r="EQ400">
        <v>0.00616335315543056</v>
      </c>
      <c r="ER400">
        <v>-2.81551833566181e-06</v>
      </c>
      <c r="ES400">
        <v>7.20361701182458e-10</v>
      </c>
      <c r="ET400">
        <v>-0.335119031910718</v>
      </c>
      <c r="EU400">
        <v>0.000949733804135094</v>
      </c>
      <c r="EV400">
        <v>0.000626151634330831</v>
      </c>
      <c r="EW400">
        <v>-7.8445624330649e-06</v>
      </c>
      <c r="EX400">
        <v>-4</v>
      </c>
      <c r="EY400">
        <v>2067</v>
      </c>
      <c r="EZ400">
        <v>1</v>
      </c>
      <c r="FA400">
        <v>22</v>
      </c>
      <c r="FB400">
        <v>13.3</v>
      </c>
      <c r="FC400">
        <v>13.2</v>
      </c>
      <c r="FD400">
        <v>18</v>
      </c>
      <c r="FE400">
        <v>994.812</v>
      </c>
      <c r="FF400">
        <v>443.813</v>
      </c>
      <c r="FG400">
        <v>33.0005</v>
      </c>
      <c r="FH400">
        <v>36.0664</v>
      </c>
      <c r="FI400">
        <v>30.0008</v>
      </c>
      <c r="FJ400">
        <v>35.7984</v>
      </c>
      <c r="FK400">
        <v>35.8132</v>
      </c>
      <c r="FL400">
        <v>66.4342</v>
      </c>
      <c r="FM400">
        <v>46.5387</v>
      </c>
      <c r="FN400">
        <v>0</v>
      </c>
      <c r="FO400">
        <v>33</v>
      </c>
      <c r="FP400">
        <v>1291.66</v>
      </c>
      <c r="FQ400">
        <v>19.7275</v>
      </c>
      <c r="FR400">
        <v>98.6372</v>
      </c>
      <c r="FS400">
        <v>97.4424</v>
      </c>
    </row>
    <row r="401" spans="1:175">
      <c r="A401">
        <v>385</v>
      </c>
      <c r="B401">
        <v>1627941281.6</v>
      </c>
      <c r="C401">
        <v>768</v>
      </c>
      <c r="D401" t="s">
        <v>1064</v>
      </c>
      <c r="E401" t="s">
        <v>1065</v>
      </c>
      <c r="F401">
        <v>0</v>
      </c>
      <c r="H401">
        <v>1627941281.6</v>
      </c>
      <c r="I401">
        <f>(J401)/1000</f>
        <v>0</v>
      </c>
      <c r="J401">
        <f>1000*CB401*AH401*(BX401-BY401)/(100*BQ401*(1000-AH401*BX401))</f>
        <v>0</v>
      </c>
      <c r="K401">
        <f>CB401*AH401*(BW401-BV401*(1000-AH401*BY401)/(1000-AH401*BX401))/(100*BQ401)</f>
        <v>0</v>
      </c>
      <c r="L401">
        <f>BV401 - IF(AH401&gt;1, K401*BQ401*100.0/(AJ401*CJ401), 0)</f>
        <v>0</v>
      </c>
      <c r="M401">
        <f>((S401-I401/2)*L401-K401)/(S401+I401/2)</f>
        <v>0</v>
      </c>
      <c r="N401">
        <f>M401*(CC401+CD401)/1000.0</f>
        <v>0</v>
      </c>
      <c r="O401">
        <f>(BV401 - IF(AH401&gt;1, K401*BQ401*100.0/(AJ401*CJ401), 0))*(CC401+CD401)/1000.0</f>
        <v>0</v>
      </c>
      <c r="P401">
        <f>2.0/((1/R401-1/Q401)+SIGN(R401)*SQRT((1/R401-1/Q401)*(1/R401-1/Q401) + 4*BR401/((BR401+1)*(BR401+1))*(2*1/R401*1/Q401-1/Q401*1/Q401)))</f>
        <v>0</v>
      </c>
      <c r="Q401">
        <f>IF(LEFT(BS401,1)&lt;&gt;"0",IF(LEFT(BS401,1)="1",3.0,BT401),$D$5+$E$5*(CJ401*CC401/($K$5*1000))+$F$5*(CJ401*CC401/($K$5*1000))*MAX(MIN(BQ401,$J$5),$I$5)*MAX(MIN(BQ401,$J$5),$I$5)+$G$5*MAX(MIN(BQ401,$J$5),$I$5)*(CJ401*CC401/($K$5*1000))+$H$5*(CJ401*CC401/($K$5*1000))*(CJ401*CC401/($K$5*1000)))</f>
        <v>0</v>
      </c>
      <c r="R401">
        <f>I401*(1000-(1000*0.61365*exp(17.502*V401/(240.97+V401))/(CC401+CD401)+BX401)/2)/(1000*0.61365*exp(17.502*V401/(240.97+V401))/(CC401+CD401)-BX401)</f>
        <v>0</v>
      </c>
      <c r="S401">
        <f>1/((BR401+1)/(P401/1.6)+1/(Q401/1.37)) + BR401/((BR401+1)/(P401/1.6) + BR401/(Q401/1.37))</f>
        <v>0</v>
      </c>
      <c r="T401">
        <f>(BM401*BP401)</f>
        <v>0</v>
      </c>
      <c r="U401">
        <f>(CE401+(T401+2*0.95*5.67E-8*(((CE401+$B$7)+273)^4-(CE401+273)^4)-44100*I401)/(1.84*29.3*Q401+8*0.95*5.67E-8*(CE401+273)^3))</f>
        <v>0</v>
      </c>
      <c r="V401">
        <f>($C$7*CF401+$D$7*CG401+$E$7*U401)</f>
        <v>0</v>
      </c>
      <c r="W401">
        <f>0.61365*exp(17.502*V401/(240.97+V401))</f>
        <v>0</v>
      </c>
      <c r="X401">
        <f>(Y401/Z401*100)</f>
        <v>0</v>
      </c>
      <c r="Y401">
        <f>BX401*(CC401+CD401)/1000</f>
        <v>0</v>
      </c>
      <c r="Z401">
        <f>0.61365*exp(17.502*CE401/(240.97+CE401))</f>
        <v>0</v>
      </c>
      <c r="AA401">
        <f>(W401-BX401*(CC401+CD401)/1000)</f>
        <v>0</v>
      </c>
      <c r="AB401">
        <f>(-I401*44100)</f>
        <v>0</v>
      </c>
      <c r="AC401">
        <f>2*29.3*Q401*0.92*(CE401-V401)</f>
        <v>0</v>
      </c>
      <c r="AD401">
        <f>2*0.95*5.67E-8*(((CE401+$B$7)+273)^4-(V401+273)^4)</f>
        <v>0</v>
      </c>
      <c r="AE401">
        <f>T401+AD401+AB401+AC401</f>
        <v>0</v>
      </c>
      <c r="AF401">
        <v>0</v>
      </c>
      <c r="AG401">
        <v>0</v>
      </c>
      <c r="AH401">
        <f>IF(AF401*$H$13&gt;=AJ401,1.0,(AJ401/(AJ401-AF401*$H$13)))</f>
        <v>0</v>
      </c>
      <c r="AI401">
        <f>(AH401-1)*100</f>
        <v>0</v>
      </c>
      <c r="AJ401">
        <f>MAX(0,($B$13+$C$13*CJ401)/(1+$D$13*CJ401)*CC401/(CE401+273)*$E$13)</f>
        <v>0</v>
      </c>
      <c r="AK401" t="s">
        <v>292</v>
      </c>
      <c r="AL401" t="s">
        <v>292</v>
      </c>
      <c r="AM401">
        <v>0</v>
      </c>
      <c r="AN401">
        <v>0</v>
      </c>
      <c r="AO401">
        <f>1-AM401/AN401</f>
        <v>0</v>
      </c>
      <c r="AP401">
        <v>0</v>
      </c>
      <c r="AQ401" t="s">
        <v>292</v>
      </c>
      <c r="AR401" t="s">
        <v>292</v>
      </c>
      <c r="AS401">
        <v>0</v>
      </c>
      <c r="AT401">
        <v>0</v>
      </c>
      <c r="AU401">
        <f>1-AS401/AT401</f>
        <v>0</v>
      </c>
      <c r="AV401">
        <v>0.5</v>
      </c>
      <c r="AW401">
        <f>BN401</f>
        <v>0</v>
      </c>
      <c r="AX401">
        <f>K401</f>
        <v>0</v>
      </c>
      <c r="AY401">
        <f>AU401*AV401*AW401</f>
        <v>0</v>
      </c>
      <c r="AZ401">
        <f>(AX401-AP401)/AW401</f>
        <v>0</v>
      </c>
      <c r="BA401">
        <f>(AN401-AT401)/AT401</f>
        <v>0</v>
      </c>
      <c r="BB401">
        <f>AM401/(AO401+AM401/AT401)</f>
        <v>0</v>
      </c>
      <c r="BC401" t="s">
        <v>292</v>
      </c>
      <c r="BD401">
        <v>0</v>
      </c>
      <c r="BE401">
        <f>IF(BD401&lt;&gt;0, BD401, BB401)</f>
        <v>0</v>
      </c>
      <c r="BF401">
        <f>1-BE401/AT401</f>
        <v>0</v>
      </c>
      <c r="BG401">
        <f>(AT401-AS401)/(AT401-BE401)</f>
        <v>0</v>
      </c>
      <c r="BH401">
        <f>(AN401-AT401)/(AN401-BE401)</f>
        <v>0</v>
      </c>
      <c r="BI401">
        <f>(AT401-AS401)/(AT401-AM401)</f>
        <v>0</v>
      </c>
      <c r="BJ401">
        <f>(AN401-AT401)/(AN401-AM401)</f>
        <v>0</v>
      </c>
      <c r="BK401">
        <f>(BG401*BE401/AS401)</f>
        <v>0</v>
      </c>
      <c r="BL401">
        <f>(1-BK401)</f>
        <v>0</v>
      </c>
      <c r="BM401">
        <f>$B$11*CK401+$C$11*CL401+$F$11*CM401*(1-CP401)</f>
        <v>0</v>
      </c>
      <c r="BN401">
        <f>BM401*BO401</f>
        <v>0</v>
      </c>
      <c r="BO401">
        <f>($B$11*$D$9+$C$11*$D$9+$F$11*((CZ401+CR401)/MAX(CZ401+CR401+DA401, 0.1)*$I$9+DA401/MAX(CZ401+CR401+DA401, 0.1)*$J$9))/($B$11+$C$11+$F$11)</f>
        <v>0</v>
      </c>
      <c r="BP401">
        <f>($B$11*$K$9+$C$11*$K$9+$F$11*((CZ401+CR401)/MAX(CZ401+CR401+DA401, 0.1)*$P$9+DA401/MAX(CZ401+CR401+DA401, 0.1)*$Q$9))/($B$11+$C$11+$F$11)</f>
        <v>0</v>
      </c>
      <c r="BQ401">
        <v>6</v>
      </c>
      <c r="BR401">
        <v>0.5</v>
      </c>
      <c r="BS401" t="s">
        <v>293</v>
      </c>
      <c r="BT401">
        <v>2</v>
      </c>
      <c r="BU401">
        <v>1627941281.6</v>
      </c>
      <c r="BV401">
        <v>1278.38</v>
      </c>
      <c r="BW401">
        <v>1282.61</v>
      </c>
      <c r="BX401">
        <v>19.8636</v>
      </c>
      <c r="BY401">
        <v>19.7978</v>
      </c>
      <c r="BZ401">
        <v>1275.14</v>
      </c>
      <c r="CA401">
        <v>19.9922</v>
      </c>
      <c r="CB401">
        <v>899.978</v>
      </c>
      <c r="CC401">
        <v>101.137</v>
      </c>
      <c r="CD401">
        <v>0.100069</v>
      </c>
      <c r="CE401">
        <v>35.3429</v>
      </c>
      <c r="CF401">
        <v>35.5927</v>
      </c>
      <c r="CG401">
        <v>999.9</v>
      </c>
      <c r="CH401">
        <v>0</v>
      </c>
      <c r="CI401">
        <v>0</v>
      </c>
      <c r="CJ401">
        <v>10007.5</v>
      </c>
      <c r="CK401">
        <v>0</v>
      </c>
      <c r="CL401">
        <v>66.2084</v>
      </c>
      <c r="CM401">
        <v>1460.16</v>
      </c>
      <c r="CN401">
        <v>0.973009</v>
      </c>
      <c r="CO401">
        <v>0.0269909</v>
      </c>
      <c r="CP401">
        <v>0</v>
      </c>
      <c r="CQ401">
        <v>3.3737</v>
      </c>
      <c r="CR401">
        <v>4.99951</v>
      </c>
      <c r="CS401">
        <v>193.252</v>
      </c>
      <c r="CT401">
        <v>11913.3</v>
      </c>
      <c r="CU401">
        <v>48.437</v>
      </c>
      <c r="CV401">
        <v>50.75</v>
      </c>
      <c r="CW401">
        <v>49.937</v>
      </c>
      <c r="CX401">
        <v>49.937</v>
      </c>
      <c r="CY401">
        <v>50.437</v>
      </c>
      <c r="CZ401">
        <v>1415.88</v>
      </c>
      <c r="DA401">
        <v>39.28</v>
      </c>
      <c r="DB401">
        <v>0</v>
      </c>
      <c r="DC401">
        <v>1627941282.7</v>
      </c>
      <c r="DD401">
        <v>0</v>
      </c>
      <c r="DE401">
        <v>3.22876</v>
      </c>
      <c r="DF401">
        <v>0.594115390007308</v>
      </c>
      <c r="DG401">
        <v>-2.151153853245</v>
      </c>
      <c r="DH401">
        <v>193.58772</v>
      </c>
      <c r="DI401">
        <v>15</v>
      </c>
      <c r="DJ401">
        <v>1627940486.6</v>
      </c>
      <c r="DK401" t="s">
        <v>294</v>
      </c>
      <c r="DL401">
        <v>1627940484.1</v>
      </c>
      <c r="DM401">
        <v>1627940486.6</v>
      </c>
      <c r="DN401">
        <v>1</v>
      </c>
      <c r="DO401">
        <v>-0.66</v>
      </c>
      <c r="DP401">
        <v>-0.126</v>
      </c>
      <c r="DQ401">
        <v>0.617</v>
      </c>
      <c r="DR401">
        <v>-0.144</v>
      </c>
      <c r="DS401">
        <v>420</v>
      </c>
      <c r="DT401">
        <v>19</v>
      </c>
      <c r="DU401">
        <v>0.69</v>
      </c>
      <c r="DV401">
        <v>0.21</v>
      </c>
      <c r="DW401">
        <v>-4.20919243902439</v>
      </c>
      <c r="DX401">
        <v>0.802158397212545</v>
      </c>
      <c r="DY401">
        <v>0.122593887242281</v>
      </c>
      <c r="DZ401">
        <v>0</v>
      </c>
      <c r="EA401">
        <v>3.22623823529412</v>
      </c>
      <c r="EB401">
        <v>-0.143288744209344</v>
      </c>
      <c r="EC401">
        <v>0.173993602003241</v>
      </c>
      <c r="ED401">
        <v>1</v>
      </c>
      <c r="EE401">
        <v>0.0680390756097561</v>
      </c>
      <c r="EF401">
        <v>-0.0119633979094076</v>
      </c>
      <c r="EG401">
        <v>0.0014993294668407</v>
      </c>
      <c r="EH401">
        <v>1</v>
      </c>
      <c r="EI401">
        <v>2</v>
      </c>
      <c r="EJ401">
        <v>3</v>
      </c>
      <c r="EK401" t="s">
        <v>298</v>
      </c>
      <c r="EL401">
        <v>100</v>
      </c>
      <c r="EM401">
        <v>100</v>
      </c>
      <c r="EN401">
        <v>3.24</v>
      </c>
      <c r="EO401">
        <v>-0.1286</v>
      </c>
      <c r="EP401">
        <v>-1.5265217558934</v>
      </c>
      <c r="EQ401">
        <v>0.00616335315543056</v>
      </c>
      <c r="ER401">
        <v>-2.81551833566181e-06</v>
      </c>
      <c r="ES401">
        <v>7.20361701182458e-10</v>
      </c>
      <c r="ET401">
        <v>-0.335119031910718</v>
      </c>
      <c r="EU401">
        <v>0.000949733804135094</v>
      </c>
      <c r="EV401">
        <v>0.000626151634330831</v>
      </c>
      <c r="EW401">
        <v>-7.8445624330649e-06</v>
      </c>
      <c r="EX401">
        <v>-4</v>
      </c>
      <c r="EY401">
        <v>2067</v>
      </c>
      <c r="EZ401">
        <v>1</v>
      </c>
      <c r="FA401">
        <v>22</v>
      </c>
      <c r="FB401">
        <v>13.3</v>
      </c>
      <c r="FC401">
        <v>13.2</v>
      </c>
      <c r="FD401">
        <v>18</v>
      </c>
      <c r="FE401">
        <v>994.732</v>
      </c>
      <c r="FF401">
        <v>443.757</v>
      </c>
      <c r="FG401">
        <v>33.0006</v>
      </c>
      <c r="FH401">
        <v>36.0694</v>
      </c>
      <c r="FI401">
        <v>30.0007</v>
      </c>
      <c r="FJ401">
        <v>35.802</v>
      </c>
      <c r="FK401">
        <v>35.817</v>
      </c>
      <c r="FL401">
        <v>66.5332</v>
      </c>
      <c r="FM401">
        <v>46.5387</v>
      </c>
      <c r="FN401">
        <v>0</v>
      </c>
      <c r="FO401">
        <v>33</v>
      </c>
      <c r="FP401">
        <v>1296.68</v>
      </c>
      <c r="FQ401">
        <v>19.7275</v>
      </c>
      <c r="FR401">
        <v>98.635</v>
      </c>
      <c r="FS401">
        <v>97.4414</v>
      </c>
    </row>
    <row r="402" spans="1:175">
      <c r="A402">
        <v>386</v>
      </c>
      <c r="B402">
        <v>1627941283.6</v>
      </c>
      <c r="C402">
        <v>770</v>
      </c>
      <c r="D402" t="s">
        <v>1066</v>
      </c>
      <c r="E402" t="s">
        <v>1067</v>
      </c>
      <c r="F402">
        <v>0</v>
      </c>
      <c r="H402">
        <v>1627941283.6</v>
      </c>
      <c r="I402">
        <f>(J402)/1000</f>
        <v>0</v>
      </c>
      <c r="J402">
        <f>1000*CB402*AH402*(BX402-BY402)/(100*BQ402*(1000-AH402*BX402))</f>
        <v>0</v>
      </c>
      <c r="K402">
        <f>CB402*AH402*(BW402-BV402*(1000-AH402*BY402)/(1000-AH402*BX402))/(100*BQ402)</f>
        <v>0</v>
      </c>
      <c r="L402">
        <f>BV402 - IF(AH402&gt;1, K402*BQ402*100.0/(AJ402*CJ402), 0)</f>
        <v>0</v>
      </c>
      <c r="M402">
        <f>((S402-I402/2)*L402-K402)/(S402+I402/2)</f>
        <v>0</v>
      </c>
      <c r="N402">
        <f>M402*(CC402+CD402)/1000.0</f>
        <v>0</v>
      </c>
      <c r="O402">
        <f>(BV402 - IF(AH402&gt;1, K402*BQ402*100.0/(AJ402*CJ402), 0))*(CC402+CD402)/1000.0</f>
        <v>0</v>
      </c>
      <c r="P402">
        <f>2.0/((1/R402-1/Q402)+SIGN(R402)*SQRT((1/R402-1/Q402)*(1/R402-1/Q402) + 4*BR402/((BR402+1)*(BR402+1))*(2*1/R402*1/Q402-1/Q402*1/Q402)))</f>
        <v>0</v>
      </c>
      <c r="Q402">
        <f>IF(LEFT(BS402,1)&lt;&gt;"0",IF(LEFT(BS402,1)="1",3.0,BT402),$D$5+$E$5*(CJ402*CC402/($K$5*1000))+$F$5*(CJ402*CC402/($K$5*1000))*MAX(MIN(BQ402,$J$5),$I$5)*MAX(MIN(BQ402,$J$5),$I$5)+$G$5*MAX(MIN(BQ402,$J$5),$I$5)*(CJ402*CC402/($K$5*1000))+$H$5*(CJ402*CC402/($K$5*1000))*(CJ402*CC402/($K$5*1000)))</f>
        <v>0</v>
      </c>
      <c r="R402">
        <f>I402*(1000-(1000*0.61365*exp(17.502*V402/(240.97+V402))/(CC402+CD402)+BX402)/2)/(1000*0.61365*exp(17.502*V402/(240.97+V402))/(CC402+CD402)-BX402)</f>
        <v>0</v>
      </c>
      <c r="S402">
        <f>1/((BR402+1)/(P402/1.6)+1/(Q402/1.37)) + BR402/((BR402+1)/(P402/1.6) + BR402/(Q402/1.37))</f>
        <v>0</v>
      </c>
      <c r="T402">
        <f>(BM402*BP402)</f>
        <v>0</v>
      </c>
      <c r="U402">
        <f>(CE402+(T402+2*0.95*5.67E-8*(((CE402+$B$7)+273)^4-(CE402+273)^4)-44100*I402)/(1.84*29.3*Q402+8*0.95*5.67E-8*(CE402+273)^3))</f>
        <v>0</v>
      </c>
      <c r="V402">
        <f>($C$7*CF402+$D$7*CG402+$E$7*U402)</f>
        <v>0</v>
      </c>
      <c r="W402">
        <f>0.61365*exp(17.502*V402/(240.97+V402))</f>
        <v>0</v>
      </c>
      <c r="X402">
        <f>(Y402/Z402*100)</f>
        <v>0</v>
      </c>
      <c r="Y402">
        <f>BX402*(CC402+CD402)/1000</f>
        <v>0</v>
      </c>
      <c r="Z402">
        <f>0.61365*exp(17.502*CE402/(240.97+CE402))</f>
        <v>0</v>
      </c>
      <c r="AA402">
        <f>(W402-BX402*(CC402+CD402)/1000)</f>
        <v>0</v>
      </c>
      <c r="AB402">
        <f>(-I402*44100)</f>
        <v>0</v>
      </c>
      <c r="AC402">
        <f>2*29.3*Q402*0.92*(CE402-V402)</f>
        <v>0</v>
      </c>
      <c r="AD402">
        <f>2*0.95*5.67E-8*(((CE402+$B$7)+273)^4-(V402+273)^4)</f>
        <v>0</v>
      </c>
      <c r="AE402">
        <f>T402+AD402+AB402+AC402</f>
        <v>0</v>
      </c>
      <c r="AF402">
        <v>0</v>
      </c>
      <c r="AG402">
        <v>0</v>
      </c>
      <c r="AH402">
        <f>IF(AF402*$H$13&gt;=AJ402,1.0,(AJ402/(AJ402-AF402*$H$13)))</f>
        <v>0</v>
      </c>
      <c r="AI402">
        <f>(AH402-1)*100</f>
        <v>0</v>
      </c>
      <c r="AJ402">
        <f>MAX(0,($B$13+$C$13*CJ402)/(1+$D$13*CJ402)*CC402/(CE402+273)*$E$13)</f>
        <v>0</v>
      </c>
      <c r="AK402" t="s">
        <v>292</v>
      </c>
      <c r="AL402" t="s">
        <v>292</v>
      </c>
      <c r="AM402">
        <v>0</v>
      </c>
      <c r="AN402">
        <v>0</v>
      </c>
      <c r="AO402">
        <f>1-AM402/AN402</f>
        <v>0</v>
      </c>
      <c r="AP402">
        <v>0</v>
      </c>
      <c r="AQ402" t="s">
        <v>292</v>
      </c>
      <c r="AR402" t="s">
        <v>292</v>
      </c>
      <c r="AS402">
        <v>0</v>
      </c>
      <c r="AT402">
        <v>0</v>
      </c>
      <c r="AU402">
        <f>1-AS402/AT402</f>
        <v>0</v>
      </c>
      <c r="AV402">
        <v>0.5</v>
      </c>
      <c r="AW402">
        <f>BN402</f>
        <v>0</v>
      </c>
      <c r="AX402">
        <f>K402</f>
        <v>0</v>
      </c>
      <c r="AY402">
        <f>AU402*AV402*AW402</f>
        <v>0</v>
      </c>
      <c r="AZ402">
        <f>(AX402-AP402)/AW402</f>
        <v>0</v>
      </c>
      <c r="BA402">
        <f>(AN402-AT402)/AT402</f>
        <v>0</v>
      </c>
      <c r="BB402">
        <f>AM402/(AO402+AM402/AT402)</f>
        <v>0</v>
      </c>
      <c r="BC402" t="s">
        <v>292</v>
      </c>
      <c r="BD402">
        <v>0</v>
      </c>
      <c r="BE402">
        <f>IF(BD402&lt;&gt;0, BD402, BB402)</f>
        <v>0</v>
      </c>
      <c r="BF402">
        <f>1-BE402/AT402</f>
        <v>0</v>
      </c>
      <c r="BG402">
        <f>(AT402-AS402)/(AT402-BE402)</f>
        <v>0</v>
      </c>
      <c r="BH402">
        <f>(AN402-AT402)/(AN402-BE402)</f>
        <v>0</v>
      </c>
      <c r="BI402">
        <f>(AT402-AS402)/(AT402-AM402)</f>
        <v>0</v>
      </c>
      <c r="BJ402">
        <f>(AN402-AT402)/(AN402-AM402)</f>
        <v>0</v>
      </c>
      <c r="BK402">
        <f>(BG402*BE402/AS402)</f>
        <v>0</v>
      </c>
      <c r="BL402">
        <f>(1-BK402)</f>
        <v>0</v>
      </c>
      <c r="BM402">
        <f>$B$11*CK402+$C$11*CL402+$F$11*CM402*(1-CP402)</f>
        <v>0</v>
      </c>
      <c r="BN402">
        <f>BM402*BO402</f>
        <v>0</v>
      </c>
      <c r="BO402">
        <f>($B$11*$D$9+$C$11*$D$9+$F$11*((CZ402+CR402)/MAX(CZ402+CR402+DA402, 0.1)*$I$9+DA402/MAX(CZ402+CR402+DA402, 0.1)*$J$9))/($B$11+$C$11+$F$11)</f>
        <v>0</v>
      </c>
      <c r="BP402">
        <f>($B$11*$K$9+$C$11*$K$9+$F$11*((CZ402+CR402)/MAX(CZ402+CR402+DA402, 0.1)*$P$9+DA402/MAX(CZ402+CR402+DA402, 0.1)*$Q$9))/($B$11+$C$11+$F$11)</f>
        <v>0</v>
      </c>
      <c r="BQ402">
        <v>6</v>
      </c>
      <c r="BR402">
        <v>0.5</v>
      </c>
      <c r="BS402" t="s">
        <v>293</v>
      </c>
      <c r="BT402">
        <v>2</v>
      </c>
      <c r="BU402">
        <v>1627941283.6</v>
      </c>
      <c r="BV402">
        <v>1281.82</v>
      </c>
      <c r="BW402">
        <v>1285.92</v>
      </c>
      <c r="BX402">
        <v>19.8674</v>
      </c>
      <c r="BY402">
        <v>19.8034</v>
      </c>
      <c r="BZ402">
        <v>1278.56</v>
      </c>
      <c r="CA402">
        <v>19.9959</v>
      </c>
      <c r="CB402">
        <v>900.051</v>
      </c>
      <c r="CC402">
        <v>101.136</v>
      </c>
      <c r="CD402">
        <v>0.0999593</v>
      </c>
      <c r="CE402">
        <v>35.3445</v>
      </c>
      <c r="CF402">
        <v>35.6013</v>
      </c>
      <c r="CG402">
        <v>999.9</v>
      </c>
      <c r="CH402">
        <v>0</v>
      </c>
      <c r="CI402">
        <v>0</v>
      </c>
      <c r="CJ402">
        <v>10013.8</v>
      </c>
      <c r="CK402">
        <v>0</v>
      </c>
      <c r="CL402">
        <v>66.2084</v>
      </c>
      <c r="CM402">
        <v>1460.16</v>
      </c>
      <c r="CN402">
        <v>0.973009</v>
      </c>
      <c r="CO402">
        <v>0.0269909</v>
      </c>
      <c r="CP402">
        <v>0</v>
      </c>
      <c r="CQ402">
        <v>3.1983</v>
      </c>
      <c r="CR402">
        <v>4.99951</v>
      </c>
      <c r="CS402">
        <v>193.397</v>
      </c>
      <c r="CT402">
        <v>11913.3</v>
      </c>
      <c r="CU402">
        <v>48.437</v>
      </c>
      <c r="CV402">
        <v>50.75</v>
      </c>
      <c r="CW402">
        <v>49.937</v>
      </c>
      <c r="CX402">
        <v>49.937</v>
      </c>
      <c r="CY402">
        <v>50.437</v>
      </c>
      <c r="CZ402">
        <v>1415.88</v>
      </c>
      <c r="DA402">
        <v>39.28</v>
      </c>
      <c r="DB402">
        <v>0</v>
      </c>
      <c r="DC402">
        <v>1627941284.5</v>
      </c>
      <c r="DD402">
        <v>0</v>
      </c>
      <c r="DE402">
        <v>3.22343076923077</v>
      </c>
      <c r="DF402">
        <v>0.782864958760777</v>
      </c>
      <c r="DG402">
        <v>-2.40550427693405</v>
      </c>
      <c r="DH402">
        <v>193.539038461538</v>
      </c>
      <c r="DI402">
        <v>15</v>
      </c>
      <c r="DJ402">
        <v>1627940486.6</v>
      </c>
      <c r="DK402" t="s">
        <v>294</v>
      </c>
      <c r="DL402">
        <v>1627940484.1</v>
      </c>
      <c r="DM402">
        <v>1627940486.6</v>
      </c>
      <c r="DN402">
        <v>1</v>
      </c>
      <c r="DO402">
        <v>-0.66</v>
      </c>
      <c r="DP402">
        <v>-0.126</v>
      </c>
      <c r="DQ402">
        <v>0.617</v>
      </c>
      <c r="DR402">
        <v>-0.144</v>
      </c>
      <c r="DS402">
        <v>420</v>
      </c>
      <c r="DT402">
        <v>19</v>
      </c>
      <c r="DU402">
        <v>0.69</v>
      </c>
      <c r="DV402">
        <v>0.21</v>
      </c>
      <c r="DW402">
        <v>-4.19216536585366</v>
      </c>
      <c r="DX402">
        <v>0.807663763066206</v>
      </c>
      <c r="DY402">
        <v>0.123986965426201</v>
      </c>
      <c r="DZ402">
        <v>0</v>
      </c>
      <c r="EA402">
        <v>3.24845151515151</v>
      </c>
      <c r="EB402">
        <v>0.0537757437718304</v>
      </c>
      <c r="EC402">
        <v>0.183757002127913</v>
      </c>
      <c r="ED402">
        <v>1</v>
      </c>
      <c r="EE402">
        <v>0.0675250682926829</v>
      </c>
      <c r="EF402">
        <v>-0.0106074020905923</v>
      </c>
      <c r="EG402">
        <v>0.00136492227500306</v>
      </c>
      <c r="EH402">
        <v>1</v>
      </c>
      <c r="EI402">
        <v>2</v>
      </c>
      <c r="EJ402">
        <v>3</v>
      </c>
      <c r="EK402" t="s">
        <v>298</v>
      </c>
      <c r="EL402">
        <v>100</v>
      </c>
      <c r="EM402">
        <v>100</v>
      </c>
      <c r="EN402">
        <v>3.26</v>
      </c>
      <c r="EO402">
        <v>-0.1285</v>
      </c>
      <c r="EP402">
        <v>-1.5265217558934</v>
      </c>
      <c r="EQ402">
        <v>0.00616335315543056</v>
      </c>
      <c r="ER402">
        <v>-2.81551833566181e-06</v>
      </c>
      <c r="ES402">
        <v>7.20361701182458e-10</v>
      </c>
      <c r="ET402">
        <v>-0.335119031910718</v>
      </c>
      <c r="EU402">
        <v>0.000949733804135094</v>
      </c>
      <c r="EV402">
        <v>0.000626151634330831</v>
      </c>
      <c r="EW402">
        <v>-7.8445624330649e-06</v>
      </c>
      <c r="EX402">
        <v>-4</v>
      </c>
      <c r="EY402">
        <v>2067</v>
      </c>
      <c r="EZ402">
        <v>1</v>
      </c>
      <c r="FA402">
        <v>22</v>
      </c>
      <c r="FB402">
        <v>13.3</v>
      </c>
      <c r="FC402">
        <v>13.3</v>
      </c>
      <c r="FD402">
        <v>18</v>
      </c>
      <c r="FE402">
        <v>994.649</v>
      </c>
      <c r="FF402">
        <v>443.628</v>
      </c>
      <c r="FG402">
        <v>33.0008</v>
      </c>
      <c r="FH402">
        <v>36.0741</v>
      </c>
      <c r="FI402">
        <v>30.0007</v>
      </c>
      <c r="FJ402">
        <v>35.8073</v>
      </c>
      <c r="FK402">
        <v>35.8222</v>
      </c>
      <c r="FL402">
        <v>66.7032</v>
      </c>
      <c r="FM402">
        <v>46.5387</v>
      </c>
      <c r="FN402">
        <v>0</v>
      </c>
      <c r="FO402">
        <v>33</v>
      </c>
      <c r="FP402">
        <v>1296.68</v>
      </c>
      <c r="FQ402">
        <v>19.7275</v>
      </c>
      <c r="FR402">
        <v>98.6356</v>
      </c>
      <c r="FS402">
        <v>97.4414</v>
      </c>
    </row>
    <row r="403" spans="1:175">
      <c r="A403">
        <v>387</v>
      </c>
      <c r="B403">
        <v>1627941285.6</v>
      </c>
      <c r="C403">
        <v>772</v>
      </c>
      <c r="D403" t="s">
        <v>1068</v>
      </c>
      <c r="E403" t="s">
        <v>1069</v>
      </c>
      <c r="F403">
        <v>0</v>
      </c>
      <c r="H403">
        <v>1627941285.6</v>
      </c>
      <c r="I403">
        <f>(J403)/1000</f>
        <v>0</v>
      </c>
      <c r="J403">
        <f>1000*CB403*AH403*(BX403-BY403)/(100*BQ403*(1000-AH403*BX403))</f>
        <v>0</v>
      </c>
      <c r="K403">
        <f>CB403*AH403*(BW403-BV403*(1000-AH403*BY403)/(1000-AH403*BX403))/(100*BQ403)</f>
        <v>0</v>
      </c>
      <c r="L403">
        <f>BV403 - IF(AH403&gt;1, K403*BQ403*100.0/(AJ403*CJ403), 0)</f>
        <v>0</v>
      </c>
      <c r="M403">
        <f>((S403-I403/2)*L403-K403)/(S403+I403/2)</f>
        <v>0</v>
      </c>
      <c r="N403">
        <f>M403*(CC403+CD403)/1000.0</f>
        <v>0</v>
      </c>
      <c r="O403">
        <f>(BV403 - IF(AH403&gt;1, K403*BQ403*100.0/(AJ403*CJ403), 0))*(CC403+CD403)/1000.0</f>
        <v>0</v>
      </c>
      <c r="P403">
        <f>2.0/((1/R403-1/Q403)+SIGN(R403)*SQRT((1/R403-1/Q403)*(1/R403-1/Q403) + 4*BR403/((BR403+1)*(BR403+1))*(2*1/R403*1/Q403-1/Q403*1/Q403)))</f>
        <v>0</v>
      </c>
      <c r="Q403">
        <f>IF(LEFT(BS403,1)&lt;&gt;"0",IF(LEFT(BS403,1)="1",3.0,BT403),$D$5+$E$5*(CJ403*CC403/($K$5*1000))+$F$5*(CJ403*CC403/($K$5*1000))*MAX(MIN(BQ403,$J$5),$I$5)*MAX(MIN(BQ403,$J$5),$I$5)+$G$5*MAX(MIN(BQ403,$J$5),$I$5)*(CJ403*CC403/($K$5*1000))+$H$5*(CJ403*CC403/($K$5*1000))*(CJ403*CC403/($K$5*1000)))</f>
        <v>0</v>
      </c>
      <c r="R403">
        <f>I403*(1000-(1000*0.61365*exp(17.502*V403/(240.97+V403))/(CC403+CD403)+BX403)/2)/(1000*0.61365*exp(17.502*V403/(240.97+V403))/(CC403+CD403)-BX403)</f>
        <v>0</v>
      </c>
      <c r="S403">
        <f>1/((BR403+1)/(P403/1.6)+1/(Q403/1.37)) + BR403/((BR403+1)/(P403/1.6) + BR403/(Q403/1.37))</f>
        <v>0</v>
      </c>
      <c r="T403">
        <f>(BM403*BP403)</f>
        <v>0</v>
      </c>
      <c r="U403">
        <f>(CE403+(T403+2*0.95*5.67E-8*(((CE403+$B$7)+273)^4-(CE403+273)^4)-44100*I403)/(1.84*29.3*Q403+8*0.95*5.67E-8*(CE403+273)^3))</f>
        <v>0</v>
      </c>
      <c r="V403">
        <f>($C$7*CF403+$D$7*CG403+$E$7*U403)</f>
        <v>0</v>
      </c>
      <c r="W403">
        <f>0.61365*exp(17.502*V403/(240.97+V403))</f>
        <v>0</v>
      </c>
      <c r="X403">
        <f>(Y403/Z403*100)</f>
        <v>0</v>
      </c>
      <c r="Y403">
        <f>BX403*(CC403+CD403)/1000</f>
        <v>0</v>
      </c>
      <c r="Z403">
        <f>0.61365*exp(17.502*CE403/(240.97+CE403))</f>
        <v>0</v>
      </c>
      <c r="AA403">
        <f>(W403-BX403*(CC403+CD403)/1000)</f>
        <v>0</v>
      </c>
      <c r="AB403">
        <f>(-I403*44100)</f>
        <v>0</v>
      </c>
      <c r="AC403">
        <f>2*29.3*Q403*0.92*(CE403-V403)</f>
        <v>0</v>
      </c>
      <c r="AD403">
        <f>2*0.95*5.67E-8*(((CE403+$B$7)+273)^4-(V403+273)^4)</f>
        <v>0</v>
      </c>
      <c r="AE403">
        <f>T403+AD403+AB403+AC403</f>
        <v>0</v>
      </c>
      <c r="AF403">
        <v>0</v>
      </c>
      <c r="AG403">
        <v>0</v>
      </c>
      <c r="AH403">
        <f>IF(AF403*$H$13&gt;=AJ403,1.0,(AJ403/(AJ403-AF403*$H$13)))</f>
        <v>0</v>
      </c>
      <c r="AI403">
        <f>(AH403-1)*100</f>
        <v>0</v>
      </c>
      <c r="AJ403">
        <f>MAX(0,($B$13+$C$13*CJ403)/(1+$D$13*CJ403)*CC403/(CE403+273)*$E$13)</f>
        <v>0</v>
      </c>
      <c r="AK403" t="s">
        <v>292</v>
      </c>
      <c r="AL403" t="s">
        <v>292</v>
      </c>
      <c r="AM403">
        <v>0</v>
      </c>
      <c r="AN403">
        <v>0</v>
      </c>
      <c r="AO403">
        <f>1-AM403/AN403</f>
        <v>0</v>
      </c>
      <c r="AP403">
        <v>0</v>
      </c>
      <c r="AQ403" t="s">
        <v>292</v>
      </c>
      <c r="AR403" t="s">
        <v>292</v>
      </c>
      <c r="AS403">
        <v>0</v>
      </c>
      <c r="AT403">
        <v>0</v>
      </c>
      <c r="AU403">
        <f>1-AS403/AT403</f>
        <v>0</v>
      </c>
      <c r="AV403">
        <v>0.5</v>
      </c>
      <c r="AW403">
        <f>BN403</f>
        <v>0</v>
      </c>
      <c r="AX403">
        <f>K403</f>
        <v>0</v>
      </c>
      <c r="AY403">
        <f>AU403*AV403*AW403</f>
        <v>0</v>
      </c>
      <c r="AZ403">
        <f>(AX403-AP403)/AW403</f>
        <v>0</v>
      </c>
      <c r="BA403">
        <f>(AN403-AT403)/AT403</f>
        <v>0</v>
      </c>
      <c r="BB403">
        <f>AM403/(AO403+AM403/AT403)</f>
        <v>0</v>
      </c>
      <c r="BC403" t="s">
        <v>292</v>
      </c>
      <c r="BD403">
        <v>0</v>
      </c>
      <c r="BE403">
        <f>IF(BD403&lt;&gt;0, BD403, BB403)</f>
        <v>0</v>
      </c>
      <c r="BF403">
        <f>1-BE403/AT403</f>
        <v>0</v>
      </c>
      <c r="BG403">
        <f>(AT403-AS403)/(AT403-BE403)</f>
        <v>0</v>
      </c>
      <c r="BH403">
        <f>(AN403-AT403)/(AN403-BE403)</f>
        <v>0</v>
      </c>
      <c r="BI403">
        <f>(AT403-AS403)/(AT403-AM403)</f>
        <v>0</v>
      </c>
      <c r="BJ403">
        <f>(AN403-AT403)/(AN403-AM403)</f>
        <v>0</v>
      </c>
      <c r="BK403">
        <f>(BG403*BE403/AS403)</f>
        <v>0</v>
      </c>
      <c r="BL403">
        <f>(1-BK403)</f>
        <v>0</v>
      </c>
      <c r="BM403">
        <f>$B$11*CK403+$C$11*CL403+$F$11*CM403*(1-CP403)</f>
        <v>0</v>
      </c>
      <c r="BN403">
        <f>BM403*BO403</f>
        <v>0</v>
      </c>
      <c r="BO403">
        <f>($B$11*$D$9+$C$11*$D$9+$F$11*((CZ403+CR403)/MAX(CZ403+CR403+DA403, 0.1)*$I$9+DA403/MAX(CZ403+CR403+DA403, 0.1)*$J$9))/($B$11+$C$11+$F$11)</f>
        <v>0</v>
      </c>
      <c r="BP403">
        <f>($B$11*$K$9+$C$11*$K$9+$F$11*((CZ403+CR403)/MAX(CZ403+CR403+DA403, 0.1)*$P$9+DA403/MAX(CZ403+CR403+DA403, 0.1)*$Q$9))/($B$11+$C$11+$F$11)</f>
        <v>0</v>
      </c>
      <c r="BQ403">
        <v>6</v>
      </c>
      <c r="BR403">
        <v>0.5</v>
      </c>
      <c r="BS403" t="s">
        <v>293</v>
      </c>
      <c r="BT403">
        <v>2</v>
      </c>
      <c r="BU403">
        <v>1627941285.6</v>
      </c>
      <c r="BV403">
        <v>1285.23</v>
      </c>
      <c r="BW403">
        <v>1289.43</v>
      </c>
      <c r="BX403">
        <v>19.8715</v>
      </c>
      <c r="BY403">
        <v>19.807</v>
      </c>
      <c r="BZ403">
        <v>1281.97</v>
      </c>
      <c r="CA403">
        <v>19.9999</v>
      </c>
      <c r="CB403">
        <v>899.893</v>
      </c>
      <c r="CC403">
        <v>101.135</v>
      </c>
      <c r="CD403">
        <v>0.0996386</v>
      </c>
      <c r="CE403">
        <v>35.3446</v>
      </c>
      <c r="CF403">
        <v>35.6073</v>
      </c>
      <c r="CG403">
        <v>999.9</v>
      </c>
      <c r="CH403">
        <v>0</v>
      </c>
      <c r="CI403">
        <v>0</v>
      </c>
      <c r="CJ403">
        <v>9999.38</v>
      </c>
      <c r="CK403">
        <v>0</v>
      </c>
      <c r="CL403">
        <v>66.2084</v>
      </c>
      <c r="CM403">
        <v>1459.85</v>
      </c>
      <c r="CN403">
        <v>0.973003</v>
      </c>
      <c r="CO403">
        <v>0.0269966</v>
      </c>
      <c r="CP403">
        <v>0</v>
      </c>
      <c r="CQ403">
        <v>3.082</v>
      </c>
      <c r="CR403">
        <v>4.99951</v>
      </c>
      <c r="CS403">
        <v>193.305</v>
      </c>
      <c r="CT403">
        <v>11910.7</v>
      </c>
      <c r="CU403">
        <v>48.437</v>
      </c>
      <c r="CV403">
        <v>50.812</v>
      </c>
      <c r="CW403">
        <v>49.937</v>
      </c>
      <c r="CX403">
        <v>49.937</v>
      </c>
      <c r="CY403">
        <v>50.437</v>
      </c>
      <c r="CZ403">
        <v>1415.57</v>
      </c>
      <c r="DA403">
        <v>39.28</v>
      </c>
      <c r="DB403">
        <v>0</v>
      </c>
      <c r="DC403">
        <v>1627941286.3</v>
      </c>
      <c r="DD403">
        <v>0</v>
      </c>
      <c r="DE403">
        <v>3.249592</v>
      </c>
      <c r="DF403">
        <v>0.448769230605902</v>
      </c>
      <c r="DG403">
        <v>-2.1790000073202</v>
      </c>
      <c r="DH403">
        <v>193.46544</v>
      </c>
      <c r="DI403">
        <v>15</v>
      </c>
      <c r="DJ403">
        <v>1627940486.6</v>
      </c>
      <c r="DK403" t="s">
        <v>294</v>
      </c>
      <c r="DL403">
        <v>1627940484.1</v>
      </c>
      <c r="DM403">
        <v>1627940486.6</v>
      </c>
      <c r="DN403">
        <v>1</v>
      </c>
      <c r="DO403">
        <v>-0.66</v>
      </c>
      <c r="DP403">
        <v>-0.126</v>
      </c>
      <c r="DQ403">
        <v>0.617</v>
      </c>
      <c r="DR403">
        <v>-0.144</v>
      </c>
      <c r="DS403">
        <v>420</v>
      </c>
      <c r="DT403">
        <v>19</v>
      </c>
      <c r="DU403">
        <v>0.69</v>
      </c>
      <c r="DV403">
        <v>0.21</v>
      </c>
      <c r="DW403">
        <v>-4.16974341463415</v>
      </c>
      <c r="DX403">
        <v>0.695946062717772</v>
      </c>
      <c r="DY403">
        <v>0.117368348303374</v>
      </c>
      <c r="DZ403">
        <v>0</v>
      </c>
      <c r="EA403">
        <v>3.23815294117647</v>
      </c>
      <c r="EB403">
        <v>0.436183799147315</v>
      </c>
      <c r="EC403">
        <v>0.166565301158954</v>
      </c>
      <c r="ED403">
        <v>1</v>
      </c>
      <c r="EE403">
        <v>0.0669140195121951</v>
      </c>
      <c r="EF403">
        <v>-0.0117348459930313</v>
      </c>
      <c r="EG403">
        <v>0.00151431429386204</v>
      </c>
      <c r="EH403">
        <v>1</v>
      </c>
      <c r="EI403">
        <v>2</v>
      </c>
      <c r="EJ403">
        <v>3</v>
      </c>
      <c r="EK403" t="s">
        <v>298</v>
      </c>
      <c r="EL403">
        <v>100</v>
      </c>
      <c r="EM403">
        <v>100</v>
      </c>
      <c r="EN403">
        <v>3.26</v>
      </c>
      <c r="EO403">
        <v>-0.1284</v>
      </c>
      <c r="EP403">
        <v>-1.5265217558934</v>
      </c>
      <c r="EQ403">
        <v>0.00616335315543056</v>
      </c>
      <c r="ER403">
        <v>-2.81551833566181e-06</v>
      </c>
      <c r="ES403">
        <v>7.20361701182458e-10</v>
      </c>
      <c r="ET403">
        <v>-0.335119031910718</v>
      </c>
      <c r="EU403">
        <v>0.000949733804135094</v>
      </c>
      <c r="EV403">
        <v>0.000626151634330831</v>
      </c>
      <c r="EW403">
        <v>-7.8445624330649e-06</v>
      </c>
      <c r="EX403">
        <v>-4</v>
      </c>
      <c r="EY403">
        <v>2067</v>
      </c>
      <c r="EZ403">
        <v>1</v>
      </c>
      <c r="FA403">
        <v>22</v>
      </c>
      <c r="FB403">
        <v>13.4</v>
      </c>
      <c r="FC403">
        <v>13.3</v>
      </c>
      <c r="FD403">
        <v>18</v>
      </c>
      <c r="FE403">
        <v>994.741</v>
      </c>
      <c r="FF403">
        <v>443.722</v>
      </c>
      <c r="FG403">
        <v>33.0009</v>
      </c>
      <c r="FH403">
        <v>36.0781</v>
      </c>
      <c r="FI403">
        <v>30.0007</v>
      </c>
      <c r="FJ403">
        <v>35.8115</v>
      </c>
      <c r="FK403">
        <v>35.8263</v>
      </c>
      <c r="FL403">
        <v>66.8469</v>
      </c>
      <c r="FM403">
        <v>46.5387</v>
      </c>
      <c r="FN403">
        <v>0</v>
      </c>
      <c r="FO403">
        <v>33</v>
      </c>
      <c r="FP403">
        <v>1301.74</v>
      </c>
      <c r="FQ403">
        <v>19.7275</v>
      </c>
      <c r="FR403">
        <v>98.6354</v>
      </c>
      <c r="FS403">
        <v>97.4403</v>
      </c>
    </row>
    <row r="404" spans="1:175">
      <c r="A404">
        <v>388</v>
      </c>
      <c r="B404">
        <v>1627941287.6</v>
      </c>
      <c r="C404">
        <v>774</v>
      </c>
      <c r="D404" t="s">
        <v>1070</v>
      </c>
      <c r="E404" t="s">
        <v>1071</v>
      </c>
      <c r="F404">
        <v>0</v>
      </c>
      <c r="H404">
        <v>1627941287.6</v>
      </c>
      <c r="I404">
        <f>(J404)/1000</f>
        <v>0</v>
      </c>
      <c r="J404">
        <f>1000*CB404*AH404*(BX404-BY404)/(100*BQ404*(1000-AH404*BX404))</f>
        <v>0</v>
      </c>
      <c r="K404">
        <f>CB404*AH404*(BW404-BV404*(1000-AH404*BY404)/(1000-AH404*BX404))/(100*BQ404)</f>
        <v>0</v>
      </c>
      <c r="L404">
        <f>BV404 - IF(AH404&gt;1, K404*BQ404*100.0/(AJ404*CJ404), 0)</f>
        <v>0</v>
      </c>
      <c r="M404">
        <f>((S404-I404/2)*L404-K404)/(S404+I404/2)</f>
        <v>0</v>
      </c>
      <c r="N404">
        <f>M404*(CC404+CD404)/1000.0</f>
        <v>0</v>
      </c>
      <c r="O404">
        <f>(BV404 - IF(AH404&gt;1, K404*BQ404*100.0/(AJ404*CJ404), 0))*(CC404+CD404)/1000.0</f>
        <v>0</v>
      </c>
      <c r="P404">
        <f>2.0/((1/R404-1/Q404)+SIGN(R404)*SQRT((1/R404-1/Q404)*(1/R404-1/Q404) + 4*BR404/((BR404+1)*(BR404+1))*(2*1/R404*1/Q404-1/Q404*1/Q404)))</f>
        <v>0</v>
      </c>
      <c r="Q404">
        <f>IF(LEFT(BS404,1)&lt;&gt;"0",IF(LEFT(BS404,1)="1",3.0,BT404),$D$5+$E$5*(CJ404*CC404/($K$5*1000))+$F$5*(CJ404*CC404/($K$5*1000))*MAX(MIN(BQ404,$J$5),$I$5)*MAX(MIN(BQ404,$J$5),$I$5)+$G$5*MAX(MIN(BQ404,$J$5),$I$5)*(CJ404*CC404/($K$5*1000))+$H$5*(CJ404*CC404/($K$5*1000))*(CJ404*CC404/($K$5*1000)))</f>
        <v>0</v>
      </c>
      <c r="R404">
        <f>I404*(1000-(1000*0.61365*exp(17.502*V404/(240.97+V404))/(CC404+CD404)+BX404)/2)/(1000*0.61365*exp(17.502*V404/(240.97+V404))/(CC404+CD404)-BX404)</f>
        <v>0</v>
      </c>
      <c r="S404">
        <f>1/((BR404+1)/(P404/1.6)+1/(Q404/1.37)) + BR404/((BR404+1)/(P404/1.6) + BR404/(Q404/1.37))</f>
        <v>0</v>
      </c>
      <c r="T404">
        <f>(BM404*BP404)</f>
        <v>0</v>
      </c>
      <c r="U404">
        <f>(CE404+(T404+2*0.95*5.67E-8*(((CE404+$B$7)+273)^4-(CE404+273)^4)-44100*I404)/(1.84*29.3*Q404+8*0.95*5.67E-8*(CE404+273)^3))</f>
        <v>0</v>
      </c>
      <c r="V404">
        <f>($C$7*CF404+$D$7*CG404+$E$7*U404)</f>
        <v>0</v>
      </c>
      <c r="W404">
        <f>0.61365*exp(17.502*V404/(240.97+V404))</f>
        <v>0</v>
      </c>
      <c r="X404">
        <f>(Y404/Z404*100)</f>
        <v>0</v>
      </c>
      <c r="Y404">
        <f>BX404*(CC404+CD404)/1000</f>
        <v>0</v>
      </c>
      <c r="Z404">
        <f>0.61365*exp(17.502*CE404/(240.97+CE404))</f>
        <v>0</v>
      </c>
      <c r="AA404">
        <f>(W404-BX404*(CC404+CD404)/1000)</f>
        <v>0</v>
      </c>
      <c r="AB404">
        <f>(-I404*44100)</f>
        <v>0</v>
      </c>
      <c r="AC404">
        <f>2*29.3*Q404*0.92*(CE404-V404)</f>
        <v>0</v>
      </c>
      <c r="AD404">
        <f>2*0.95*5.67E-8*(((CE404+$B$7)+273)^4-(V404+273)^4)</f>
        <v>0</v>
      </c>
      <c r="AE404">
        <f>T404+AD404+AB404+AC404</f>
        <v>0</v>
      </c>
      <c r="AF404">
        <v>0</v>
      </c>
      <c r="AG404">
        <v>0</v>
      </c>
      <c r="AH404">
        <f>IF(AF404*$H$13&gt;=AJ404,1.0,(AJ404/(AJ404-AF404*$H$13)))</f>
        <v>0</v>
      </c>
      <c r="AI404">
        <f>(AH404-1)*100</f>
        <v>0</v>
      </c>
      <c r="AJ404">
        <f>MAX(0,($B$13+$C$13*CJ404)/(1+$D$13*CJ404)*CC404/(CE404+273)*$E$13)</f>
        <v>0</v>
      </c>
      <c r="AK404" t="s">
        <v>292</v>
      </c>
      <c r="AL404" t="s">
        <v>292</v>
      </c>
      <c r="AM404">
        <v>0</v>
      </c>
      <c r="AN404">
        <v>0</v>
      </c>
      <c r="AO404">
        <f>1-AM404/AN404</f>
        <v>0</v>
      </c>
      <c r="AP404">
        <v>0</v>
      </c>
      <c r="AQ404" t="s">
        <v>292</v>
      </c>
      <c r="AR404" t="s">
        <v>292</v>
      </c>
      <c r="AS404">
        <v>0</v>
      </c>
      <c r="AT404">
        <v>0</v>
      </c>
      <c r="AU404">
        <f>1-AS404/AT404</f>
        <v>0</v>
      </c>
      <c r="AV404">
        <v>0.5</v>
      </c>
      <c r="AW404">
        <f>BN404</f>
        <v>0</v>
      </c>
      <c r="AX404">
        <f>K404</f>
        <v>0</v>
      </c>
      <c r="AY404">
        <f>AU404*AV404*AW404</f>
        <v>0</v>
      </c>
      <c r="AZ404">
        <f>(AX404-AP404)/AW404</f>
        <v>0</v>
      </c>
      <c r="BA404">
        <f>(AN404-AT404)/AT404</f>
        <v>0</v>
      </c>
      <c r="BB404">
        <f>AM404/(AO404+AM404/AT404)</f>
        <v>0</v>
      </c>
      <c r="BC404" t="s">
        <v>292</v>
      </c>
      <c r="BD404">
        <v>0</v>
      </c>
      <c r="BE404">
        <f>IF(BD404&lt;&gt;0, BD404, BB404)</f>
        <v>0</v>
      </c>
      <c r="BF404">
        <f>1-BE404/AT404</f>
        <v>0</v>
      </c>
      <c r="BG404">
        <f>(AT404-AS404)/(AT404-BE404)</f>
        <v>0</v>
      </c>
      <c r="BH404">
        <f>(AN404-AT404)/(AN404-BE404)</f>
        <v>0</v>
      </c>
      <c r="BI404">
        <f>(AT404-AS404)/(AT404-AM404)</f>
        <v>0</v>
      </c>
      <c r="BJ404">
        <f>(AN404-AT404)/(AN404-AM404)</f>
        <v>0</v>
      </c>
      <c r="BK404">
        <f>(BG404*BE404/AS404)</f>
        <v>0</v>
      </c>
      <c r="BL404">
        <f>(1-BK404)</f>
        <v>0</v>
      </c>
      <c r="BM404">
        <f>$B$11*CK404+$C$11*CL404+$F$11*CM404*(1-CP404)</f>
        <v>0</v>
      </c>
      <c r="BN404">
        <f>BM404*BO404</f>
        <v>0</v>
      </c>
      <c r="BO404">
        <f>($B$11*$D$9+$C$11*$D$9+$F$11*((CZ404+CR404)/MAX(CZ404+CR404+DA404, 0.1)*$I$9+DA404/MAX(CZ404+CR404+DA404, 0.1)*$J$9))/($B$11+$C$11+$F$11)</f>
        <v>0</v>
      </c>
      <c r="BP404">
        <f>($B$11*$K$9+$C$11*$K$9+$F$11*((CZ404+CR404)/MAX(CZ404+CR404+DA404, 0.1)*$P$9+DA404/MAX(CZ404+CR404+DA404, 0.1)*$Q$9))/($B$11+$C$11+$F$11)</f>
        <v>0</v>
      </c>
      <c r="BQ404">
        <v>6</v>
      </c>
      <c r="BR404">
        <v>0.5</v>
      </c>
      <c r="BS404" t="s">
        <v>293</v>
      </c>
      <c r="BT404">
        <v>2</v>
      </c>
      <c r="BU404">
        <v>1627941287.6</v>
      </c>
      <c r="BV404">
        <v>1288.51</v>
      </c>
      <c r="BW404">
        <v>1292.79</v>
      </c>
      <c r="BX404">
        <v>19.8761</v>
      </c>
      <c r="BY404">
        <v>19.811</v>
      </c>
      <c r="BZ404">
        <v>1285.23</v>
      </c>
      <c r="CA404">
        <v>20.0045</v>
      </c>
      <c r="CB404">
        <v>900.029</v>
      </c>
      <c r="CC404">
        <v>101.135</v>
      </c>
      <c r="CD404">
        <v>0.099871</v>
      </c>
      <c r="CE404">
        <v>35.3462</v>
      </c>
      <c r="CF404">
        <v>35.615</v>
      </c>
      <c r="CG404">
        <v>999.9</v>
      </c>
      <c r="CH404">
        <v>0</v>
      </c>
      <c r="CI404">
        <v>0</v>
      </c>
      <c r="CJ404">
        <v>10023.1</v>
      </c>
      <c r="CK404">
        <v>0</v>
      </c>
      <c r="CL404">
        <v>66.2084</v>
      </c>
      <c r="CM404">
        <v>1460.16</v>
      </c>
      <c r="CN404">
        <v>0.973003</v>
      </c>
      <c r="CO404">
        <v>0.0269966</v>
      </c>
      <c r="CP404">
        <v>0</v>
      </c>
      <c r="CQ404">
        <v>3.3973</v>
      </c>
      <c r="CR404">
        <v>4.99951</v>
      </c>
      <c r="CS404">
        <v>192.959</v>
      </c>
      <c r="CT404">
        <v>11913.2</v>
      </c>
      <c r="CU404">
        <v>48.375</v>
      </c>
      <c r="CV404">
        <v>50.812</v>
      </c>
      <c r="CW404">
        <v>49.937</v>
      </c>
      <c r="CX404">
        <v>49.937</v>
      </c>
      <c r="CY404">
        <v>50.437</v>
      </c>
      <c r="CZ404">
        <v>1415.88</v>
      </c>
      <c r="DA404">
        <v>39.28</v>
      </c>
      <c r="DB404">
        <v>0</v>
      </c>
      <c r="DC404">
        <v>1627941288.7</v>
      </c>
      <c r="DD404">
        <v>0</v>
      </c>
      <c r="DE404">
        <v>3.269144</v>
      </c>
      <c r="DF404">
        <v>0.520976918627054</v>
      </c>
      <c r="DG404">
        <v>-2.74846154264878</v>
      </c>
      <c r="DH404">
        <v>193.3432</v>
      </c>
      <c r="DI404">
        <v>15</v>
      </c>
      <c r="DJ404">
        <v>1627940486.6</v>
      </c>
      <c r="DK404" t="s">
        <v>294</v>
      </c>
      <c r="DL404">
        <v>1627940484.1</v>
      </c>
      <c r="DM404">
        <v>1627940486.6</v>
      </c>
      <c r="DN404">
        <v>1</v>
      </c>
      <c r="DO404">
        <v>-0.66</v>
      </c>
      <c r="DP404">
        <v>-0.126</v>
      </c>
      <c r="DQ404">
        <v>0.617</v>
      </c>
      <c r="DR404">
        <v>-0.144</v>
      </c>
      <c r="DS404">
        <v>420</v>
      </c>
      <c r="DT404">
        <v>19</v>
      </c>
      <c r="DU404">
        <v>0.69</v>
      </c>
      <c r="DV404">
        <v>0.21</v>
      </c>
      <c r="DW404">
        <v>-4.15645902439024</v>
      </c>
      <c r="DX404">
        <v>0.434857839721248</v>
      </c>
      <c r="DY404">
        <v>0.108202038951189</v>
      </c>
      <c r="DZ404">
        <v>1</v>
      </c>
      <c r="EA404">
        <v>3.23447058823529</v>
      </c>
      <c r="EB404">
        <v>0.440030540150426</v>
      </c>
      <c r="EC404">
        <v>0.157443849055898</v>
      </c>
      <c r="ED404">
        <v>1</v>
      </c>
      <c r="EE404">
        <v>0.0664653292682927</v>
      </c>
      <c r="EF404">
        <v>-0.0105673756097561</v>
      </c>
      <c r="EG404">
        <v>0.00141416837739753</v>
      </c>
      <c r="EH404">
        <v>1</v>
      </c>
      <c r="EI404">
        <v>3</v>
      </c>
      <c r="EJ404">
        <v>3</v>
      </c>
      <c r="EK404" t="s">
        <v>295</v>
      </c>
      <c r="EL404">
        <v>100</v>
      </c>
      <c r="EM404">
        <v>100</v>
      </c>
      <c r="EN404">
        <v>3.28</v>
      </c>
      <c r="EO404">
        <v>-0.1284</v>
      </c>
      <c r="EP404">
        <v>-1.5265217558934</v>
      </c>
      <c r="EQ404">
        <v>0.00616335315543056</v>
      </c>
      <c r="ER404">
        <v>-2.81551833566181e-06</v>
      </c>
      <c r="ES404">
        <v>7.20361701182458e-10</v>
      </c>
      <c r="ET404">
        <v>-0.335119031910718</v>
      </c>
      <c r="EU404">
        <v>0.000949733804135094</v>
      </c>
      <c r="EV404">
        <v>0.000626151634330831</v>
      </c>
      <c r="EW404">
        <v>-7.8445624330649e-06</v>
      </c>
      <c r="EX404">
        <v>-4</v>
      </c>
      <c r="EY404">
        <v>2067</v>
      </c>
      <c r="EZ404">
        <v>1</v>
      </c>
      <c r="FA404">
        <v>22</v>
      </c>
      <c r="FB404">
        <v>13.4</v>
      </c>
      <c r="FC404">
        <v>13.3</v>
      </c>
      <c r="FD404">
        <v>18</v>
      </c>
      <c r="FE404">
        <v>994.8</v>
      </c>
      <c r="FF404">
        <v>443.618</v>
      </c>
      <c r="FG404">
        <v>33.0009</v>
      </c>
      <c r="FH404">
        <v>36.0821</v>
      </c>
      <c r="FI404">
        <v>30.0008</v>
      </c>
      <c r="FJ404">
        <v>35.8154</v>
      </c>
      <c r="FK404">
        <v>35.8302</v>
      </c>
      <c r="FL404">
        <v>66.9467</v>
      </c>
      <c r="FM404">
        <v>46.5387</v>
      </c>
      <c r="FN404">
        <v>0</v>
      </c>
      <c r="FO404">
        <v>33</v>
      </c>
      <c r="FP404">
        <v>1306.76</v>
      </c>
      <c r="FQ404">
        <v>19.7271</v>
      </c>
      <c r="FR404">
        <v>98.6343</v>
      </c>
      <c r="FS404">
        <v>97.4387</v>
      </c>
    </row>
    <row r="405" spans="1:175">
      <c r="A405">
        <v>389</v>
      </c>
      <c r="B405">
        <v>1627941289.6</v>
      </c>
      <c r="C405">
        <v>776</v>
      </c>
      <c r="D405" t="s">
        <v>1072</v>
      </c>
      <c r="E405" t="s">
        <v>1073</v>
      </c>
      <c r="F405">
        <v>0</v>
      </c>
      <c r="H405">
        <v>1627941289.6</v>
      </c>
      <c r="I405">
        <f>(J405)/1000</f>
        <v>0</v>
      </c>
      <c r="J405">
        <f>1000*CB405*AH405*(BX405-BY405)/(100*BQ405*(1000-AH405*BX405))</f>
        <v>0</v>
      </c>
      <c r="K405">
        <f>CB405*AH405*(BW405-BV405*(1000-AH405*BY405)/(1000-AH405*BX405))/(100*BQ405)</f>
        <v>0</v>
      </c>
      <c r="L405">
        <f>BV405 - IF(AH405&gt;1, K405*BQ405*100.0/(AJ405*CJ405), 0)</f>
        <v>0</v>
      </c>
      <c r="M405">
        <f>((S405-I405/2)*L405-K405)/(S405+I405/2)</f>
        <v>0</v>
      </c>
      <c r="N405">
        <f>M405*(CC405+CD405)/1000.0</f>
        <v>0</v>
      </c>
      <c r="O405">
        <f>(BV405 - IF(AH405&gt;1, K405*BQ405*100.0/(AJ405*CJ405), 0))*(CC405+CD405)/1000.0</f>
        <v>0</v>
      </c>
      <c r="P405">
        <f>2.0/((1/R405-1/Q405)+SIGN(R405)*SQRT((1/R405-1/Q405)*(1/R405-1/Q405) + 4*BR405/((BR405+1)*(BR405+1))*(2*1/R405*1/Q405-1/Q405*1/Q405)))</f>
        <v>0</v>
      </c>
      <c r="Q405">
        <f>IF(LEFT(BS405,1)&lt;&gt;"0",IF(LEFT(BS405,1)="1",3.0,BT405),$D$5+$E$5*(CJ405*CC405/($K$5*1000))+$F$5*(CJ405*CC405/($K$5*1000))*MAX(MIN(BQ405,$J$5),$I$5)*MAX(MIN(BQ405,$J$5),$I$5)+$G$5*MAX(MIN(BQ405,$J$5),$I$5)*(CJ405*CC405/($K$5*1000))+$H$5*(CJ405*CC405/($K$5*1000))*(CJ405*CC405/($K$5*1000)))</f>
        <v>0</v>
      </c>
      <c r="R405">
        <f>I405*(1000-(1000*0.61365*exp(17.502*V405/(240.97+V405))/(CC405+CD405)+BX405)/2)/(1000*0.61365*exp(17.502*V405/(240.97+V405))/(CC405+CD405)-BX405)</f>
        <v>0</v>
      </c>
      <c r="S405">
        <f>1/((BR405+1)/(P405/1.6)+1/(Q405/1.37)) + BR405/((BR405+1)/(P405/1.6) + BR405/(Q405/1.37))</f>
        <v>0</v>
      </c>
      <c r="T405">
        <f>(BM405*BP405)</f>
        <v>0</v>
      </c>
      <c r="U405">
        <f>(CE405+(T405+2*0.95*5.67E-8*(((CE405+$B$7)+273)^4-(CE405+273)^4)-44100*I405)/(1.84*29.3*Q405+8*0.95*5.67E-8*(CE405+273)^3))</f>
        <v>0</v>
      </c>
      <c r="V405">
        <f>($C$7*CF405+$D$7*CG405+$E$7*U405)</f>
        <v>0</v>
      </c>
      <c r="W405">
        <f>0.61365*exp(17.502*V405/(240.97+V405))</f>
        <v>0</v>
      </c>
      <c r="X405">
        <f>(Y405/Z405*100)</f>
        <v>0</v>
      </c>
      <c r="Y405">
        <f>BX405*(CC405+CD405)/1000</f>
        <v>0</v>
      </c>
      <c r="Z405">
        <f>0.61365*exp(17.502*CE405/(240.97+CE405))</f>
        <v>0</v>
      </c>
      <c r="AA405">
        <f>(W405-BX405*(CC405+CD405)/1000)</f>
        <v>0</v>
      </c>
      <c r="AB405">
        <f>(-I405*44100)</f>
        <v>0</v>
      </c>
      <c r="AC405">
        <f>2*29.3*Q405*0.92*(CE405-V405)</f>
        <v>0</v>
      </c>
      <c r="AD405">
        <f>2*0.95*5.67E-8*(((CE405+$B$7)+273)^4-(V405+273)^4)</f>
        <v>0</v>
      </c>
      <c r="AE405">
        <f>T405+AD405+AB405+AC405</f>
        <v>0</v>
      </c>
      <c r="AF405">
        <v>0</v>
      </c>
      <c r="AG405">
        <v>0</v>
      </c>
      <c r="AH405">
        <f>IF(AF405*$H$13&gt;=AJ405,1.0,(AJ405/(AJ405-AF405*$H$13)))</f>
        <v>0</v>
      </c>
      <c r="AI405">
        <f>(AH405-1)*100</f>
        <v>0</v>
      </c>
      <c r="AJ405">
        <f>MAX(0,($B$13+$C$13*CJ405)/(1+$D$13*CJ405)*CC405/(CE405+273)*$E$13)</f>
        <v>0</v>
      </c>
      <c r="AK405" t="s">
        <v>292</v>
      </c>
      <c r="AL405" t="s">
        <v>292</v>
      </c>
      <c r="AM405">
        <v>0</v>
      </c>
      <c r="AN405">
        <v>0</v>
      </c>
      <c r="AO405">
        <f>1-AM405/AN405</f>
        <v>0</v>
      </c>
      <c r="AP405">
        <v>0</v>
      </c>
      <c r="AQ405" t="s">
        <v>292</v>
      </c>
      <c r="AR405" t="s">
        <v>292</v>
      </c>
      <c r="AS405">
        <v>0</v>
      </c>
      <c r="AT405">
        <v>0</v>
      </c>
      <c r="AU405">
        <f>1-AS405/AT405</f>
        <v>0</v>
      </c>
      <c r="AV405">
        <v>0.5</v>
      </c>
      <c r="AW405">
        <f>BN405</f>
        <v>0</v>
      </c>
      <c r="AX405">
        <f>K405</f>
        <v>0</v>
      </c>
      <c r="AY405">
        <f>AU405*AV405*AW405</f>
        <v>0</v>
      </c>
      <c r="AZ405">
        <f>(AX405-AP405)/AW405</f>
        <v>0</v>
      </c>
      <c r="BA405">
        <f>(AN405-AT405)/AT405</f>
        <v>0</v>
      </c>
      <c r="BB405">
        <f>AM405/(AO405+AM405/AT405)</f>
        <v>0</v>
      </c>
      <c r="BC405" t="s">
        <v>292</v>
      </c>
      <c r="BD405">
        <v>0</v>
      </c>
      <c r="BE405">
        <f>IF(BD405&lt;&gt;0, BD405, BB405)</f>
        <v>0</v>
      </c>
      <c r="BF405">
        <f>1-BE405/AT405</f>
        <v>0</v>
      </c>
      <c r="BG405">
        <f>(AT405-AS405)/(AT405-BE405)</f>
        <v>0</v>
      </c>
      <c r="BH405">
        <f>(AN405-AT405)/(AN405-BE405)</f>
        <v>0</v>
      </c>
      <c r="BI405">
        <f>(AT405-AS405)/(AT405-AM405)</f>
        <v>0</v>
      </c>
      <c r="BJ405">
        <f>(AN405-AT405)/(AN405-AM405)</f>
        <v>0</v>
      </c>
      <c r="BK405">
        <f>(BG405*BE405/AS405)</f>
        <v>0</v>
      </c>
      <c r="BL405">
        <f>(1-BK405)</f>
        <v>0</v>
      </c>
      <c r="BM405">
        <f>$B$11*CK405+$C$11*CL405+$F$11*CM405*(1-CP405)</f>
        <v>0</v>
      </c>
      <c r="BN405">
        <f>BM405*BO405</f>
        <v>0</v>
      </c>
      <c r="BO405">
        <f>($B$11*$D$9+$C$11*$D$9+$F$11*((CZ405+CR405)/MAX(CZ405+CR405+DA405, 0.1)*$I$9+DA405/MAX(CZ405+CR405+DA405, 0.1)*$J$9))/($B$11+$C$11+$F$11)</f>
        <v>0</v>
      </c>
      <c r="BP405">
        <f>($B$11*$K$9+$C$11*$K$9+$F$11*((CZ405+CR405)/MAX(CZ405+CR405+DA405, 0.1)*$P$9+DA405/MAX(CZ405+CR405+DA405, 0.1)*$Q$9))/($B$11+$C$11+$F$11)</f>
        <v>0</v>
      </c>
      <c r="BQ405">
        <v>6</v>
      </c>
      <c r="BR405">
        <v>0.5</v>
      </c>
      <c r="BS405" t="s">
        <v>293</v>
      </c>
      <c r="BT405">
        <v>2</v>
      </c>
      <c r="BU405">
        <v>1627941289.6</v>
      </c>
      <c r="BV405">
        <v>1291.98</v>
      </c>
      <c r="BW405">
        <v>1295.99</v>
      </c>
      <c r="BX405">
        <v>19.8808</v>
      </c>
      <c r="BY405">
        <v>19.816</v>
      </c>
      <c r="BZ405">
        <v>1288.69</v>
      </c>
      <c r="CA405">
        <v>20.0091</v>
      </c>
      <c r="CB405">
        <v>900.042</v>
      </c>
      <c r="CC405">
        <v>101.136</v>
      </c>
      <c r="CD405">
        <v>0.100243</v>
      </c>
      <c r="CE405">
        <v>35.3477</v>
      </c>
      <c r="CF405">
        <v>35.6161</v>
      </c>
      <c r="CG405">
        <v>999.9</v>
      </c>
      <c r="CH405">
        <v>0</v>
      </c>
      <c r="CI405">
        <v>0</v>
      </c>
      <c r="CJ405">
        <v>10020</v>
      </c>
      <c r="CK405">
        <v>0</v>
      </c>
      <c r="CL405">
        <v>66.2084</v>
      </c>
      <c r="CM405">
        <v>1460.16</v>
      </c>
      <c r="CN405">
        <v>0.973009</v>
      </c>
      <c r="CO405">
        <v>0.0269909</v>
      </c>
      <c r="CP405">
        <v>0</v>
      </c>
      <c r="CQ405">
        <v>3.1826</v>
      </c>
      <c r="CR405">
        <v>4.99951</v>
      </c>
      <c r="CS405">
        <v>193.102</v>
      </c>
      <c r="CT405">
        <v>11913.3</v>
      </c>
      <c r="CU405">
        <v>48.375</v>
      </c>
      <c r="CV405">
        <v>50.75</v>
      </c>
      <c r="CW405">
        <v>49.937</v>
      </c>
      <c r="CX405">
        <v>49.875</v>
      </c>
      <c r="CY405">
        <v>50.437</v>
      </c>
      <c r="CZ405">
        <v>1415.88</v>
      </c>
      <c r="DA405">
        <v>39.28</v>
      </c>
      <c r="DB405">
        <v>0</v>
      </c>
      <c r="DC405">
        <v>1627941290.5</v>
      </c>
      <c r="DD405">
        <v>0</v>
      </c>
      <c r="DE405">
        <v>3.26994615384615</v>
      </c>
      <c r="DF405">
        <v>0.452259824195121</v>
      </c>
      <c r="DG405">
        <v>-2.68519657736732</v>
      </c>
      <c r="DH405">
        <v>193.289076923077</v>
      </c>
      <c r="DI405">
        <v>15</v>
      </c>
      <c r="DJ405">
        <v>1627940486.6</v>
      </c>
      <c r="DK405" t="s">
        <v>294</v>
      </c>
      <c r="DL405">
        <v>1627940484.1</v>
      </c>
      <c r="DM405">
        <v>1627940486.6</v>
      </c>
      <c r="DN405">
        <v>1</v>
      </c>
      <c r="DO405">
        <v>-0.66</v>
      </c>
      <c r="DP405">
        <v>-0.126</v>
      </c>
      <c r="DQ405">
        <v>0.617</v>
      </c>
      <c r="DR405">
        <v>-0.144</v>
      </c>
      <c r="DS405">
        <v>420</v>
      </c>
      <c r="DT405">
        <v>19</v>
      </c>
      <c r="DU405">
        <v>0.69</v>
      </c>
      <c r="DV405">
        <v>0.21</v>
      </c>
      <c r="DW405">
        <v>-4.14827731707317</v>
      </c>
      <c r="DX405">
        <v>-0.201269059233459</v>
      </c>
      <c r="DY405">
        <v>0.0928039556038896</v>
      </c>
      <c r="DZ405">
        <v>1</v>
      </c>
      <c r="EA405">
        <v>3.24088484848485</v>
      </c>
      <c r="EB405">
        <v>0.656441565852545</v>
      </c>
      <c r="EC405">
        <v>0.159982395094362</v>
      </c>
      <c r="ED405">
        <v>1</v>
      </c>
      <c r="EE405">
        <v>0.0663036268292683</v>
      </c>
      <c r="EF405">
        <v>-0.0106059909407666</v>
      </c>
      <c r="EG405">
        <v>0.00141383929211008</v>
      </c>
      <c r="EH405">
        <v>1</v>
      </c>
      <c r="EI405">
        <v>3</v>
      </c>
      <c r="EJ405">
        <v>3</v>
      </c>
      <c r="EK405" t="s">
        <v>295</v>
      </c>
      <c r="EL405">
        <v>100</v>
      </c>
      <c r="EM405">
        <v>100</v>
      </c>
      <c r="EN405">
        <v>3.29</v>
      </c>
      <c r="EO405">
        <v>-0.1283</v>
      </c>
      <c r="EP405">
        <v>-1.5265217558934</v>
      </c>
      <c r="EQ405">
        <v>0.00616335315543056</v>
      </c>
      <c r="ER405">
        <v>-2.81551833566181e-06</v>
      </c>
      <c r="ES405">
        <v>7.20361701182458e-10</v>
      </c>
      <c r="ET405">
        <v>-0.335119031910718</v>
      </c>
      <c r="EU405">
        <v>0.000949733804135094</v>
      </c>
      <c r="EV405">
        <v>0.000626151634330831</v>
      </c>
      <c r="EW405">
        <v>-7.8445624330649e-06</v>
      </c>
      <c r="EX405">
        <v>-4</v>
      </c>
      <c r="EY405">
        <v>2067</v>
      </c>
      <c r="EZ405">
        <v>1</v>
      </c>
      <c r="FA405">
        <v>22</v>
      </c>
      <c r="FB405">
        <v>13.4</v>
      </c>
      <c r="FC405">
        <v>13.4</v>
      </c>
      <c r="FD405">
        <v>18</v>
      </c>
      <c r="FE405">
        <v>994.576</v>
      </c>
      <c r="FF405">
        <v>443.537</v>
      </c>
      <c r="FG405">
        <v>33.0011</v>
      </c>
      <c r="FH405">
        <v>36.0865</v>
      </c>
      <c r="FI405">
        <v>30.0008</v>
      </c>
      <c r="FJ405">
        <v>35.8204</v>
      </c>
      <c r="FK405">
        <v>35.8353</v>
      </c>
      <c r="FL405">
        <v>67.1179</v>
      </c>
      <c r="FM405">
        <v>46.8102</v>
      </c>
      <c r="FN405">
        <v>0</v>
      </c>
      <c r="FO405">
        <v>33</v>
      </c>
      <c r="FP405">
        <v>1306.76</v>
      </c>
      <c r="FQ405">
        <v>19.7219</v>
      </c>
      <c r="FR405">
        <v>98.634</v>
      </c>
      <c r="FS405">
        <v>97.4379</v>
      </c>
    </row>
    <row r="406" spans="1:175">
      <c r="A406">
        <v>390</v>
      </c>
      <c r="B406">
        <v>1627941291.6</v>
      </c>
      <c r="C406">
        <v>778</v>
      </c>
      <c r="D406" t="s">
        <v>1074</v>
      </c>
      <c r="E406" t="s">
        <v>1075</v>
      </c>
      <c r="F406">
        <v>0</v>
      </c>
      <c r="H406">
        <v>1627941291.6</v>
      </c>
      <c r="I406">
        <f>(J406)/1000</f>
        <v>0</v>
      </c>
      <c r="J406">
        <f>1000*CB406*AH406*(BX406-BY406)/(100*BQ406*(1000-AH406*BX406))</f>
        <v>0</v>
      </c>
      <c r="K406">
        <f>CB406*AH406*(BW406-BV406*(1000-AH406*BY406)/(1000-AH406*BX406))/(100*BQ406)</f>
        <v>0</v>
      </c>
      <c r="L406">
        <f>BV406 - IF(AH406&gt;1, K406*BQ406*100.0/(AJ406*CJ406), 0)</f>
        <v>0</v>
      </c>
      <c r="M406">
        <f>((S406-I406/2)*L406-K406)/(S406+I406/2)</f>
        <v>0</v>
      </c>
      <c r="N406">
        <f>M406*(CC406+CD406)/1000.0</f>
        <v>0</v>
      </c>
      <c r="O406">
        <f>(BV406 - IF(AH406&gt;1, K406*BQ406*100.0/(AJ406*CJ406), 0))*(CC406+CD406)/1000.0</f>
        <v>0</v>
      </c>
      <c r="P406">
        <f>2.0/((1/R406-1/Q406)+SIGN(R406)*SQRT((1/R406-1/Q406)*(1/R406-1/Q406) + 4*BR406/((BR406+1)*(BR406+1))*(2*1/R406*1/Q406-1/Q406*1/Q406)))</f>
        <v>0</v>
      </c>
      <c r="Q406">
        <f>IF(LEFT(BS406,1)&lt;&gt;"0",IF(LEFT(BS406,1)="1",3.0,BT406),$D$5+$E$5*(CJ406*CC406/($K$5*1000))+$F$5*(CJ406*CC406/($K$5*1000))*MAX(MIN(BQ406,$J$5),$I$5)*MAX(MIN(BQ406,$J$5),$I$5)+$G$5*MAX(MIN(BQ406,$J$5),$I$5)*(CJ406*CC406/($K$5*1000))+$H$5*(CJ406*CC406/($K$5*1000))*(CJ406*CC406/($K$5*1000)))</f>
        <v>0</v>
      </c>
      <c r="R406">
        <f>I406*(1000-(1000*0.61365*exp(17.502*V406/(240.97+V406))/(CC406+CD406)+BX406)/2)/(1000*0.61365*exp(17.502*V406/(240.97+V406))/(CC406+CD406)-BX406)</f>
        <v>0</v>
      </c>
      <c r="S406">
        <f>1/((BR406+1)/(P406/1.6)+1/(Q406/1.37)) + BR406/((BR406+1)/(P406/1.6) + BR406/(Q406/1.37))</f>
        <v>0</v>
      </c>
      <c r="T406">
        <f>(BM406*BP406)</f>
        <v>0</v>
      </c>
      <c r="U406">
        <f>(CE406+(T406+2*0.95*5.67E-8*(((CE406+$B$7)+273)^4-(CE406+273)^4)-44100*I406)/(1.84*29.3*Q406+8*0.95*5.67E-8*(CE406+273)^3))</f>
        <v>0</v>
      </c>
      <c r="V406">
        <f>($C$7*CF406+$D$7*CG406+$E$7*U406)</f>
        <v>0</v>
      </c>
      <c r="W406">
        <f>0.61365*exp(17.502*V406/(240.97+V406))</f>
        <v>0</v>
      </c>
      <c r="X406">
        <f>(Y406/Z406*100)</f>
        <v>0</v>
      </c>
      <c r="Y406">
        <f>BX406*(CC406+CD406)/1000</f>
        <v>0</v>
      </c>
      <c r="Z406">
        <f>0.61365*exp(17.502*CE406/(240.97+CE406))</f>
        <v>0</v>
      </c>
      <c r="AA406">
        <f>(W406-BX406*(CC406+CD406)/1000)</f>
        <v>0</v>
      </c>
      <c r="AB406">
        <f>(-I406*44100)</f>
        <v>0</v>
      </c>
      <c r="AC406">
        <f>2*29.3*Q406*0.92*(CE406-V406)</f>
        <v>0</v>
      </c>
      <c r="AD406">
        <f>2*0.95*5.67E-8*(((CE406+$B$7)+273)^4-(V406+273)^4)</f>
        <v>0</v>
      </c>
      <c r="AE406">
        <f>T406+AD406+AB406+AC406</f>
        <v>0</v>
      </c>
      <c r="AF406">
        <v>0</v>
      </c>
      <c r="AG406">
        <v>0</v>
      </c>
      <c r="AH406">
        <f>IF(AF406*$H$13&gt;=AJ406,1.0,(AJ406/(AJ406-AF406*$H$13)))</f>
        <v>0</v>
      </c>
      <c r="AI406">
        <f>(AH406-1)*100</f>
        <v>0</v>
      </c>
      <c r="AJ406">
        <f>MAX(0,($B$13+$C$13*CJ406)/(1+$D$13*CJ406)*CC406/(CE406+273)*$E$13)</f>
        <v>0</v>
      </c>
      <c r="AK406" t="s">
        <v>292</v>
      </c>
      <c r="AL406" t="s">
        <v>292</v>
      </c>
      <c r="AM406">
        <v>0</v>
      </c>
      <c r="AN406">
        <v>0</v>
      </c>
      <c r="AO406">
        <f>1-AM406/AN406</f>
        <v>0</v>
      </c>
      <c r="AP406">
        <v>0</v>
      </c>
      <c r="AQ406" t="s">
        <v>292</v>
      </c>
      <c r="AR406" t="s">
        <v>292</v>
      </c>
      <c r="AS406">
        <v>0</v>
      </c>
      <c r="AT406">
        <v>0</v>
      </c>
      <c r="AU406">
        <f>1-AS406/AT406</f>
        <v>0</v>
      </c>
      <c r="AV406">
        <v>0.5</v>
      </c>
      <c r="AW406">
        <f>BN406</f>
        <v>0</v>
      </c>
      <c r="AX406">
        <f>K406</f>
        <v>0</v>
      </c>
      <c r="AY406">
        <f>AU406*AV406*AW406</f>
        <v>0</v>
      </c>
      <c r="AZ406">
        <f>(AX406-AP406)/AW406</f>
        <v>0</v>
      </c>
      <c r="BA406">
        <f>(AN406-AT406)/AT406</f>
        <v>0</v>
      </c>
      <c r="BB406">
        <f>AM406/(AO406+AM406/AT406)</f>
        <v>0</v>
      </c>
      <c r="BC406" t="s">
        <v>292</v>
      </c>
      <c r="BD406">
        <v>0</v>
      </c>
      <c r="BE406">
        <f>IF(BD406&lt;&gt;0, BD406, BB406)</f>
        <v>0</v>
      </c>
      <c r="BF406">
        <f>1-BE406/AT406</f>
        <v>0</v>
      </c>
      <c r="BG406">
        <f>(AT406-AS406)/(AT406-BE406)</f>
        <v>0</v>
      </c>
      <c r="BH406">
        <f>(AN406-AT406)/(AN406-BE406)</f>
        <v>0</v>
      </c>
      <c r="BI406">
        <f>(AT406-AS406)/(AT406-AM406)</f>
        <v>0</v>
      </c>
      <c r="BJ406">
        <f>(AN406-AT406)/(AN406-AM406)</f>
        <v>0</v>
      </c>
      <c r="BK406">
        <f>(BG406*BE406/AS406)</f>
        <v>0</v>
      </c>
      <c r="BL406">
        <f>(1-BK406)</f>
        <v>0</v>
      </c>
      <c r="BM406">
        <f>$B$11*CK406+$C$11*CL406+$F$11*CM406*(1-CP406)</f>
        <v>0</v>
      </c>
      <c r="BN406">
        <f>BM406*BO406</f>
        <v>0</v>
      </c>
      <c r="BO406">
        <f>($B$11*$D$9+$C$11*$D$9+$F$11*((CZ406+CR406)/MAX(CZ406+CR406+DA406, 0.1)*$I$9+DA406/MAX(CZ406+CR406+DA406, 0.1)*$J$9))/($B$11+$C$11+$F$11)</f>
        <v>0</v>
      </c>
      <c r="BP406">
        <f>($B$11*$K$9+$C$11*$K$9+$F$11*((CZ406+CR406)/MAX(CZ406+CR406+DA406, 0.1)*$P$9+DA406/MAX(CZ406+CR406+DA406, 0.1)*$Q$9))/($B$11+$C$11+$F$11)</f>
        <v>0</v>
      </c>
      <c r="BQ406">
        <v>6</v>
      </c>
      <c r="BR406">
        <v>0.5</v>
      </c>
      <c r="BS406" t="s">
        <v>293</v>
      </c>
      <c r="BT406">
        <v>2</v>
      </c>
      <c r="BU406">
        <v>1627941291.6</v>
      </c>
      <c r="BV406">
        <v>1295.39</v>
      </c>
      <c r="BW406">
        <v>1299.49</v>
      </c>
      <c r="BX406">
        <v>19.8805</v>
      </c>
      <c r="BY406">
        <v>19.7974</v>
      </c>
      <c r="BZ406">
        <v>1292.1</v>
      </c>
      <c r="CA406">
        <v>20.0088</v>
      </c>
      <c r="CB406">
        <v>899.855</v>
      </c>
      <c r="CC406">
        <v>101.136</v>
      </c>
      <c r="CD406">
        <v>0.100364</v>
      </c>
      <c r="CE406">
        <v>35.3476</v>
      </c>
      <c r="CF406">
        <v>35.6101</v>
      </c>
      <c r="CG406">
        <v>999.9</v>
      </c>
      <c r="CH406">
        <v>0</v>
      </c>
      <c r="CI406">
        <v>0</v>
      </c>
      <c r="CJ406">
        <v>9978.75</v>
      </c>
      <c r="CK406">
        <v>0</v>
      </c>
      <c r="CL406">
        <v>66.2084</v>
      </c>
      <c r="CM406">
        <v>1460.18</v>
      </c>
      <c r="CN406">
        <v>0.973009</v>
      </c>
      <c r="CO406">
        <v>0.0269909</v>
      </c>
      <c r="CP406">
        <v>0</v>
      </c>
      <c r="CQ406">
        <v>3.4232</v>
      </c>
      <c r="CR406">
        <v>4.99951</v>
      </c>
      <c r="CS406">
        <v>192.887</v>
      </c>
      <c r="CT406">
        <v>11913.4</v>
      </c>
      <c r="CU406">
        <v>48.375</v>
      </c>
      <c r="CV406">
        <v>50.75</v>
      </c>
      <c r="CW406">
        <v>49.875</v>
      </c>
      <c r="CX406">
        <v>49.937</v>
      </c>
      <c r="CY406">
        <v>50.437</v>
      </c>
      <c r="CZ406">
        <v>1415.9</v>
      </c>
      <c r="DA406">
        <v>39.28</v>
      </c>
      <c r="DB406">
        <v>0</v>
      </c>
      <c r="DC406">
        <v>1627941292.3</v>
      </c>
      <c r="DD406">
        <v>0</v>
      </c>
      <c r="DE406">
        <v>3.295276</v>
      </c>
      <c r="DF406">
        <v>0.60045383673709</v>
      </c>
      <c r="DG406">
        <v>-3.00976922971106</v>
      </c>
      <c r="DH406">
        <v>193.19832</v>
      </c>
      <c r="DI406">
        <v>15</v>
      </c>
      <c r="DJ406">
        <v>1627940486.6</v>
      </c>
      <c r="DK406" t="s">
        <v>294</v>
      </c>
      <c r="DL406">
        <v>1627940484.1</v>
      </c>
      <c r="DM406">
        <v>1627940486.6</v>
      </c>
      <c r="DN406">
        <v>1</v>
      </c>
      <c r="DO406">
        <v>-0.66</v>
      </c>
      <c r="DP406">
        <v>-0.126</v>
      </c>
      <c r="DQ406">
        <v>0.617</v>
      </c>
      <c r="DR406">
        <v>-0.144</v>
      </c>
      <c r="DS406">
        <v>420</v>
      </c>
      <c r="DT406">
        <v>19</v>
      </c>
      <c r="DU406">
        <v>0.69</v>
      </c>
      <c r="DV406">
        <v>0.21</v>
      </c>
      <c r="DW406">
        <v>-4.13211048780488</v>
      </c>
      <c r="DX406">
        <v>-0.328698397212552</v>
      </c>
      <c r="DY406">
        <v>0.0884226348615534</v>
      </c>
      <c r="DZ406">
        <v>1</v>
      </c>
      <c r="EA406">
        <v>3.27009411764706</v>
      </c>
      <c r="EB406">
        <v>0.454037508007077</v>
      </c>
      <c r="EC406">
        <v>0.145092011255285</v>
      </c>
      <c r="ED406">
        <v>1</v>
      </c>
      <c r="EE406">
        <v>0.0662887853658537</v>
      </c>
      <c r="EF406">
        <v>-0.00871328571428565</v>
      </c>
      <c r="EG406">
        <v>0.00153536429657605</v>
      </c>
      <c r="EH406">
        <v>1</v>
      </c>
      <c r="EI406">
        <v>3</v>
      </c>
      <c r="EJ406">
        <v>3</v>
      </c>
      <c r="EK406" t="s">
        <v>295</v>
      </c>
      <c r="EL406">
        <v>100</v>
      </c>
      <c r="EM406">
        <v>100</v>
      </c>
      <c r="EN406">
        <v>3.29</v>
      </c>
      <c r="EO406">
        <v>-0.1283</v>
      </c>
      <c r="EP406">
        <v>-1.5265217558934</v>
      </c>
      <c r="EQ406">
        <v>0.00616335315543056</v>
      </c>
      <c r="ER406">
        <v>-2.81551833566181e-06</v>
      </c>
      <c r="ES406">
        <v>7.20361701182458e-10</v>
      </c>
      <c r="ET406">
        <v>-0.335119031910718</v>
      </c>
      <c r="EU406">
        <v>0.000949733804135094</v>
      </c>
      <c r="EV406">
        <v>0.000626151634330831</v>
      </c>
      <c r="EW406">
        <v>-7.8445624330649e-06</v>
      </c>
      <c r="EX406">
        <v>-4</v>
      </c>
      <c r="EY406">
        <v>2067</v>
      </c>
      <c r="EZ406">
        <v>1</v>
      </c>
      <c r="FA406">
        <v>22</v>
      </c>
      <c r="FB406">
        <v>13.5</v>
      </c>
      <c r="FC406">
        <v>13.4</v>
      </c>
      <c r="FD406">
        <v>18</v>
      </c>
      <c r="FE406">
        <v>994.476</v>
      </c>
      <c r="FF406">
        <v>443.571</v>
      </c>
      <c r="FG406">
        <v>33.0013</v>
      </c>
      <c r="FH406">
        <v>36.0898</v>
      </c>
      <c r="FI406">
        <v>30.0008</v>
      </c>
      <c r="FJ406">
        <v>35.8247</v>
      </c>
      <c r="FK406">
        <v>35.8402</v>
      </c>
      <c r="FL406">
        <v>67.2625</v>
      </c>
      <c r="FM406">
        <v>46.8102</v>
      </c>
      <c r="FN406">
        <v>0</v>
      </c>
      <c r="FO406">
        <v>33</v>
      </c>
      <c r="FP406">
        <v>1311.83</v>
      </c>
      <c r="FQ406">
        <v>19.7219</v>
      </c>
      <c r="FR406">
        <v>98.6341</v>
      </c>
      <c r="FS406">
        <v>97.4384</v>
      </c>
    </row>
    <row r="407" spans="1:175">
      <c r="A407">
        <v>391</v>
      </c>
      <c r="B407">
        <v>1627941293.6</v>
      </c>
      <c r="C407">
        <v>780</v>
      </c>
      <c r="D407" t="s">
        <v>1076</v>
      </c>
      <c r="E407" t="s">
        <v>1077</v>
      </c>
      <c r="F407">
        <v>0</v>
      </c>
      <c r="H407">
        <v>1627941293.6</v>
      </c>
      <c r="I407">
        <f>(J407)/1000</f>
        <v>0</v>
      </c>
      <c r="J407">
        <f>1000*CB407*AH407*(BX407-BY407)/(100*BQ407*(1000-AH407*BX407))</f>
        <v>0</v>
      </c>
      <c r="K407">
        <f>CB407*AH407*(BW407-BV407*(1000-AH407*BY407)/(1000-AH407*BX407))/(100*BQ407)</f>
        <v>0</v>
      </c>
      <c r="L407">
        <f>BV407 - IF(AH407&gt;1, K407*BQ407*100.0/(AJ407*CJ407), 0)</f>
        <v>0</v>
      </c>
      <c r="M407">
        <f>((S407-I407/2)*L407-K407)/(S407+I407/2)</f>
        <v>0</v>
      </c>
      <c r="N407">
        <f>M407*(CC407+CD407)/1000.0</f>
        <v>0</v>
      </c>
      <c r="O407">
        <f>(BV407 - IF(AH407&gt;1, K407*BQ407*100.0/(AJ407*CJ407), 0))*(CC407+CD407)/1000.0</f>
        <v>0</v>
      </c>
      <c r="P407">
        <f>2.0/((1/R407-1/Q407)+SIGN(R407)*SQRT((1/R407-1/Q407)*(1/R407-1/Q407) + 4*BR407/((BR407+1)*(BR407+1))*(2*1/R407*1/Q407-1/Q407*1/Q407)))</f>
        <v>0</v>
      </c>
      <c r="Q407">
        <f>IF(LEFT(BS407,1)&lt;&gt;"0",IF(LEFT(BS407,1)="1",3.0,BT407),$D$5+$E$5*(CJ407*CC407/($K$5*1000))+$F$5*(CJ407*CC407/($K$5*1000))*MAX(MIN(BQ407,$J$5),$I$5)*MAX(MIN(BQ407,$J$5),$I$5)+$G$5*MAX(MIN(BQ407,$J$5),$I$5)*(CJ407*CC407/($K$5*1000))+$H$5*(CJ407*CC407/($K$5*1000))*(CJ407*CC407/($K$5*1000)))</f>
        <v>0</v>
      </c>
      <c r="R407">
        <f>I407*(1000-(1000*0.61365*exp(17.502*V407/(240.97+V407))/(CC407+CD407)+BX407)/2)/(1000*0.61365*exp(17.502*V407/(240.97+V407))/(CC407+CD407)-BX407)</f>
        <v>0</v>
      </c>
      <c r="S407">
        <f>1/((BR407+1)/(P407/1.6)+1/(Q407/1.37)) + BR407/((BR407+1)/(P407/1.6) + BR407/(Q407/1.37))</f>
        <v>0</v>
      </c>
      <c r="T407">
        <f>(BM407*BP407)</f>
        <v>0</v>
      </c>
      <c r="U407">
        <f>(CE407+(T407+2*0.95*5.67E-8*(((CE407+$B$7)+273)^4-(CE407+273)^4)-44100*I407)/(1.84*29.3*Q407+8*0.95*5.67E-8*(CE407+273)^3))</f>
        <v>0</v>
      </c>
      <c r="V407">
        <f>($C$7*CF407+$D$7*CG407+$E$7*U407)</f>
        <v>0</v>
      </c>
      <c r="W407">
        <f>0.61365*exp(17.502*V407/(240.97+V407))</f>
        <v>0</v>
      </c>
      <c r="X407">
        <f>(Y407/Z407*100)</f>
        <v>0</v>
      </c>
      <c r="Y407">
        <f>BX407*(CC407+CD407)/1000</f>
        <v>0</v>
      </c>
      <c r="Z407">
        <f>0.61365*exp(17.502*CE407/(240.97+CE407))</f>
        <v>0</v>
      </c>
      <c r="AA407">
        <f>(W407-BX407*(CC407+CD407)/1000)</f>
        <v>0</v>
      </c>
      <c r="AB407">
        <f>(-I407*44100)</f>
        <v>0</v>
      </c>
      <c r="AC407">
        <f>2*29.3*Q407*0.92*(CE407-V407)</f>
        <v>0</v>
      </c>
      <c r="AD407">
        <f>2*0.95*5.67E-8*(((CE407+$B$7)+273)^4-(V407+273)^4)</f>
        <v>0</v>
      </c>
      <c r="AE407">
        <f>T407+AD407+AB407+AC407</f>
        <v>0</v>
      </c>
      <c r="AF407">
        <v>0</v>
      </c>
      <c r="AG407">
        <v>0</v>
      </c>
      <c r="AH407">
        <f>IF(AF407*$H$13&gt;=AJ407,1.0,(AJ407/(AJ407-AF407*$H$13)))</f>
        <v>0</v>
      </c>
      <c r="AI407">
        <f>(AH407-1)*100</f>
        <v>0</v>
      </c>
      <c r="AJ407">
        <f>MAX(0,($B$13+$C$13*CJ407)/(1+$D$13*CJ407)*CC407/(CE407+273)*$E$13)</f>
        <v>0</v>
      </c>
      <c r="AK407" t="s">
        <v>292</v>
      </c>
      <c r="AL407" t="s">
        <v>292</v>
      </c>
      <c r="AM407">
        <v>0</v>
      </c>
      <c r="AN407">
        <v>0</v>
      </c>
      <c r="AO407">
        <f>1-AM407/AN407</f>
        <v>0</v>
      </c>
      <c r="AP407">
        <v>0</v>
      </c>
      <c r="AQ407" t="s">
        <v>292</v>
      </c>
      <c r="AR407" t="s">
        <v>292</v>
      </c>
      <c r="AS407">
        <v>0</v>
      </c>
      <c r="AT407">
        <v>0</v>
      </c>
      <c r="AU407">
        <f>1-AS407/AT407</f>
        <v>0</v>
      </c>
      <c r="AV407">
        <v>0.5</v>
      </c>
      <c r="AW407">
        <f>BN407</f>
        <v>0</v>
      </c>
      <c r="AX407">
        <f>K407</f>
        <v>0</v>
      </c>
      <c r="AY407">
        <f>AU407*AV407*AW407</f>
        <v>0</v>
      </c>
      <c r="AZ407">
        <f>(AX407-AP407)/AW407</f>
        <v>0</v>
      </c>
      <c r="BA407">
        <f>(AN407-AT407)/AT407</f>
        <v>0</v>
      </c>
      <c r="BB407">
        <f>AM407/(AO407+AM407/AT407)</f>
        <v>0</v>
      </c>
      <c r="BC407" t="s">
        <v>292</v>
      </c>
      <c r="BD407">
        <v>0</v>
      </c>
      <c r="BE407">
        <f>IF(BD407&lt;&gt;0, BD407, BB407)</f>
        <v>0</v>
      </c>
      <c r="BF407">
        <f>1-BE407/AT407</f>
        <v>0</v>
      </c>
      <c r="BG407">
        <f>(AT407-AS407)/(AT407-BE407)</f>
        <v>0</v>
      </c>
      <c r="BH407">
        <f>(AN407-AT407)/(AN407-BE407)</f>
        <v>0</v>
      </c>
      <c r="BI407">
        <f>(AT407-AS407)/(AT407-AM407)</f>
        <v>0</v>
      </c>
      <c r="BJ407">
        <f>(AN407-AT407)/(AN407-AM407)</f>
        <v>0</v>
      </c>
      <c r="BK407">
        <f>(BG407*BE407/AS407)</f>
        <v>0</v>
      </c>
      <c r="BL407">
        <f>(1-BK407)</f>
        <v>0</v>
      </c>
      <c r="BM407">
        <f>$B$11*CK407+$C$11*CL407+$F$11*CM407*(1-CP407)</f>
        <v>0</v>
      </c>
      <c r="BN407">
        <f>BM407*BO407</f>
        <v>0</v>
      </c>
      <c r="BO407">
        <f>($B$11*$D$9+$C$11*$D$9+$F$11*((CZ407+CR407)/MAX(CZ407+CR407+DA407, 0.1)*$I$9+DA407/MAX(CZ407+CR407+DA407, 0.1)*$J$9))/($B$11+$C$11+$F$11)</f>
        <v>0</v>
      </c>
      <c r="BP407">
        <f>($B$11*$K$9+$C$11*$K$9+$F$11*((CZ407+CR407)/MAX(CZ407+CR407+DA407, 0.1)*$P$9+DA407/MAX(CZ407+CR407+DA407, 0.1)*$Q$9))/($B$11+$C$11+$F$11)</f>
        <v>0</v>
      </c>
      <c r="BQ407">
        <v>6</v>
      </c>
      <c r="BR407">
        <v>0.5</v>
      </c>
      <c r="BS407" t="s">
        <v>293</v>
      </c>
      <c r="BT407">
        <v>2</v>
      </c>
      <c r="BU407">
        <v>1627941293.6</v>
      </c>
      <c r="BV407">
        <v>1298.6</v>
      </c>
      <c r="BW407">
        <v>1302.89</v>
      </c>
      <c r="BX407">
        <v>19.8699</v>
      </c>
      <c r="BY407">
        <v>19.7619</v>
      </c>
      <c r="BZ407">
        <v>1295.3</v>
      </c>
      <c r="CA407">
        <v>19.9984</v>
      </c>
      <c r="CB407">
        <v>899.948</v>
      </c>
      <c r="CC407">
        <v>101.136</v>
      </c>
      <c r="CD407">
        <v>0.100793</v>
      </c>
      <c r="CE407">
        <v>35.3461</v>
      </c>
      <c r="CF407">
        <v>35.6073</v>
      </c>
      <c r="CG407">
        <v>999.9</v>
      </c>
      <c r="CH407">
        <v>0</v>
      </c>
      <c r="CI407">
        <v>0</v>
      </c>
      <c r="CJ407">
        <v>9980.62</v>
      </c>
      <c r="CK407">
        <v>0</v>
      </c>
      <c r="CL407">
        <v>66.2084</v>
      </c>
      <c r="CM407">
        <v>1459.87</v>
      </c>
      <c r="CN407">
        <v>0.973003</v>
      </c>
      <c r="CO407">
        <v>0.0269966</v>
      </c>
      <c r="CP407">
        <v>0</v>
      </c>
      <c r="CQ407">
        <v>3.1853</v>
      </c>
      <c r="CR407">
        <v>4.99951</v>
      </c>
      <c r="CS407">
        <v>193.016</v>
      </c>
      <c r="CT407">
        <v>11910.8</v>
      </c>
      <c r="CU407">
        <v>48.375</v>
      </c>
      <c r="CV407">
        <v>50.75</v>
      </c>
      <c r="CW407">
        <v>49.875</v>
      </c>
      <c r="CX407">
        <v>49.937</v>
      </c>
      <c r="CY407">
        <v>50.437</v>
      </c>
      <c r="CZ407">
        <v>1415.59</v>
      </c>
      <c r="DA407">
        <v>39.28</v>
      </c>
      <c r="DB407">
        <v>0</v>
      </c>
      <c r="DC407">
        <v>1627941294.7</v>
      </c>
      <c r="DD407">
        <v>0</v>
      </c>
      <c r="DE407">
        <v>3.305316</v>
      </c>
      <c r="DF407">
        <v>-0.0705307759046459</v>
      </c>
      <c r="DG407">
        <v>-2.05115383499696</v>
      </c>
      <c r="DH407">
        <v>193.10028</v>
      </c>
      <c r="DI407">
        <v>15</v>
      </c>
      <c r="DJ407">
        <v>1627940486.6</v>
      </c>
      <c r="DK407" t="s">
        <v>294</v>
      </c>
      <c r="DL407">
        <v>1627940484.1</v>
      </c>
      <c r="DM407">
        <v>1627940486.6</v>
      </c>
      <c r="DN407">
        <v>1</v>
      </c>
      <c r="DO407">
        <v>-0.66</v>
      </c>
      <c r="DP407">
        <v>-0.126</v>
      </c>
      <c r="DQ407">
        <v>0.617</v>
      </c>
      <c r="DR407">
        <v>-0.144</v>
      </c>
      <c r="DS407">
        <v>420</v>
      </c>
      <c r="DT407">
        <v>19</v>
      </c>
      <c r="DU407">
        <v>0.69</v>
      </c>
      <c r="DV407">
        <v>0.21</v>
      </c>
      <c r="DW407">
        <v>-4.13699634146341</v>
      </c>
      <c r="DX407">
        <v>-0.146085574912893</v>
      </c>
      <c r="DY407">
        <v>0.0852248248717472</v>
      </c>
      <c r="DZ407">
        <v>1</v>
      </c>
      <c r="EA407">
        <v>3.29403529411765</v>
      </c>
      <c r="EB407">
        <v>0.259263606175055</v>
      </c>
      <c r="EC407">
        <v>0.135375090858376</v>
      </c>
      <c r="ED407">
        <v>1</v>
      </c>
      <c r="EE407">
        <v>0.0681008585365854</v>
      </c>
      <c r="EF407">
        <v>0.0250408139372823</v>
      </c>
      <c r="EG407">
        <v>0.00645906433920865</v>
      </c>
      <c r="EH407">
        <v>1</v>
      </c>
      <c r="EI407">
        <v>3</v>
      </c>
      <c r="EJ407">
        <v>3</v>
      </c>
      <c r="EK407" t="s">
        <v>295</v>
      </c>
      <c r="EL407">
        <v>100</v>
      </c>
      <c r="EM407">
        <v>100</v>
      </c>
      <c r="EN407">
        <v>3.3</v>
      </c>
      <c r="EO407">
        <v>-0.1285</v>
      </c>
      <c r="EP407">
        <v>-1.5265217558934</v>
      </c>
      <c r="EQ407">
        <v>0.00616335315543056</v>
      </c>
      <c r="ER407">
        <v>-2.81551833566181e-06</v>
      </c>
      <c r="ES407">
        <v>7.20361701182458e-10</v>
      </c>
      <c r="ET407">
        <v>-0.335119031910718</v>
      </c>
      <c r="EU407">
        <v>0.000949733804135094</v>
      </c>
      <c r="EV407">
        <v>0.000626151634330831</v>
      </c>
      <c r="EW407">
        <v>-7.8445624330649e-06</v>
      </c>
      <c r="EX407">
        <v>-4</v>
      </c>
      <c r="EY407">
        <v>2067</v>
      </c>
      <c r="EZ407">
        <v>1</v>
      </c>
      <c r="FA407">
        <v>22</v>
      </c>
      <c r="FB407">
        <v>13.5</v>
      </c>
      <c r="FC407">
        <v>13.4</v>
      </c>
      <c r="FD407">
        <v>18</v>
      </c>
      <c r="FE407">
        <v>994.522</v>
      </c>
      <c r="FF407">
        <v>443.369</v>
      </c>
      <c r="FG407">
        <v>33.0014</v>
      </c>
      <c r="FH407">
        <v>36.093</v>
      </c>
      <c r="FI407">
        <v>30.0008</v>
      </c>
      <c r="FJ407">
        <v>35.8294</v>
      </c>
      <c r="FK407">
        <v>35.8442</v>
      </c>
      <c r="FL407">
        <v>67.3636</v>
      </c>
      <c r="FM407">
        <v>46.8102</v>
      </c>
      <c r="FN407">
        <v>0</v>
      </c>
      <c r="FO407">
        <v>33</v>
      </c>
      <c r="FP407">
        <v>1316.84</v>
      </c>
      <c r="FQ407">
        <v>19.7244</v>
      </c>
      <c r="FR407">
        <v>98.6336</v>
      </c>
      <c r="FS407">
        <v>97.4386</v>
      </c>
    </row>
    <row r="408" spans="1:175">
      <c r="A408">
        <v>392</v>
      </c>
      <c r="B408">
        <v>1627941295.6</v>
      </c>
      <c r="C408">
        <v>782</v>
      </c>
      <c r="D408" t="s">
        <v>1078</v>
      </c>
      <c r="E408" t="s">
        <v>1079</v>
      </c>
      <c r="F408">
        <v>0</v>
      </c>
      <c r="H408">
        <v>1627941295.6</v>
      </c>
      <c r="I408">
        <f>(J408)/1000</f>
        <v>0</v>
      </c>
      <c r="J408">
        <f>1000*CB408*AH408*(BX408-BY408)/(100*BQ408*(1000-AH408*BX408))</f>
        <v>0</v>
      </c>
      <c r="K408">
        <f>CB408*AH408*(BW408-BV408*(1000-AH408*BY408)/(1000-AH408*BX408))/(100*BQ408)</f>
        <v>0</v>
      </c>
      <c r="L408">
        <f>BV408 - IF(AH408&gt;1, K408*BQ408*100.0/(AJ408*CJ408), 0)</f>
        <v>0</v>
      </c>
      <c r="M408">
        <f>((S408-I408/2)*L408-K408)/(S408+I408/2)</f>
        <v>0</v>
      </c>
      <c r="N408">
        <f>M408*(CC408+CD408)/1000.0</f>
        <v>0</v>
      </c>
      <c r="O408">
        <f>(BV408 - IF(AH408&gt;1, K408*BQ408*100.0/(AJ408*CJ408), 0))*(CC408+CD408)/1000.0</f>
        <v>0</v>
      </c>
      <c r="P408">
        <f>2.0/((1/R408-1/Q408)+SIGN(R408)*SQRT((1/R408-1/Q408)*(1/R408-1/Q408) + 4*BR408/((BR408+1)*(BR408+1))*(2*1/R408*1/Q408-1/Q408*1/Q408)))</f>
        <v>0</v>
      </c>
      <c r="Q408">
        <f>IF(LEFT(BS408,1)&lt;&gt;"0",IF(LEFT(BS408,1)="1",3.0,BT408),$D$5+$E$5*(CJ408*CC408/($K$5*1000))+$F$5*(CJ408*CC408/($K$5*1000))*MAX(MIN(BQ408,$J$5),$I$5)*MAX(MIN(BQ408,$J$5),$I$5)+$G$5*MAX(MIN(BQ408,$J$5),$I$5)*(CJ408*CC408/($K$5*1000))+$H$5*(CJ408*CC408/($K$5*1000))*(CJ408*CC408/($K$5*1000)))</f>
        <v>0</v>
      </c>
      <c r="R408">
        <f>I408*(1000-(1000*0.61365*exp(17.502*V408/(240.97+V408))/(CC408+CD408)+BX408)/2)/(1000*0.61365*exp(17.502*V408/(240.97+V408))/(CC408+CD408)-BX408)</f>
        <v>0</v>
      </c>
      <c r="S408">
        <f>1/((BR408+1)/(P408/1.6)+1/(Q408/1.37)) + BR408/((BR408+1)/(P408/1.6) + BR408/(Q408/1.37))</f>
        <v>0</v>
      </c>
      <c r="T408">
        <f>(BM408*BP408)</f>
        <v>0</v>
      </c>
      <c r="U408">
        <f>(CE408+(T408+2*0.95*5.67E-8*(((CE408+$B$7)+273)^4-(CE408+273)^4)-44100*I408)/(1.84*29.3*Q408+8*0.95*5.67E-8*(CE408+273)^3))</f>
        <v>0</v>
      </c>
      <c r="V408">
        <f>($C$7*CF408+$D$7*CG408+$E$7*U408)</f>
        <v>0</v>
      </c>
      <c r="W408">
        <f>0.61365*exp(17.502*V408/(240.97+V408))</f>
        <v>0</v>
      </c>
      <c r="X408">
        <f>(Y408/Z408*100)</f>
        <v>0</v>
      </c>
      <c r="Y408">
        <f>BX408*(CC408+CD408)/1000</f>
        <v>0</v>
      </c>
      <c r="Z408">
        <f>0.61365*exp(17.502*CE408/(240.97+CE408))</f>
        <v>0</v>
      </c>
      <c r="AA408">
        <f>(W408-BX408*(CC408+CD408)/1000)</f>
        <v>0</v>
      </c>
      <c r="AB408">
        <f>(-I408*44100)</f>
        <v>0</v>
      </c>
      <c r="AC408">
        <f>2*29.3*Q408*0.92*(CE408-V408)</f>
        <v>0</v>
      </c>
      <c r="AD408">
        <f>2*0.95*5.67E-8*(((CE408+$B$7)+273)^4-(V408+273)^4)</f>
        <v>0</v>
      </c>
      <c r="AE408">
        <f>T408+AD408+AB408+AC408</f>
        <v>0</v>
      </c>
      <c r="AF408">
        <v>0</v>
      </c>
      <c r="AG408">
        <v>0</v>
      </c>
      <c r="AH408">
        <f>IF(AF408*$H$13&gt;=AJ408,1.0,(AJ408/(AJ408-AF408*$H$13)))</f>
        <v>0</v>
      </c>
      <c r="AI408">
        <f>(AH408-1)*100</f>
        <v>0</v>
      </c>
      <c r="AJ408">
        <f>MAX(0,($B$13+$C$13*CJ408)/(1+$D$13*CJ408)*CC408/(CE408+273)*$E$13)</f>
        <v>0</v>
      </c>
      <c r="AK408" t="s">
        <v>292</v>
      </c>
      <c r="AL408" t="s">
        <v>292</v>
      </c>
      <c r="AM408">
        <v>0</v>
      </c>
      <c r="AN408">
        <v>0</v>
      </c>
      <c r="AO408">
        <f>1-AM408/AN408</f>
        <v>0</v>
      </c>
      <c r="AP408">
        <v>0</v>
      </c>
      <c r="AQ408" t="s">
        <v>292</v>
      </c>
      <c r="AR408" t="s">
        <v>292</v>
      </c>
      <c r="AS408">
        <v>0</v>
      </c>
      <c r="AT408">
        <v>0</v>
      </c>
      <c r="AU408">
        <f>1-AS408/AT408</f>
        <v>0</v>
      </c>
      <c r="AV408">
        <v>0.5</v>
      </c>
      <c r="AW408">
        <f>BN408</f>
        <v>0</v>
      </c>
      <c r="AX408">
        <f>K408</f>
        <v>0</v>
      </c>
      <c r="AY408">
        <f>AU408*AV408*AW408</f>
        <v>0</v>
      </c>
      <c r="AZ408">
        <f>(AX408-AP408)/AW408</f>
        <v>0</v>
      </c>
      <c r="BA408">
        <f>(AN408-AT408)/AT408</f>
        <v>0</v>
      </c>
      <c r="BB408">
        <f>AM408/(AO408+AM408/AT408)</f>
        <v>0</v>
      </c>
      <c r="BC408" t="s">
        <v>292</v>
      </c>
      <c r="BD408">
        <v>0</v>
      </c>
      <c r="BE408">
        <f>IF(BD408&lt;&gt;0, BD408, BB408)</f>
        <v>0</v>
      </c>
      <c r="BF408">
        <f>1-BE408/AT408</f>
        <v>0</v>
      </c>
      <c r="BG408">
        <f>(AT408-AS408)/(AT408-BE408)</f>
        <v>0</v>
      </c>
      <c r="BH408">
        <f>(AN408-AT408)/(AN408-BE408)</f>
        <v>0</v>
      </c>
      <c r="BI408">
        <f>(AT408-AS408)/(AT408-AM408)</f>
        <v>0</v>
      </c>
      <c r="BJ408">
        <f>(AN408-AT408)/(AN408-AM408)</f>
        <v>0</v>
      </c>
      <c r="BK408">
        <f>(BG408*BE408/AS408)</f>
        <v>0</v>
      </c>
      <c r="BL408">
        <f>(1-BK408)</f>
        <v>0</v>
      </c>
      <c r="BM408">
        <f>$B$11*CK408+$C$11*CL408+$F$11*CM408*(1-CP408)</f>
        <v>0</v>
      </c>
      <c r="BN408">
        <f>BM408*BO408</f>
        <v>0</v>
      </c>
      <c r="BO408">
        <f>($B$11*$D$9+$C$11*$D$9+$F$11*((CZ408+CR408)/MAX(CZ408+CR408+DA408, 0.1)*$I$9+DA408/MAX(CZ408+CR408+DA408, 0.1)*$J$9))/($B$11+$C$11+$F$11)</f>
        <v>0</v>
      </c>
      <c r="BP408">
        <f>($B$11*$K$9+$C$11*$K$9+$F$11*((CZ408+CR408)/MAX(CZ408+CR408+DA408, 0.1)*$P$9+DA408/MAX(CZ408+CR408+DA408, 0.1)*$Q$9))/($B$11+$C$11+$F$11)</f>
        <v>0</v>
      </c>
      <c r="BQ408">
        <v>6</v>
      </c>
      <c r="BR408">
        <v>0.5</v>
      </c>
      <c r="BS408" t="s">
        <v>293</v>
      </c>
      <c r="BT408">
        <v>2</v>
      </c>
      <c r="BU408">
        <v>1627941295.6</v>
      </c>
      <c r="BV408">
        <v>1301.89</v>
      </c>
      <c r="BW408">
        <v>1306.11</v>
      </c>
      <c r="BX408">
        <v>19.8543</v>
      </c>
      <c r="BY408">
        <v>19.7463</v>
      </c>
      <c r="BZ408">
        <v>1298.59</v>
      </c>
      <c r="CA408">
        <v>19.983</v>
      </c>
      <c r="CB408">
        <v>900.17</v>
      </c>
      <c r="CC408">
        <v>101.136</v>
      </c>
      <c r="CD408">
        <v>0.100415</v>
      </c>
      <c r="CE408">
        <v>35.3453</v>
      </c>
      <c r="CF408">
        <v>35.6092</v>
      </c>
      <c r="CG408">
        <v>999.9</v>
      </c>
      <c r="CH408">
        <v>0</v>
      </c>
      <c r="CI408">
        <v>0</v>
      </c>
      <c r="CJ408">
        <v>10005</v>
      </c>
      <c r="CK408">
        <v>0</v>
      </c>
      <c r="CL408">
        <v>66.2084</v>
      </c>
      <c r="CM408">
        <v>1460.18</v>
      </c>
      <c r="CN408">
        <v>0.973009</v>
      </c>
      <c r="CO408">
        <v>0.0269909</v>
      </c>
      <c r="CP408">
        <v>0</v>
      </c>
      <c r="CQ408">
        <v>3.4273</v>
      </c>
      <c r="CR408">
        <v>4.99951</v>
      </c>
      <c r="CS408">
        <v>192.8</v>
      </c>
      <c r="CT408">
        <v>11913.4</v>
      </c>
      <c r="CU408">
        <v>48.375</v>
      </c>
      <c r="CV408">
        <v>50.75</v>
      </c>
      <c r="CW408">
        <v>49.875</v>
      </c>
      <c r="CX408">
        <v>49.937</v>
      </c>
      <c r="CY408">
        <v>50.437</v>
      </c>
      <c r="CZ408">
        <v>1415.9</v>
      </c>
      <c r="DA408">
        <v>39.28</v>
      </c>
      <c r="DB408">
        <v>0</v>
      </c>
      <c r="DC408">
        <v>1627941296.5</v>
      </c>
      <c r="DD408">
        <v>0</v>
      </c>
      <c r="DE408">
        <v>3.30372692307692</v>
      </c>
      <c r="DF408">
        <v>-0.299141885672834</v>
      </c>
      <c r="DG408">
        <v>-1.71254699760608</v>
      </c>
      <c r="DH408">
        <v>193.047846153846</v>
      </c>
      <c r="DI408">
        <v>15</v>
      </c>
      <c r="DJ408">
        <v>1627940486.6</v>
      </c>
      <c r="DK408" t="s">
        <v>294</v>
      </c>
      <c r="DL408">
        <v>1627940484.1</v>
      </c>
      <c r="DM408">
        <v>1627940486.6</v>
      </c>
      <c r="DN408">
        <v>1</v>
      </c>
      <c r="DO408">
        <v>-0.66</v>
      </c>
      <c r="DP408">
        <v>-0.126</v>
      </c>
      <c r="DQ408">
        <v>0.617</v>
      </c>
      <c r="DR408">
        <v>-0.144</v>
      </c>
      <c r="DS408">
        <v>420</v>
      </c>
      <c r="DT408">
        <v>19</v>
      </c>
      <c r="DU408">
        <v>0.69</v>
      </c>
      <c r="DV408">
        <v>0.21</v>
      </c>
      <c r="DW408">
        <v>-4.16091609756098</v>
      </c>
      <c r="DX408">
        <v>-0.226780348432057</v>
      </c>
      <c r="DY408">
        <v>0.0907143335509898</v>
      </c>
      <c r="DZ408">
        <v>1</v>
      </c>
      <c r="EA408">
        <v>3.2789</v>
      </c>
      <c r="EB408">
        <v>0.275489650463062</v>
      </c>
      <c r="EC408">
        <v>0.127136693318172</v>
      </c>
      <c r="ED408">
        <v>1</v>
      </c>
      <c r="EE408">
        <v>0.0720839609756098</v>
      </c>
      <c r="EF408">
        <v>0.087189351219512</v>
      </c>
      <c r="EG408">
        <v>0.0136728687457846</v>
      </c>
      <c r="EH408">
        <v>1</v>
      </c>
      <c r="EI408">
        <v>3</v>
      </c>
      <c r="EJ408">
        <v>3</v>
      </c>
      <c r="EK408" t="s">
        <v>295</v>
      </c>
      <c r="EL408">
        <v>100</v>
      </c>
      <c r="EM408">
        <v>100</v>
      </c>
      <c r="EN408">
        <v>3.3</v>
      </c>
      <c r="EO408">
        <v>-0.1287</v>
      </c>
      <c r="EP408">
        <v>-1.5265217558934</v>
      </c>
      <c r="EQ408">
        <v>0.00616335315543056</v>
      </c>
      <c r="ER408">
        <v>-2.81551833566181e-06</v>
      </c>
      <c r="ES408">
        <v>7.20361701182458e-10</v>
      </c>
      <c r="ET408">
        <v>-0.335119031910718</v>
      </c>
      <c r="EU408">
        <v>0.000949733804135094</v>
      </c>
      <c r="EV408">
        <v>0.000626151634330831</v>
      </c>
      <c r="EW408">
        <v>-7.8445624330649e-06</v>
      </c>
      <c r="EX408">
        <v>-4</v>
      </c>
      <c r="EY408">
        <v>2067</v>
      </c>
      <c r="EZ408">
        <v>1</v>
      </c>
      <c r="FA408">
        <v>22</v>
      </c>
      <c r="FB408">
        <v>13.5</v>
      </c>
      <c r="FC408">
        <v>13.5</v>
      </c>
      <c r="FD408">
        <v>18</v>
      </c>
      <c r="FE408">
        <v>994.657</v>
      </c>
      <c r="FF408">
        <v>443.498</v>
      </c>
      <c r="FG408">
        <v>33.0014</v>
      </c>
      <c r="FH408">
        <v>36.0967</v>
      </c>
      <c r="FI408">
        <v>30.0008</v>
      </c>
      <c r="FJ408">
        <v>35.8346</v>
      </c>
      <c r="FK408">
        <v>35.8484</v>
      </c>
      <c r="FL408">
        <v>67.5302</v>
      </c>
      <c r="FM408">
        <v>46.8102</v>
      </c>
      <c r="FN408">
        <v>0</v>
      </c>
      <c r="FO408">
        <v>33</v>
      </c>
      <c r="FP408">
        <v>1316.84</v>
      </c>
      <c r="FQ408">
        <v>19.7244</v>
      </c>
      <c r="FR408">
        <v>98.6316</v>
      </c>
      <c r="FS408">
        <v>97.4367</v>
      </c>
    </row>
    <row r="409" spans="1:175">
      <c r="A409">
        <v>393</v>
      </c>
      <c r="B409">
        <v>1627941297.6</v>
      </c>
      <c r="C409">
        <v>784</v>
      </c>
      <c r="D409" t="s">
        <v>1080</v>
      </c>
      <c r="E409" t="s">
        <v>1081</v>
      </c>
      <c r="F409">
        <v>0</v>
      </c>
      <c r="H409">
        <v>1627941297.6</v>
      </c>
      <c r="I409">
        <f>(J409)/1000</f>
        <v>0</v>
      </c>
      <c r="J409">
        <f>1000*CB409*AH409*(BX409-BY409)/(100*BQ409*(1000-AH409*BX409))</f>
        <v>0</v>
      </c>
      <c r="K409">
        <f>CB409*AH409*(BW409-BV409*(1000-AH409*BY409)/(1000-AH409*BX409))/(100*BQ409)</f>
        <v>0</v>
      </c>
      <c r="L409">
        <f>BV409 - IF(AH409&gt;1, K409*BQ409*100.0/(AJ409*CJ409), 0)</f>
        <v>0</v>
      </c>
      <c r="M409">
        <f>((S409-I409/2)*L409-K409)/(S409+I409/2)</f>
        <v>0</v>
      </c>
      <c r="N409">
        <f>M409*(CC409+CD409)/1000.0</f>
        <v>0</v>
      </c>
      <c r="O409">
        <f>(BV409 - IF(AH409&gt;1, K409*BQ409*100.0/(AJ409*CJ409), 0))*(CC409+CD409)/1000.0</f>
        <v>0</v>
      </c>
      <c r="P409">
        <f>2.0/((1/R409-1/Q409)+SIGN(R409)*SQRT((1/R409-1/Q409)*(1/R409-1/Q409) + 4*BR409/((BR409+1)*(BR409+1))*(2*1/R409*1/Q409-1/Q409*1/Q409)))</f>
        <v>0</v>
      </c>
      <c r="Q409">
        <f>IF(LEFT(BS409,1)&lt;&gt;"0",IF(LEFT(BS409,1)="1",3.0,BT409),$D$5+$E$5*(CJ409*CC409/($K$5*1000))+$F$5*(CJ409*CC409/($K$5*1000))*MAX(MIN(BQ409,$J$5),$I$5)*MAX(MIN(BQ409,$J$5),$I$5)+$G$5*MAX(MIN(BQ409,$J$5),$I$5)*(CJ409*CC409/($K$5*1000))+$H$5*(CJ409*CC409/($K$5*1000))*(CJ409*CC409/($K$5*1000)))</f>
        <v>0</v>
      </c>
      <c r="R409">
        <f>I409*(1000-(1000*0.61365*exp(17.502*V409/(240.97+V409))/(CC409+CD409)+BX409)/2)/(1000*0.61365*exp(17.502*V409/(240.97+V409))/(CC409+CD409)-BX409)</f>
        <v>0</v>
      </c>
      <c r="S409">
        <f>1/((BR409+1)/(P409/1.6)+1/(Q409/1.37)) + BR409/((BR409+1)/(P409/1.6) + BR409/(Q409/1.37))</f>
        <v>0</v>
      </c>
      <c r="T409">
        <f>(BM409*BP409)</f>
        <v>0</v>
      </c>
      <c r="U409">
        <f>(CE409+(T409+2*0.95*5.67E-8*(((CE409+$B$7)+273)^4-(CE409+273)^4)-44100*I409)/(1.84*29.3*Q409+8*0.95*5.67E-8*(CE409+273)^3))</f>
        <v>0</v>
      </c>
      <c r="V409">
        <f>($C$7*CF409+$D$7*CG409+$E$7*U409)</f>
        <v>0</v>
      </c>
      <c r="W409">
        <f>0.61365*exp(17.502*V409/(240.97+V409))</f>
        <v>0</v>
      </c>
      <c r="X409">
        <f>(Y409/Z409*100)</f>
        <v>0</v>
      </c>
      <c r="Y409">
        <f>BX409*(CC409+CD409)/1000</f>
        <v>0</v>
      </c>
      <c r="Z409">
        <f>0.61365*exp(17.502*CE409/(240.97+CE409))</f>
        <v>0</v>
      </c>
      <c r="AA409">
        <f>(W409-BX409*(CC409+CD409)/1000)</f>
        <v>0</v>
      </c>
      <c r="AB409">
        <f>(-I409*44100)</f>
        <v>0</v>
      </c>
      <c r="AC409">
        <f>2*29.3*Q409*0.92*(CE409-V409)</f>
        <v>0</v>
      </c>
      <c r="AD409">
        <f>2*0.95*5.67E-8*(((CE409+$B$7)+273)^4-(V409+273)^4)</f>
        <v>0</v>
      </c>
      <c r="AE409">
        <f>T409+AD409+AB409+AC409</f>
        <v>0</v>
      </c>
      <c r="AF409">
        <v>0</v>
      </c>
      <c r="AG409">
        <v>0</v>
      </c>
      <c r="AH409">
        <f>IF(AF409*$H$13&gt;=AJ409,1.0,(AJ409/(AJ409-AF409*$H$13)))</f>
        <v>0</v>
      </c>
      <c r="AI409">
        <f>(AH409-1)*100</f>
        <v>0</v>
      </c>
      <c r="AJ409">
        <f>MAX(0,($B$13+$C$13*CJ409)/(1+$D$13*CJ409)*CC409/(CE409+273)*$E$13)</f>
        <v>0</v>
      </c>
      <c r="AK409" t="s">
        <v>292</v>
      </c>
      <c r="AL409" t="s">
        <v>292</v>
      </c>
      <c r="AM409">
        <v>0</v>
      </c>
      <c r="AN409">
        <v>0</v>
      </c>
      <c r="AO409">
        <f>1-AM409/AN409</f>
        <v>0</v>
      </c>
      <c r="AP409">
        <v>0</v>
      </c>
      <c r="AQ409" t="s">
        <v>292</v>
      </c>
      <c r="AR409" t="s">
        <v>292</v>
      </c>
      <c r="AS409">
        <v>0</v>
      </c>
      <c r="AT409">
        <v>0</v>
      </c>
      <c r="AU409">
        <f>1-AS409/AT409</f>
        <v>0</v>
      </c>
      <c r="AV409">
        <v>0.5</v>
      </c>
      <c r="AW409">
        <f>BN409</f>
        <v>0</v>
      </c>
      <c r="AX409">
        <f>K409</f>
        <v>0</v>
      </c>
      <c r="AY409">
        <f>AU409*AV409*AW409</f>
        <v>0</v>
      </c>
      <c r="AZ409">
        <f>(AX409-AP409)/AW409</f>
        <v>0</v>
      </c>
      <c r="BA409">
        <f>(AN409-AT409)/AT409</f>
        <v>0</v>
      </c>
      <c r="BB409">
        <f>AM409/(AO409+AM409/AT409)</f>
        <v>0</v>
      </c>
      <c r="BC409" t="s">
        <v>292</v>
      </c>
      <c r="BD409">
        <v>0</v>
      </c>
      <c r="BE409">
        <f>IF(BD409&lt;&gt;0, BD409, BB409)</f>
        <v>0</v>
      </c>
      <c r="BF409">
        <f>1-BE409/AT409</f>
        <v>0</v>
      </c>
      <c r="BG409">
        <f>(AT409-AS409)/(AT409-BE409)</f>
        <v>0</v>
      </c>
      <c r="BH409">
        <f>(AN409-AT409)/(AN409-BE409)</f>
        <v>0</v>
      </c>
      <c r="BI409">
        <f>(AT409-AS409)/(AT409-AM409)</f>
        <v>0</v>
      </c>
      <c r="BJ409">
        <f>(AN409-AT409)/(AN409-AM409)</f>
        <v>0</v>
      </c>
      <c r="BK409">
        <f>(BG409*BE409/AS409)</f>
        <v>0</v>
      </c>
      <c r="BL409">
        <f>(1-BK409)</f>
        <v>0</v>
      </c>
      <c r="BM409">
        <f>$B$11*CK409+$C$11*CL409+$F$11*CM409*(1-CP409)</f>
        <v>0</v>
      </c>
      <c r="BN409">
        <f>BM409*BO409</f>
        <v>0</v>
      </c>
      <c r="BO409">
        <f>($B$11*$D$9+$C$11*$D$9+$F$11*((CZ409+CR409)/MAX(CZ409+CR409+DA409, 0.1)*$I$9+DA409/MAX(CZ409+CR409+DA409, 0.1)*$J$9))/($B$11+$C$11+$F$11)</f>
        <v>0</v>
      </c>
      <c r="BP409">
        <f>($B$11*$K$9+$C$11*$K$9+$F$11*((CZ409+CR409)/MAX(CZ409+CR409+DA409, 0.1)*$P$9+DA409/MAX(CZ409+CR409+DA409, 0.1)*$Q$9))/($B$11+$C$11+$F$11)</f>
        <v>0</v>
      </c>
      <c r="BQ409">
        <v>6</v>
      </c>
      <c r="BR409">
        <v>0.5</v>
      </c>
      <c r="BS409" t="s">
        <v>293</v>
      </c>
      <c r="BT409">
        <v>2</v>
      </c>
      <c r="BU409">
        <v>1627941297.6</v>
      </c>
      <c r="BV409">
        <v>1305.11</v>
      </c>
      <c r="BW409">
        <v>1309.55</v>
      </c>
      <c r="BX409">
        <v>19.8399</v>
      </c>
      <c r="BY409">
        <v>19.7449</v>
      </c>
      <c r="BZ409">
        <v>1301.79</v>
      </c>
      <c r="CA409">
        <v>19.9688</v>
      </c>
      <c r="CB409">
        <v>900.024</v>
      </c>
      <c r="CC409">
        <v>101.137</v>
      </c>
      <c r="CD409">
        <v>0.0998941</v>
      </c>
      <c r="CE409">
        <v>35.3451</v>
      </c>
      <c r="CF409">
        <v>35.6099</v>
      </c>
      <c r="CG409">
        <v>999.9</v>
      </c>
      <c r="CH409">
        <v>0</v>
      </c>
      <c r="CI409">
        <v>0</v>
      </c>
      <c r="CJ409">
        <v>10010</v>
      </c>
      <c r="CK409">
        <v>0</v>
      </c>
      <c r="CL409">
        <v>66.1802</v>
      </c>
      <c r="CM409">
        <v>1459.87</v>
      </c>
      <c r="CN409">
        <v>0.973003</v>
      </c>
      <c r="CO409">
        <v>0.0269966</v>
      </c>
      <c r="CP409">
        <v>0</v>
      </c>
      <c r="CQ409">
        <v>3.4196</v>
      </c>
      <c r="CR409">
        <v>4.99951</v>
      </c>
      <c r="CS409">
        <v>192.82</v>
      </c>
      <c r="CT409">
        <v>11910.9</v>
      </c>
      <c r="CU409">
        <v>48.375</v>
      </c>
      <c r="CV409">
        <v>50.75</v>
      </c>
      <c r="CW409">
        <v>49.875</v>
      </c>
      <c r="CX409">
        <v>49.937</v>
      </c>
      <c r="CY409">
        <v>50.437</v>
      </c>
      <c r="CZ409">
        <v>1415.59</v>
      </c>
      <c r="DA409">
        <v>39.28</v>
      </c>
      <c r="DB409">
        <v>0</v>
      </c>
      <c r="DC409">
        <v>1627941298.3</v>
      </c>
      <c r="DD409">
        <v>0</v>
      </c>
      <c r="DE409">
        <v>3.288428</v>
      </c>
      <c r="DF409">
        <v>-0.0149923116176277</v>
      </c>
      <c r="DG409">
        <v>-1.83915384151187</v>
      </c>
      <c r="DH409">
        <v>192.99368</v>
      </c>
      <c r="DI409">
        <v>15</v>
      </c>
      <c r="DJ409">
        <v>1627940486.6</v>
      </c>
      <c r="DK409" t="s">
        <v>294</v>
      </c>
      <c r="DL409">
        <v>1627940484.1</v>
      </c>
      <c r="DM409">
        <v>1627940486.6</v>
      </c>
      <c r="DN409">
        <v>1</v>
      </c>
      <c r="DO409">
        <v>-0.66</v>
      </c>
      <c r="DP409">
        <v>-0.126</v>
      </c>
      <c r="DQ409">
        <v>0.617</v>
      </c>
      <c r="DR409">
        <v>-0.144</v>
      </c>
      <c r="DS409">
        <v>420</v>
      </c>
      <c r="DT409">
        <v>19</v>
      </c>
      <c r="DU409">
        <v>0.69</v>
      </c>
      <c r="DV409">
        <v>0.21</v>
      </c>
      <c r="DW409">
        <v>-4.17260536585366</v>
      </c>
      <c r="DX409">
        <v>-0.33942355400697</v>
      </c>
      <c r="DY409">
        <v>0.0948561337126647</v>
      </c>
      <c r="DZ409">
        <v>1</v>
      </c>
      <c r="EA409">
        <v>3.28139411764706</v>
      </c>
      <c r="EB409">
        <v>0.0410899303476306</v>
      </c>
      <c r="EC409">
        <v>0.123769855070697</v>
      </c>
      <c r="ED409">
        <v>1</v>
      </c>
      <c r="EE409">
        <v>0.0757841634146341</v>
      </c>
      <c r="EF409">
        <v>0.132378491289199</v>
      </c>
      <c r="EG409">
        <v>0.0169076863004238</v>
      </c>
      <c r="EH409">
        <v>0</v>
      </c>
      <c r="EI409">
        <v>2</v>
      </c>
      <c r="EJ409">
        <v>3</v>
      </c>
      <c r="EK409" t="s">
        <v>298</v>
      </c>
      <c r="EL409">
        <v>100</v>
      </c>
      <c r="EM409">
        <v>100</v>
      </c>
      <c r="EN409">
        <v>3.32</v>
      </c>
      <c r="EO409">
        <v>-0.1289</v>
      </c>
      <c r="EP409">
        <v>-1.5265217558934</v>
      </c>
      <c r="EQ409">
        <v>0.00616335315543056</v>
      </c>
      <c r="ER409">
        <v>-2.81551833566181e-06</v>
      </c>
      <c r="ES409">
        <v>7.20361701182458e-10</v>
      </c>
      <c r="ET409">
        <v>-0.335119031910718</v>
      </c>
      <c r="EU409">
        <v>0.000949733804135094</v>
      </c>
      <c r="EV409">
        <v>0.000626151634330831</v>
      </c>
      <c r="EW409">
        <v>-7.8445624330649e-06</v>
      </c>
      <c r="EX409">
        <v>-4</v>
      </c>
      <c r="EY409">
        <v>2067</v>
      </c>
      <c r="EZ409">
        <v>1</v>
      </c>
      <c r="FA409">
        <v>22</v>
      </c>
      <c r="FB409">
        <v>13.6</v>
      </c>
      <c r="FC409">
        <v>13.5</v>
      </c>
      <c r="FD409">
        <v>18</v>
      </c>
      <c r="FE409">
        <v>994.694</v>
      </c>
      <c r="FF409">
        <v>443.829</v>
      </c>
      <c r="FG409">
        <v>33.0012</v>
      </c>
      <c r="FH409">
        <v>36.1009</v>
      </c>
      <c r="FI409">
        <v>30.0008</v>
      </c>
      <c r="FJ409">
        <v>35.8387</v>
      </c>
      <c r="FK409">
        <v>35.8534</v>
      </c>
      <c r="FL409">
        <v>67.6797</v>
      </c>
      <c r="FM409">
        <v>46.8102</v>
      </c>
      <c r="FN409">
        <v>0</v>
      </c>
      <c r="FO409">
        <v>33</v>
      </c>
      <c r="FP409">
        <v>1321.88</v>
      </c>
      <c r="FQ409">
        <v>19.7244</v>
      </c>
      <c r="FR409">
        <v>98.6303</v>
      </c>
      <c r="FS409">
        <v>97.4361</v>
      </c>
    </row>
    <row r="410" spans="1:175">
      <c r="A410">
        <v>394</v>
      </c>
      <c r="B410">
        <v>1627941299.6</v>
      </c>
      <c r="C410">
        <v>786</v>
      </c>
      <c r="D410" t="s">
        <v>1082</v>
      </c>
      <c r="E410" t="s">
        <v>1083</v>
      </c>
      <c r="F410">
        <v>0</v>
      </c>
      <c r="H410">
        <v>1627941299.6</v>
      </c>
      <c r="I410">
        <f>(J410)/1000</f>
        <v>0</v>
      </c>
      <c r="J410">
        <f>1000*CB410*AH410*(BX410-BY410)/(100*BQ410*(1000-AH410*BX410))</f>
        <v>0</v>
      </c>
      <c r="K410">
        <f>CB410*AH410*(BW410-BV410*(1000-AH410*BY410)/(1000-AH410*BX410))/(100*BQ410)</f>
        <v>0</v>
      </c>
      <c r="L410">
        <f>BV410 - IF(AH410&gt;1, K410*BQ410*100.0/(AJ410*CJ410), 0)</f>
        <v>0</v>
      </c>
      <c r="M410">
        <f>((S410-I410/2)*L410-K410)/(S410+I410/2)</f>
        <v>0</v>
      </c>
      <c r="N410">
        <f>M410*(CC410+CD410)/1000.0</f>
        <v>0</v>
      </c>
      <c r="O410">
        <f>(BV410 - IF(AH410&gt;1, K410*BQ410*100.0/(AJ410*CJ410), 0))*(CC410+CD410)/1000.0</f>
        <v>0</v>
      </c>
      <c r="P410">
        <f>2.0/((1/R410-1/Q410)+SIGN(R410)*SQRT((1/R410-1/Q410)*(1/R410-1/Q410) + 4*BR410/((BR410+1)*(BR410+1))*(2*1/R410*1/Q410-1/Q410*1/Q410)))</f>
        <v>0</v>
      </c>
      <c r="Q410">
        <f>IF(LEFT(BS410,1)&lt;&gt;"0",IF(LEFT(BS410,1)="1",3.0,BT410),$D$5+$E$5*(CJ410*CC410/($K$5*1000))+$F$5*(CJ410*CC410/($K$5*1000))*MAX(MIN(BQ410,$J$5),$I$5)*MAX(MIN(BQ410,$J$5),$I$5)+$G$5*MAX(MIN(BQ410,$J$5),$I$5)*(CJ410*CC410/($K$5*1000))+$H$5*(CJ410*CC410/($K$5*1000))*(CJ410*CC410/($K$5*1000)))</f>
        <v>0</v>
      </c>
      <c r="R410">
        <f>I410*(1000-(1000*0.61365*exp(17.502*V410/(240.97+V410))/(CC410+CD410)+BX410)/2)/(1000*0.61365*exp(17.502*V410/(240.97+V410))/(CC410+CD410)-BX410)</f>
        <v>0</v>
      </c>
      <c r="S410">
        <f>1/((BR410+1)/(P410/1.6)+1/(Q410/1.37)) + BR410/((BR410+1)/(P410/1.6) + BR410/(Q410/1.37))</f>
        <v>0</v>
      </c>
      <c r="T410">
        <f>(BM410*BP410)</f>
        <v>0</v>
      </c>
      <c r="U410">
        <f>(CE410+(T410+2*0.95*5.67E-8*(((CE410+$B$7)+273)^4-(CE410+273)^4)-44100*I410)/(1.84*29.3*Q410+8*0.95*5.67E-8*(CE410+273)^3))</f>
        <v>0</v>
      </c>
      <c r="V410">
        <f>($C$7*CF410+$D$7*CG410+$E$7*U410)</f>
        <v>0</v>
      </c>
      <c r="W410">
        <f>0.61365*exp(17.502*V410/(240.97+V410))</f>
        <v>0</v>
      </c>
      <c r="X410">
        <f>(Y410/Z410*100)</f>
        <v>0</v>
      </c>
      <c r="Y410">
        <f>BX410*(CC410+CD410)/1000</f>
        <v>0</v>
      </c>
      <c r="Z410">
        <f>0.61365*exp(17.502*CE410/(240.97+CE410))</f>
        <v>0</v>
      </c>
      <c r="AA410">
        <f>(W410-BX410*(CC410+CD410)/1000)</f>
        <v>0</v>
      </c>
      <c r="AB410">
        <f>(-I410*44100)</f>
        <v>0</v>
      </c>
      <c r="AC410">
        <f>2*29.3*Q410*0.92*(CE410-V410)</f>
        <v>0</v>
      </c>
      <c r="AD410">
        <f>2*0.95*5.67E-8*(((CE410+$B$7)+273)^4-(V410+273)^4)</f>
        <v>0</v>
      </c>
      <c r="AE410">
        <f>T410+AD410+AB410+AC410</f>
        <v>0</v>
      </c>
      <c r="AF410">
        <v>0</v>
      </c>
      <c r="AG410">
        <v>0</v>
      </c>
      <c r="AH410">
        <f>IF(AF410*$H$13&gt;=AJ410,1.0,(AJ410/(AJ410-AF410*$H$13)))</f>
        <v>0</v>
      </c>
      <c r="AI410">
        <f>(AH410-1)*100</f>
        <v>0</v>
      </c>
      <c r="AJ410">
        <f>MAX(0,($B$13+$C$13*CJ410)/(1+$D$13*CJ410)*CC410/(CE410+273)*$E$13)</f>
        <v>0</v>
      </c>
      <c r="AK410" t="s">
        <v>292</v>
      </c>
      <c r="AL410" t="s">
        <v>292</v>
      </c>
      <c r="AM410">
        <v>0</v>
      </c>
      <c r="AN410">
        <v>0</v>
      </c>
      <c r="AO410">
        <f>1-AM410/AN410</f>
        <v>0</v>
      </c>
      <c r="AP410">
        <v>0</v>
      </c>
      <c r="AQ410" t="s">
        <v>292</v>
      </c>
      <c r="AR410" t="s">
        <v>292</v>
      </c>
      <c r="AS410">
        <v>0</v>
      </c>
      <c r="AT410">
        <v>0</v>
      </c>
      <c r="AU410">
        <f>1-AS410/AT410</f>
        <v>0</v>
      </c>
      <c r="AV410">
        <v>0.5</v>
      </c>
      <c r="AW410">
        <f>BN410</f>
        <v>0</v>
      </c>
      <c r="AX410">
        <f>K410</f>
        <v>0</v>
      </c>
      <c r="AY410">
        <f>AU410*AV410*AW410</f>
        <v>0</v>
      </c>
      <c r="AZ410">
        <f>(AX410-AP410)/AW410</f>
        <v>0</v>
      </c>
      <c r="BA410">
        <f>(AN410-AT410)/AT410</f>
        <v>0</v>
      </c>
      <c r="BB410">
        <f>AM410/(AO410+AM410/AT410)</f>
        <v>0</v>
      </c>
      <c r="BC410" t="s">
        <v>292</v>
      </c>
      <c r="BD410">
        <v>0</v>
      </c>
      <c r="BE410">
        <f>IF(BD410&lt;&gt;0, BD410, BB410)</f>
        <v>0</v>
      </c>
      <c r="BF410">
        <f>1-BE410/AT410</f>
        <v>0</v>
      </c>
      <c r="BG410">
        <f>(AT410-AS410)/(AT410-BE410)</f>
        <v>0</v>
      </c>
      <c r="BH410">
        <f>(AN410-AT410)/(AN410-BE410)</f>
        <v>0</v>
      </c>
      <c r="BI410">
        <f>(AT410-AS410)/(AT410-AM410)</f>
        <v>0</v>
      </c>
      <c r="BJ410">
        <f>(AN410-AT410)/(AN410-AM410)</f>
        <v>0</v>
      </c>
      <c r="BK410">
        <f>(BG410*BE410/AS410)</f>
        <v>0</v>
      </c>
      <c r="BL410">
        <f>(1-BK410)</f>
        <v>0</v>
      </c>
      <c r="BM410">
        <f>$B$11*CK410+$C$11*CL410+$F$11*CM410*(1-CP410)</f>
        <v>0</v>
      </c>
      <c r="BN410">
        <f>BM410*BO410</f>
        <v>0</v>
      </c>
      <c r="BO410">
        <f>($B$11*$D$9+$C$11*$D$9+$F$11*((CZ410+CR410)/MAX(CZ410+CR410+DA410, 0.1)*$I$9+DA410/MAX(CZ410+CR410+DA410, 0.1)*$J$9))/($B$11+$C$11+$F$11)</f>
        <v>0</v>
      </c>
      <c r="BP410">
        <f>($B$11*$K$9+$C$11*$K$9+$F$11*((CZ410+CR410)/MAX(CZ410+CR410+DA410, 0.1)*$P$9+DA410/MAX(CZ410+CR410+DA410, 0.1)*$Q$9))/($B$11+$C$11+$F$11)</f>
        <v>0</v>
      </c>
      <c r="BQ410">
        <v>6</v>
      </c>
      <c r="BR410">
        <v>0.5</v>
      </c>
      <c r="BS410" t="s">
        <v>293</v>
      </c>
      <c r="BT410">
        <v>2</v>
      </c>
      <c r="BU410">
        <v>1627941299.6</v>
      </c>
      <c r="BV410">
        <v>1308.24</v>
      </c>
      <c r="BW410">
        <v>1312.8</v>
      </c>
      <c r="BX410">
        <v>19.834</v>
      </c>
      <c r="BY410">
        <v>19.7463</v>
      </c>
      <c r="BZ410">
        <v>1304.92</v>
      </c>
      <c r="CA410">
        <v>19.963</v>
      </c>
      <c r="CB410">
        <v>899.921</v>
      </c>
      <c r="CC410">
        <v>101.136</v>
      </c>
      <c r="CD410">
        <v>0.100062</v>
      </c>
      <c r="CE410">
        <v>35.3453</v>
      </c>
      <c r="CF410">
        <v>35.6062</v>
      </c>
      <c r="CG410">
        <v>999.9</v>
      </c>
      <c r="CH410">
        <v>0</v>
      </c>
      <c r="CI410">
        <v>0</v>
      </c>
      <c r="CJ410">
        <v>10008.8</v>
      </c>
      <c r="CK410">
        <v>0</v>
      </c>
      <c r="CL410">
        <v>66.166</v>
      </c>
      <c r="CM410">
        <v>1459.89</v>
      </c>
      <c r="CN410">
        <v>0.973003</v>
      </c>
      <c r="CO410">
        <v>0.0269966</v>
      </c>
      <c r="CP410">
        <v>0</v>
      </c>
      <c r="CQ410">
        <v>3.2281</v>
      </c>
      <c r="CR410">
        <v>4.99951</v>
      </c>
      <c r="CS410">
        <v>192.979</v>
      </c>
      <c r="CT410">
        <v>11911</v>
      </c>
      <c r="CU410">
        <v>48.375</v>
      </c>
      <c r="CV410">
        <v>50.75</v>
      </c>
      <c r="CW410">
        <v>49.875</v>
      </c>
      <c r="CX410">
        <v>49.875</v>
      </c>
      <c r="CY410">
        <v>50.437</v>
      </c>
      <c r="CZ410">
        <v>1415.61</v>
      </c>
      <c r="DA410">
        <v>39.28</v>
      </c>
      <c r="DB410">
        <v>0</v>
      </c>
      <c r="DC410">
        <v>1627941300.7</v>
      </c>
      <c r="DD410">
        <v>0</v>
      </c>
      <c r="DE410">
        <v>3.277072</v>
      </c>
      <c r="DF410">
        <v>-0.245784620602916</v>
      </c>
      <c r="DG410">
        <v>-0.797461531192815</v>
      </c>
      <c r="DH410">
        <v>192.93188</v>
      </c>
      <c r="DI410">
        <v>15</v>
      </c>
      <c r="DJ410">
        <v>1627940486.6</v>
      </c>
      <c r="DK410" t="s">
        <v>294</v>
      </c>
      <c r="DL410">
        <v>1627940484.1</v>
      </c>
      <c r="DM410">
        <v>1627940486.6</v>
      </c>
      <c r="DN410">
        <v>1</v>
      </c>
      <c r="DO410">
        <v>-0.66</v>
      </c>
      <c r="DP410">
        <v>-0.126</v>
      </c>
      <c r="DQ410">
        <v>0.617</v>
      </c>
      <c r="DR410">
        <v>-0.144</v>
      </c>
      <c r="DS410">
        <v>420</v>
      </c>
      <c r="DT410">
        <v>19</v>
      </c>
      <c r="DU410">
        <v>0.69</v>
      </c>
      <c r="DV410">
        <v>0.21</v>
      </c>
      <c r="DW410">
        <v>-4.19144585365854</v>
      </c>
      <c r="DX410">
        <v>-0.666530592334498</v>
      </c>
      <c r="DY410">
        <v>0.111623974410947</v>
      </c>
      <c r="DZ410">
        <v>0</v>
      </c>
      <c r="EA410">
        <v>3.28978235294118</v>
      </c>
      <c r="EB410">
        <v>-0.213206228808235</v>
      </c>
      <c r="EC410">
        <v>0.118778945625373</v>
      </c>
      <c r="ED410">
        <v>1</v>
      </c>
      <c r="EE410">
        <v>0.0784959975609756</v>
      </c>
      <c r="EF410">
        <v>0.144382170731707</v>
      </c>
      <c r="EG410">
        <v>0.0174802987563559</v>
      </c>
      <c r="EH410">
        <v>0</v>
      </c>
      <c r="EI410">
        <v>1</v>
      </c>
      <c r="EJ410">
        <v>3</v>
      </c>
      <c r="EK410" t="s">
        <v>349</v>
      </c>
      <c r="EL410">
        <v>100</v>
      </c>
      <c r="EM410">
        <v>100</v>
      </c>
      <c r="EN410">
        <v>3.32</v>
      </c>
      <c r="EO410">
        <v>-0.129</v>
      </c>
      <c r="EP410">
        <v>-1.5265217558934</v>
      </c>
      <c r="EQ410">
        <v>0.00616335315543056</v>
      </c>
      <c r="ER410">
        <v>-2.81551833566181e-06</v>
      </c>
      <c r="ES410">
        <v>7.20361701182458e-10</v>
      </c>
      <c r="ET410">
        <v>-0.335119031910718</v>
      </c>
      <c r="EU410">
        <v>0.000949733804135094</v>
      </c>
      <c r="EV410">
        <v>0.000626151634330831</v>
      </c>
      <c r="EW410">
        <v>-7.8445624330649e-06</v>
      </c>
      <c r="EX410">
        <v>-4</v>
      </c>
      <c r="EY410">
        <v>2067</v>
      </c>
      <c r="EZ410">
        <v>1</v>
      </c>
      <c r="FA410">
        <v>22</v>
      </c>
      <c r="FB410">
        <v>13.6</v>
      </c>
      <c r="FC410">
        <v>13.6</v>
      </c>
      <c r="FD410">
        <v>18</v>
      </c>
      <c r="FE410">
        <v>994.686</v>
      </c>
      <c r="FF410">
        <v>443.511</v>
      </c>
      <c r="FG410">
        <v>33.0011</v>
      </c>
      <c r="FH410">
        <v>36.1049</v>
      </c>
      <c r="FI410">
        <v>30.0008</v>
      </c>
      <c r="FJ410">
        <v>35.8435</v>
      </c>
      <c r="FK410">
        <v>35.8575</v>
      </c>
      <c r="FL410">
        <v>67.7833</v>
      </c>
      <c r="FM410">
        <v>46.8102</v>
      </c>
      <c r="FN410">
        <v>0</v>
      </c>
      <c r="FO410">
        <v>33</v>
      </c>
      <c r="FP410">
        <v>1326.91</v>
      </c>
      <c r="FQ410">
        <v>19.7244</v>
      </c>
      <c r="FR410">
        <v>98.6307</v>
      </c>
      <c r="FS410">
        <v>97.4368</v>
      </c>
    </row>
    <row r="411" spans="1:175">
      <c r="A411">
        <v>395</v>
      </c>
      <c r="B411">
        <v>1627941301.6</v>
      </c>
      <c r="C411">
        <v>788</v>
      </c>
      <c r="D411" t="s">
        <v>1084</v>
      </c>
      <c r="E411" t="s">
        <v>1085</v>
      </c>
      <c r="F411">
        <v>0</v>
      </c>
      <c r="H411">
        <v>1627941301.6</v>
      </c>
      <c r="I411">
        <f>(J411)/1000</f>
        <v>0</v>
      </c>
      <c r="J411">
        <f>1000*CB411*AH411*(BX411-BY411)/(100*BQ411*(1000-AH411*BX411))</f>
        <v>0</v>
      </c>
      <c r="K411">
        <f>CB411*AH411*(BW411-BV411*(1000-AH411*BY411)/(1000-AH411*BX411))/(100*BQ411)</f>
        <v>0</v>
      </c>
      <c r="L411">
        <f>BV411 - IF(AH411&gt;1, K411*BQ411*100.0/(AJ411*CJ411), 0)</f>
        <v>0</v>
      </c>
      <c r="M411">
        <f>((S411-I411/2)*L411-K411)/(S411+I411/2)</f>
        <v>0</v>
      </c>
      <c r="N411">
        <f>M411*(CC411+CD411)/1000.0</f>
        <v>0</v>
      </c>
      <c r="O411">
        <f>(BV411 - IF(AH411&gt;1, K411*BQ411*100.0/(AJ411*CJ411), 0))*(CC411+CD411)/1000.0</f>
        <v>0</v>
      </c>
      <c r="P411">
        <f>2.0/((1/R411-1/Q411)+SIGN(R411)*SQRT((1/R411-1/Q411)*(1/R411-1/Q411) + 4*BR411/((BR411+1)*(BR411+1))*(2*1/R411*1/Q411-1/Q411*1/Q411)))</f>
        <v>0</v>
      </c>
      <c r="Q411">
        <f>IF(LEFT(BS411,1)&lt;&gt;"0",IF(LEFT(BS411,1)="1",3.0,BT411),$D$5+$E$5*(CJ411*CC411/($K$5*1000))+$F$5*(CJ411*CC411/($K$5*1000))*MAX(MIN(BQ411,$J$5),$I$5)*MAX(MIN(BQ411,$J$5),$I$5)+$G$5*MAX(MIN(BQ411,$J$5),$I$5)*(CJ411*CC411/($K$5*1000))+$H$5*(CJ411*CC411/($K$5*1000))*(CJ411*CC411/($K$5*1000)))</f>
        <v>0</v>
      </c>
      <c r="R411">
        <f>I411*(1000-(1000*0.61365*exp(17.502*V411/(240.97+V411))/(CC411+CD411)+BX411)/2)/(1000*0.61365*exp(17.502*V411/(240.97+V411))/(CC411+CD411)-BX411)</f>
        <v>0</v>
      </c>
      <c r="S411">
        <f>1/((BR411+1)/(P411/1.6)+1/(Q411/1.37)) + BR411/((BR411+1)/(P411/1.6) + BR411/(Q411/1.37))</f>
        <v>0</v>
      </c>
      <c r="T411">
        <f>(BM411*BP411)</f>
        <v>0</v>
      </c>
      <c r="U411">
        <f>(CE411+(T411+2*0.95*5.67E-8*(((CE411+$B$7)+273)^4-(CE411+273)^4)-44100*I411)/(1.84*29.3*Q411+8*0.95*5.67E-8*(CE411+273)^3))</f>
        <v>0</v>
      </c>
      <c r="V411">
        <f>($C$7*CF411+$D$7*CG411+$E$7*U411)</f>
        <v>0</v>
      </c>
      <c r="W411">
        <f>0.61365*exp(17.502*V411/(240.97+V411))</f>
        <v>0</v>
      </c>
      <c r="X411">
        <f>(Y411/Z411*100)</f>
        <v>0</v>
      </c>
      <c r="Y411">
        <f>BX411*(CC411+CD411)/1000</f>
        <v>0</v>
      </c>
      <c r="Z411">
        <f>0.61365*exp(17.502*CE411/(240.97+CE411))</f>
        <v>0</v>
      </c>
      <c r="AA411">
        <f>(W411-BX411*(CC411+CD411)/1000)</f>
        <v>0</v>
      </c>
      <c r="AB411">
        <f>(-I411*44100)</f>
        <v>0</v>
      </c>
      <c r="AC411">
        <f>2*29.3*Q411*0.92*(CE411-V411)</f>
        <v>0</v>
      </c>
      <c r="AD411">
        <f>2*0.95*5.67E-8*(((CE411+$B$7)+273)^4-(V411+273)^4)</f>
        <v>0</v>
      </c>
      <c r="AE411">
        <f>T411+AD411+AB411+AC411</f>
        <v>0</v>
      </c>
      <c r="AF411">
        <v>0</v>
      </c>
      <c r="AG411">
        <v>0</v>
      </c>
      <c r="AH411">
        <f>IF(AF411*$H$13&gt;=AJ411,1.0,(AJ411/(AJ411-AF411*$H$13)))</f>
        <v>0</v>
      </c>
      <c r="AI411">
        <f>(AH411-1)*100</f>
        <v>0</v>
      </c>
      <c r="AJ411">
        <f>MAX(0,($B$13+$C$13*CJ411)/(1+$D$13*CJ411)*CC411/(CE411+273)*$E$13)</f>
        <v>0</v>
      </c>
      <c r="AK411" t="s">
        <v>292</v>
      </c>
      <c r="AL411" t="s">
        <v>292</v>
      </c>
      <c r="AM411">
        <v>0</v>
      </c>
      <c r="AN411">
        <v>0</v>
      </c>
      <c r="AO411">
        <f>1-AM411/AN411</f>
        <v>0</v>
      </c>
      <c r="AP411">
        <v>0</v>
      </c>
      <c r="AQ411" t="s">
        <v>292</v>
      </c>
      <c r="AR411" t="s">
        <v>292</v>
      </c>
      <c r="AS411">
        <v>0</v>
      </c>
      <c r="AT411">
        <v>0</v>
      </c>
      <c r="AU411">
        <f>1-AS411/AT411</f>
        <v>0</v>
      </c>
      <c r="AV411">
        <v>0.5</v>
      </c>
      <c r="AW411">
        <f>BN411</f>
        <v>0</v>
      </c>
      <c r="AX411">
        <f>K411</f>
        <v>0</v>
      </c>
      <c r="AY411">
        <f>AU411*AV411*AW411</f>
        <v>0</v>
      </c>
      <c r="AZ411">
        <f>(AX411-AP411)/AW411</f>
        <v>0</v>
      </c>
      <c r="BA411">
        <f>(AN411-AT411)/AT411</f>
        <v>0</v>
      </c>
      <c r="BB411">
        <f>AM411/(AO411+AM411/AT411)</f>
        <v>0</v>
      </c>
      <c r="BC411" t="s">
        <v>292</v>
      </c>
      <c r="BD411">
        <v>0</v>
      </c>
      <c r="BE411">
        <f>IF(BD411&lt;&gt;0, BD411, BB411)</f>
        <v>0</v>
      </c>
      <c r="BF411">
        <f>1-BE411/AT411</f>
        <v>0</v>
      </c>
      <c r="BG411">
        <f>(AT411-AS411)/(AT411-BE411)</f>
        <v>0</v>
      </c>
      <c r="BH411">
        <f>(AN411-AT411)/(AN411-BE411)</f>
        <v>0</v>
      </c>
      <c r="BI411">
        <f>(AT411-AS411)/(AT411-AM411)</f>
        <v>0</v>
      </c>
      <c r="BJ411">
        <f>(AN411-AT411)/(AN411-AM411)</f>
        <v>0</v>
      </c>
      <c r="BK411">
        <f>(BG411*BE411/AS411)</f>
        <v>0</v>
      </c>
      <c r="BL411">
        <f>(1-BK411)</f>
        <v>0</v>
      </c>
      <c r="BM411">
        <f>$B$11*CK411+$C$11*CL411+$F$11*CM411*(1-CP411)</f>
        <v>0</v>
      </c>
      <c r="BN411">
        <f>BM411*BO411</f>
        <v>0</v>
      </c>
      <c r="BO411">
        <f>($B$11*$D$9+$C$11*$D$9+$F$11*((CZ411+CR411)/MAX(CZ411+CR411+DA411, 0.1)*$I$9+DA411/MAX(CZ411+CR411+DA411, 0.1)*$J$9))/($B$11+$C$11+$F$11)</f>
        <v>0</v>
      </c>
      <c r="BP411">
        <f>($B$11*$K$9+$C$11*$K$9+$F$11*((CZ411+CR411)/MAX(CZ411+CR411+DA411, 0.1)*$P$9+DA411/MAX(CZ411+CR411+DA411, 0.1)*$Q$9))/($B$11+$C$11+$F$11)</f>
        <v>0</v>
      </c>
      <c r="BQ411">
        <v>6</v>
      </c>
      <c r="BR411">
        <v>0.5</v>
      </c>
      <c r="BS411" t="s">
        <v>293</v>
      </c>
      <c r="BT411">
        <v>2</v>
      </c>
      <c r="BU411">
        <v>1627941301.6</v>
      </c>
      <c r="BV411">
        <v>1311.69</v>
      </c>
      <c r="BW411">
        <v>1316.25</v>
      </c>
      <c r="BX411">
        <v>19.8325</v>
      </c>
      <c r="BY411">
        <v>19.7506</v>
      </c>
      <c r="BZ411">
        <v>1308.36</v>
      </c>
      <c r="CA411">
        <v>19.9615</v>
      </c>
      <c r="CB411">
        <v>900.015</v>
      </c>
      <c r="CC411">
        <v>101.136</v>
      </c>
      <c r="CD411">
        <v>0.0999753</v>
      </c>
      <c r="CE411">
        <v>35.3463</v>
      </c>
      <c r="CF411">
        <v>35.6143</v>
      </c>
      <c r="CG411">
        <v>999.9</v>
      </c>
      <c r="CH411">
        <v>0</v>
      </c>
      <c r="CI411">
        <v>0</v>
      </c>
      <c r="CJ411">
        <v>10018.8</v>
      </c>
      <c r="CK411">
        <v>0</v>
      </c>
      <c r="CL411">
        <v>66.1802</v>
      </c>
      <c r="CM411">
        <v>1459.88</v>
      </c>
      <c r="CN411">
        <v>0.973003</v>
      </c>
      <c r="CO411">
        <v>0.0269966</v>
      </c>
      <c r="CP411">
        <v>0</v>
      </c>
      <c r="CQ411">
        <v>3.6157</v>
      </c>
      <c r="CR411">
        <v>4.99951</v>
      </c>
      <c r="CS411">
        <v>192.703</v>
      </c>
      <c r="CT411">
        <v>11910.9</v>
      </c>
      <c r="CU411">
        <v>48.375</v>
      </c>
      <c r="CV411">
        <v>50.75</v>
      </c>
      <c r="CW411">
        <v>49.875</v>
      </c>
      <c r="CX411">
        <v>49.875</v>
      </c>
      <c r="CY411">
        <v>50.437</v>
      </c>
      <c r="CZ411">
        <v>1415.6</v>
      </c>
      <c r="DA411">
        <v>39.28</v>
      </c>
      <c r="DB411">
        <v>0</v>
      </c>
      <c r="DC411">
        <v>1627941302.5</v>
      </c>
      <c r="DD411">
        <v>0</v>
      </c>
      <c r="DE411">
        <v>3.29495769230769</v>
      </c>
      <c r="DF411">
        <v>-0.164755557063619</v>
      </c>
      <c r="DG411">
        <v>-0.958222214575952</v>
      </c>
      <c r="DH411">
        <v>192.885692307692</v>
      </c>
      <c r="DI411">
        <v>15</v>
      </c>
      <c r="DJ411">
        <v>1627940486.6</v>
      </c>
      <c r="DK411" t="s">
        <v>294</v>
      </c>
      <c r="DL411">
        <v>1627940484.1</v>
      </c>
      <c r="DM411">
        <v>1627940486.6</v>
      </c>
      <c r="DN411">
        <v>1</v>
      </c>
      <c r="DO411">
        <v>-0.66</v>
      </c>
      <c r="DP411">
        <v>-0.126</v>
      </c>
      <c r="DQ411">
        <v>0.617</v>
      </c>
      <c r="DR411">
        <v>-0.144</v>
      </c>
      <c r="DS411">
        <v>420</v>
      </c>
      <c r="DT411">
        <v>19</v>
      </c>
      <c r="DU411">
        <v>0.69</v>
      </c>
      <c r="DV411">
        <v>0.21</v>
      </c>
      <c r="DW411">
        <v>-4.23032390243902</v>
      </c>
      <c r="DX411">
        <v>-1.14833560975611</v>
      </c>
      <c r="DY411">
        <v>0.155084735341653</v>
      </c>
      <c r="DZ411">
        <v>0</v>
      </c>
      <c r="EA411">
        <v>3.28384545454545</v>
      </c>
      <c r="EB411">
        <v>-0.499599876539749</v>
      </c>
      <c r="EC411">
        <v>0.128508662815908</v>
      </c>
      <c r="ED411">
        <v>1</v>
      </c>
      <c r="EE411">
        <v>0.0805376536585366</v>
      </c>
      <c r="EF411">
        <v>0.134964244599303</v>
      </c>
      <c r="EG411">
        <v>0.0171687549207231</v>
      </c>
      <c r="EH411">
        <v>0</v>
      </c>
      <c r="EI411">
        <v>1</v>
      </c>
      <c r="EJ411">
        <v>3</v>
      </c>
      <c r="EK411" t="s">
        <v>349</v>
      </c>
      <c r="EL411">
        <v>100</v>
      </c>
      <c r="EM411">
        <v>100</v>
      </c>
      <c r="EN411">
        <v>3.33</v>
      </c>
      <c r="EO411">
        <v>-0.129</v>
      </c>
      <c r="EP411">
        <v>-1.5265217558934</v>
      </c>
      <c r="EQ411">
        <v>0.00616335315543056</v>
      </c>
      <c r="ER411">
        <v>-2.81551833566181e-06</v>
      </c>
      <c r="ES411">
        <v>7.20361701182458e-10</v>
      </c>
      <c r="ET411">
        <v>-0.335119031910718</v>
      </c>
      <c r="EU411">
        <v>0.000949733804135094</v>
      </c>
      <c r="EV411">
        <v>0.000626151634330831</v>
      </c>
      <c r="EW411">
        <v>-7.8445624330649e-06</v>
      </c>
      <c r="EX411">
        <v>-4</v>
      </c>
      <c r="EY411">
        <v>2067</v>
      </c>
      <c r="EZ411">
        <v>1</v>
      </c>
      <c r="FA411">
        <v>22</v>
      </c>
      <c r="FB411">
        <v>13.6</v>
      </c>
      <c r="FC411">
        <v>13.6</v>
      </c>
      <c r="FD411">
        <v>18</v>
      </c>
      <c r="FE411">
        <v>994.943</v>
      </c>
      <c r="FF411">
        <v>443.341</v>
      </c>
      <c r="FG411">
        <v>33.001</v>
      </c>
      <c r="FH411">
        <v>36.1083</v>
      </c>
      <c r="FI411">
        <v>30.0008</v>
      </c>
      <c r="FJ411">
        <v>35.8478</v>
      </c>
      <c r="FK411">
        <v>35.8616</v>
      </c>
      <c r="FL411">
        <v>67.9429</v>
      </c>
      <c r="FM411">
        <v>46.8102</v>
      </c>
      <c r="FN411">
        <v>0</v>
      </c>
      <c r="FO411">
        <v>33</v>
      </c>
      <c r="FP411">
        <v>1326.91</v>
      </c>
      <c r="FQ411">
        <v>19.7244</v>
      </c>
      <c r="FR411">
        <v>98.631</v>
      </c>
      <c r="FS411">
        <v>97.4367</v>
      </c>
    </row>
    <row r="412" spans="1:175">
      <c r="A412">
        <v>396</v>
      </c>
      <c r="B412">
        <v>1627941303.6</v>
      </c>
      <c r="C412">
        <v>790</v>
      </c>
      <c r="D412" t="s">
        <v>1086</v>
      </c>
      <c r="E412" t="s">
        <v>1087</v>
      </c>
      <c r="F412">
        <v>0</v>
      </c>
      <c r="H412">
        <v>1627941303.6</v>
      </c>
      <c r="I412">
        <f>(J412)/1000</f>
        <v>0</v>
      </c>
      <c r="J412">
        <f>1000*CB412*AH412*(BX412-BY412)/(100*BQ412*(1000-AH412*BX412))</f>
        <v>0</v>
      </c>
      <c r="K412">
        <f>CB412*AH412*(BW412-BV412*(1000-AH412*BY412)/(1000-AH412*BX412))/(100*BQ412)</f>
        <v>0</v>
      </c>
      <c r="L412">
        <f>BV412 - IF(AH412&gt;1, K412*BQ412*100.0/(AJ412*CJ412), 0)</f>
        <v>0</v>
      </c>
      <c r="M412">
        <f>((S412-I412/2)*L412-K412)/(S412+I412/2)</f>
        <v>0</v>
      </c>
      <c r="N412">
        <f>M412*(CC412+CD412)/1000.0</f>
        <v>0</v>
      </c>
      <c r="O412">
        <f>(BV412 - IF(AH412&gt;1, K412*BQ412*100.0/(AJ412*CJ412), 0))*(CC412+CD412)/1000.0</f>
        <v>0</v>
      </c>
      <c r="P412">
        <f>2.0/((1/R412-1/Q412)+SIGN(R412)*SQRT((1/R412-1/Q412)*(1/R412-1/Q412) + 4*BR412/((BR412+1)*(BR412+1))*(2*1/R412*1/Q412-1/Q412*1/Q412)))</f>
        <v>0</v>
      </c>
      <c r="Q412">
        <f>IF(LEFT(BS412,1)&lt;&gt;"0",IF(LEFT(BS412,1)="1",3.0,BT412),$D$5+$E$5*(CJ412*CC412/($K$5*1000))+$F$5*(CJ412*CC412/($K$5*1000))*MAX(MIN(BQ412,$J$5),$I$5)*MAX(MIN(BQ412,$J$5),$I$5)+$G$5*MAX(MIN(BQ412,$J$5),$I$5)*(CJ412*CC412/($K$5*1000))+$H$5*(CJ412*CC412/($K$5*1000))*(CJ412*CC412/($K$5*1000)))</f>
        <v>0</v>
      </c>
      <c r="R412">
        <f>I412*(1000-(1000*0.61365*exp(17.502*V412/(240.97+V412))/(CC412+CD412)+BX412)/2)/(1000*0.61365*exp(17.502*V412/(240.97+V412))/(CC412+CD412)-BX412)</f>
        <v>0</v>
      </c>
      <c r="S412">
        <f>1/((BR412+1)/(P412/1.6)+1/(Q412/1.37)) + BR412/((BR412+1)/(P412/1.6) + BR412/(Q412/1.37))</f>
        <v>0</v>
      </c>
      <c r="T412">
        <f>(BM412*BP412)</f>
        <v>0</v>
      </c>
      <c r="U412">
        <f>(CE412+(T412+2*0.95*5.67E-8*(((CE412+$B$7)+273)^4-(CE412+273)^4)-44100*I412)/(1.84*29.3*Q412+8*0.95*5.67E-8*(CE412+273)^3))</f>
        <v>0</v>
      </c>
      <c r="V412">
        <f>($C$7*CF412+$D$7*CG412+$E$7*U412)</f>
        <v>0</v>
      </c>
      <c r="W412">
        <f>0.61365*exp(17.502*V412/(240.97+V412))</f>
        <v>0</v>
      </c>
      <c r="X412">
        <f>(Y412/Z412*100)</f>
        <v>0</v>
      </c>
      <c r="Y412">
        <f>BX412*(CC412+CD412)/1000</f>
        <v>0</v>
      </c>
      <c r="Z412">
        <f>0.61365*exp(17.502*CE412/(240.97+CE412))</f>
        <v>0</v>
      </c>
      <c r="AA412">
        <f>(W412-BX412*(CC412+CD412)/1000)</f>
        <v>0</v>
      </c>
      <c r="AB412">
        <f>(-I412*44100)</f>
        <v>0</v>
      </c>
      <c r="AC412">
        <f>2*29.3*Q412*0.92*(CE412-V412)</f>
        <v>0</v>
      </c>
      <c r="AD412">
        <f>2*0.95*5.67E-8*(((CE412+$B$7)+273)^4-(V412+273)^4)</f>
        <v>0</v>
      </c>
      <c r="AE412">
        <f>T412+AD412+AB412+AC412</f>
        <v>0</v>
      </c>
      <c r="AF412">
        <v>0</v>
      </c>
      <c r="AG412">
        <v>0</v>
      </c>
      <c r="AH412">
        <f>IF(AF412*$H$13&gt;=AJ412,1.0,(AJ412/(AJ412-AF412*$H$13)))</f>
        <v>0</v>
      </c>
      <c r="AI412">
        <f>(AH412-1)*100</f>
        <v>0</v>
      </c>
      <c r="AJ412">
        <f>MAX(0,($B$13+$C$13*CJ412)/(1+$D$13*CJ412)*CC412/(CE412+273)*$E$13)</f>
        <v>0</v>
      </c>
      <c r="AK412" t="s">
        <v>292</v>
      </c>
      <c r="AL412" t="s">
        <v>292</v>
      </c>
      <c r="AM412">
        <v>0</v>
      </c>
      <c r="AN412">
        <v>0</v>
      </c>
      <c r="AO412">
        <f>1-AM412/AN412</f>
        <v>0</v>
      </c>
      <c r="AP412">
        <v>0</v>
      </c>
      <c r="AQ412" t="s">
        <v>292</v>
      </c>
      <c r="AR412" t="s">
        <v>292</v>
      </c>
      <c r="AS412">
        <v>0</v>
      </c>
      <c r="AT412">
        <v>0</v>
      </c>
      <c r="AU412">
        <f>1-AS412/AT412</f>
        <v>0</v>
      </c>
      <c r="AV412">
        <v>0.5</v>
      </c>
      <c r="AW412">
        <f>BN412</f>
        <v>0</v>
      </c>
      <c r="AX412">
        <f>K412</f>
        <v>0</v>
      </c>
      <c r="AY412">
        <f>AU412*AV412*AW412</f>
        <v>0</v>
      </c>
      <c r="AZ412">
        <f>(AX412-AP412)/AW412</f>
        <v>0</v>
      </c>
      <c r="BA412">
        <f>(AN412-AT412)/AT412</f>
        <v>0</v>
      </c>
      <c r="BB412">
        <f>AM412/(AO412+AM412/AT412)</f>
        <v>0</v>
      </c>
      <c r="BC412" t="s">
        <v>292</v>
      </c>
      <c r="BD412">
        <v>0</v>
      </c>
      <c r="BE412">
        <f>IF(BD412&lt;&gt;0, BD412, BB412)</f>
        <v>0</v>
      </c>
      <c r="BF412">
        <f>1-BE412/AT412</f>
        <v>0</v>
      </c>
      <c r="BG412">
        <f>(AT412-AS412)/(AT412-BE412)</f>
        <v>0</v>
      </c>
      <c r="BH412">
        <f>(AN412-AT412)/(AN412-BE412)</f>
        <v>0</v>
      </c>
      <c r="BI412">
        <f>(AT412-AS412)/(AT412-AM412)</f>
        <v>0</v>
      </c>
      <c r="BJ412">
        <f>(AN412-AT412)/(AN412-AM412)</f>
        <v>0</v>
      </c>
      <c r="BK412">
        <f>(BG412*BE412/AS412)</f>
        <v>0</v>
      </c>
      <c r="BL412">
        <f>(1-BK412)</f>
        <v>0</v>
      </c>
      <c r="BM412">
        <f>$B$11*CK412+$C$11*CL412+$F$11*CM412*(1-CP412)</f>
        <v>0</v>
      </c>
      <c r="BN412">
        <f>BM412*BO412</f>
        <v>0</v>
      </c>
      <c r="BO412">
        <f>($B$11*$D$9+$C$11*$D$9+$F$11*((CZ412+CR412)/MAX(CZ412+CR412+DA412, 0.1)*$I$9+DA412/MAX(CZ412+CR412+DA412, 0.1)*$J$9))/($B$11+$C$11+$F$11)</f>
        <v>0</v>
      </c>
      <c r="BP412">
        <f>($B$11*$K$9+$C$11*$K$9+$F$11*((CZ412+CR412)/MAX(CZ412+CR412+DA412, 0.1)*$P$9+DA412/MAX(CZ412+CR412+DA412, 0.1)*$Q$9))/($B$11+$C$11+$F$11)</f>
        <v>0</v>
      </c>
      <c r="BQ412">
        <v>6</v>
      </c>
      <c r="BR412">
        <v>0.5</v>
      </c>
      <c r="BS412" t="s">
        <v>293</v>
      </c>
      <c r="BT412">
        <v>2</v>
      </c>
      <c r="BU412">
        <v>1627941303.6</v>
      </c>
      <c r="BV412">
        <v>1315.35</v>
      </c>
      <c r="BW412">
        <v>1319.85</v>
      </c>
      <c r="BX412">
        <v>19.8309</v>
      </c>
      <c r="BY412">
        <v>19.7534</v>
      </c>
      <c r="BZ412">
        <v>1312.01</v>
      </c>
      <c r="CA412">
        <v>19.96</v>
      </c>
      <c r="CB412">
        <v>899.928</v>
      </c>
      <c r="CC412">
        <v>101.136</v>
      </c>
      <c r="CD412">
        <v>0.0993456</v>
      </c>
      <c r="CE412">
        <v>35.3469</v>
      </c>
      <c r="CF412">
        <v>35.6308</v>
      </c>
      <c r="CG412">
        <v>999.9</v>
      </c>
      <c r="CH412">
        <v>0</v>
      </c>
      <c r="CI412">
        <v>0</v>
      </c>
      <c r="CJ412">
        <v>10017.5</v>
      </c>
      <c r="CK412">
        <v>0</v>
      </c>
      <c r="CL412">
        <v>66.1802</v>
      </c>
      <c r="CM412">
        <v>1460.2</v>
      </c>
      <c r="CN412">
        <v>0.973009</v>
      </c>
      <c r="CO412">
        <v>0.0269909</v>
      </c>
      <c r="CP412">
        <v>0</v>
      </c>
      <c r="CQ412">
        <v>3.2519</v>
      </c>
      <c r="CR412">
        <v>4.99951</v>
      </c>
      <c r="CS412">
        <v>192.767</v>
      </c>
      <c r="CT412">
        <v>11913.6</v>
      </c>
      <c r="CU412">
        <v>48.375</v>
      </c>
      <c r="CV412">
        <v>50.75</v>
      </c>
      <c r="CW412">
        <v>49.875</v>
      </c>
      <c r="CX412">
        <v>49.875</v>
      </c>
      <c r="CY412">
        <v>50.437</v>
      </c>
      <c r="CZ412">
        <v>1415.92</v>
      </c>
      <c r="DA412">
        <v>39.28</v>
      </c>
      <c r="DB412">
        <v>0</v>
      </c>
      <c r="DC412">
        <v>1627941304.3</v>
      </c>
      <c r="DD412">
        <v>0</v>
      </c>
      <c r="DE412">
        <v>3.273072</v>
      </c>
      <c r="DF412">
        <v>-0.427307693770314</v>
      </c>
      <c r="DG412">
        <v>-1.10361537880114</v>
      </c>
      <c r="DH412">
        <v>192.86292</v>
      </c>
      <c r="DI412">
        <v>15</v>
      </c>
      <c r="DJ412">
        <v>1627940486.6</v>
      </c>
      <c r="DK412" t="s">
        <v>294</v>
      </c>
      <c r="DL412">
        <v>1627940484.1</v>
      </c>
      <c r="DM412">
        <v>1627940486.6</v>
      </c>
      <c r="DN412">
        <v>1</v>
      </c>
      <c r="DO412">
        <v>-0.66</v>
      </c>
      <c r="DP412">
        <v>-0.126</v>
      </c>
      <c r="DQ412">
        <v>0.617</v>
      </c>
      <c r="DR412">
        <v>-0.144</v>
      </c>
      <c r="DS412">
        <v>420</v>
      </c>
      <c r="DT412">
        <v>19</v>
      </c>
      <c r="DU412">
        <v>0.69</v>
      </c>
      <c r="DV412">
        <v>0.21</v>
      </c>
      <c r="DW412">
        <v>-4.27997926829268</v>
      </c>
      <c r="DX412">
        <v>-1.51769958188153</v>
      </c>
      <c r="DY412">
        <v>0.185438089259583</v>
      </c>
      <c r="DZ412">
        <v>0</v>
      </c>
      <c r="EA412">
        <v>3.27799142857143</v>
      </c>
      <c r="EB412">
        <v>-0.189797260273971</v>
      </c>
      <c r="EC412">
        <v>0.140497006315699</v>
      </c>
      <c r="ED412">
        <v>1</v>
      </c>
      <c r="EE412">
        <v>0.0819893780487805</v>
      </c>
      <c r="EF412">
        <v>0.108023496167248</v>
      </c>
      <c r="EG412">
        <v>0.0165042354915856</v>
      </c>
      <c r="EH412">
        <v>0</v>
      </c>
      <c r="EI412">
        <v>1</v>
      </c>
      <c r="EJ412">
        <v>3</v>
      </c>
      <c r="EK412" t="s">
        <v>349</v>
      </c>
      <c r="EL412">
        <v>100</v>
      </c>
      <c r="EM412">
        <v>100</v>
      </c>
      <c r="EN412">
        <v>3.34</v>
      </c>
      <c r="EO412">
        <v>-0.1291</v>
      </c>
      <c r="EP412">
        <v>-1.5265217558934</v>
      </c>
      <c r="EQ412">
        <v>0.00616335315543056</v>
      </c>
      <c r="ER412">
        <v>-2.81551833566181e-06</v>
      </c>
      <c r="ES412">
        <v>7.20361701182458e-10</v>
      </c>
      <c r="ET412">
        <v>-0.335119031910718</v>
      </c>
      <c r="EU412">
        <v>0.000949733804135094</v>
      </c>
      <c r="EV412">
        <v>0.000626151634330831</v>
      </c>
      <c r="EW412">
        <v>-7.8445624330649e-06</v>
      </c>
      <c r="EX412">
        <v>-4</v>
      </c>
      <c r="EY412">
        <v>2067</v>
      </c>
      <c r="EZ412">
        <v>1</v>
      </c>
      <c r="FA412">
        <v>22</v>
      </c>
      <c r="FB412">
        <v>13.7</v>
      </c>
      <c r="FC412">
        <v>13.6</v>
      </c>
      <c r="FD412">
        <v>18</v>
      </c>
      <c r="FE412">
        <v>994.815</v>
      </c>
      <c r="FF412">
        <v>443.287</v>
      </c>
      <c r="FG412">
        <v>33.0009</v>
      </c>
      <c r="FH412">
        <v>36.1124</v>
      </c>
      <c r="FI412">
        <v>30.0008</v>
      </c>
      <c r="FJ412">
        <v>35.8519</v>
      </c>
      <c r="FK412">
        <v>35.8657</v>
      </c>
      <c r="FL412">
        <v>68.0901</v>
      </c>
      <c r="FM412">
        <v>46.8102</v>
      </c>
      <c r="FN412">
        <v>0</v>
      </c>
      <c r="FO412">
        <v>33</v>
      </c>
      <c r="FP412">
        <v>1331.96</v>
      </c>
      <c r="FQ412">
        <v>19.7244</v>
      </c>
      <c r="FR412">
        <v>98.6305</v>
      </c>
      <c r="FS412">
        <v>97.4363</v>
      </c>
    </row>
    <row r="413" spans="1:175">
      <c r="A413">
        <v>397</v>
      </c>
      <c r="B413">
        <v>1627941305.6</v>
      </c>
      <c r="C413">
        <v>792</v>
      </c>
      <c r="D413" t="s">
        <v>1088</v>
      </c>
      <c r="E413" t="s">
        <v>1089</v>
      </c>
      <c r="F413">
        <v>0</v>
      </c>
      <c r="H413">
        <v>1627941305.6</v>
      </c>
      <c r="I413">
        <f>(J413)/1000</f>
        <v>0</v>
      </c>
      <c r="J413">
        <f>1000*CB413*AH413*(BX413-BY413)/(100*BQ413*(1000-AH413*BX413))</f>
        <v>0</v>
      </c>
      <c r="K413">
        <f>CB413*AH413*(BW413-BV413*(1000-AH413*BY413)/(1000-AH413*BX413))/(100*BQ413)</f>
        <v>0</v>
      </c>
      <c r="L413">
        <f>BV413 - IF(AH413&gt;1, K413*BQ413*100.0/(AJ413*CJ413), 0)</f>
        <v>0</v>
      </c>
      <c r="M413">
        <f>((S413-I413/2)*L413-K413)/(S413+I413/2)</f>
        <v>0</v>
      </c>
      <c r="N413">
        <f>M413*(CC413+CD413)/1000.0</f>
        <v>0</v>
      </c>
      <c r="O413">
        <f>(BV413 - IF(AH413&gt;1, K413*BQ413*100.0/(AJ413*CJ413), 0))*(CC413+CD413)/1000.0</f>
        <v>0</v>
      </c>
      <c r="P413">
        <f>2.0/((1/R413-1/Q413)+SIGN(R413)*SQRT((1/R413-1/Q413)*(1/R413-1/Q413) + 4*BR413/((BR413+1)*(BR413+1))*(2*1/R413*1/Q413-1/Q413*1/Q413)))</f>
        <v>0</v>
      </c>
      <c r="Q413">
        <f>IF(LEFT(BS413,1)&lt;&gt;"0",IF(LEFT(BS413,1)="1",3.0,BT413),$D$5+$E$5*(CJ413*CC413/($K$5*1000))+$F$5*(CJ413*CC413/($K$5*1000))*MAX(MIN(BQ413,$J$5),$I$5)*MAX(MIN(BQ413,$J$5),$I$5)+$G$5*MAX(MIN(BQ413,$J$5),$I$5)*(CJ413*CC413/($K$5*1000))+$H$5*(CJ413*CC413/($K$5*1000))*(CJ413*CC413/($K$5*1000)))</f>
        <v>0</v>
      </c>
      <c r="R413">
        <f>I413*(1000-(1000*0.61365*exp(17.502*V413/(240.97+V413))/(CC413+CD413)+BX413)/2)/(1000*0.61365*exp(17.502*V413/(240.97+V413))/(CC413+CD413)-BX413)</f>
        <v>0</v>
      </c>
      <c r="S413">
        <f>1/((BR413+1)/(P413/1.6)+1/(Q413/1.37)) + BR413/((BR413+1)/(P413/1.6) + BR413/(Q413/1.37))</f>
        <v>0</v>
      </c>
      <c r="T413">
        <f>(BM413*BP413)</f>
        <v>0</v>
      </c>
      <c r="U413">
        <f>(CE413+(T413+2*0.95*5.67E-8*(((CE413+$B$7)+273)^4-(CE413+273)^4)-44100*I413)/(1.84*29.3*Q413+8*0.95*5.67E-8*(CE413+273)^3))</f>
        <v>0</v>
      </c>
      <c r="V413">
        <f>($C$7*CF413+$D$7*CG413+$E$7*U413)</f>
        <v>0</v>
      </c>
      <c r="W413">
        <f>0.61365*exp(17.502*V413/(240.97+V413))</f>
        <v>0</v>
      </c>
      <c r="X413">
        <f>(Y413/Z413*100)</f>
        <v>0</v>
      </c>
      <c r="Y413">
        <f>BX413*(CC413+CD413)/1000</f>
        <v>0</v>
      </c>
      <c r="Z413">
        <f>0.61365*exp(17.502*CE413/(240.97+CE413))</f>
        <v>0</v>
      </c>
      <c r="AA413">
        <f>(W413-BX413*(CC413+CD413)/1000)</f>
        <v>0</v>
      </c>
      <c r="AB413">
        <f>(-I413*44100)</f>
        <v>0</v>
      </c>
      <c r="AC413">
        <f>2*29.3*Q413*0.92*(CE413-V413)</f>
        <v>0</v>
      </c>
      <c r="AD413">
        <f>2*0.95*5.67E-8*(((CE413+$B$7)+273)^4-(V413+273)^4)</f>
        <v>0</v>
      </c>
      <c r="AE413">
        <f>T413+AD413+AB413+AC413</f>
        <v>0</v>
      </c>
      <c r="AF413">
        <v>0</v>
      </c>
      <c r="AG413">
        <v>0</v>
      </c>
      <c r="AH413">
        <f>IF(AF413*$H$13&gt;=AJ413,1.0,(AJ413/(AJ413-AF413*$H$13)))</f>
        <v>0</v>
      </c>
      <c r="AI413">
        <f>(AH413-1)*100</f>
        <v>0</v>
      </c>
      <c r="AJ413">
        <f>MAX(0,($B$13+$C$13*CJ413)/(1+$D$13*CJ413)*CC413/(CE413+273)*$E$13)</f>
        <v>0</v>
      </c>
      <c r="AK413" t="s">
        <v>292</v>
      </c>
      <c r="AL413" t="s">
        <v>292</v>
      </c>
      <c r="AM413">
        <v>0</v>
      </c>
      <c r="AN413">
        <v>0</v>
      </c>
      <c r="AO413">
        <f>1-AM413/AN413</f>
        <v>0</v>
      </c>
      <c r="AP413">
        <v>0</v>
      </c>
      <c r="AQ413" t="s">
        <v>292</v>
      </c>
      <c r="AR413" t="s">
        <v>292</v>
      </c>
      <c r="AS413">
        <v>0</v>
      </c>
      <c r="AT413">
        <v>0</v>
      </c>
      <c r="AU413">
        <f>1-AS413/AT413</f>
        <v>0</v>
      </c>
      <c r="AV413">
        <v>0.5</v>
      </c>
      <c r="AW413">
        <f>BN413</f>
        <v>0</v>
      </c>
      <c r="AX413">
        <f>K413</f>
        <v>0</v>
      </c>
      <c r="AY413">
        <f>AU413*AV413*AW413</f>
        <v>0</v>
      </c>
      <c r="AZ413">
        <f>(AX413-AP413)/AW413</f>
        <v>0</v>
      </c>
      <c r="BA413">
        <f>(AN413-AT413)/AT413</f>
        <v>0</v>
      </c>
      <c r="BB413">
        <f>AM413/(AO413+AM413/AT413)</f>
        <v>0</v>
      </c>
      <c r="BC413" t="s">
        <v>292</v>
      </c>
      <c r="BD413">
        <v>0</v>
      </c>
      <c r="BE413">
        <f>IF(BD413&lt;&gt;0, BD413, BB413)</f>
        <v>0</v>
      </c>
      <c r="BF413">
        <f>1-BE413/AT413</f>
        <v>0</v>
      </c>
      <c r="BG413">
        <f>(AT413-AS413)/(AT413-BE413)</f>
        <v>0</v>
      </c>
      <c r="BH413">
        <f>(AN413-AT413)/(AN413-BE413)</f>
        <v>0</v>
      </c>
      <c r="BI413">
        <f>(AT413-AS413)/(AT413-AM413)</f>
        <v>0</v>
      </c>
      <c r="BJ413">
        <f>(AN413-AT413)/(AN413-AM413)</f>
        <v>0</v>
      </c>
      <c r="BK413">
        <f>(BG413*BE413/AS413)</f>
        <v>0</v>
      </c>
      <c r="BL413">
        <f>(1-BK413)</f>
        <v>0</v>
      </c>
      <c r="BM413">
        <f>$B$11*CK413+$C$11*CL413+$F$11*CM413*(1-CP413)</f>
        <v>0</v>
      </c>
      <c r="BN413">
        <f>BM413*BO413</f>
        <v>0</v>
      </c>
      <c r="BO413">
        <f>($B$11*$D$9+$C$11*$D$9+$F$11*((CZ413+CR413)/MAX(CZ413+CR413+DA413, 0.1)*$I$9+DA413/MAX(CZ413+CR413+DA413, 0.1)*$J$9))/($B$11+$C$11+$F$11)</f>
        <v>0</v>
      </c>
      <c r="BP413">
        <f>($B$11*$K$9+$C$11*$K$9+$F$11*((CZ413+CR413)/MAX(CZ413+CR413+DA413, 0.1)*$P$9+DA413/MAX(CZ413+CR413+DA413, 0.1)*$Q$9))/($B$11+$C$11+$F$11)</f>
        <v>0</v>
      </c>
      <c r="BQ413">
        <v>6</v>
      </c>
      <c r="BR413">
        <v>0.5</v>
      </c>
      <c r="BS413" t="s">
        <v>293</v>
      </c>
      <c r="BT413">
        <v>2</v>
      </c>
      <c r="BU413">
        <v>1627941305.6</v>
      </c>
      <c r="BV413">
        <v>1318.79</v>
      </c>
      <c r="BW413">
        <v>1323.01</v>
      </c>
      <c r="BX413">
        <v>19.8316</v>
      </c>
      <c r="BY413">
        <v>19.7569</v>
      </c>
      <c r="BZ413">
        <v>1315.44</v>
      </c>
      <c r="CA413">
        <v>19.9606</v>
      </c>
      <c r="CB413">
        <v>899.952</v>
      </c>
      <c r="CC413">
        <v>101.136</v>
      </c>
      <c r="CD413">
        <v>0.0993159</v>
      </c>
      <c r="CE413">
        <v>35.3458</v>
      </c>
      <c r="CF413">
        <v>35.6212</v>
      </c>
      <c r="CG413">
        <v>999.9</v>
      </c>
      <c r="CH413">
        <v>0</v>
      </c>
      <c r="CI413">
        <v>0</v>
      </c>
      <c r="CJ413">
        <v>9986.25</v>
      </c>
      <c r="CK413">
        <v>0</v>
      </c>
      <c r="CL413">
        <v>66.1943</v>
      </c>
      <c r="CM413">
        <v>1460.21</v>
      </c>
      <c r="CN413">
        <v>0.973009</v>
      </c>
      <c r="CO413">
        <v>0.0269909</v>
      </c>
      <c r="CP413">
        <v>0</v>
      </c>
      <c r="CQ413">
        <v>3.7073</v>
      </c>
      <c r="CR413">
        <v>4.99951</v>
      </c>
      <c r="CS413">
        <v>192.575</v>
      </c>
      <c r="CT413">
        <v>11913.7</v>
      </c>
      <c r="CU413">
        <v>48.375</v>
      </c>
      <c r="CV413">
        <v>50.75</v>
      </c>
      <c r="CW413">
        <v>49.875</v>
      </c>
      <c r="CX413">
        <v>49.875</v>
      </c>
      <c r="CY413">
        <v>50.437</v>
      </c>
      <c r="CZ413">
        <v>1415.93</v>
      </c>
      <c r="DA413">
        <v>39.28</v>
      </c>
      <c r="DB413">
        <v>0</v>
      </c>
      <c r="DC413">
        <v>1627941306.7</v>
      </c>
      <c r="DD413">
        <v>0</v>
      </c>
      <c r="DE413">
        <v>3.263944</v>
      </c>
      <c r="DF413">
        <v>0.0366923110699151</v>
      </c>
      <c r="DG413">
        <v>-1.15815383929463</v>
      </c>
      <c r="DH413">
        <v>192.82284</v>
      </c>
      <c r="DI413">
        <v>15</v>
      </c>
      <c r="DJ413">
        <v>1627940486.6</v>
      </c>
      <c r="DK413" t="s">
        <v>294</v>
      </c>
      <c r="DL413">
        <v>1627940484.1</v>
      </c>
      <c r="DM413">
        <v>1627940486.6</v>
      </c>
      <c r="DN413">
        <v>1</v>
      </c>
      <c r="DO413">
        <v>-0.66</v>
      </c>
      <c r="DP413">
        <v>-0.126</v>
      </c>
      <c r="DQ413">
        <v>0.617</v>
      </c>
      <c r="DR413">
        <v>-0.144</v>
      </c>
      <c r="DS413">
        <v>420</v>
      </c>
      <c r="DT413">
        <v>19</v>
      </c>
      <c r="DU413">
        <v>0.69</v>
      </c>
      <c r="DV413">
        <v>0.21</v>
      </c>
      <c r="DW413">
        <v>-4.31286975609756</v>
      </c>
      <c r="DX413">
        <v>-1.33101240418119</v>
      </c>
      <c r="DY413">
        <v>0.183985821464428</v>
      </c>
      <c r="DZ413">
        <v>0</v>
      </c>
      <c r="EA413">
        <v>3.26647575757576</v>
      </c>
      <c r="EB413">
        <v>-0.275234598157695</v>
      </c>
      <c r="EC413">
        <v>0.145350010226731</v>
      </c>
      <c r="ED413">
        <v>1</v>
      </c>
      <c r="EE413">
        <v>0.0832343658536585</v>
      </c>
      <c r="EF413">
        <v>0.0655672034843207</v>
      </c>
      <c r="EG413">
        <v>0.0155506883508786</v>
      </c>
      <c r="EH413">
        <v>1</v>
      </c>
      <c r="EI413">
        <v>2</v>
      </c>
      <c r="EJ413">
        <v>3</v>
      </c>
      <c r="EK413" t="s">
        <v>298</v>
      </c>
      <c r="EL413">
        <v>100</v>
      </c>
      <c r="EM413">
        <v>100</v>
      </c>
      <c r="EN413">
        <v>3.35</v>
      </c>
      <c r="EO413">
        <v>-0.129</v>
      </c>
      <c r="EP413">
        <v>-1.5265217558934</v>
      </c>
      <c r="EQ413">
        <v>0.00616335315543056</v>
      </c>
      <c r="ER413">
        <v>-2.81551833566181e-06</v>
      </c>
      <c r="ES413">
        <v>7.20361701182458e-10</v>
      </c>
      <c r="ET413">
        <v>-0.335119031910718</v>
      </c>
      <c r="EU413">
        <v>0.000949733804135094</v>
      </c>
      <c r="EV413">
        <v>0.000626151634330831</v>
      </c>
      <c r="EW413">
        <v>-7.8445624330649e-06</v>
      </c>
      <c r="EX413">
        <v>-4</v>
      </c>
      <c r="EY413">
        <v>2067</v>
      </c>
      <c r="EZ413">
        <v>1</v>
      </c>
      <c r="FA413">
        <v>22</v>
      </c>
      <c r="FB413">
        <v>13.7</v>
      </c>
      <c r="FC413">
        <v>13.7</v>
      </c>
      <c r="FD413">
        <v>18</v>
      </c>
      <c r="FE413">
        <v>994.712</v>
      </c>
      <c r="FF413">
        <v>443.266</v>
      </c>
      <c r="FG413">
        <v>33.0007</v>
      </c>
      <c r="FH413">
        <v>36.1166</v>
      </c>
      <c r="FI413">
        <v>30.0008</v>
      </c>
      <c r="FJ413">
        <v>35.8558</v>
      </c>
      <c r="FK413">
        <v>35.8698</v>
      </c>
      <c r="FL413">
        <v>68.1913</v>
      </c>
      <c r="FM413">
        <v>46.8102</v>
      </c>
      <c r="FN413">
        <v>0</v>
      </c>
      <c r="FO413">
        <v>33</v>
      </c>
      <c r="FP413">
        <v>1337</v>
      </c>
      <c r="FQ413">
        <v>19.7244</v>
      </c>
      <c r="FR413">
        <v>98.6297</v>
      </c>
      <c r="FS413">
        <v>97.4355</v>
      </c>
    </row>
    <row r="414" spans="1:175">
      <c r="A414">
        <v>398</v>
      </c>
      <c r="B414">
        <v>1627941307.6</v>
      </c>
      <c r="C414">
        <v>794</v>
      </c>
      <c r="D414" t="s">
        <v>1090</v>
      </c>
      <c r="E414" t="s">
        <v>1091</v>
      </c>
      <c r="F414">
        <v>0</v>
      </c>
      <c r="H414">
        <v>1627941307.6</v>
      </c>
      <c r="I414">
        <f>(J414)/1000</f>
        <v>0</v>
      </c>
      <c r="J414">
        <f>1000*CB414*AH414*(BX414-BY414)/(100*BQ414*(1000-AH414*BX414))</f>
        <v>0</v>
      </c>
      <c r="K414">
        <f>CB414*AH414*(BW414-BV414*(1000-AH414*BY414)/(1000-AH414*BX414))/(100*BQ414)</f>
        <v>0</v>
      </c>
      <c r="L414">
        <f>BV414 - IF(AH414&gt;1, K414*BQ414*100.0/(AJ414*CJ414), 0)</f>
        <v>0</v>
      </c>
      <c r="M414">
        <f>((S414-I414/2)*L414-K414)/(S414+I414/2)</f>
        <v>0</v>
      </c>
      <c r="N414">
        <f>M414*(CC414+CD414)/1000.0</f>
        <v>0</v>
      </c>
      <c r="O414">
        <f>(BV414 - IF(AH414&gt;1, K414*BQ414*100.0/(AJ414*CJ414), 0))*(CC414+CD414)/1000.0</f>
        <v>0</v>
      </c>
      <c r="P414">
        <f>2.0/((1/R414-1/Q414)+SIGN(R414)*SQRT((1/R414-1/Q414)*(1/R414-1/Q414) + 4*BR414/((BR414+1)*(BR414+1))*(2*1/R414*1/Q414-1/Q414*1/Q414)))</f>
        <v>0</v>
      </c>
      <c r="Q414">
        <f>IF(LEFT(BS414,1)&lt;&gt;"0",IF(LEFT(BS414,1)="1",3.0,BT414),$D$5+$E$5*(CJ414*CC414/($K$5*1000))+$F$5*(CJ414*CC414/($K$5*1000))*MAX(MIN(BQ414,$J$5),$I$5)*MAX(MIN(BQ414,$J$5),$I$5)+$G$5*MAX(MIN(BQ414,$J$5),$I$5)*(CJ414*CC414/($K$5*1000))+$H$5*(CJ414*CC414/($K$5*1000))*(CJ414*CC414/($K$5*1000)))</f>
        <v>0</v>
      </c>
      <c r="R414">
        <f>I414*(1000-(1000*0.61365*exp(17.502*V414/(240.97+V414))/(CC414+CD414)+BX414)/2)/(1000*0.61365*exp(17.502*V414/(240.97+V414))/(CC414+CD414)-BX414)</f>
        <v>0</v>
      </c>
      <c r="S414">
        <f>1/((BR414+1)/(P414/1.6)+1/(Q414/1.37)) + BR414/((BR414+1)/(P414/1.6) + BR414/(Q414/1.37))</f>
        <v>0</v>
      </c>
      <c r="T414">
        <f>(BM414*BP414)</f>
        <v>0</v>
      </c>
      <c r="U414">
        <f>(CE414+(T414+2*0.95*5.67E-8*(((CE414+$B$7)+273)^4-(CE414+273)^4)-44100*I414)/(1.84*29.3*Q414+8*0.95*5.67E-8*(CE414+273)^3))</f>
        <v>0</v>
      </c>
      <c r="V414">
        <f>($C$7*CF414+$D$7*CG414+$E$7*U414)</f>
        <v>0</v>
      </c>
      <c r="W414">
        <f>0.61365*exp(17.502*V414/(240.97+V414))</f>
        <v>0</v>
      </c>
      <c r="X414">
        <f>(Y414/Z414*100)</f>
        <v>0</v>
      </c>
      <c r="Y414">
        <f>BX414*(CC414+CD414)/1000</f>
        <v>0</v>
      </c>
      <c r="Z414">
        <f>0.61365*exp(17.502*CE414/(240.97+CE414))</f>
        <v>0</v>
      </c>
      <c r="AA414">
        <f>(W414-BX414*(CC414+CD414)/1000)</f>
        <v>0</v>
      </c>
      <c r="AB414">
        <f>(-I414*44100)</f>
        <v>0</v>
      </c>
      <c r="AC414">
        <f>2*29.3*Q414*0.92*(CE414-V414)</f>
        <v>0</v>
      </c>
      <c r="AD414">
        <f>2*0.95*5.67E-8*(((CE414+$B$7)+273)^4-(V414+273)^4)</f>
        <v>0</v>
      </c>
      <c r="AE414">
        <f>T414+AD414+AB414+AC414</f>
        <v>0</v>
      </c>
      <c r="AF414">
        <v>0</v>
      </c>
      <c r="AG414">
        <v>0</v>
      </c>
      <c r="AH414">
        <f>IF(AF414*$H$13&gt;=AJ414,1.0,(AJ414/(AJ414-AF414*$H$13)))</f>
        <v>0</v>
      </c>
      <c r="AI414">
        <f>(AH414-1)*100</f>
        <v>0</v>
      </c>
      <c r="AJ414">
        <f>MAX(0,($B$13+$C$13*CJ414)/(1+$D$13*CJ414)*CC414/(CE414+273)*$E$13)</f>
        <v>0</v>
      </c>
      <c r="AK414" t="s">
        <v>292</v>
      </c>
      <c r="AL414" t="s">
        <v>292</v>
      </c>
      <c r="AM414">
        <v>0</v>
      </c>
      <c r="AN414">
        <v>0</v>
      </c>
      <c r="AO414">
        <f>1-AM414/AN414</f>
        <v>0</v>
      </c>
      <c r="AP414">
        <v>0</v>
      </c>
      <c r="AQ414" t="s">
        <v>292</v>
      </c>
      <c r="AR414" t="s">
        <v>292</v>
      </c>
      <c r="AS414">
        <v>0</v>
      </c>
      <c r="AT414">
        <v>0</v>
      </c>
      <c r="AU414">
        <f>1-AS414/AT414</f>
        <v>0</v>
      </c>
      <c r="AV414">
        <v>0.5</v>
      </c>
      <c r="AW414">
        <f>BN414</f>
        <v>0</v>
      </c>
      <c r="AX414">
        <f>K414</f>
        <v>0</v>
      </c>
      <c r="AY414">
        <f>AU414*AV414*AW414</f>
        <v>0</v>
      </c>
      <c r="AZ414">
        <f>(AX414-AP414)/AW414</f>
        <v>0</v>
      </c>
      <c r="BA414">
        <f>(AN414-AT414)/AT414</f>
        <v>0</v>
      </c>
      <c r="BB414">
        <f>AM414/(AO414+AM414/AT414)</f>
        <v>0</v>
      </c>
      <c r="BC414" t="s">
        <v>292</v>
      </c>
      <c r="BD414">
        <v>0</v>
      </c>
      <c r="BE414">
        <f>IF(BD414&lt;&gt;0, BD414, BB414)</f>
        <v>0</v>
      </c>
      <c r="BF414">
        <f>1-BE414/AT414</f>
        <v>0</v>
      </c>
      <c r="BG414">
        <f>(AT414-AS414)/(AT414-BE414)</f>
        <v>0</v>
      </c>
      <c r="BH414">
        <f>(AN414-AT414)/(AN414-BE414)</f>
        <v>0</v>
      </c>
      <c r="BI414">
        <f>(AT414-AS414)/(AT414-AM414)</f>
        <v>0</v>
      </c>
      <c r="BJ414">
        <f>(AN414-AT414)/(AN414-AM414)</f>
        <v>0</v>
      </c>
      <c r="BK414">
        <f>(BG414*BE414/AS414)</f>
        <v>0</v>
      </c>
      <c r="BL414">
        <f>(1-BK414)</f>
        <v>0</v>
      </c>
      <c r="BM414">
        <f>$B$11*CK414+$C$11*CL414+$F$11*CM414*(1-CP414)</f>
        <v>0</v>
      </c>
      <c r="BN414">
        <f>BM414*BO414</f>
        <v>0</v>
      </c>
      <c r="BO414">
        <f>($B$11*$D$9+$C$11*$D$9+$F$11*((CZ414+CR414)/MAX(CZ414+CR414+DA414, 0.1)*$I$9+DA414/MAX(CZ414+CR414+DA414, 0.1)*$J$9))/($B$11+$C$11+$F$11)</f>
        <v>0</v>
      </c>
      <c r="BP414">
        <f>($B$11*$K$9+$C$11*$K$9+$F$11*((CZ414+CR414)/MAX(CZ414+CR414+DA414, 0.1)*$P$9+DA414/MAX(CZ414+CR414+DA414, 0.1)*$Q$9))/($B$11+$C$11+$F$11)</f>
        <v>0</v>
      </c>
      <c r="BQ414">
        <v>6</v>
      </c>
      <c r="BR414">
        <v>0.5</v>
      </c>
      <c r="BS414" t="s">
        <v>293</v>
      </c>
      <c r="BT414">
        <v>2</v>
      </c>
      <c r="BU414">
        <v>1627941307.6</v>
      </c>
      <c r="BV414">
        <v>1322.12</v>
      </c>
      <c r="BW414">
        <v>1326.34</v>
      </c>
      <c r="BX414">
        <v>19.8327</v>
      </c>
      <c r="BY414">
        <v>19.7634</v>
      </c>
      <c r="BZ414">
        <v>1318.76</v>
      </c>
      <c r="CA414">
        <v>19.9618</v>
      </c>
      <c r="CB414">
        <v>900.038</v>
      </c>
      <c r="CC414">
        <v>101.136</v>
      </c>
      <c r="CD414">
        <v>0.0998272</v>
      </c>
      <c r="CE414">
        <v>35.3427</v>
      </c>
      <c r="CF414">
        <v>35.6124</v>
      </c>
      <c r="CG414">
        <v>999.9</v>
      </c>
      <c r="CH414">
        <v>0</v>
      </c>
      <c r="CI414">
        <v>0</v>
      </c>
      <c r="CJ414">
        <v>9986.25</v>
      </c>
      <c r="CK414">
        <v>0</v>
      </c>
      <c r="CL414">
        <v>66.2084</v>
      </c>
      <c r="CM414">
        <v>1459.91</v>
      </c>
      <c r="CN414">
        <v>0.973003</v>
      </c>
      <c r="CO414">
        <v>0.0269966</v>
      </c>
      <c r="CP414">
        <v>0</v>
      </c>
      <c r="CQ414">
        <v>3.3692</v>
      </c>
      <c r="CR414">
        <v>4.99951</v>
      </c>
      <c r="CS414">
        <v>192.487</v>
      </c>
      <c r="CT414">
        <v>11911.2</v>
      </c>
      <c r="CU414">
        <v>48.375</v>
      </c>
      <c r="CV414">
        <v>50.75</v>
      </c>
      <c r="CW414">
        <v>49.875</v>
      </c>
      <c r="CX414">
        <v>49.875</v>
      </c>
      <c r="CY414">
        <v>50.437</v>
      </c>
      <c r="CZ414">
        <v>1415.63</v>
      </c>
      <c r="DA414">
        <v>39.28</v>
      </c>
      <c r="DB414">
        <v>0</v>
      </c>
      <c r="DC414">
        <v>1627941308.5</v>
      </c>
      <c r="DD414">
        <v>0</v>
      </c>
      <c r="DE414">
        <v>3.26733461538462</v>
      </c>
      <c r="DF414">
        <v>0.549514535481395</v>
      </c>
      <c r="DG414">
        <v>-1.15131623501391</v>
      </c>
      <c r="DH414">
        <v>192.788923076923</v>
      </c>
      <c r="DI414">
        <v>15</v>
      </c>
      <c r="DJ414">
        <v>1627940486.6</v>
      </c>
      <c r="DK414" t="s">
        <v>294</v>
      </c>
      <c r="DL414">
        <v>1627940484.1</v>
      </c>
      <c r="DM414">
        <v>1627940486.6</v>
      </c>
      <c r="DN414">
        <v>1</v>
      </c>
      <c r="DO414">
        <v>-0.66</v>
      </c>
      <c r="DP414">
        <v>-0.126</v>
      </c>
      <c r="DQ414">
        <v>0.617</v>
      </c>
      <c r="DR414">
        <v>-0.144</v>
      </c>
      <c r="DS414">
        <v>420</v>
      </c>
      <c r="DT414">
        <v>19</v>
      </c>
      <c r="DU414">
        <v>0.69</v>
      </c>
      <c r="DV414">
        <v>0.21</v>
      </c>
      <c r="DW414">
        <v>-4.31721365853659</v>
      </c>
      <c r="DX414">
        <v>-0.844179930313588</v>
      </c>
      <c r="DY414">
        <v>0.180262740272408</v>
      </c>
      <c r="DZ414">
        <v>0</v>
      </c>
      <c r="EA414">
        <v>3.2769696969697</v>
      </c>
      <c r="EB414">
        <v>-0.277632958276038</v>
      </c>
      <c r="EC414">
        <v>0.163712587185404</v>
      </c>
      <c r="ED414">
        <v>1</v>
      </c>
      <c r="EE414">
        <v>0.084128956097561</v>
      </c>
      <c r="EF414">
        <v>0.0147497038327525</v>
      </c>
      <c r="EG414">
        <v>0.0146802323558412</v>
      </c>
      <c r="EH414">
        <v>1</v>
      </c>
      <c r="EI414">
        <v>2</v>
      </c>
      <c r="EJ414">
        <v>3</v>
      </c>
      <c r="EK414" t="s">
        <v>298</v>
      </c>
      <c r="EL414">
        <v>100</v>
      </c>
      <c r="EM414">
        <v>100</v>
      </c>
      <c r="EN414">
        <v>3.36</v>
      </c>
      <c r="EO414">
        <v>-0.1291</v>
      </c>
      <c r="EP414">
        <v>-1.5265217558934</v>
      </c>
      <c r="EQ414">
        <v>0.00616335315543056</v>
      </c>
      <c r="ER414">
        <v>-2.81551833566181e-06</v>
      </c>
      <c r="ES414">
        <v>7.20361701182458e-10</v>
      </c>
      <c r="ET414">
        <v>-0.335119031910718</v>
      </c>
      <c r="EU414">
        <v>0.000949733804135094</v>
      </c>
      <c r="EV414">
        <v>0.000626151634330831</v>
      </c>
      <c r="EW414">
        <v>-7.8445624330649e-06</v>
      </c>
      <c r="EX414">
        <v>-4</v>
      </c>
      <c r="EY414">
        <v>2067</v>
      </c>
      <c r="EZ414">
        <v>1</v>
      </c>
      <c r="FA414">
        <v>22</v>
      </c>
      <c r="FB414">
        <v>13.7</v>
      </c>
      <c r="FC414">
        <v>13.7</v>
      </c>
      <c r="FD414">
        <v>18</v>
      </c>
      <c r="FE414">
        <v>994.748</v>
      </c>
      <c r="FF414">
        <v>443.431</v>
      </c>
      <c r="FG414">
        <v>33.0004</v>
      </c>
      <c r="FH414">
        <v>36.12</v>
      </c>
      <c r="FI414">
        <v>30.0007</v>
      </c>
      <c r="FJ414">
        <v>35.86</v>
      </c>
      <c r="FK414">
        <v>35.8747</v>
      </c>
      <c r="FL414">
        <v>68.3559</v>
      </c>
      <c r="FM414">
        <v>46.8102</v>
      </c>
      <c r="FN414">
        <v>0</v>
      </c>
      <c r="FO414">
        <v>33</v>
      </c>
      <c r="FP414">
        <v>1337</v>
      </c>
      <c r="FQ414">
        <v>19.7244</v>
      </c>
      <c r="FR414">
        <v>98.628</v>
      </c>
      <c r="FS414">
        <v>97.4351</v>
      </c>
    </row>
    <row r="415" spans="1:175">
      <c r="A415">
        <v>399</v>
      </c>
      <c r="B415">
        <v>1627941309.6</v>
      </c>
      <c r="C415">
        <v>796</v>
      </c>
      <c r="D415" t="s">
        <v>1092</v>
      </c>
      <c r="E415" t="s">
        <v>1093</v>
      </c>
      <c r="F415">
        <v>0</v>
      </c>
      <c r="H415">
        <v>1627941309.6</v>
      </c>
      <c r="I415">
        <f>(J415)/1000</f>
        <v>0</v>
      </c>
      <c r="J415">
        <f>1000*CB415*AH415*(BX415-BY415)/(100*BQ415*(1000-AH415*BX415))</f>
        <v>0</v>
      </c>
      <c r="K415">
        <f>CB415*AH415*(BW415-BV415*(1000-AH415*BY415)/(1000-AH415*BX415))/(100*BQ415)</f>
        <v>0</v>
      </c>
      <c r="L415">
        <f>BV415 - IF(AH415&gt;1, K415*BQ415*100.0/(AJ415*CJ415), 0)</f>
        <v>0</v>
      </c>
      <c r="M415">
        <f>((S415-I415/2)*L415-K415)/(S415+I415/2)</f>
        <v>0</v>
      </c>
      <c r="N415">
        <f>M415*(CC415+CD415)/1000.0</f>
        <v>0</v>
      </c>
      <c r="O415">
        <f>(BV415 - IF(AH415&gt;1, K415*BQ415*100.0/(AJ415*CJ415), 0))*(CC415+CD415)/1000.0</f>
        <v>0</v>
      </c>
      <c r="P415">
        <f>2.0/((1/R415-1/Q415)+SIGN(R415)*SQRT((1/R415-1/Q415)*(1/R415-1/Q415) + 4*BR415/((BR415+1)*(BR415+1))*(2*1/R415*1/Q415-1/Q415*1/Q415)))</f>
        <v>0</v>
      </c>
      <c r="Q415">
        <f>IF(LEFT(BS415,1)&lt;&gt;"0",IF(LEFT(BS415,1)="1",3.0,BT415),$D$5+$E$5*(CJ415*CC415/($K$5*1000))+$F$5*(CJ415*CC415/($K$5*1000))*MAX(MIN(BQ415,$J$5),$I$5)*MAX(MIN(BQ415,$J$5),$I$5)+$G$5*MAX(MIN(BQ415,$J$5),$I$5)*(CJ415*CC415/($K$5*1000))+$H$5*(CJ415*CC415/($K$5*1000))*(CJ415*CC415/($K$5*1000)))</f>
        <v>0</v>
      </c>
      <c r="R415">
        <f>I415*(1000-(1000*0.61365*exp(17.502*V415/(240.97+V415))/(CC415+CD415)+BX415)/2)/(1000*0.61365*exp(17.502*V415/(240.97+V415))/(CC415+CD415)-BX415)</f>
        <v>0</v>
      </c>
      <c r="S415">
        <f>1/((BR415+1)/(P415/1.6)+1/(Q415/1.37)) + BR415/((BR415+1)/(P415/1.6) + BR415/(Q415/1.37))</f>
        <v>0</v>
      </c>
      <c r="T415">
        <f>(BM415*BP415)</f>
        <v>0</v>
      </c>
      <c r="U415">
        <f>(CE415+(T415+2*0.95*5.67E-8*(((CE415+$B$7)+273)^4-(CE415+273)^4)-44100*I415)/(1.84*29.3*Q415+8*0.95*5.67E-8*(CE415+273)^3))</f>
        <v>0</v>
      </c>
      <c r="V415">
        <f>($C$7*CF415+$D$7*CG415+$E$7*U415)</f>
        <v>0</v>
      </c>
      <c r="W415">
        <f>0.61365*exp(17.502*V415/(240.97+V415))</f>
        <v>0</v>
      </c>
      <c r="X415">
        <f>(Y415/Z415*100)</f>
        <v>0</v>
      </c>
      <c r="Y415">
        <f>BX415*(CC415+CD415)/1000</f>
        <v>0</v>
      </c>
      <c r="Z415">
        <f>0.61365*exp(17.502*CE415/(240.97+CE415))</f>
        <v>0</v>
      </c>
      <c r="AA415">
        <f>(W415-BX415*(CC415+CD415)/1000)</f>
        <v>0</v>
      </c>
      <c r="AB415">
        <f>(-I415*44100)</f>
        <v>0</v>
      </c>
      <c r="AC415">
        <f>2*29.3*Q415*0.92*(CE415-V415)</f>
        <v>0</v>
      </c>
      <c r="AD415">
        <f>2*0.95*5.67E-8*(((CE415+$B$7)+273)^4-(V415+273)^4)</f>
        <v>0</v>
      </c>
      <c r="AE415">
        <f>T415+AD415+AB415+AC415</f>
        <v>0</v>
      </c>
      <c r="AF415">
        <v>0</v>
      </c>
      <c r="AG415">
        <v>0</v>
      </c>
      <c r="AH415">
        <f>IF(AF415*$H$13&gt;=AJ415,1.0,(AJ415/(AJ415-AF415*$H$13)))</f>
        <v>0</v>
      </c>
      <c r="AI415">
        <f>(AH415-1)*100</f>
        <v>0</v>
      </c>
      <c r="AJ415">
        <f>MAX(0,($B$13+$C$13*CJ415)/(1+$D$13*CJ415)*CC415/(CE415+273)*$E$13)</f>
        <v>0</v>
      </c>
      <c r="AK415" t="s">
        <v>292</v>
      </c>
      <c r="AL415" t="s">
        <v>292</v>
      </c>
      <c r="AM415">
        <v>0</v>
      </c>
      <c r="AN415">
        <v>0</v>
      </c>
      <c r="AO415">
        <f>1-AM415/AN415</f>
        <v>0</v>
      </c>
      <c r="AP415">
        <v>0</v>
      </c>
      <c r="AQ415" t="s">
        <v>292</v>
      </c>
      <c r="AR415" t="s">
        <v>292</v>
      </c>
      <c r="AS415">
        <v>0</v>
      </c>
      <c r="AT415">
        <v>0</v>
      </c>
      <c r="AU415">
        <f>1-AS415/AT415</f>
        <v>0</v>
      </c>
      <c r="AV415">
        <v>0.5</v>
      </c>
      <c r="AW415">
        <f>BN415</f>
        <v>0</v>
      </c>
      <c r="AX415">
        <f>K415</f>
        <v>0</v>
      </c>
      <c r="AY415">
        <f>AU415*AV415*AW415</f>
        <v>0</v>
      </c>
      <c r="AZ415">
        <f>(AX415-AP415)/AW415</f>
        <v>0</v>
      </c>
      <c r="BA415">
        <f>(AN415-AT415)/AT415</f>
        <v>0</v>
      </c>
      <c r="BB415">
        <f>AM415/(AO415+AM415/AT415)</f>
        <v>0</v>
      </c>
      <c r="BC415" t="s">
        <v>292</v>
      </c>
      <c r="BD415">
        <v>0</v>
      </c>
      <c r="BE415">
        <f>IF(BD415&lt;&gt;0, BD415, BB415)</f>
        <v>0</v>
      </c>
      <c r="BF415">
        <f>1-BE415/AT415</f>
        <v>0</v>
      </c>
      <c r="BG415">
        <f>(AT415-AS415)/(AT415-BE415)</f>
        <v>0</v>
      </c>
      <c r="BH415">
        <f>(AN415-AT415)/(AN415-BE415)</f>
        <v>0</v>
      </c>
      <c r="BI415">
        <f>(AT415-AS415)/(AT415-AM415)</f>
        <v>0</v>
      </c>
      <c r="BJ415">
        <f>(AN415-AT415)/(AN415-AM415)</f>
        <v>0</v>
      </c>
      <c r="BK415">
        <f>(BG415*BE415/AS415)</f>
        <v>0</v>
      </c>
      <c r="BL415">
        <f>(1-BK415)</f>
        <v>0</v>
      </c>
      <c r="BM415">
        <f>$B$11*CK415+$C$11*CL415+$F$11*CM415*(1-CP415)</f>
        <v>0</v>
      </c>
      <c r="BN415">
        <f>BM415*BO415</f>
        <v>0</v>
      </c>
      <c r="BO415">
        <f>($B$11*$D$9+$C$11*$D$9+$F$11*((CZ415+CR415)/MAX(CZ415+CR415+DA415, 0.1)*$I$9+DA415/MAX(CZ415+CR415+DA415, 0.1)*$J$9))/($B$11+$C$11+$F$11)</f>
        <v>0</v>
      </c>
      <c r="BP415">
        <f>($B$11*$K$9+$C$11*$K$9+$F$11*((CZ415+CR415)/MAX(CZ415+CR415+DA415, 0.1)*$P$9+DA415/MAX(CZ415+CR415+DA415, 0.1)*$Q$9))/($B$11+$C$11+$F$11)</f>
        <v>0</v>
      </c>
      <c r="BQ415">
        <v>6</v>
      </c>
      <c r="BR415">
        <v>0.5</v>
      </c>
      <c r="BS415" t="s">
        <v>293</v>
      </c>
      <c r="BT415">
        <v>2</v>
      </c>
      <c r="BU415">
        <v>1627941309.6</v>
      </c>
      <c r="BV415">
        <v>1325.44</v>
      </c>
      <c r="BW415">
        <v>1329.83</v>
      </c>
      <c r="BX415">
        <v>19.8356</v>
      </c>
      <c r="BY415">
        <v>19.7662</v>
      </c>
      <c r="BZ415">
        <v>1322.08</v>
      </c>
      <c r="CA415">
        <v>19.9646</v>
      </c>
      <c r="CB415">
        <v>900.061</v>
      </c>
      <c r="CC415">
        <v>101.135</v>
      </c>
      <c r="CD415">
        <v>0.100117</v>
      </c>
      <c r="CE415">
        <v>35.3403</v>
      </c>
      <c r="CF415">
        <v>35.6153</v>
      </c>
      <c r="CG415">
        <v>999.9</v>
      </c>
      <c r="CH415">
        <v>0</v>
      </c>
      <c r="CI415">
        <v>0</v>
      </c>
      <c r="CJ415">
        <v>9995</v>
      </c>
      <c r="CK415">
        <v>0</v>
      </c>
      <c r="CL415">
        <v>66.2084</v>
      </c>
      <c r="CM415">
        <v>1459.92</v>
      </c>
      <c r="CN415">
        <v>0.973003</v>
      </c>
      <c r="CO415">
        <v>0.0269966</v>
      </c>
      <c r="CP415">
        <v>0</v>
      </c>
      <c r="CQ415">
        <v>3.359</v>
      </c>
      <c r="CR415">
        <v>4.99951</v>
      </c>
      <c r="CS415">
        <v>192.598</v>
      </c>
      <c r="CT415">
        <v>11911.3</v>
      </c>
      <c r="CU415">
        <v>48.375</v>
      </c>
      <c r="CV415">
        <v>50.75</v>
      </c>
      <c r="CW415">
        <v>49.875</v>
      </c>
      <c r="CX415">
        <v>49.875</v>
      </c>
      <c r="CY415">
        <v>50.437</v>
      </c>
      <c r="CZ415">
        <v>1415.64</v>
      </c>
      <c r="DA415">
        <v>39.28</v>
      </c>
      <c r="DB415">
        <v>0</v>
      </c>
      <c r="DC415">
        <v>1627941310.3</v>
      </c>
      <c r="DD415">
        <v>0</v>
      </c>
      <c r="DE415">
        <v>3.264944</v>
      </c>
      <c r="DF415">
        <v>0.231084623115747</v>
      </c>
      <c r="DG415">
        <v>-1.03469230930858</v>
      </c>
      <c r="DH415">
        <v>192.76268</v>
      </c>
      <c r="DI415">
        <v>15</v>
      </c>
      <c r="DJ415">
        <v>1627940486.6</v>
      </c>
      <c r="DK415" t="s">
        <v>294</v>
      </c>
      <c r="DL415">
        <v>1627940484.1</v>
      </c>
      <c r="DM415">
        <v>1627940486.6</v>
      </c>
      <c r="DN415">
        <v>1</v>
      </c>
      <c r="DO415">
        <v>-0.66</v>
      </c>
      <c r="DP415">
        <v>-0.126</v>
      </c>
      <c r="DQ415">
        <v>0.617</v>
      </c>
      <c r="DR415">
        <v>-0.144</v>
      </c>
      <c r="DS415">
        <v>420</v>
      </c>
      <c r="DT415">
        <v>19</v>
      </c>
      <c r="DU415">
        <v>0.69</v>
      </c>
      <c r="DV415">
        <v>0.21</v>
      </c>
      <c r="DW415">
        <v>-4.31909804878049</v>
      </c>
      <c r="DX415">
        <v>-0.736434773519163</v>
      </c>
      <c r="DY415">
        <v>0.182356357292454</v>
      </c>
      <c r="DZ415">
        <v>0</v>
      </c>
      <c r="EA415">
        <v>3.27814411764706</v>
      </c>
      <c r="EB415">
        <v>-0.0205869037185364</v>
      </c>
      <c r="EC415">
        <v>0.170825131074366</v>
      </c>
      <c r="ED415">
        <v>1</v>
      </c>
      <c r="EE415">
        <v>0.0845340097560976</v>
      </c>
      <c r="EF415">
        <v>-0.0433065135888503</v>
      </c>
      <c r="EG415">
        <v>0.0142059855606593</v>
      </c>
      <c r="EH415">
        <v>1</v>
      </c>
      <c r="EI415">
        <v>2</v>
      </c>
      <c r="EJ415">
        <v>3</v>
      </c>
      <c r="EK415" t="s">
        <v>298</v>
      </c>
      <c r="EL415">
        <v>100</v>
      </c>
      <c r="EM415">
        <v>100</v>
      </c>
      <c r="EN415">
        <v>3.36</v>
      </c>
      <c r="EO415">
        <v>-0.129</v>
      </c>
      <c r="EP415">
        <v>-1.5265217558934</v>
      </c>
      <c r="EQ415">
        <v>0.00616335315543056</v>
      </c>
      <c r="ER415">
        <v>-2.81551833566181e-06</v>
      </c>
      <c r="ES415">
        <v>7.20361701182458e-10</v>
      </c>
      <c r="ET415">
        <v>-0.335119031910718</v>
      </c>
      <c r="EU415">
        <v>0.000949733804135094</v>
      </c>
      <c r="EV415">
        <v>0.000626151634330831</v>
      </c>
      <c r="EW415">
        <v>-7.8445624330649e-06</v>
      </c>
      <c r="EX415">
        <v>-4</v>
      </c>
      <c r="EY415">
        <v>2067</v>
      </c>
      <c r="EZ415">
        <v>1</v>
      </c>
      <c r="FA415">
        <v>22</v>
      </c>
      <c r="FB415">
        <v>13.8</v>
      </c>
      <c r="FC415">
        <v>13.7</v>
      </c>
      <c r="FD415">
        <v>18</v>
      </c>
      <c r="FE415">
        <v>994.703</v>
      </c>
      <c r="FF415">
        <v>443.328</v>
      </c>
      <c r="FG415">
        <v>33.0002</v>
      </c>
      <c r="FH415">
        <v>36.1233</v>
      </c>
      <c r="FI415">
        <v>30.0007</v>
      </c>
      <c r="FJ415">
        <v>35.8642</v>
      </c>
      <c r="FK415">
        <v>35.8788</v>
      </c>
      <c r="FL415">
        <v>68.5039</v>
      </c>
      <c r="FM415">
        <v>46.8102</v>
      </c>
      <c r="FN415">
        <v>0</v>
      </c>
      <c r="FO415">
        <v>33</v>
      </c>
      <c r="FP415">
        <v>1342.04</v>
      </c>
      <c r="FQ415">
        <v>19.7244</v>
      </c>
      <c r="FR415">
        <v>98.6269</v>
      </c>
      <c r="FS415">
        <v>97.4345</v>
      </c>
    </row>
    <row r="416" spans="1:175">
      <c r="A416">
        <v>400</v>
      </c>
      <c r="B416">
        <v>1627941311.6</v>
      </c>
      <c r="C416">
        <v>798</v>
      </c>
      <c r="D416" t="s">
        <v>1094</v>
      </c>
      <c r="E416" t="s">
        <v>1095</v>
      </c>
      <c r="F416">
        <v>0</v>
      </c>
      <c r="H416">
        <v>1627941311.6</v>
      </c>
      <c r="I416">
        <f>(J416)/1000</f>
        <v>0</v>
      </c>
      <c r="J416">
        <f>1000*CB416*AH416*(BX416-BY416)/(100*BQ416*(1000-AH416*BX416))</f>
        <v>0</v>
      </c>
      <c r="K416">
        <f>CB416*AH416*(BW416-BV416*(1000-AH416*BY416)/(1000-AH416*BX416))/(100*BQ416)</f>
        <v>0</v>
      </c>
      <c r="L416">
        <f>BV416 - IF(AH416&gt;1, K416*BQ416*100.0/(AJ416*CJ416), 0)</f>
        <v>0</v>
      </c>
      <c r="M416">
        <f>((S416-I416/2)*L416-K416)/(S416+I416/2)</f>
        <v>0</v>
      </c>
      <c r="N416">
        <f>M416*(CC416+CD416)/1000.0</f>
        <v>0</v>
      </c>
      <c r="O416">
        <f>(BV416 - IF(AH416&gt;1, K416*BQ416*100.0/(AJ416*CJ416), 0))*(CC416+CD416)/1000.0</f>
        <v>0</v>
      </c>
      <c r="P416">
        <f>2.0/((1/R416-1/Q416)+SIGN(R416)*SQRT((1/R416-1/Q416)*(1/R416-1/Q416) + 4*BR416/((BR416+1)*(BR416+1))*(2*1/R416*1/Q416-1/Q416*1/Q416)))</f>
        <v>0</v>
      </c>
      <c r="Q416">
        <f>IF(LEFT(BS416,1)&lt;&gt;"0",IF(LEFT(BS416,1)="1",3.0,BT416),$D$5+$E$5*(CJ416*CC416/($K$5*1000))+$F$5*(CJ416*CC416/($K$5*1000))*MAX(MIN(BQ416,$J$5),$I$5)*MAX(MIN(BQ416,$J$5),$I$5)+$G$5*MAX(MIN(BQ416,$J$5),$I$5)*(CJ416*CC416/($K$5*1000))+$H$5*(CJ416*CC416/($K$5*1000))*(CJ416*CC416/($K$5*1000)))</f>
        <v>0</v>
      </c>
      <c r="R416">
        <f>I416*(1000-(1000*0.61365*exp(17.502*V416/(240.97+V416))/(CC416+CD416)+BX416)/2)/(1000*0.61365*exp(17.502*V416/(240.97+V416))/(CC416+CD416)-BX416)</f>
        <v>0</v>
      </c>
      <c r="S416">
        <f>1/((BR416+1)/(P416/1.6)+1/(Q416/1.37)) + BR416/((BR416+1)/(P416/1.6) + BR416/(Q416/1.37))</f>
        <v>0</v>
      </c>
      <c r="T416">
        <f>(BM416*BP416)</f>
        <v>0</v>
      </c>
      <c r="U416">
        <f>(CE416+(T416+2*0.95*5.67E-8*(((CE416+$B$7)+273)^4-(CE416+273)^4)-44100*I416)/(1.84*29.3*Q416+8*0.95*5.67E-8*(CE416+273)^3))</f>
        <v>0</v>
      </c>
      <c r="V416">
        <f>($C$7*CF416+$D$7*CG416+$E$7*U416)</f>
        <v>0</v>
      </c>
      <c r="W416">
        <f>0.61365*exp(17.502*V416/(240.97+V416))</f>
        <v>0</v>
      </c>
      <c r="X416">
        <f>(Y416/Z416*100)</f>
        <v>0</v>
      </c>
      <c r="Y416">
        <f>BX416*(CC416+CD416)/1000</f>
        <v>0</v>
      </c>
      <c r="Z416">
        <f>0.61365*exp(17.502*CE416/(240.97+CE416))</f>
        <v>0</v>
      </c>
      <c r="AA416">
        <f>(W416-BX416*(CC416+CD416)/1000)</f>
        <v>0</v>
      </c>
      <c r="AB416">
        <f>(-I416*44100)</f>
        <v>0</v>
      </c>
      <c r="AC416">
        <f>2*29.3*Q416*0.92*(CE416-V416)</f>
        <v>0</v>
      </c>
      <c r="AD416">
        <f>2*0.95*5.67E-8*(((CE416+$B$7)+273)^4-(V416+273)^4)</f>
        <v>0</v>
      </c>
      <c r="AE416">
        <f>T416+AD416+AB416+AC416</f>
        <v>0</v>
      </c>
      <c r="AF416">
        <v>0</v>
      </c>
      <c r="AG416">
        <v>0</v>
      </c>
      <c r="AH416">
        <f>IF(AF416*$H$13&gt;=AJ416,1.0,(AJ416/(AJ416-AF416*$H$13)))</f>
        <v>0</v>
      </c>
      <c r="AI416">
        <f>(AH416-1)*100</f>
        <v>0</v>
      </c>
      <c r="AJ416">
        <f>MAX(0,($B$13+$C$13*CJ416)/(1+$D$13*CJ416)*CC416/(CE416+273)*$E$13)</f>
        <v>0</v>
      </c>
      <c r="AK416" t="s">
        <v>292</v>
      </c>
      <c r="AL416" t="s">
        <v>292</v>
      </c>
      <c r="AM416">
        <v>0</v>
      </c>
      <c r="AN416">
        <v>0</v>
      </c>
      <c r="AO416">
        <f>1-AM416/AN416</f>
        <v>0</v>
      </c>
      <c r="AP416">
        <v>0</v>
      </c>
      <c r="AQ416" t="s">
        <v>292</v>
      </c>
      <c r="AR416" t="s">
        <v>292</v>
      </c>
      <c r="AS416">
        <v>0</v>
      </c>
      <c r="AT416">
        <v>0</v>
      </c>
      <c r="AU416">
        <f>1-AS416/AT416</f>
        <v>0</v>
      </c>
      <c r="AV416">
        <v>0.5</v>
      </c>
      <c r="AW416">
        <f>BN416</f>
        <v>0</v>
      </c>
      <c r="AX416">
        <f>K416</f>
        <v>0</v>
      </c>
      <c r="AY416">
        <f>AU416*AV416*AW416</f>
        <v>0</v>
      </c>
      <c r="AZ416">
        <f>(AX416-AP416)/AW416</f>
        <v>0</v>
      </c>
      <c r="BA416">
        <f>(AN416-AT416)/AT416</f>
        <v>0</v>
      </c>
      <c r="BB416">
        <f>AM416/(AO416+AM416/AT416)</f>
        <v>0</v>
      </c>
      <c r="BC416" t="s">
        <v>292</v>
      </c>
      <c r="BD416">
        <v>0</v>
      </c>
      <c r="BE416">
        <f>IF(BD416&lt;&gt;0, BD416, BB416)</f>
        <v>0</v>
      </c>
      <c r="BF416">
        <f>1-BE416/AT416</f>
        <v>0</v>
      </c>
      <c r="BG416">
        <f>(AT416-AS416)/(AT416-BE416)</f>
        <v>0</v>
      </c>
      <c r="BH416">
        <f>(AN416-AT416)/(AN416-BE416)</f>
        <v>0</v>
      </c>
      <c r="BI416">
        <f>(AT416-AS416)/(AT416-AM416)</f>
        <v>0</v>
      </c>
      <c r="BJ416">
        <f>(AN416-AT416)/(AN416-AM416)</f>
        <v>0</v>
      </c>
      <c r="BK416">
        <f>(BG416*BE416/AS416)</f>
        <v>0</v>
      </c>
      <c r="BL416">
        <f>(1-BK416)</f>
        <v>0</v>
      </c>
      <c r="BM416">
        <f>$B$11*CK416+$C$11*CL416+$F$11*CM416*(1-CP416)</f>
        <v>0</v>
      </c>
      <c r="BN416">
        <f>BM416*BO416</f>
        <v>0</v>
      </c>
      <c r="BO416">
        <f>($B$11*$D$9+$C$11*$D$9+$F$11*((CZ416+CR416)/MAX(CZ416+CR416+DA416, 0.1)*$I$9+DA416/MAX(CZ416+CR416+DA416, 0.1)*$J$9))/($B$11+$C$11+$F$11)</f>
        <v>0</v>
      </c>
      <c r="BP416">
        <f>($B$11*$K$9+$C$11*$K$9+$F$11*((CZ416+CR416)/MAX(CZ416+CR416+DA416, 0.1)*$P$9+DA416/MAX(CZ416+CR416+DA416, 0.1)*$Q$9))/($B$11+$C$11+$F$11)</f>
        <v>0</v>
      </c>
      <c r="BQ416">
        <v>6</v>
      </c>
      <c r="BR416">
        <v>0.5</v>
      </c>
      <c r="BS416" t="s">
        <v>293</v>
      </c>
      <c r="BT416">
        <v>2</v>
      </c>
      <c r="BU416">
        <v>1627941311.6</v>
      </c>
      <c r="BV416">
        <v>1328.77</v>
      </c>
      <c r="BW416">
        <v>1333.14</v>
      </c>
      <c r="BX416">
        <v>19.8371</v>
      </c>
      <c r="BY416">
        <v>19.7679</v>
      </c>
      <c r="BZ416">
        <v>1325.4</v>
      </c>
      <c r="CA416">
        <v>19.9661</v>
      </c>
      <c r="CB416">
        <v>900.036</v>
      </c>
      <c r="CC416">
        <v>101.135</v>
      </c>
      <c r="CD416">
        <v>0.100358</v>
      </c>
      <c r="CE416">
        <v>35.3396</v>
      </c>
      <c r="CF416">
        <v>35.6066</v>
      </c>
      <c r="CG416">
        <v>999.9</v>
      </c>
      <c r="CH416">
        <v>0</v>
      </c>
      <c r="CI416">
        <v>0</v>
      </c>
      <c r="CJ416">
        <v>9995</v>
      </c>
      <c r="CK416">
        <v>0</v>
      </c>
      <c r="CL416">
        <v>66.2084</v>
      </c>
      <c r="CM416">
        <v>1460.22</v>
      </c>
      <c r="CN416">
        <v>0.973009</v>
      </c>
      <c r="CO416">
        <v>0.0269909</v>
      </c>
      <c r="CP416">
        <v>0</v>
      </c>
      <c r="CQ416">
        <v>3.2913</v>
      </c>
      <c r="CR416">
        <v>4.99951</v>
      </c>
      <c r="CS416">
        <v>192.465</v>
      </c>
      <c r="CT416">
        <v>11913.7</v>
      </c>
      <c r="CU416">
        <v>48.375</v>
      </c>
      <c r="CV416">
        <v>50.75</v>
      </c>
      <c r="CW416">
        <v>49.875</v>
      </c>
      <c r="CX416">
        <v>49.875</v>
      </c>
      <c r="CY416">
        <v>50.437</v>
      </c>
      <c r="CZ416">
        <v>1415.94</v>
      </c>
      <c r="DA416">
        <v>39.28</v>
      </c>
      <c r="DB416">
        <v>0</v>
      </c>
      <c r="DC416">
        <v>1627941312.1</v>
      </c>
      <c r="DD416">
        <v>0</v>
      </c>
      <c r="DE416">
        <v>3.27196153846154</v>
      </c>
      <c r="DF416">
        <v>0.305517958265678</v>
      </c>
      <c r="DG416">
        <v>-1.49374359192973</v>
      </c>
      <c r="DH416">
        <v>192.710384615385</v>
      </c>
      <c r="DI416">
        <v>15</v>
      </c>
      <c r="DJ416">
        <v>1627940486.6</v>
      </c>
      <c r="DK416" t="s">
        <v>294</v>
      </c>
      <c r="DL416">
        <v>1627940484.1</v>
      </c>
      <c r="DM416">
        <v>1627940486.6</v>
      </c>
      <c r="DN416">
        <v>1</v>
      </c>
      <c r="DO416">
        <v>-0.66</v>
      </c>
      <c r="DP416">
        <v>-0.126</v>
      </c>
      <c r="DQ416">
        <v>0.617</v>
      </c>
      <c r="DR416">
        <v>-0.144</v>
      </c>
      <c r="DS416">
        <v>420</v>
      </c>
      <c r="DT416">
        <v>19</v>
      </c>
      <c r="DU416">
        <v>0.69</v>
      </c>
      <c r="DV416">
        <v>0.21</v>
      </c>
      <c r="DW416">
        <v>-4.34227341463415</v>
      </c>
      <c r="DX416">
        <v>-0.507000836236939</v>
      </c>
      <c r="DY416">
        <v>0.170730725878712</v>
      </c>
      <c r="DZ416">
        <v>0</v>
      </c>
      <c r="EA416">
        <v>3.27051176470588</v>
      </c>
      <c r="EB416">
        <v>0.1174135602444</v>
      </c>
      <c r="EC416">
        <v>0.167395946195743</v>
      </c>
      <c r="ED416">
        <v>1</v>
      </c>
      <c r="EE416">
        <v>0.0848897536585366</v>
      </c>
      <c r="EF416">
        <v>-0.102003148432056</v>
      </c>
      <c r="EG416">
        <v>0.0137695020501052</v>
      </c>
      <c r="EH416">
        <v>0</v>
      </c>
      <c r="EI416">
        <v>1</v>
      </c>
      <c r="EJ416">
        <v>3</v>
      </c>
      <c r="EK416" t="s">
        <v>349</v>
      </c>
      <c r="EL416">
        <v>100</v>
      </c>
      <c r="EM416">
        <v>100</v>
      </c>
      <c r="EN416">
        <v>3.37</v>
      </c>
      <c r="EO416">
        <v>-0.129</v>
      </c>
      <c r="EP416">
        <v>-1.5265217558934</v>
      </c>
      <c r="EQ416">
        <v>0.00616335315543056</v>
      </c>
      <c r="ER416">
        <v>-2.81551833566181e-06</v>
      </c>
      <c r="ES416">
        <v>7.20361701182458e-10</v>
      </c>
      <c r="ET416">
        <v>-0.335119031910718</v>
      </c>
      <c r="EU416">
        <v>0.000949733804135094</v>
      </c>
      <c r="EV416">
        <v>0.000626151634330831</v>
      </c>
      <c r="EW416">
        <v>-7.8445624330649e-06</v>
      </c>
      <c r="EX416">
        <v>-4</v>
      </c>
      <c r="EY416">
        <v>2067</v>
      </c>
      <c r="EZ416">
        <v>1</v>
      </c>
      <c r="FA416">
        <v>22</v>
      </c>
      <c r="FB416">
        <v>13.8</v>
      </c>
      <c r="FC416">
        <v>13.8</v>
      </c>
      <c r="FD416">
        <v>18</v>
      </c>
      <c r="FE416">
        <v>994.849</v>
      </c>
      <c r="FF416">
        <v>443.225</v>
      </c>
      <c r="FG416">
        <v>33.0002</v>
      </c>
      <c r="FH416">
        <v>36.1268</v>
      </c>
      <c r="FI416">
        <v>30.0007</v>
      </c>
      <c r="FJ416">
        <v>35.8684</v>
      </c>
      <c r="FK416">
        <v>35.8829</v>
      </c>
      <c r="FL416">
        <v>68.6018</v>
      </c>
      <c r="FM416">
        <v>46.8102</v>
      </c>
      <c r="FN416">
        <v>0</v>
      </c>
      <c r="FO416">
        <v>33</v>
      </c>
      <c r="FP416">
        <v>1342.04</v>
      </c>
      <c r="FQ416">
        <v>19.7244</v>
      </c>
      <c r="FR416">
        <v>98.6262</v>
      </c>
      <c r="FS416">
        <v>97.4336</v>
      </c>
    </row>
    <row r="417" spans="1:175">
      <c r="A417">
        <v>401</v>
      </c>
      <c r="B417">
        <v>1627941313.6</v>
      </c>
      <c r="C417">
        <v>800</v>
      </c>
      <c r="D417" t="s">
        <v>1096</v>
      </c>
      <c r="E417" t="s">
        <v>1097</v>
      </c>
      <c r="F417">
        <v>0</v>
      </c>
      <c r="H417">
        <v>1627941313.6</v>
      </c>
      <c r="I417">
        <f>(J417)/1000</f>
        <v>0</v>
      </c>
      <c r="J417">
        <f>1000*CB417*AH417*(BX417-BY417)/(100*BQ417*(1000-AH417*BX417))</f>
        <v>0</v>
      </c>
      <c r="K417">
        <f>CB417*AH417*(BW417-BV417*(1000-AH417*BY417)/(1000-AH417*BX417))/(100*BQ417)</f>
        <v>0</v>
      </c>
      <c r="L417">
        <f>BV417 - IF(AH417&gt;1, K417*BQ417*100.0/(AJ417*CJ417), 0)</f>
        <v>0</v>
      </c>
      <c r="M417">
        <f>((S417-I417/2)*L417-K417)/(S417+I417/2)</f>
        <v>0</v>
      </c>
      <c r="N417">
        <f>M417*(CC417+CD417)/1000.0</f>
        <v>0</v>
      </c>
      <c r="O417">
        <f>(BV417 - IF(AH417&gt;1, K417*BQ417*100.0/(AJ417*CJ417), 0))*(CC417+CD417)/1000.0</f>
        <v>0</v>
      </c>
      <c r="P417">
        <f>2.0/((1/R417-1/Q417)+SIGN(R417)*SQRT((1/R417-1/Q417)*(1/R417-1/Q417) + 4*BR417/((BR417+1)*(BR417+1))*(2*1/R417*1/Q417-1/Q417*1/Q417)))</f>
        <v>0</v>
      </c>
      <c r="Q417">
        <f>IF(LEFT(BS417,1)&lt;&gt;"0",IF(LEFT(BS417,1)="1",3.0,BT417),$D$5+$E$5*(CJ417*CC417/($K$5*1000))+$F$5*(CJ417*CC417/($K$5*1000))*MAX(MIN(BQ417,$J$5),$I$5)*MAX(MIN(BQ417,$J$5),$I$5)+$G$5*MAX(MIN(BQ417,$J$5),$I$5)*(CJ417*CC417/($K$5*1000))+$H$5*(CJ417*CC417/($K$5*1000))*(CJ417*CC417/($K$5*1000)))</f>
        <v>0</v>
      </c>
      <c r="R417">
        <f>I417*(1000-(1000*0.61365*exp(17.502*V417/(240.97+V417))/(CC417+CD417)+BX417)/2)/(1000*0.61365*exp(17.502*V417/(240.97+V417))/(CC417+CD417)-BX417)</f>
        <v>0</v>
      </c>
      <c r="S417">
        <f>1/((BR417+1)/(P417/1.6)+1/(Q417/1.37)) + BR417/((BR417+1)/(P417/1.6) + BR417/(Q417/1.37))</f>
        <v>0</v>
      </c>
      <c r="T417">
        <f>(BM417*BP417)</f>
        <v>0</v>
      </c>
      <c r="U417">
        <f>(CE417+(T417+2*0.95*5.67E-8*(((CE417+$B$7)+273)^4-(CE417+273)^4)-44100*I417)/(1.84*29.3*Q417+8*0.95*5.67E-8*(CE417+273)^3))</f>
        <v>0</v>
      </c>
      <c r="V417">
        <f>($C$7*CF417+$D$7*CG417+$E$7*U417)</f>
        <v>0</v>
      </c>
      <c r="W417">
        <f>0.61365*exp(17.502*V417/(240.97+V417))</f>
        <v>0</v>
      </c>
      <c r="X417">
        <f>(Y417/Z417*100)</f>
        <v>0</v>
      </c>
      <c r="Y417">
        <f>BX417*(CC417+CD417)/1000</f>
        <v>0</v>
      </c>
      <c r="Z417">
        <f>0.61365*exp(17.502*CE417/(240.97+CE417))</f>
        <v>0</v>
      </c>
      <c r="AA417">
        <f>(W417-BX417*(CC417+CD417)/1000)</f>
        <v>0</v>
      </c>
      <c r="AB417">
        <f>(-I417*44100)</f>
        <v>0</v>
      </c>
      <c r="AC417">
        <f>2*29.3*Q417*0.92*(CE417-V417)</f>
        <v>0</v>
      </c>
      <c r="AD417">
        <f>2*0.95*5.67E-8*(((CE417+$B$7)+273)^4-(V417+273)^4)</f>
        <v>0</v>
      </c>
      <c r="AE417">
        <f>T417+AD417+AB417+AC417</f>
        <v>0</v>
      </c>
      <c r="AF417">
        <v>0</v>
      </c>
      <c r="AG417">
        <v>0</v>
      </c>
      <c r="AH417">
        <f>IF(AF417*$H$13&gt;=AJ417,1.0,(AJ417/(AJ417-AF417*$H$13)))</f>
        <v>0</v>
      </c>
      <c r="AI417">
        <f>(AH417-1)*100</f>
        <v>0</v>
      </c>
      <c r="AJ417">
        <f>MAX(0,($B$13+$C$13*CJ417)/(1+$D$13*CJ417)*CC417/(CE417+273)*$E$13)</f>
        <v>0</v>
      </c>
      <c r="AK417" t="s">
        <v>292</v>
      </c>
      <c r="AL417" t="s">
        <v>292</v>
      </c>
      <c r="AM417">
        <v>0</v>
      </c>
      <c r="AN417">
        <v>0</v>
      </c>
      <c r="AO417">
        <f>1-AM417/AN417</f>
        <v>0</v>
      </c>
      <c r="AP417">
        <v>0</v>
      </c>
      <c r="AQ417" t="s">
        <v>292</v>
      </c>
      <c r="AR417" t="s">
        <v>292</v>
      </c>
      <c r="AS417">
        <v>0</v>
      </c>
      <c r="AT417">
        <v>0</v>
      </c>
      <c r="AU417">
        <f>1-AS417/AT417</f>
        <v>0</v>
      </c>
      <c r="AV417">
        <v>0.5</v>
      </c>
      <c r="AW417">
        <f>BN417</f>
        <v>0</v>
      </c>
      <c r="AX417">
        <f>K417</f>
        <v>0</v>
      </c>
      <c r="AY417">
        <f>AU417*AV417*AW417</f>
        <v>0</v>
      </c>
      <c r="AZ417">
        <f>(AX417-AP417)/AW417</f>
        <v>0</v>
      </c>
      <c r="BA417">
        <f>(AN417-AT417)/AT417</f>
        <v>0</v>
      </c>
      <c r="BB417">
        <f>AM417/(AO417+AM417/AT417)</f>
        <v>0</v>
      </c>
      <c r="BC417" t="s">
        <v>292</v>
      </c>
      <c r="BD417">
        <v>0</v>
      </c>
      <c r="BE417">
        <f>IF(BD417&lt;&gt;0, BD417, BB417)</f>
        <v>0</v>
      </c>
      <c r="BF417">
        <f>1-BE417/AT417</f>
        <v>0</v>
      </c>
      <c r="BG417">
        <f>(AT417-AS417)/(AT417-BE417)</f>
        <v>0</v>
      </c>
      <c r="BH417">
        <f>(AN417-AT417)/(AN417-BE417)</f>
        <v>0</v>
      </c>
      <c r="BI417">
        <f>(AT417-AS417)/(AT417-AM417)</f>
        <v>0</v>
      </c>
      <c r="BJ417">
        <f>(AN417-AT417)/(AN417-AM417)</f>
        <v>0</v>
      </c>
      <c r="BK417">
        <f>(BG417*BE417/AS417)</f>
        <v>0</v>
      </c>
      <c r="BL417">
        <f>(1-BK417)</f>
        <v>0</v>
      </c>
      <c r="BM417">
        <f>$B$11*CK417+$C$11*CL417+$F$11*CM417*(1-CP417)</f>
        <v>0</v>
      </c>
      <c r="BN417">
        <f>BM417*BO417</f>
        <v>0</v>
      </c>
      <c r="BO417">
        <f>($B$11*$D$9+$C$11*$D$9+$F$11*((CZ417+CR417)/MAX(CZ417+CR417+DA417, 0.1)*$I$9+DA417/MAX(CZ417+CR417+DA417, 0.1)*$J$9))/($B$11+$C$11+$F$11)</f>
        <v>0</v>
      </c>
      <c r="BP417">
        <f>($B$11*$K$9+$C$11*$K$9+$F$11*((CZ417+CR417)/MAX(CZ417+CR417+DA417, 0.1)*$P$9+DA417/MAX(CZ417+CR417+DA417, 0.1)*$Q$9))/($B$11+$C$11+$F$11)</f>
        <v>0</v>
      </c>
      <c r="BQ417">
        <v>6</v>
      </c>
      <c r="BR417">
        <v>0.5</v>
      </c>
      <c r="BS417" t="s">
        <v>293</v>
      </c>
      <c r="BT417">
        <v>2</v>
      </c>
      <c r="BU417">
        <v>1627941313.6</v>
      </c>
      <c r="BV417">
        <v>1332.13</v>
      </c>
      <c r="BW417">
        <v>1336.3</v>
      </c>
      <c r="BX417">
        <v>19.8404</v>
      </c>
      <c r="BY417">
        <v>19.7712</v>
      </c>
      <c r="BZ417">
        <v>1328.75</v>
      </c>
      <c r="CA417">
        <v>19.9693</v>
      </c>
      <c r="CB417">
        <v>899.934</v>
      </c>
      <c r="CC417">
        <v>101.135</v>
      </c>
      <c r="CD417">
        <v>0.100127</v>
      </c>
      <c r="CE417">
        <v>35.3398</v>
      </c>
      <c r="CF417">
        <v>35.6063</v>
      </c>
      <c r="CG417">
        <v>999.9</v>
      </c>
      <c r="CH417">
        <v>0</v>
      </c>
      <c r="CI417">
        <v>0</v>
      </c>
      <c r="CJ417">
        <v>10013.8</v>
      </c>
      <c r="CK417">
        <v>0</v>
      </c>
      <c r="CL417">
        <v>66.2084</v>
      </c>
      <c r="CM417">
        <v>1459.93</v>
      </c>
      <c r="CN417">
        <v>0.973003</v>
      </c>
      <c r="CO417">
        <v>0.0269966</v>
      </c>
      <c r="CP417">
        <v>0</v>
      </c>
      <c r="CQ417">
        <v>3.2814</v>
      </c>
      <c r="CR417">
        <v>4.99951</v>
      </c>
      <c r="CS417">
        <v>192.201</v>
      </c>
      <c r="CT417">
        <v>11911.4</v>
      </c>
      <c r="CU417">
        <v>48.312</v>
      </c>
      <c r="CV417">
        <v>50.75</v>
      </c>
      <c r="CW417">
        <v>49.875</v>
      </c>
      <c r="CX417">
        <v>49.875</v>
      </c>
      <c r="CY417">
        <v>50.437</v>
      </c>
      <c r="CZ417">
        <v>1415.65</v>
      </c>
      <c r="DA417">
        <v>39.28</v>
      </c>
      <c r="DB417">
        <v>0</v>
      </c>
      <c r="DC417">
        <v>1627941314.5</v>
      </c>
      <c r="DD417">
        <v>0</v>
      </c>
      <c r="DE417">
        <v>3.27730384615385</v>
      </c>
      <c r="DF417">
        <v>0.114977791911245</v>
      </c>
      <c r="DG417">
        <v>-2.3199658159646</v>
      </c>
      <c r="DH417">
        <v>192.6165</v>
      </c>
      <c r="DI417">
        <v>15</v>
      </c>
      <c r="DJ417">
        <v>1627940486.6</v>
      </c>
      <c r="DK417" t="s">
        <v>294</v>
      </c>
      <c r="DL417">
        <v>1627940484.1</v>
      </c>
      <c r="DM417">
        <v>1627940486.6</v>
      </c>
      <c r="DN417">
        <v>1</v>
      </c>
      <c r="DO417">
        <v>-0.66</v>
      </c>
      <c r="DP417">
        <v>-0.126</v>
      </c>
      <c r="DQ417">
        <v>0.617</v>
      </c>
      <c r="DR417">
        <v>-0.144</v>
      </c>
      <c r="DS417">
        <v>420</v>
      </c>
      <c r="DT417">
        <v>19</v>
      </c>
      <c r="DU417">
        <v>0.69</v>
      </c>
      <c r="DV417">
        <v>0.21</v>
      </c>
      <c r="DW417">
        <v>-4.35951268292683</v>
      </c>
      <c r="DX417">
        <v>0.0264014634146275</v>
      </c>
      <c r="DY417">
        <v>0.15603553916671</v>
      </c>
      <c r="DZ417">
        <v>1</v>
      </c>
      <c r="EA417">
        <v>3.26386470588235</v>
      </c>
      <c r="EB417">
        <v>0.208058451574049</v>
      </c>
      <c r="EC417">
        <v>0.173126305274082</v>
      </c>
      <c r="ED417">
        <v>1</v>
      </c>
      <c r="EE417">
        <v>0.0838409487804878</v>
      </c>
      <c r="EF417">
        <v>-0.13640459163763</v>
      </c>
      <c r="EG417">
        <v>0.0143302624251178</v>
      </c>
      <c r="EH417">
        <v>0</v>
      </c>
      <c r="EI417">
        <v>2</v>
      </c>
      <c r="EJ417">
        <v>3</v>
      </c>
      <c r="EK417" t="s">
        <v>298</v>
      </c>
      <c r="EL417">
        <v>100</v>
      </c>
      <c r="EM417">
        <v>100</v>
      </c>
      <c r="EN417">
        <v>3.38</v>
      </c>
      <c r="EO417">
        <v>-0.1289</v>
      </c>
      <c r="EP417">
        <v>-1.5265217558934</v>
      </c>
      <c r="EQ417">
        <v>0.00616335315543056</v>
      </c>
      <c r="ER417">
        <v>-2.81551833566181e-06</v>
      </c>
      <c r="ES417">
        <v>7.20361701182458e-10</v>
      </c>
      <c r="ET417">
        <v>-0.335119031910718</v>
      </c>
      <c r="EU417">
        <v>0.000949733804135094</v>
      </c>
      <c r="EV417">
        <v>0.000626151634330831</v>
      </c>
      <c r="EW417">
        <v>-7.8445624330649e-06</v>
      </c>
      <c r="EX417">
        <v>-4</v>
      </c>
      <c r="EY417">
        <v>2067</v>
      </c>
      <c r="EZ417">
        <v>1</v>
      </c>
      <c r="FA417">
        <v>22</v>
      </c>
      <c r="FB417">
        <v>13.8</v>
      </c>
      <c r="FC417">
        <v>13.8</v>
      </c>
      <c r="FD417">
        <v>18</v>
      </c>
      <c r="FE417">
        <v>994.609</v>
      </c>
      <c r="FF417">
        <v>443.319</v>
      </c>
      <c r="FG417">
        <v>33</v>
      </c>
      <c r="FH417">
        <v>36.1311</v>
      </c>
      <c r="FI417">
        <v>30.0007</v>
      </c>
      <c r="FJ417">
        <v>35.8723</v>
      </c>
      <c r="FK417">
        <v>35.887</v>
      </c>
      <c r="FL417">
        <v>68.7728</v>
      </c>
      <c r="FM417">
        <v>46.8102</v>
      </c>
      <c r="FN417">
        <v>0</v>
      </c>
      <c r="FO417">
        <v>33</v>
      </c>
      <c r="FP417">
        <v>1347.07</v>
      </c>
      <c r="FQ417">
        <v>19.7244</v>
      </c>
      <c r="FR417">
        <v>98.6255</v>
      </c>
      <c r="FS417">
        <v>97.4338</v>
      </c>
    </row>
    <row r="418" spans="1:175">
      <c r="A418">
        <v>402</v>
      </c>
      <c r="B418">
        <v>1627941315.6</v>
      </c>
      <c r="C418">
        <v>802</v>
      </c>
      <c r="D418" t="s">
        <v>1098</v>
      </c>
      <c r="E418" t="s">
        <v>1099</v>
      </c>
      <c r="F418">
        <v>0</v>
      </c>
      <c r="H418">
        <v>1627941315.6</v>
      </c>
      <c r="I418">
        <f>(J418)/1000</f>
        <v>0</v>
      </c>
      <c r="J418">
        <f>1000*CB418*AH418*(BX418-BY418)/(100*BQ418*(1000-AH418*BX418))</f>
        <v>0</v>
      </c>
      <c r="K418">
        <f>CB418*AH418*(BW418-BV418*(1000-AH418*BY418)/(1000-AH418*BX418))/(100*BQ418)</f>
        <v>0</v>
      </c>
      <c r="L418">
        <f>BV418 - IF(AH418&gt;1, K418*BQ418*100.0/(AJ418*CJ418), 0)</f>
        <v>0</v>
      </c>
      <c r="M418">
        <f>((S418-I418/2)*L418-K418)/(S418+I418/2)</f>
        <v>0</v>
      </c>
      <c r="N418">
        <f>M418*(CC418+CD418)/1000.0</f>
        <v>0</v>
      </c>
      <c r="O418">
        <f>(BV418 - IF(AH418&gt;1, K418*BQ418*100.0/(AJ418*CJ418), 0))*(CC418+CD418)/1000.0</f>
        <v>0</v>
      </c>
      <c r="P418">
        <f>2.0/((1/R418-1/Q418)+SIGN(R418)*SQRT((1/R418-1/Q418)*(1/R418-1/Q418) + 4*BR418/((BR418+1)*(BR418+1))*(2*1/R418*1/Q418-1/Q418*1/Q418)))</f>
        <v>0</v>
      </c>
      <c r="Q418">
        <f>IF(LEFT(BS418,1)&lt;&gt;"0",IF(LEFT(BS418,1)="1",3.0,BT418),$D$5+$E$5*(CJ418*CC418/($K$5*1000))+$F$5*(CJ418*CC418/($K$5*1000))*MAX(MIN(BQ418,$J$5),$I$5)*MAX(MIN(BQ418,$J$5),$I$5)+$G$5*MAX(MIN(BQ418,$J$5),$I$5)*(CJ418*CC418/($K$5*1000))+$H$5*(CJ418*CC418/($K$5*1000))*(CJ418*CC418/($K$5*1000)))</f>
        <v>0</v>
      </c>
      <c r="R418">
        <f>I418*(1000-(1000*0.61365*exp(17.502*V418/(240.97+V418))/(CC418+CD418)+BX418)/2)/(1000*0.61365*exp(17.502*V418/(240.97+V418))/(CC418+CD418)-BX418)</f>
        <v>0</v>
      </c>
      <c r="S418">
        <f>1/((BR418+1)/(P418/1.6)+1/(Q418/1.37)) + BR418/((BR418+1)/(P418/1.6) + BR418/(Q418/1.37))</f>
        <v>0</v>
      </c>
      <c r="T418">
        <f>(BM418*BP418)</f>
        <v>0</v>
      </c>
      <c r="U418">
        <f>(CE418+(T418+2*0.95*5.67E-8*(((CE418+$B$7)+273)^4-(CE418+273)^4)-44100*I418)/(1.84*29.3*Q418+8*0.95*5.67E-8*(CE418+273)^3))</f>
        <v>0</v>
      </c>
      <c r="V418">
        <f>($C$7*CF418+$D$7*CG418+$E$7*U418)</f>
        <v>0</v>
      </c>
      <c r="W418">
        <f>0.61365*exp(17.502*V418/(240.97+V418))</f>
        <v>0</v>
      </c>
      <c r="X418">
        <f>(Y418/Z418*100)</f>
        <v>0</v>
      </c>
      <c r="Y418">
        <f>BX418*(CC418+CD418)/1000</f>
        <v>0</v>
      </c>
      <c r="Z418">
        <f>0.61365*exp(17.502*CE418/(240.97+CE418))</f>
        <v>0</v>
      </c>
      <c r="AA418">
        <f>(W418-BX418*(CC418+CD418)/1000)</f>
        <v>0</v>
      </c>
      <c r="AB418">
        <f>(-I418*44100)</f>
        <v>0</v>
      </c>
      <c r="AC418">
        <f>2*29.3*Q418*0.92*(CE418-V418)</f>
        <v>0</v>
      </c>
      <c r="AD418">
        <f>2*0.95*5.67E-8*(((CE418+$B$7)+273)^4-(V418+273)^4)</f>
        <v>0</v>
      </c>
      <c r="AE418">
        <f>T418+AD418+AB418+AC418</f>
        <v>0</v>
      </c>
      <c r="AF418">
        <v>0</v>
      </c>
      <c r="AG418">
        <v>0</v>
      </c>
      <c r="AH418">
        <f>IF(AF418*$H$13&gt;=AJ418,1.0,(AJ418/(AJ418-AF418*$H$13)))</f>
        <v>0</v>
      </c>
      <c r="AI418">
        <f>(AH418-1)*100</f>
        <v>0</v>
      </c>
      <c r="AJ418">
        <f>MAX(0,($B$13+$C$13*CJ418)/(1+$D$13*CJ418)*CC418/(CE418+273)*$E$13)</f>
        <v>0</v>
      </c>
      <c r="AK418" t="s">
        <v>292</v>
      </c>
      <c r="AL418" t="s">
        <v>292</v>
      </c>
      <c r="AM418">
        <v>0</v>
      </c>
      <c r="AN418">
        <v>0</v>
      </c>
      <c r="AO418">
        <f>1-AM418/AN418</f>
        <v>0</v>
      </c>
      <c r="AP418">
        <v>0</v>
      </c>
      <c r="AQ418" t="s">
        <v>292</v>
      </c>
      <c r="AR418" t="s">
        <v>292</v>
      </c>
      <c r="AS418">
        <v>0</v>
      </c>
      <c r="AT418">
        <v>0</v>
      </c>
      <c r="AU418">
        <f>1-AS418/AT418</f>
        <v>0</v>
      </c>
      <c r="AV418">
        <v>0.5</v>
      </c>
      <c r="AW418">
        <f>BN418</f>
        <v>0</v>
      </c>
      <c r="AX418">
        <f>K418</f>
        <v>0</v>
      </c>
      <c r="AY418">
        <f>AU418*AV418*AW418</f>
        <v>0</v>
      </c>
      <c r="AZ418">
        <f>(AX418-AP418)/AW418</f>
        <v>0</v>
      </c>
      <c r="BA418">
        <f>(AN418-AT418)/AT418</f>
        <v>0</v>
      </c>
      <c r="BB418">
        <f>AM418/(AO418+AM418/AT418)</f>
        <v>0</v>
      </c>
      <c r="BC418" t="s">
        <v>292</v>
      </c>
      <c r="BD418">
        <v>0</v>
      </c>
      <c r="BE418">
        <f>IF(BD418&lt;&gt;0, BD418, BB418)</f>
        <v>0</v>
      </c>
      <c r="BF418">
        <f>1-BE418/AT418</f>
        <v>0</v>
      </c>
      <c r="BG418">
        <f>(AT418-AS418)/(AT418-BE418)</f>
        <v>0</v>
      </c>
      <c r="BH418">
        <f>(AN418-AT418)/(AN418-BE418)</f>
        <v>0</v>
      </c>
      <c r="BI418">
        <f>(AT418-AS418)/(AT418-AM418)</f>
        <v>0</v>
      </c>
      <c r="BJ418">
        <f>(AN418-AT418)/(AN418-AM418)</f>
        <v>0</v>
      </c>
      <c r="BK418">
        <f>(BG418*BE418/AS418)</f>
        <v>0</v>
      </c>
      <c r="BL418">
        <f>(1-BK418)</f>
        <v>0</v>
      </c>
      <c r="BM418">
        <f>$B$11*CK418+$C$11*CL418+$F$11*CM418*(1-CP418)</f>
        <v>0</v>
      </c>
      <c r="BN418">
        <f>BM418*BO418</f>
        <v>0</v>
      </c>
      <c r="BO418">
        <f>($B$11*$D$9+$C$11*$D$9+$F$11*((CZ418+CR418)/MAX(CZ418+CR418+DA418, 0.1)*$I$9+DA418/MAX(CZ418+CR418+DA418, 0.1)*$J$9))/($B$11+$C$11+$F$11)</f>
        <v>0</v>
      </c>
      <c r="BP418">
        <f>($B$11*$K$9+$C$11*$K$9+$F$11*((CZ418+CR418)/MAX(CZ418+CR418+DA418, 0.1)*$P$9+DA418/MAX(CZ418+CR418+DA418, 0.1)*$Q$9))/($B$11+$C$11+$F$11)</f>
        <v>0</v>
      </c>
      <c r="BQ418">
        <v>6</v>
      </c>
      <c r="BR418">
        <v>0.5</v>
      </c>
      <c r="BS418" t="s">
        <v>293</v>
      </c>
      <c r="BT418">
        <v>2</v>
      </c>
      <c r="BU418">
        <v>1627941315.6</v>
      </c>
      <c r="BV418">
        <v>1335.42</v>
      </c>
      <c r="BW418">
        <v>1339.73</v>
      </c>
      <c r="BX418">
        <v>19.8426</v>
      </c>
      <c r="BY418">
        <v>19.7748</v>
      </c>
      <c r="BZ418">
        <v>1332.03</v>
      </c>
      <c r="CA418">
        <v>19.9714</v>
      </c>
      <c r="CB418">
        <v>899.962</v>
      </c>
      <c r="CC418">
        <v>101.135</v>
      </c>
      <c r="CD418">
        <v>0.0997879</v>
      </c>
      <c r="CE418">
        <v>35.3395</v>
      </c>
      <c r="CF418">
        <v>35.6091</v>
      </c>
      <c r="CG418">
        <v>999.9</v>
      </c>
      <c r="CH418">
        <v>0</v>
      </c>
      <c r="CI418">
        <v>0</v>
      </c>
      <c r="CJ418">
        <v>10016.9</v>
      </c>
      <c r="CK418">
        <v>0</v>
      </c>
      <c r="CL418">
        <v>66.2084</v>
      </c>
      <c r="CM418">
        <v>1459.93</v>
      </c>
      <c r="CN418">
        <v>0.973003</v>
      </c>
      <c r="CO418">
        <v>0.0269966</v>
      </c>
      <c r="CP418">
        <v>0</v>
      </c>
      <c r="CQ418">
        <v>3.442</v>
      </c>
      <c r="CR418">
        <v>4.99951</v>
      </c>
      <c r="CS418">
        <v>192.448</v>
      </c>
      <c r="CT418">
        <v>11911.4</v>
      </c>
      <c r="CU418">
        <v>48.312</v>
      </c>
      <c r="CV418">
        <v>50.75</v>
      </c>
      <c r="CW418">
        <v>49.875</v>
      </c>
      <c r="CX418">
        <v>49.875</v>
      </c>
      <c r="CY418">
        <v>50.375</v>
      </c>
      <c r="CZ418">
        <v>1415.65</v>
      </c>
      <c r="DA418">
        <v>39.28</v>
      </c>
      <c r="DB418">
        <v>0</v>
      </c>
      <c r="DC418">
        <v>1627941316.3</v>
      </c>
      <c r="DD418">
        <v>0</v>
      </c>
      <c r="DE418">
        <v>3.29422</v>
      </c>
      <c r="DF418">
        <v>-0.072753833733319</v>
      </c>
      <c r="DG418">
        <v>-1.84700001255342</v>
      </c>
      <c r="DH418">
        <v>192.56944</v>
      </c>
      <c r="DI418">
        <v>15</v>
      </c>
      <c r="DJ418">
        <v>1627940486.6</v>
      </c>
      <c r="DK418" t="s">
        <v>294</v>
      </c>
      <c r="DL418">
        <v>1627940484.1</v>
      </c>
      <c r="DM418">
        <v>1627940486.6</v>
      </c>
      <c r="DN418">
        <v>1</v>
      </c>
      <c r="DO418">
        <v>-0.66</v>
      </c>
      <c r="DP418">
        <v>-0.126</v>
      </c>
      <c r="DQ418">
        <v>0.617</v>
      </c>
      <c r="DR418">
        <v>-0.144</v>
      </c>
      <c r="DS418">
        <v>420</v>
      </c>
      <c r="DT418">
        <v>19</v>
      </c>
      <c r="DU418">
        <v>0.69</v>
      </c>
      <c r="DV418">
        <v>0.21</v>
      </c>
      <c r="DW418">
        <v>-4.3568387804878</v>
      </c>
      <c r="DX418">
        <v>0.497331637630666</v>
      </c>
      <c r="DY418">
        <v>0.156129201377907</v>
      </c>
      <c r="DZ418">
        <v>1</v>
      </c>
      <c r="EA418">
        <v>3.27124117647059</v>
      </c>
      <c r="EB418">
        <v>0.189797645309206</v>
      </c>
      <c r="EC418">
        <v>0.172216799272188</v>
      </c>
      <c r="ED418">
        <v>1</v>
      </c>
      <c r="EE418">
        <v>0.080424087804878</v>
      </c>
      <c r="EF418">
        <v>-0.121396434146341</v>
      </c>
      <c r="EG418">
        <v>0.0130497609740785</v>
      </c>
      <c r="EH418">
        <v>0</v>
      </c>
      <c r="EI418">
        <v>2</v>
      </c>
      <c r="EJ418">
        <v>3</v>
      </c>
      <c r="EK418" t="s">
        <v>298</v>
      </c>
      <c r="EL418">
        <v>100</v>
      </c>
      <c r="EM418">
        <v>100</v>
      </c>
      <c r="EN418">
        <v>3.39</v>
      </c>
      <c r="EO418">
        <v>-0.1288</v>
      </c>
      <c r="EP418">
        <v>-1.5265217558934</v>
      </c>
      <c r="EQ418">
        <v>0.00616335315543056</v>
      </c>
      <c r="ER418">
        <v>-2.81551833566181e-06</v>
      </c>
      <c r="ES418">
        <v>7.20361701182458e-10</v>
      </c>
      <c r="ET418">
        <v>-0.335119031910718</v>
      </c>
      <c r="EU418">
        <v>0.000949733804135094</v>
      </c>
      <c r="EV418">
        <v>0.000626151634330831</v>
      </c>
      <c r="EW418">
        <v>-7.8445624330649e-06</v>
      </c>
      <c r="EX418">
        <v>-4</v>
      </c>
      <c r="EY418">
        <v>2067</v>
      </c>
      <c r="EZ418">
        <v>1</v>
      </c>
      <c r="FA418">
        <v>22</v>
      </c>
      <c r="FB418">
        <v>13.9</v>
      </c>
      <c r="FC418">
        <v>13.8</v>
      </c>
      <c r="FD418">
        <v>18</v>
      </c>
      <c r="FE418">
        <v>994.535</v>
      </c>
      <c r="FF418">
        <v>443.226</v>
      </c>
      <c r="FG418">
        <v>32.9996</v>
      </c>
      <c r="FH418">
        <v>36.1351</v>
      </c>
      <c r="FI418">
        <v>30.0008</v>
      </c>
      <c r="FJ418">
        <v>35.8764</v>
      </c>
      <c r="FK418">
        <v>35.8903</v>
      </c>
      <c r="FL418">
        <v>68.8965</v>
      </c>
      <c r="FM418">
        <v>46.8102</v>
      </c>
      <c r="FN418">
        <v>0</v>
      </c>
      <c r="FO418">
        <v>33</v>
      </c>
      <c r="FP418">
        <v>1352.14</v>
      </c>
      <c r="FQ418">
        <v>19.7244</v>
      </c>
      <c r="FR418">
        <v>98.626</v>
      </c>
      <c r="FS418">
        <v>97.4331</v>
      </c>
    </row>
    <row r="419" spans="1:175">
      <c r="A419">
        <v>403</v>
      </c>
      <c r="B419">
        <v>1627941317.6</v>
      </c>
      <c r="C419">
        <v>804</v>
      </c>
      <c r="D419" t="s">
        <v>1100</v>
      </c>
      <c r="E419" t="s">
        <v>1101</v>
      </c>
      <c r="F419">
        <v>0</v>
      </c>
      <c r="H419">
        <v>1627941317.6</v>
      </c>
      <c r="I419">
        <f>(J419)/1000</f>
        <v>0</v>
      </c>
      <c r="J419">
        <f>1000*CB419*AH419*(BX419-BY419)/(100*BQ419*(1000-AH419*BX419))</f>
        <v>0</v>
      </c>
      <c r="K419">
        <f>CB419*AH419*(BW419-BV419*(1000-AH419*BY419)/(1000-AH419*BX419))/(100*BQ419)</f>
        <v>0</v>
      </c>
      <c r="L419">
        <f>BV419 - IF(AH419&gt;1, K419*BQ419*100.0/(AJ419*CJ419), 0)</f>
        <v>0</v>
      </c>
      <c r="M419">
        <f>((S419-I419/2)*L419-K419)/(S419+I419/2)</f>
        <v>0</v>
      </c>
      <c r="N419">
        <f>M419*(CC419+CD419)/1000.0</f>
        <v>0</v>
      </c>
      <c r="O419">
        <f>(BV419 - IF(AH419&gt;1, K419*BQ419*100.0/(AJ419*CJ419), 0))*(CC419+CD419)/1000.0</f>
        <v>0</v>
      </c>
      <c r="P419">
        <f>2.0/((1/R419-1/Q419)+SIGN(R419)*SQRT((1/R419-1/Q419)*(1/R419-1/Q419) + 4*BR419/((BR419+1)*(BR419+1))*(2*1/R419*1/Q419-1/Q419*1/Q419)))</f>
        <v>0</v>
      </c>
      <c r="Q419">
        <f>IF(LEFT(BS419,1)&lt;&gt;"0",IF(LEFT(BS419,1)="1",3.0,BT419),$D$5+$E$5*(CJ419*CC419/($K$5*1000))+$F$5*(CJ419*CC419/($K$5*1000))*MAX(MIN(BQ419,$J$5),$I$5)*MAX(MIN(BQ419,$J$5),$I$5)+$G$5*MAX(MIN(BQ419,$J$5),$I$5)*(CJ419*CC419/($K$5*1000))+$H$5*(CJ419*CC419/($K$5*1000))*(CJ419*CC419/($K$5*1000)))</f>
        <v>0</v>
      </c>
      <c r="R419">
        <f>I419*(1000-(1000*0.61365*exp(17.502*V419/(240.97+V419))/(CC419+CD419)+BX419)/2)/(1000*0.61365*exp(17.502*V419/(240.97+V419))/(CC419+CD419)-BX419)</f>
        <v>0</v>
      </c>
      <c r="S419">
        <f>1/((BR419+1)/(P419/1.6)+1/(Q419/1.37)) + BR419/((BR419+1)/(P419/1.6) + BR419/(Q419/1.37))</f>
        <v>0</v>
      </c>
      <c r="T419">
        <f>(BM419*BP419)</f>
        <v>0</v>
      </c>
      <c r="U419">
        <f>(CE419+(T419+2*0.95*5.67E-8*(((CE419+$B$7)+273)^4-(CE419+273)^4)-44100*I419)/(1.84*29.3*Q419+8*0.95*5.67E-8*(CE419+273)^3))</f>
        <v>0</v>
      </c>
      <c r="V419">
        <f>($C$7*CF419+$D$7*CG419+$E$7*U419)</f>
        <v>0</v>
      </c>
      <c r="W419">
        <f>0.61365*exp(17.502*V419/(240.97+V419))</f>
        <v>0</v>
      </c>
      <c r="X419">
        <f>(Y419/Z419*100)</f>
        <v>0</v>
      </c>
      <c r="Y419">
        <f>BX419*(CC419+CD419)/1000</f>
        <v>0</v>
      </c>
      <c r="Z419">
        <f>0.61365*exp(17.502*CE419/(240.97+CE419))</f>
        <v>0</v>
      </c>
      <c r="AA419">
        <f>(W419-BX419*(CC419+CD419)/1000)</f>
        <v>0</v>
      </c>
      <c r="AB419">
        <f>(-I419*44100)</f>
        <v>0</v>
      </c>
      <c r="AC419">
        <f>2*29.3*Q419*0.92*(CE419-V419)</f>
        <v>0</v>
      </c>
      <c r="AD419">
        <f>2*0.95*5.67E-8*(((CE419+$B$7)+273)^4-(V419+273)^4)</f>
        <v>0</v>
      </c>
      <c r="AE419">
        <f>T419+AD419+AB419+AC419</f>
        <v>0</v>
      </c>
      <c r="AF419">
        <v>0</v>
      </c>
      <c r="AG419">
        <v>0</v>
      </c>
      <c r="AH419">
        <f>IF(AF419*$H$13&gt;=AJ419,1.0,(AJ419/(AJ419-AF419*$H$13)))</f>
        <v>0</v>
      </c>
      <c r="AI419">
        <f>(AH419-1)*100</f>
        <v>0</v>
      </c>
      <c r="AJ419">
        <f>MAX(0,($B$13+$C$13*CJ419)/(1+$D$13*CJ419)*CC419/(CE419+273)*$E$13)</f>
        <v>0</v>
      </c>
      <c r="AK419" t="s">
        <v>292</v>
      </c>
      <c r="AL419" t="s">
        <v>292</v>
      </c>
      <c r="AM419">
        <v>0</v>
      </c>
      <c r="AN419">
        <v>0</v>
      </c>
      <c r="AO419">
        <f>1-AM419/AN419</f>
        <v>0</v>
      </c>
      <c r="AP419">
        <v>0</v>
      </c>
      <c r="AQ419" t="s">
        <v>292</v>
      </c>
      <c r="AR419" t="s">
        <v>292</v>
      </c>
      <c r="AS419">
        <v>0</v>
      </c>
      <c r="AT419">
        <v>0</v>
      </c>
      <c r="AU419">
        <f>1-AS419/AT419</f>
        <v>0</v>
      </c>
      <c r="AV419">
        <v>0.5</v>
      </c>
      <c r="AW419">
        <f>BN419</f>
        <v>0</v>
      </c>
      <c r="AX419">
        <f>K419</f>
        <v>0</v>
      </c>
      <c r="AY419">
        <f>AU419*AV419*AW419</f>
        <v>0</v>
      </c>
      <c r="AZ419">
        <f>(AX419-AP419)/AW419</f>
        <v>0</v>
      </c>
      <c r="BA419">
        <f>(AN419-AT419)/AT419</f>
        <v>0</v>
      </c>
      <c r="BB419">
        <f>AM419/(AO419+AM419/AT419)</f>
        <v>0</v>
      </c>
      <c r="BC419" t="s">
        <v>292</v>
      </c>
      <c r="BD419">
        <v>0</v>
      </c>
      <c r="BE419">
        <f>IF(BD419&lt;&gt;0, BD419, BB419)</f>
        <v>0</v>
      </c>
      <c r="BF419">
        <f>1-BE419/AT419</f>
        <v>0</v>
      </c>
      <c r="BG419">
        <f>(AT419-AS419)/(AT419-BE419)</f>
        <v>0</v>
      </c>
      <c r="BH419">
        <f>(AN419-AT419)/(AN419-BE419)</f>
        <v>0</v>
      </c>
      <c r="BI419">
        <f>(AT419-AS419)/(AT419-AM419)</f>
        <v>0</v>
      </c>
      <c r="BJ419">
        <f>(AN419-AT419)/(AN419-AM419)</f>
        <v>0</v>
      </c>
      <c r="BK419">
        <f>(BG419*BE419/AS419)</f>
        <v>0</v>
      </c>
      <c r="BL419">
        <f>(1-BK419)</f>
        <v>0</v>
      </c>
      <c r="BM419">
        <f>$B$11*CK419+$C$11*CL419+$F$11*CM419*(1-CP419)</f>
        <v>0</v>
      </c>
      <c r="BN419">
        <f>BM419*BO419</f>
        <v>0</v>
      </c>
      <c r="BO419">
        <f>($B$11*$D$9+$C$11*$D$9+$F$11*((CZ419+CR419)/MAX(CZ419+CR419+DA419, 0.1)*$I$9+DA419/MAX(CZ419+CR419+DA419, 0.1)*$J$9))/($B$11+$C$11+$F$11)</f>
        <v>0</v>
      </c>
      <c r="BP419">
        <f>($B$11*$K$9+$C$11*$K$9+$F$11*((CZ419+CR419)/MAX(CZ419+CR419+DA419, 0.1)*$P$9+DA419/MAX(CZ419+CR419+DA419, 0.1)*$Q$9))/($B$11+$C$11+$F$11)</f>
        <v>0</v>
      </c>
      <c r="BQ419">
        <v>6</v>
      </c>
      <c r="BR419">
        <v>0.5</v>
      </c>
      <c r="BS419" t="s">
        <v>293</v>
      </c>
      <c r="BT419">
        <v>2</v>
      </c>
      <c r="BU419">
        <v>1627941317.6</v>
      </c>
      <c r="BV419">
        <v>1338.75</v>
      </c>
      <c r="BW419">
        <v>1343.05</v>
      </c>
      <c r="BX419">
        <v>19.8434</v>
      </c>
      <c r="BY419">
        <v>19.7781</v>
      </c>
      <c r="BZ419">
        <v>1335.36</v>
      </c>
      <c r="CA419">
        <v>19.9723</v>
      </c>
      <c r="CB419">
        <v>900.068</v>
      </c>
      <c r="CC419">
        <v>101.135</v>
      </c>
      <c r="CD419">
        <v>0.1001</v>
      </c>
      <c r="CE419">
        <v>35.3369</v>
      </c>
      <c r="CF419">
        <v>35.6051</v>
      </c>
      <c r="CG419">
        <v>999.9</v>
      </c>
      <c r="CH419">
        <v>0</v>
      </c>
      <c r="CI419">
        <v>0</v>
      </c>
      <c r="CJ419">
        <v>10013.1</v>
      </c>
      <c r="CK419">
        <v>0</v>
      </c>
      <c r="CL419">
        <v>66.2226</v>
      </c>
      <c r="CM419">
        <v>1459.93</v>
      </c>
      <c r="CN419">
        <v>0.973003</v>
      </c>
      <c r="CO419">
        <v>0.0269966</v>
      </c>
      <c r="CP419">
        <v>0</v>
      </c>
      <c r="CQ419">
        <v>3.2858</v>
      </c>
      <c r="CR419">
        <v>4.99951</v>
      </c>
      <c r="CS419">
        <v>192.414</v>
      </c>
      <c r="CT419">
        <v>11911.3</v>
      </c>
      <c r="CU419">
        <v>48.375</v>
      </c>
      <c r="CV419">
        <v>50.687</v>
      </c>
      <c r="CW419">
        <v>49.875</v>
      </c>
      <c r="CX419">
        <v>49.875</v>
      </c>
      <c r="CY419">
        <v>50.375</v>
      </c>
      <c r="CZ419">
        <v>1415.65</v>
      </c>
      <c r="DA419">
        <v>39.28</v>
      </c>
      <c r="DB419">
        <v>0</v>
      </c>
      <c r="DC419">
        <v>1627941318.1</v>
      </c>
      <c r="DD419">
        <v>0</v>
      </c>
      <c r="DE419">
        <v>3.27928846153846</v>
      </c>
      <c r="DF419">
        <v>0.495839327418642</v>
      </c>
      <c r="DG419">
        <v>-2.09794872515302</v>
      </c>
      <c r="DH419">
        <v>192.538115384615</v>
      </c>
      <c r="DI419">
        <v>15</v>
      </c>
      <c r="DJ419">
        <v>1627940486.6</v>
      </c>
      <c r="DK419" t="s">
        <v>294</v>
      </c>
      <c r="DL419">
        <v>1627940484.1</v>
      </c>
      <c r="DM419">
        <v>1627940486.6</v>
      </c>
      <c r="DN419">
        <v>1</v>
      </c>
      <c r="DO419">
        <v>-0.66</v>
      </c>
      <c r="DP419">
        <v>-0.126</v>
      </c>
      <c r="DQ419">
        <v>0.617</v>
      </c>
      <c r="DR419">
        <v>-0.144</v>
      </c>
      <c r="DS419">
        <v>420</v>
      </c>
      <c r="DT419">
        <v>19</v>
      </c>
      <c r="DU419">
        <v>0.69</v>
      </c>
      <c r="DV419">
        <v>0.21</v>
      </c>
      <c r="DW419">
        <v>-4.36563073170732</v>
      </c>
      <c r="DX419">
        <v>0.729760557491279</v>
      </c>
      <c r="DY419">
        <v>0.151638621285338</v>
      </c>
      <c r="DZ419">
        <v>0</v>
      </c>
      <c r="EA419">
        <v>3.28232058823529</v>
      </c>
      <c r="EB419">
        <v>0.216726968750771</v>
      </c>
      <c r="EC419">
        <v>0.173671132382971</v>
      </c>
      <c r="ED419">
        <v>1</v>
      </c>
      <c r="EE419">
        <v>0.0764355585365854</v>
      </c>
      <c r="EF419">
        <v>-0.0871967937282231</v>
      </c>
      <c r="EG419">
        <v>0.00951416268576524</v>
      </c>
      <c r="EH419">
        <v>1</v>
      </c>
      <c r="EI419">
        <v>2</v>
      </c>
      <c r="EJ419">
        <v>3</v>
      </c>
      <c r="EK419" t="s">
        <v>298</v>
      </c>
      <c r="EL419">
        <v>100</v>
      </c>
      <c r="EM419">
        <v>100</v>
      </c>
      <c r="EN419">
        <v>3.39</v>
      </c>
      <c r="EO419">
        <v>-0.1289</v>
      </c>
      <c r="EP419">
        <v>-1.5265217558934</v>
      </c>
      <c r="EQ419">
        <v>0.00616335315543056</v>
      </c>
      <c r="ER419">
        <v>-2.81551833566181e-06</v>
      </c>
      <c r="ES419">
        <v>7.20361701182458e-10</v>
      </c>
      <c r="ET419">
        <v>-0.335119031910718</v>
      </c>
      <c r="EU419">
        <v>0.000949733804135094</v>
      </c>
      <c r="EV419">
        <v>0.000626151634330831</v>
      </c>
      <c r="EW419">
        <v>-7.8445624330649e-06</v>
      </c>
      <c r="EX419">
        <v>-4</v>
      </c>
      <c r="EY419">
        <v>2067</v>
      </c>
      <c r="EZ419">
        <v>1</v>
      </c>
      <c r="FA419">
        <v>22</v>
      </c>
      <c r="FB419">
        <v>13.9</v>
      </c>
      <c r="FC419">
        <v>13.8</v>
      </c>
      <c r="FD419">
        <v>18</v>
      </c>
      <c r="FE419">
        <v>995.068</v>
      </c>
      <c r="FF419">
        <v>443.221</v>
      </c>
      <c r="FG419">
        <v>32.9995</v>
      </c>
      <c r="FH419">
        <v>36.1384</v>
      </c>
      <c r="FI419">
        <v>30.0008</v>
      </c>
      <c r="FJ419">
        <v>35.8807</v>
      </c>
      <c r="FK419">
        <v>35.8945</v>
      </c>
      <c r="FL419">
        <v>69.007</v>
      </c>
      <c r="FM419">
        <v>46.8102</v>
      </c>
      <c r="FN419">
        <v>0</v>
      </c>
      <c r="FO419">
        <v>33</v>
      </c>
      <c r="FP419">
        <v>1352.14</v>
      </c>
      <c r="FQ419">
        <v>19.7244</v>
      </c>
      <c r="FR419">
        <v>98.6256</v>
      </c>
      <c r="FS419">
        <v>97.4314</v>
      </c>
    </row>
    <row r="420" spans="1:175">
      <c r="A420">
        <v>404</v>
      </c>
      <c r="B420">
        <v>1627941319.6</v>
      </c>
      <c r="C420">
        <v>806</v>
      </c>
      <c r="D420" t="s">
        <v>1102</v>
      </c>
      <c r="E420" t="s">
        <v>1103</v>
      </c>
      <c r="F420">
        <v>0</v>
      </c>
      <c r="H420">
        <v>1627941319.6</v>
      </c>
      <c r="I420">
        <f>(J420)/1000</f>
        <v>0</v>
      </c>
      <c r="J420">
        <f>1000*CB420*AH420*(BX420-BY420)/(100*BQ420*(1000-AH420*BX420))</f>
        <v>0</v>
      </c>
      <c r="K420">
        <f>CB420*AH420*(BW420-BV420*(1000-AH420*BY420)/(1000-AH420*BX420))/(100*BQ420)</f>
        <v>0</v>
      </c>
      <c r="L420">
        <f>BV420 - IF(AH420&gt;1, K420*BQ420*100.0/(AJ420*CJ420), 0)</f>
        <v>0</v>
      </c>
      <c r="M420">
        <f>((S420-I420/2)*L420-K420)/(S420+I420/2)</f>
        <v>0</v>
      </c>
      <c r="N420">
        <f>M420*(CC420+CD420)/1000.0</f>
        <v>0</v>
      </c>
      <c r="O420">
        <f>(BV420 - IF(AH420&gt;1, K420*BQ420*100.0/(AJ420*CJ420), 0))*(CC420+CD420)/1000.0</f>
        <v>0</v>
      </c>
      <c r="P420">
        <f>2.0/((1/R420-1/Q420)+SIGN(R420)*SQRT((1/R420-1/Q420)*(1/R420-1/Q420) + 4*BR420/((BR420+1)*(BR420+1))*(2*1/R420*1/Q420-1/Q420*1/Q420)))</f>
        <v>0</v>
      </c>
      <c r="Q420">
        <f>IF(LEFT(BS420,1)&lt;&gt;"0",IF(LEFT(BS420,1)="1",3.0,BT420),$D$5+$E$5*(CJ420*CC420/($K$5*1000))+$F$5*(CJ420*CC420/($K$5*1000))*MAX(MIN(BQ420,$J$5),$I$5)*MAX(MIN(BQ420,$J$5),$I$5)+$G$5*MAX(MIN(BQ420,$J$5),$I$5)*(CJ420*CC420/($K$5*1000))+$H$5*(CJ420*CC420/($K$5*1000))*(CJ420*CC420/($K$5*1000)))</f>
        <v>0</v>
      </c>
      <c r="R420">
        <f>I420*(1000-(1000*0.61365*exp(17.502*V420/(240.97+V420))/(CC420+CD420)+BX420)/2)/(1000*0.61365*exp(17.502*V420/(240.97+V420))/(CC420+CD420)-BX420)</f>
        <v>0</v>
      </c>
      <c r="S420">
        <f>1/((BR420+1)/(P420/1.6)+1/(Q420/1.37)) + BR420/((BR420+1)/(P420/1.6) + BR420/(Q420/1.37))</f>
        <v>0</v>
      </c>
      <c r="T420">
        <f>(BM420*BP420)</f>
        <v>0</v>
      </c>
      <c r="U420">
        <f>(CE420+(T420+2*0.95*5.67E-8*(((CE420+$B$7)+273)^4-(CE420+273)^4)-44100*I420)/(1.84*29.3*Q420+8*0.95*5.67E-8*(CE420+273)^3))</f>
        <v>0</v>
      </c>
      <c r="V420">
        <f>($C$7*CF420+$D$7*CG420+$E$7*U420)</f>
        <v>0</v>
      </c>
      <c r="W420">
        <f>0.61365*exp(17.502*V420/(240.97+V420))</f>
        <v>0</v>
      </c>
      <c r="X420">
        <f>(Y420/Z420*100)</f>
        <v>0</v>
      </c>
      <c r="Y420">
        <f>BX420*(CC420+CD420)/1000</f>
        <v>0</v>
      </c>
      <c r="Z420">
        <f>0.61365*exp(17.502*CE420/(240.97+CE420))</f>
        <v>0</v>
      </c>
      <c r="AA420">
        <f>(W420-BX420*(CC420+CD420)/1000)</f>
        <v>0</v>
      </c>
      <c r="AB420">
        <f>(-I420*44100)</f>
        <v>0</v>
      </c>
      <c r="AC420">
        <f>2*29.3*Q420*0.92*(CE420-V420)</f>
        <v>0</v>
      </c>
      <c r="AD420">
        <f>2*0.95*5.67E-8*(((CE420+$B$7)+273)^4-(V420+273)^4)</f>
        <v>0</v>
      </c>
      <c r="AE420">
        <f>T420+AD420+AB420+AC420</f>
        <v>0</v>
      </c>
      <c r="AF420">
        <v>0</v>
      </c>
      <c r="AG420">
        <v>0</v>
      </c>
      <c r="AH420">
        <f>IF(AF420*$H$13&gt;=AJ420,1.0,(AJ420/(AJ420-AF420*$H$13)))</f>
        <v>0</v>
      </c>
      <c r="AI420">
        <f>(AH420-1)*100</f>
        <v>0</v>
      </c>
      <c r="AJ420">
        <f>MAX(0,($B$13+$C$13*CJ420)/(1+$D$13*CJ420)*CC420/(CE420+273)*$E$13)</f>
        <v>0</v>
      </c>
      <c r="AK420" t="s">
        <v>292</v>
      </c>
      <c r="AL420" t="s">
        <v>292</v>
      </c>
      <c r="AM420">
        <v>0</v>
      </c>
      <c r="AN420">
        <v>0</v>
      </c>
      <c r="AO420">
        <f>1-AM420/AN420</f>
        <v>0</v>
      </c>
      <c r="AP420">
        <v>0</v>
      </c>
      <c r="AQ420" t="s">
        <v>292</v>
      </c>
      <c r="AR420" t="s">
        <v>292</v>
      </c>
      <c r="AS420">
        <v>0</v>
      </c>
      <c r="AT420">
        <v>0</v>
      </c>
      <c r="AU420">
        <f>1-AS420/AT420</f>
        <v>0</v>
      </c>
      <c r="AV420">
        <v>0.5</v>
      </c>
      <c r="AW420">
        <f>BN420</f>
        <v>0</v>
      </c>
      <c r="AX420">
        <f>K420</f>
        <v>0</v>
      </c>
      <c r="AY420">
        <f>AU420*AV420*AW420</f>
        <v>0</v>
      </c>
      <c r="AZ420">
        <f>(AX420-AP420)/AW420</f>
        <v>0</v>
      </c>
      <c r="BA420">
        <f>(AN420-AT420)/AT420</f>
        <v>0</v>
      </c>
      <c r="BB420">
        <f>AM420/(AO420+AM420/AT420)</f>
        <v>0</v>
      </c>
      <c r="BC420" t="s">
        <v>292</v>
      </c>
      <c r="BD420">
        <v>0</v>
      </c>
      <c r="BE420">
        <f>IF(BD420&lt;&gt;0, BD420, BB420)</f>
        <v>0</v>
      </c>
      <c r="BF420">
        <f>1-BE420/AT420</f>
        <v>0</v>
      </c>
      <c r="BG420">
        <f>(AT420-AS420)/(AT420-BE420)</f>
        <v>0</v>
      </c>
      <c r="BH420">
        <f>(AN420-AT420)/(AN420-BE420)</f>
        <v>0</v>
      </c>
      <c r="BI420">
        <f>(AT420-AS420)/(AT420-AM420)</f>
        <v>0</v>
      </c>
      <c r="BJ420">
        <f>(AN420-AT420)/(AN420-AM420)</f>
        <v>0</v>
      </c>
      <c r="BK420">
        <f>(BG420*BE420/AS420)</f>
        <v>0</v>
      </c>
      <c r="BL420">
        <f>(1-BK420)</f>
        <v>0</v>
      </c>
      <c r="BM420">
        <f>$B$11*CK420+$C$11*CL420+$F$11*CM420*(1-CP420)</f>
        <v>0</v>
      </c>
      <c r="BN420">
        <f>BM420*BO420</f>
        <v>0</v>
      </c>
      <c r="BO420">
        <f>($B$11*$D$9+$C$11*$D$9+$F$11*((CZ420+CR420)/MAX(CZ420+CR420+DA420, 0.1)*$I$9+DA420/MAX(CZ420+CR420+DA420, 0.1)*$J$9))/($B$11+$C$11+$F$11)</f>
        <v>0</v>
      </c>
      <c r="BP420">
        <f>($B$11*$K$9+$C$11*$K$9+$F$11*((CZ420+CR420)/MAX(CZ420+CR420+DA420, 0.1)*$P$9+DA420/MAX(CZ420+CR420+DA420, 0.1)*$Q$9))/($B$11+$C$11+$F$11)</f>
        <v>0</v>
      </c>
      <c r="BQ420">
        <v>6</v>
      </c>
      <c r="BR420">
        <v>0.5</v>
      </c>
      <c r="BS420" t="s">
        <v>293</v>
      </c>
      <c r="BT420">
        <v>2</v>
      </c>
      <c r="BU420">
        <v>1627941319.6</v>
      </c>
      <c r="BV420">
        <v>1342.1</v>
      </c>
      <c r="BW420">
        <v>1346.13</v>
      </c>
      <c r="BX420">
        <v>19.8475</v>
      </c>
      <c r="BY420">
        <v>19.7807</v>
      </c>
      <c r="BZ420">
        <v>1338.7</v>
      </c>
      <c r="CA420">
        <v>19.9763</v>
      </c>
      <c r="CB420">
        <v>900.04</v>
      </c>
      <c r="CC420">
        <v>101.134</v>
      </c>
      <c r="CD420">
        <v>0.0999892</v>
      </c>
      <c r="CE420">
        <v>35.3338</v>
      </c>
      <c r="CF420">
        <v>35.6014</v>
      </c>
      <c r="CG420">
        <v>999.9</v>
      </c>
      <c r="CH420">
        <v>0</v>
      </c>
      <c r="CI420">
        <v>0</v>
      </c>
      <c r="CJ420">
        <v>10010</v>
      </c>
      <c r="CK420">
        <v>0</v>
      </c>
      <c r="CL420">
        <v>66.2367</v>
      </c>
      <c r="CM420">
        <v>1459.93</v>
      </c>
      <c r="CN420">
        <v>0.973003</v>
      </c>
      <c r="CO420">
        <v>0.0269966</v>
      </c>
      <c r="CP420">
        <v>0</v>
      </c>
      <c r="CQ420">
        <v>3.559</v>
      </c>
      <c r="CR420">
        <v>4.99951</v>
      </c>
      <c r="CS420">
        <v>192.359</v>
      </c>
      <c r="CT420">
        <v>11911.4</v>
      </c>
      <c r="CU420">
        <v>48.312</v>
      </c>
      <c r="CV420">
        <v>50.687</v>
      </c>
      <c r="CW420">
        <v>49.812</v>
      </c>
      <c r="CX420">
        <v>49.875</v>
      </c>
      <c r="CY420">
        <v>50.375</v>
      </c>
      <c r="CZ420">
        <v>1415.65</v>
      </c>
      <c r="DA420">
        <v>39.28</v>
      </c>
      <c r="DB420">
        <v>0</v>
      </c>
      <c r="DC420">
        <v>1627941320.5</v>
      </c>
      <c r="DD420">
        <v>0</v>
      </c>
      <c r="DE420">
        <v>3.30480769230769</v>
      </c>
      <c r="DF420">
        <v>-0.0415042592820095</v>
      </c>
      <c r="DG420">
        <v>-1.50044445279537</v>
      </c>
      <c r="DH420">
        <v>192.474538461538</v>
      </c>
      <c r="DI420">
        <v>15</v>
      </c>
      <c r="DJ420">
        <v>1627940486.6</v>
      </c>
      <c r="DK420" t="s">
        <v>294</v>
      </c>
      <c r="DL420">
        <v>1627940484.1</v>
      </c>
      <c r="DM420">
        <v>1627940486.6</v>
      </c>
      <c r="DN420">
        <v>1</v>
      </c>
      <c r="DO420">
        <v>-0.66</v>
      </c>
      <c r="DP420">
        <v>-0.126</v>
      </c>
      <c r="DQ420">
        <v>0.617</v>
      </c>
      <c r="DR420">
        <v>-0.144</v>
      </c>
      <c r="DS420">
        <v>420</v>
      </c>
      <c r="DT420">
        <v>19</v>
      </c>
      <c r="DU420">
        <v>0.69</v>
      </c>
      <c r="DV420">
        <v>0.21</v>
      </c>
      <c r="DW420">
        <v>-4.35262585365854</v>
      </c>
      <c r="DX420">
        <v>0.880352822299653</v>
      </c>
      <c r="DY420">
        <v>0.156884199486951</v>
      </c>
      <c r="DZ420">
        <v>0</v>
      </c>
      <c r="EA420">
        <v>3.27094117647059</v>
      </c>
      <c r="EB420">
        <v>-0.095332308163579</v>
      </c>
      <c r="EC420">
        <v>0.179374154013413</v>
      </c>
      <c r="ED420">
        <v>1</v>
      </c>
      <c r="EE420">
        <v>0.0733534658536585</v>
      </c>
      <c r="EF420">
        <v>-0.0651302090592337</v>
      </c>
      <c r="EG420">
        <v>0.0070969619089356</v>
      </c>
      <c r="EH420">
        <v>1</v>
      </c>
      <c r="EI420">
        <v>2</v>
      </c>
      <c r="EJ420">
        <v>3</v>
      </c>
      <c r="EK420" t="s">
        <v>298</v>
      </c>
      <c r="EL420">
        <v>100</v>
      </c>
      <c r="EM420">
        <v>100</v>
      </c>
      <c r="EN420">
        <v>3.4</v>
      </c>
      <c r="EO420">
        <v>-0.1288</v>
      </c>
      <c r="EP420">
        <v>-1.5265217558934</v>
      </c>
      <c r="EQ420">
        <v>0.00616335315543056</v>
      </c>
      <c r="ER420">
        <v>-2.81551833566181e-06</v>
      </c>
      <c r="ES420">
        <v>7.20361701182458e-10</v>
      </c>
      <c r="ET420">
        <v>-0.335119031910718</v>
      </c>
      <c r="EU420">
        <v>0.000949733804135094</v>
      </c>
      <c r="EV420">
        <v>0.000626151634330831</v>
      </c>
      <c r="EW420">
        <v>-7.8445624330649e-06</v>
      </c>
      <c r="EX420">
        <v>-4</v>
      </c>
      <c r="EY420">
        <v>2067</v>
      </c>
      <c r="EZ420">
        <v>1</v>
      </c>
      <c r="FA420">
        <v>22</v>
      </c>
      <c r="FB420">
        <v>13.9</v>
      </c>
      <c r="FC420">
        <v>13.9</v>
      </c>
      <c r="FD420">
        <v>18</v>
      </c>
      <c r="FE420">
        <v>995.215</v>
      </c>
      <c r="FF420">
        <v>443.233</v>
      </c>
      <c r="FG420">
        <v>32.9994</v>
      </c>
      <c r="FH420">
        <v>36.1418</v>
      </c>
      <c r="FI420">
        <v>30.0008</v>
      </c>
      <c r="FJ420">
        <v>35.8848</v>
      </c>
      <c r="FK420">
        <v>35.8985</v>
      </c>
      <c r="FL420">
        <v>69.1564</v>
      </c>
      <c r="FM420">
        <v>46.8102</v>
      </c>
      <c r="FN420">
        <v>0</v>
      </c>
      <c r="FO420">
        <v>33</v>
      </c>
      <c r="FP420">
        <v>1357.2</v>
      </c>
      <c r="FQ420">
        <v>19.7244</v>
      </c>
      <c r="FR420">
        <v>98.6248</v>
      </c>
      <c r="FS420">
        <v>97.431</v>
      </c>
    </row>
    <row r="421" spans="1:175">
      <c r="A421">
        <v>405</v>
      </c>
      <c r="B421">
        <v>1627941321.6</v>
      </c>
      <c r="C421">
        <v>808</v>
      </c>
      <c r="D421" t="s">
        <v>1104</v>
      </c>
      <c r="E421" t="s">
        <v>1105</v>
      </c>
      <c r="F421">
        <v>0</v>
      </c>
      <c r="H421">
        <v>1627941321.6</v>
      </c>
      <c r="I421">
        <f>(J421)/1000</f>
        <v>0</v>
      </c>
      <c r="J421">
        <f>1000*CB421*AH421*(BX421-BY421)/(100*BQ421*(1000-AH421*BX421))</f>
        <v>0</v>
      </c>
      <c r="K421">
        <f>CB421*AH421*(BW421-BV421*(1000-AH421*BY421)/(1000-AH421*BX421))/(100*BQ421)</f>
        <v>0</v>
      </c>
      <c r="L421">
        <f>BV421 - IF(AH421&gt;1, K421*BQ421*100.0/(AJ421*CJ421), 0)</f>
        <v>0</v>
      </c>
      <c r="M421">
        <f>((S421-I421/2)*L421-K421)/(S421+I421/2)</f>
        <v>0</v>
      </c>
      <c r="N421">
        <f>M421*(CC421+CD421)/1000.0</f>
        <v>0</v>
      </c>
      <c r="O421">
        <f>(BV421 - IF(AH421&gt;1, K421*BQ421*100.0/(AJ421*CJ421), 0))*(CC421+CD421)/1000.0</f>
        <v>0</v>
      </c>
      <c r="P421">
        <f>2.0/((1/R421-1/Q421)+SIGN(R421)*SQRT((1/R421-1/Q421)*(1/R421-1/Q421) + 4*BR421/((BR421+1)*(BR421+1))*(2*1/R421*1/Q421-1/Q421*1/Q421)))</f>
        <v>0</v>
      </c>
      <c r="Q421">
        <f>IF(LEFT(BS421,1)&lt;&gt;"0",IF(LEFT(BS421,1)="1",3.0,BT421),$D$5+$E$5*(CJ421*CC421/($K$5*1000))+$F$5*(CJ421*CC421/($K$5*1000))*MAX(MIN(BQ421,$J$5),$I$5)*MAX(MIN(BQ421,$J$5),$I$5)+$G$5*MAX(MIN(BQ421,$J$5),$I$5)*(CJ421*CC421/($K$5*1000))+$H$5*(CJ421*CC421/($K$5*1000))*(CJ421*CC421/($K$5*1000)))</f>
        <v>0</v>
      </c>
      <c r="R421">
        <f>I421*(1000-(1000*0.61365*exp(17.502*V421/(240.97+V421))/(CC421+CD421)+BX421)/2)/(1000*0.61365*exp(17.502*V421/(240.97+V421))/(CC421+CD421)-BX421)</f>
        <v>0</v>
      </c>
      <c r="S421">
        <f>1/((BR421+1)/(P421/1.6)+1/(Q421/1.37)) + BR421/((BR421+1)/(P421/1.6) + BR421/(Q421/1.37))</f>
        <v>0</v>
      </c>
      <c r="T421">
        <f>(BM421*BP421)</f>
        <v>0</v>
      </c>
      <c r="U421">
        <f>(CE421+(T421+2*0.95*5.67E-8*(((CE421+$B$7)+273)^4-(CE421+273)^4)-44100*I421)/(1.84*29.3*Q421+8*0.95*5.67E-8*(CE421+273)^3))</f>
        <v>0</v>
      </c>
      <c r="V421">
        <f>($C$7*CF421+$D$7*CG421+$E$7*U421)</f>
        <v>0</v>
      </c>
      <c r="W421">
        <f>0.61365*exp(17.502*V421/(240.97+V421))</f>
        <v>0</v>
      </c>
      <c r="X421">
        <f>(Y421/Z421*100)</f>
        <v>0</v>
      </c>
      <c r="Y421">
        <f>BX421*(CC421+CD421)/1000</f>
        <v>0</v>
      </c>
      <c r="Z421">
        <f>0.61365*exp(17.502*CE421/(240.97+CE421))</f>
        <v>0</v>
      </c>
      <c r="AA421">
        <f>(W421-BX421*(CC421+CD421)/1000)</f>
        <v>0</v>
      </c>
      <c r="AB421">
        <f>(-I421*44100)</f>
        <v>0</v>
      </c>
      <c r="AC421">
        <f>2*29.3*Q421*0.92*(CE421-V421)</f>
        <v>0</v>
      </c>
      <c r="AD421">
        <f>2*0.95*5.67E-8*(((CE421+$B$7)+273)^4-(V421+273)^4)</f>
        <v>0</v>
      </c>
      <c r="AE421">
        <f>T421+AD421+AB421+AC421</f>
        <v>0</v>
      </c>
      <c r="AF421">
        <v>0</v>
      </c>
      <c r="AG421">
        <v>0</v>
      </c>
      <c r="AH421">
        <f>IF(AF421*$H$13&gt;=AJ421,1.0,(AJ421/(AJ421-AF421*$H$13)))</f>
        <v>0</v>
      </c>
      <c r="AI421">
        <f>(AH421-1)*100</f>
        <v>0</v>
      </c>
      <c r="AJ421">
        <f>MAX(0,($B$13+$C$13*CJ421)/(1+$D$13*CJ421)*CC421/(CE421+273)*$E$13)</f>
        <v>0</v>
      </c>
      <c r="AK421" t="s">
        <v>292</v>
      </c>
      <c r="AL421" t="s">
        <v>292</v>
      </c>
      <c r="AM421">
        <v>0</v>
      </c>
      <c r="AN421">
        <v>0</v>
      </c>
      <c r="AO421">
        <f>1-AM421/AN421</f>
        <v>0</v>
      </c>
      <c r="AP421">
        <v>0</v>
      </c>
      <c r="AQ421" t="s">
        <v>292</v>
      </c>
      <c r="AR421" t="s">
        <v>292</v>
      </c>
      <c r="AS421">
        <v>0</v>
      </c>
      <c r="AT421">
        <v>0</v>
      </c>
      <c r="AU421">
        <f>1-AS421/AT421</f>
        <v>0</v>
      </c>
      <c r="AV421">
        <v>0.5</v>
      </c>
      <c r="AW421">
        <f>BN421</f>
        <v>0</v>
      </c>
      <c r="AX421">
        <f>K421</f>
        <v>0</v>
      </c>
      <c r="AY421">
        <f>AU421*AV421*AW421</f>
        <v>0</v>
      </c>
      <c r="AZ421">
        <f>(AX421-AP421)/AW421</f>
        <v>0</v>
      </c>
      <c r="BA421">
        <f>(AN421-AT421)/AT421</f>
        <v>0</v>
      </c>
      <c r="BB421">
        <f>AM421/(AO421+AM421/AT421)</f>
        <v>0</v>
      </c>
      <c r="BC421" t="s">
        <v>292</v>
      </c>
      <c r="BD421">
        <v>0</v>
      </c>
      <c r="BE421">
        <f>IF(BD421&lt;&gt;0, BD421, BB421)</f>
        <v>0</v>
      </c>
      <c r="BF421">
        <f>1-BE421/AT421</f>
        <v>0</v>
      </c>
      <c r="BG421">
        <f>(AT421-AS421)/(AT421-BE421)</f>
        <v>0</v>
      </c>
      <c r="BH421">
        <f>(AN421-AT421)/(AN421-BE421)</f>
        <v>0</v>
      </c>
      <c r="BI421">
        <f>(AT421-AS421)/(AT421-AM421)</f>
        <v>0</v>
      </c>
      <c r="BJ421">
        <f>(AN421-AT421)/(AN421-AM421)</f>
        <v>0</v>
      </c>
      <c r="BK421">
        <f>(BG421*BE421/AS421)</f>
        <v>0</v>
      </c>
      <c r="BL421">
        <f>(1-BK421)</f>
        <v>0</v>
      </c>
      <c r="BM421">
        <f>$B$11*CK421+$C$11*CL421+$F$11*CM421*(1-CP421)</f>
        <v>0</v>
      </c>
      <c r="BN421">
        <f>BM421*BO421</f>
        <v>0</v>
      </c>
      <c r="BO421">
        <f>($B$11*$D$9+$C$11*$D$9+$F$11*((CZ421+CR421)/MAX(CZ421+CR421+DA421, 0.1)*$I$9+DA421/MAX(CZ421+CR421+DA421, 0.1)*$J$9))/($B$11+$C$11+$F$11)</f>
        <v>0</v>
      </c>
      <c r="BP421">
        <f>($B$11*$K$9+$C$11*$K$9+$F$11*((CZ421+CR421)/MAX(CZ421+CR421+DA421, 0.1)*$P$9+DA421/MAX(CZ421+CR421+DA421, 0.1)*$Q$9))/($B$11+$C$11+$F$11)</f>
        <v>0</v>
      </c>
      <c r="BQ421">
        <v>6</v>
      </c>
      <c r="BR421">
        <v>0.5</v>
      </c>
      <c r="BS421" t="s">
        <v>293</v>
      </c>
      <c r="BT421">
        <v>2</v>
      </c>
      <c r="BU421">
        <v>1627941321.6</v>
      </c>
      <c r="BV421">
        <v>1345.3</v>
      </c>
      <c r="BW421">
        <v>1349.27</v>
      </c>
      <c r="BX421">
        <v>19.8505</v>
      </c>
      <c r="BY421">
        <v>19.7849</v>
      </c>
      <c r="BZ421">
        <v>1341.89</v>
      </c>
      <c r="CA421">
        <v>19.9793</v>
      </c>
      <c r="CB421">
        <v>899.94</v>
      </c>
      <c r="CC421">
        <v>101.134</v>
      </c>
      <c r="CD421">
        <v>0.0997372</v>
      </c>
      <c r="CE421">
        <v>35.3349</v>
      </c>
      <c r="CF421">
        <v>35.6029</v>
      </c>
      <c r="CG421">
        <v>999.9</v>
      </c>
      <c r="CH421">
        <v>0</v>
      </c>
      <c r="CI421">
        <v>0</v>
      </c>
      <c r="CJ421">
        <v>10008.8</v>
      </c>
      <c r="CK421">
        <v>0</v>
      </c>
      <c r="CL421">
        <v>66.2367</v>
      </c>
      <c r="CM421">
        <v>1460.24</v>
      </c>
      <c r="CN421">
        <v>0.973003</v>
      </c>
      <c r="CO421">
        <v>0.0269966</v>
      </c>
      <c r="CP421">
        <v>0</v>
      </c>
      <c r="CQ421">
        <v>3.2931</v>
      </c>
      <c r="CR421">
        <v>4.99951</v>
      </c>
      <c r="CS421">
        <v>192.269</v>
      </c>
      <c r="CT421">
        <v>11913.9</v>
      </c>
      <c r="CU421">
        <v>48.312</v>
      </c>
      <c r="CV421">
        <v>50.687</v>
      </c>
      <c r="CW421">
        <v>49.812</v>
      </c>
      <c r="CX421">
        <v>49.875</v>
      </c>
      <c r="CY421">
        <v>50.375</v>
      </c>
      <c r="CZ421">
        <v>1415.95</v>
      </c>
      <c r="DA421">
        <v>39.29</v>
      </c>
      <c r="DB421">
        <v>0</v>
      </c>
      <c r="DC421">
        <v>1627941322.3</v>
      </c>
      <c r="DD421">
        <v>0</v>
      </c>
      <c r="DE421">
        <v>3.289032</v>
      </c>
      <c r="DF421">
        <v>-0.278423066251156</v>
      </c>
      <c r="DG421">
        <v>-0.955615399182073</v>
      </c>
      <c r="DH421">
        <v>192.42692</v>
      </c>
      <c r="DI421">
        <v>15</v>
      </c>
      <c r="DJ421">
        <v>1627940486.6</v>
      </c>
      <c r="DK421" t="s">
        <v>294</v>
      </c>
      <c r="DL421">
        <v>1627940484.1</v>
      </c>
      <c r="DM421">
        <v>1627940486.6</v>
      </c>
      <c r="DN421">
        <v>1</v>
      </c>
      <c r="DO421">
        <v>-0.66</v>
      </c>
      <c r="DP421">
        <v>-0.126</v>
      </c>
      <c r="DQ421">
        <v>0.617</v>
      </c>
      <c r="DR421">
        <v>-0.144</v>
      </c>
      <c r="DS421">
        <v>420</v>
      </c>
      <c r="DT421">
        <v>19</v>
      </c>
      <c r="DU421">
        <v>0.69</v>
      </c>
      <c r="DV421">
        <v>0.21</v>
      </c>
      <c r="DW421">
        <v>-4.30503024390244</v>
      </c>
      <c r="DX421">
        <v>1.26969972125435</v>
      </c>
      <c r="DY421">
        <v>0.184255508869399</v>
      </c>
      <c r="DZ421">
        <v>0</v>
      </c>
      <c r="EA421">
        <v>3.28376176470588</v>
      </c>
      <c r="EB421">
        <v>0.0853009790556456</v>
      </c>
      <c r="EC421">
        <v>0.19274153832759</v>
      </c>
      <c r="ED421">
        <v>1</v>
      </c>
      <c r="EE421">
        <v>0.071121543902439</v>
      </c>
      <c r="EF421">
        <v>-0.0467701128919859</v>
      </c>
      <c r="EG421">
        <v>0.00513003559066477</v>
      </c>
      <c r="EH421">
        <v>1</v>
      </c>
      <c r="EI421">
        <v>2</v>
      </c>
      <c r="EJ421">
        <v>3</v>
      </c>
      <c r="EK421" t="s">
        <v>298</v>
      </c>
      <c r="EL421">
        <v>100</v>
      </c>
      <c r="EM421">
        <v>100</v>
      </c>
      <c r="EN421">
        <v>3.41</v>
      </c>
      <c r="EO421">
        <v>-0.1288</v>
      </c>
      <c r="EP421">
        <v>-1.5265217558934</v>
      </c>
      <c r="EQ421">
        <v>0.00616335315543056</v>
      </c>
      <c r="ER421">
        <v>-2.81551833566181e-06</v>
      </c>
      <c r="ES421">
        <v>7.20361701182458e-10</v>
      </c>
      <c r="ET421">
        <v>-0.335119031910718</v>
      </c>
      <c r="EU421">
        <v>0.000949733804135094</v>
      </c>
      <c r="EV421">
        <v>0.000626151634330831</v>
      </c>
      <c r="EW421">
        <v>-7.8445624330649e-06</v>
      </c>
      <c r="EX421">
        <v>-4</v>
      </c>
      <c r="EY421">
        <v>2067</v>
      </c>
      <c r="EZ421">
        <v>1</v>
      </c>
      <c r="FA421">
        <v>22</v>
      </c>
      <c r="FB421">
        <v>14</v>
      </c>
      <c r="FC421">
        <v>13.9</v>
      </c>
      <c r="FD421">
        <v>18</v>
      </c>
      <c r="FE421">
        <v>994.891</v>
      </c>
      <c r="FF421">
        <v>443.191</v>
      </c>
      <c r="FG421">
        <v>32.9994</v>
      </c>
      <c r="FH421">
        <v>36.1451</v>
      </c>
      <c r="FI421">
        <v>30.0007</v>
      </c>
      <c r="FJ421">
        <v>35.8888</v>
      </c>
      <c r="FK421">
        <v>35.9018</v>
      </c>
      <c r="FL421">
        <v>69.3044</v>
      </c>
      <c r="FM421">
        <v>46.8102</v>
      </c>
      <c r="FN421">
        <v>0</v>
      </c>
      <c r="FO421">
        <v>33</v>
      </c>
      <c r="FP421">
        <v>1362.24</v>
      </c>
      <c r="FQ421">
        <v>19.7244</v>
      </c>
      <c r="FR421">
        <v>98.6247</v>
      </c>
      <c r="FS421">
        <v>97.4314</v>
      </c>
    </row>
    <row r="422" spans="1:175">
      <c r="A422">
        <v>406</v>
      </c>
      <c r="B422">
        <v>1627941323.6</v>
      </c>
      <c r="C422">
        <v>810</v>
      </c>
      <c r="D422" t="s">
        <v>1106</v>
      </c>
      <c r="E422" t="s">
        <v>1107</v>
      </c>
      <c r="F422">
        <v>0</v>
      </c>
      <c r="H422">
        <v>1627941323.6</v>
      </c>
      <c r="I422">
        <f>(J422)/1000</f>
        <v>0</v>
      </c>
      <c r="J422">
        <f>1000*CB422*AH422*(BX422-BY422)/(100*BQ422*(1000-AH422*BX422))</f>
        <v>0</v>
      </c>
      <c r="K422">
        <f>CB422*AH422*(BW422-BV422*(1000-AH422*BY422)/(1000-AH422*BX422))/(100*BQ422)</f>
        <v>0</v>
      </c>
      <c r="L422">
        <f>BV422 - IF(AH422&gt;1, K422*BQ422*100.0/(AJ422*CJ422), 0)</f>
        <v>0</v>
      </c>
      <c r="M422">
        <f>((S422-I422/2)*L422-K422)/(S422+I422/2)</f>
        <v>0</v>
      </c>
      <c r="N422">
        <f>M422*(CC422+CD422)/1000.0</f>
        <v>0</v>
      </c>
      <c r="O422">
        <f>(BV422 - IF(AH422&gt;1, K422*BQ422*100.0/(AJ422*CJ422), 0))*(CC422+CD422)/1000.0</f>
        <v>0</v>
      </c>
      <c r="P422">
        <f>2.0/((1/R422-1/Q422)+SIGN(R422)*SQRT((1/R422-1/Q422)*(1/R422-1/Q422) + 4*BR422/((BR422+1)*(BR422+1))*(2*1/R422*1/Q422-1/Q422*1/Q422)))</f>
        <v>0</v>
      </c>
      <c r="Q422">
        <f>IF(LEFT(BS422,1)&lt;&gt;"0",IF(LEFT(BS422,1)="1",3.0,BT422),$D$5+$E$5*(CJ422*CC422/($K$5*1000))+$F$5*(CJ422*CC422/($K$5*1000))*MAX(MIN(BQ422,$J$5),$I$5)*MAX(MIN(BQ422,$J$5),$I$5)+$G$5*MAX(MIN(BQ422,$J$5),$I$5)*(CJ422*CC422/($K$5*1000))+$H$5*(CJ422*CC422/($K$5*1000))*(CJ422*CC422/($K$5*1000)))</f>
        <v>0</v>
      </c>
      <c r="R422">
        <f>I422*(1000-(1000*0.61365*exp(17.502*V422/(240.97+V422))/(CC422+CD422)+BX422)/2)/(1000*0.61365*exp(17.502*V422/(240.97+V422))/(CC422+CD422)-BX422)</f>
        <v>0</v>
      </c>
      <c r="S422">
        <f>1/((BR422+1)/(P422/1.6)+1/(Q422/1.37)) + BR422/((BR422+1)/(P422/1.6) + BR422/(Q422/1.37))</f>
        <v>0</v>
      </c>
      <c r="T422">
        <f>(BM422*BP422)</f>
        <v>0</v>
      </c>
      <c r="U422">
        <f>(CE422+(T422+2*0.95*5.67E-8*(((CE422+$B$7)+273)^4-(CE422+273)^4)-44100*I422)/(1.84*29.3*Q422+8*0.95*5.67E-8*(CE422+273)^3))</f>
        <v>0</v>
      </c>
      <c r="V422">
        <f>($C$7*CF422+$D$7*CG422+$E$7*U422)</f>
        <v>0</v>
      </c>
      <c r="W422">
        <f>0.61365*exp(17.502*V422/(240.97+V422))</f>
        <v>0</v>
      </c>
      <c r="X422">
        <f>(Y422/Z422*100)</f>
        <v>0</v>
      </c>
      <c r="Y422">
        <f>BX422*(CC422+CD422)/1000</f>
        <v>0</v>
      </c>
      <c r="Z422">
        <f>0.61365*exp(17.502*CE422/(240.97+CE422))</f>
        <v>0</v>
      </c>
      <c r="AA422">
        <f>(W422-BX422*(CC422+CD422)/1000)</f>
        <v>0</v>
      </c>
      <c r="AB422">
        <f>(-I422*44100)</f>
        <v>0</v>
      </c>
      <c r="AC422">
        <f>2*29.3*Q422*0.92*(CE422-V422)</f>
        <v>0</v>
      </c>
      <c r="AD422">
        <f>2*0.95*5.67E-8*(((CE422+$B$7)+273)^4-(V422+273)^4)</f>
        <v>0</v>
      </c>
      <c r="AE422">
        <f>T422+AD422+AB422+AC422</f>
        <v>0</v>
      </c>
      <c r="AF422">
        <v>0</v>
      </c>
      <c r="AG422">
        <v>0</v>
      </c>
      <c r="AH422">
        <f>IF(AF422*$H$13&gt;=AJ422,1.0,(AJ422/(AJ422-AF422*$H$13)))</f>
        <v>0</v>
      </c>
      <c r="AI422">
        <f>(AH422-1)*100</f>
        <v>0</v>
      </c>
      <c r="AJ422">
        <f>MAX(0,($B$13+$C$13*CJ422)/(1+$D$13*CJ422)*CC422/(CE422+273)*$E$13)</f>
        <v>0</v>
      </c>
      <c r="AK422" t="s">
        <v>292</v>
      </c>
      <c r="AL422" t="s">
        <v>292</v>
      </c>
      <c r="AM422">
        <v>0</v>
      </c>
      <c r="AN422">
        <v>0</v>
      </c>
      <c r="AO422">
        <f>1-AM422/AN422</f>
        <v>0</v>
      </c>
      <c r="AP422">
        <v>0</v>
      </c>
      <c r="AQ422" t="s">
        <v>292</v>
      </c>
      <c r="AR422" t="s">
        <v>292</v>
      </c>
      <c r="AS422">
        <v>0</v>
      </c>
      <c r="AT422">
        <v>0</v>
      </c>
      <c r="AU422">
        <f>1-AS422/AT422</f>
        <v>0</v>
      </c>
      <c r="AV422">
        <v>0.5</v>
      </c>
      <c r="AW422">
        <f>BN422</f>
        <v>0</v>
      </c>
      <c r="AX422">
        <f>K422</f>
        <v>0</v>
      </c>
      <c r="AY422">
        <f>AU422*AV422*AW422</f>
        <v>0</v>
      </c>
      <c r="AZ422">
        <f>(AX422-AP422)/AW422</f>
        <v>0</v>
      </c>
      <c r="BA422">
        <f>(AN422-AT422)/AT422</f>
        <v>0</v>
      </c>
      <c r="BB422">
        <f>AM422/(AO422+AM422/AT422)</f>
        <v>0</v>
      </c>
      <c r="BC422" t="s">
        <v>292</v>
      </c>
      <c r="BD422">
        <v>0</v>
      </c>
      <c r="BE422">
        <f>IF(BD422&lt;&gt;0, BD422, BB422)</f>
        <v>0</v>
      </c>
      <c r="BF422">
        <f>1-BE422/AT422</f>
        <v>0</v>
      </c>
      <c r="BG422">
        <f>(AT422-AS422)/(AT422-BE422)</f>
        <v>0</v>
      </c>
      <c r="BH422">
        <f>(AN422-AT422)/(AN422-BE422)</f>
        <v>0</v>
      </c>
      <c r="BI422">
        <f>(AT422-AS422)/(AT422-AM422)</f>
        <v>0</v>
      </c>
      <c r="BJ422">
        <f>(AN422-AT422)/(AN422-AM422)</f>
        <v>0</v>
      </c>
      <c r="BK422">
        <f>(BG422*BE422/AS422)</f>
        <v>0</v>
      </c>
      <c r="BL422">
        <f>(1-BK422)</f>
        <v>0</v>
      </c>
      <c r="BM422">
        <f>$B$11*CK422+$C$11*CL422+$F$11*CM422*(1-CP422)</f>
        <v>0</v>
      </c>
      <c r="BN422">
        <f>BM422*BO422</f>
        <v>0</v>
      </c>
      <c r="BO422">
        <f>($B$11*$D$9+$C$11*$D$9+$F$11*((CZ422+CR422)/MAX(CZ422+CR422+DA422, 0.1)*$I$9+DA422/MAX(CZ422+CR422+DA422, 0.1)*$J$9))/($B$11+$C$11+$F$11)</f>
        <v>0</v>
      </c>
      <c r="BP422">
        <f>($B$11*$K$9+$C$11*$K$9+$F$11*((CZ422+CR422)/MAX(CZ422+CR422+DA422, 0.1)*$P$9+DA422/MAX(CZ422+CR422+DA422, 0.1)*$Q$9))/($B$11+$C$11+$F$11)</f>
        <v>0</v>
      </c>
      <c r="BQ422">
        <v>6</v>
      </c>
      <c r="BR422">
        <v>0.5</v>
      </c>
      <c r="BS422" t="s">
        <v>293</v>
      </c>
      <c r="BT422">
        <v>2</v>
      </c>
      <c r="BU422">
        <v>1627941323.6</v>
      </c>
      <c r="BV422">
        <v>1348.47</v>
      </c>
      <c r="BW422">
        <v>1352.54</v>
      </c>
      <c r="BX422">
        <v>19.8524</v>
      </c>
      <c r="BY422">
        <v>19.7884</v>
      </c>
      <c r="BZ422">
        <v>1345.05</v>
      </c>
      <c r="CA422">
        <v>19.9811</v>
      </c>
      <c r="CB422">
        <v>900.027</v>
      </c>
      <c r="CC422">
        <v>101.134</v>
      </c>
      <c r="CD422">
        <v>0.100203</v>
      </c>
      <c r="CE422">
        <v>35.3372</v>
      </c>
      <c r="CF422">
        <v>35.6052</v>
      </c>
      <c r="CG422">
        <v>999.9</v>
      </c>
      <c r="CH422">
        <v>0</v>
      </c>
      <c r="CI422">
        <v>0</v>
      </c>
      <c r="CJ422">
        <v>9981.25</v>
      </c>
      <c r="CK422">
        <v>0</v>
      </c>
      <c r="CL422">
        <v>66.2508</v>
      </c>
      <c r="CM422">
        <v>1459.94</v>
      </c>
      <c r="CN422">
        <v>0.973003</v>
      </c>
      <c r="CO422">
        <v>0.0269966</v>
      </c>
      <c r="CP422">
        <v>0</v>
      </c>
      <c r="CQ422">
        <v>3.2339</v>
      </c>
      <c r="CR422">
        <v>4.99951</v>
      </c>
      <c r="CS422">
        <v>192.43</v>
      </c>
      <c r="CT422">
        <v>11911.4</v>
      </c>
      <c r="CU422">
        <v>48.312</v>
      </c>
      <c r="CV422">
        <v>50.687</v>
      </c>
      <c r="CW422">
        <v>49.812</v>
      </c>
      <c r="CX422">
        <v>49.875</v>
      </c>
      <c r="CY422">
        <v>50.375</v>
      </c>
      <c r="CZ422">
        <v>1415.66</v>
      </c>
      <c r="DA422">
        <v>39.28</v>
      </c>
      <c r="DB422">
        <v>0</v>
      </c>
      <c r="DC422">
        <v>1627941324.1</v>
      </c>
      <c r="DD422">
        <v>0</v>
      </c>
      <c r="DE422">
        <v>3.28063076923077</v>
      </c>
      <c r="DF422">
        <v>0.24875214566917</v>
      </c>
      <c r="DG422">
        <v>-0.839350441112218</v>
      </c>
      <c r="DH422">
        <v>192.405269230769</v>
      </c>
      <c r="DI422">
        <v>15</v>
      </c>
      <c r="DJ422">
        <v>1627940486.6</v>
      </c>
      <c r="DK422" t="s">
        <v>294</v>
      </c>
      <c r="DL422">
        <v>1627940484.1</v>
      </c>
      <c r="DM422">
        <v>1627940486.6</v>
      </c>
      <c r="DN422">
        <v>1</v>
      </c>
      <c r="DO422">
        <v>-0.66</v>
      </c>
      <c r="DP422">
        <v>-0.126</v>
      </c>
      <c r="DQ422">
        <v>0.617</v>
      </c>
      <c r="DR422">
        <v>-0.144</v>
      </c>
      <c r="DS422">
        <v>420</v>
      </c>
      <c r="DT422">
        <v>19</v>
      </c>
      <c r="DU422">
        <v>0.69</v>
      </c>
      <c r="DV422">
        <v>0.21</v>
      </c>
      <c r="DW422">
        <v>-4.24350073170732</v>
      </c>
      <c r="DX422">
        <v>1.20569351916376</v>
      </c>
      <c r="DY422">
        <v>0.178745464815607</v>
      </c>
      <c r="DZ422">
        <v>0</v>
      </c>
      <c r="EA422">
        <v>3.28625588235294</v>
      </c>
      <c r="EB422">
        <v>0.150020736132708</v>
      </c>
      <c r="EC422">
        <v>0.174170900168191</v>
      </c>
      <c r="ED422">
        <v>1</v>
      </c>
      <c r="EE422">
        <v>0.0694659682926829</v>
      </c>
      <c r="EF422">
        <v>-0.0337646425087108</v>
      </c>
      <c r="EG422">
        <v>0.00368029993259689</v>
      </c>
      <c r="EH422">
        <v>1</v>
      </c>
      <c r="EI422">
        <v>2</v>
      </c>
      <c r="EJ422">
        <v>3</v>
      </c>
      <c r="EK422" t="s">
        <v>298</v>
      </c>
      <c r="EL422">
        <v>100</v>
      </c>
      <c r="EM422">
        <v>100</v>
      </c>
      <c r="EN422">
        <v>3.42</v>
      </c>
      <c r="EO422">
        <v>-0.1287</v>
      </c>
      <c r="EP422">
        <v>-1.5265217558934</v>
      </c>
      <c r="EQ422">
        <v>0.00616335315543056</v>
      </c>
      <c r="ER422">
        <v>-2.81551833566181e-06</v>
      </c>
      <c r="ES422">
        <v>7.20361701182458e-10</v>
      </c>
      <c r="ET422">
        <v>-0.335119031910718</v>
      </c>
      <c r="EU422">
        <v>0.000949733804135094</v>
      </c>
      <c r="EV422">
        <v>0.000626151634330831</v>
      </c>
      <c r="EW422">
        <v>-7.8445624330649e-06</v>
      </c>
      <c r="EX422">
        <v>-4</v>
      </c>
      <c r="EY422">
        <v>2067</v>
      </c>
      <c r="EZ422">
        <v>1</v>
      </c>
      <c r="FA422">
        <v>22</v>
      </c>
      <c r="FB422">
        <v>14</v>
      </c>
      <c r="FC422">
        <v>13.9</v>
      </c>
      <c r="FD422">
        <v>18</v>
      </c>
      <c r="FE422">
        <v>994.818</v>
      </c>
      <c r="FF422">
        <v>443.169</v>
      </c>
      <c r="FG422">
        <v>32.9993</v>
      </c>
      <c r="FH422">
        <v>36.1485</v>
      </c>
      <c r="FI422">
        <v>30.0007</v>
      </c>
      <c r="FJ422">
        <v>35.8929</v>
      </c>
      <c r="FK422">
        <v>35.906</v>
      </c>
      <c r="FL422">
        <v>69.4123</v>
      </c>
      <c r="FM422">
        <v>46.8102</v>
      </c>
      <c r="FN422">
        <v>0</v>
      </c>
      <c r="FO422">
        <v>33</v>
      </c>
      <c r="FP422">
        <v>1362.24</v>
      </c>
      <c r="FQ422">
        <v>19.7244</v>
      </c>
      <c r="FR422">
        <v>98.6238</v>
      </c>
      <c r="FS422">
        <v>97.4311</v>
      </c>
    </row>
    <row r="423" spans="1:175">
      <c r="A423">
        <v>407</v>
      </c>
      <c r="B423">
        <v>1627941325.6</v>
      </c>
      <c r="C423">
        <v>812</v>
      </c>
      <c r="D423" t="s">
        <v>1108</v>
      </c>
      <c r="E423" t="s">
        <v>1109</v>
      </c>
      <c r="F423">
        <v>0</v>
      </c>
      <c r="H423">
        <v>1627941325.6</v>
      </c>
      <c r="I423">
        <f>(J423)/1000</f>
        <v>0</v>
      </c>
      <c r="J423">
        <f>1000*CB423*AH423*(BX423-BY423)/(100*BQ423*(1000-AH423*BX423))</f>
        <v>0</v>
      </c>
      <c r="K423">
        <f>CB423*AH423*(BW423-BV423*(1000-AH423*BY423)/(1000-AH423*BX423))/(100*BQ423)</f>
        <v>0</v>
      </c>
      <c r="L423">
        <f>BV423 - IF(AH423&gt;1, K423*BQ423*100.0/(AJ423*CJ423), 0)</f>
        <v>0</v>
      </c>
      <c r="M423">
        <f>((S423-I423/2)*L423-K423)/(S423+I423/2)</f>
        <v>0</v>
      </c>
      <c r="N423">
        <f>M423*(CC423+CD423)/1000.0</f>
        <v>0</v>
      </c>
      <c r="O423">
        <f>(BV423 - IF(AH423&gt;1, K423*BQ423*100.0/(AJ423*CJ423), 0))*(CC423+CD423)/1000.0</f>
        <v>0</v>
      </c>
      <c r="P423">
        <f>2.0/((1/R423-1/Q423)+SIGN(R423)*SQRT((1/R423-1/Q423)*(1/R423-1/Q423) + 4*BR423/((BR423+1)*(BR423+1))*(2*1/R423*1/Q423-1/Q423*1/Q423)))</f>
        <v>0</v>
      </c>
      <c r="Q423">
        <f>IF(LEFT(BS423,1)&lt;&gt;"0",IF(LEFT(BS423,1)="1",3.0,BT423),$D$5+$E$5*(CJ423*CC423/($K$5*1000))+$F$5*(CJ423*CC423/($K$5*1000))*MAX(MIN(BQ423,$J$5),$I$5)*MAX(MIN(BQ423,$J$5),$I$5)+$G$5*MAX(MIN(BQ423,$J$5),$I$5)*(CJ423*CC423/($K$5*1000))+$H$5*(CJ423*CC423/($K$5*1000))*(CJ423*CC423/($K$5*1000)))</f>
        <v>0</v>
      </c>
      <c r="R423">
        <f>I423*(1000-(1000*0.61365*exp(17.502*V423/(240.97+V423))/(CC423+CD423)+BX423)/2)/(1000*0.61365*exp(17.502*V423/(240.97+V423))/(CC423+CD423)-BX423)</f>
        <v>0</v>
      </c>
      <c r="S423">
        <f>1/((BR423+1)/(P423/1.6)+1/(Q423/1.37)) + BR423/((BR423+1)/(P423/1.6) + BR423/(Q423/1.37))</f>
        <v>0</v>
      </c>
      <c r="T423">
        <f>(BM423*BP423)</f>
        <v>0</v>
      </c>
      <c r="U423">
        <f>(CE423+(T423+2*0.95*5.67E-8*(((CE423+$B$7)+273)^4-(CE423+273)^4)-44100*I423)/(1.84*29.3*Q423+8*0.95*5.67E-8*(CE423+273)^3))</f>
        <v>0</v>
      </c>
      <c r="V423">
        <f>($C$7*CF423+$D$7*CG423+$E$7*U423)</f>
        <v>0</v>
      </c>
      <c r="W423">
        <f>0.61365*exp(17.502*V423/(240.97+V423))</f>
        <v>0</v>
      </c>
      <c r="X423">
        <f>(Y423/Z423*100)</f>
        <v>0</v>
      </c>
      <c r="Y423">
        <f>BX423*(CC423+CD423)/1000</f>
        <v>0</v>
      </c>
      <c r="Z423">
        <f>0.61365*exp(17.502*CE423/(240.97+CE423))</f>
        <v>0</v>
      </c>
      <c r="AA423">
        <f>(W423-BX423*(CC423+CD423)/1000)</f>
        <v>0</v>
      </c>
      <c r="AB423">
        <f>(-I423*44100)</f>
        <v>0</v>
      </c>
      <c r="AC423">
        <f>2*29.3*Q423*0.92*(CE423-V423)</f>
        <v>0</v>
      </c>
      <c r="AD423">
        <f>2*0.95*5.67E-8*(((CE423+$B$7)+273)^4-(V423+273)^4)</f>
        <v>0</v>
      </c>
      <c r="AE423">
        <f>T423+AD423+AB423+AC423</f>
        <v>0</v>
      </c>
      <c r="AF423">
        <v>0</v>
      </c>
      <c r="AG423">
        <v>0</v>
      </c>
      <c r="AH423">
        <f>IF(AF423*$H$13&gt;=AJ423,1.0,(AJ423/(AJ423-AF423*$H$13)))</f>
        <v>0</v>
      </c>
      <c r="AI423">
        <f>(AH423-1)*100</f>
        <v>0</v>
      </c>
      <c r="AJ423">
        <f>MAX(0,($B$13+$C$13*CJ423)/(1+$D$13*CJ423)*CC423/(CE423+273)*$E$13)</f>
        <v>0</v>
      </c>
      <c r="AK423" t="s">
        <v>292</v>
      </c>
      <c r="AL423" t="s">
        <v>292</v>
      </c>
      <c r="AM423">
        <v>0</v>
      </c>
      <c r="AN423">
        <v>0</v>
      </c>
      <c r="AO423">
        <f>1-AM423/AN423</f>
        <v>0</v>
      </c>
      <c r="AP423">
        <v>0</v>
      </c>
      <c r="AQ423" t="s">
        <v>292</v>
      </c>
      <c r="AR423" t="s">
        <v>292</v>
      </c>
      <c r="AS423">
        <v>0</v>
      </c>
      <c r="AT423">
        <v>0</v>
      </c>
      <c r="AU423">
        <f>1-AS423/AT423</f>
        <v>0</v>
      </c>
      <c r="AV423">
        <v>0.5</v>
      </c>
      <c r="AW423">
        <f>BN423</f>
        <v>0</v>
      </c>
      <c r="AX423">
        <f>K423</f>
        <v>0</v>
      </c>
      <c r="AY423">
        <f>AU423*AV423*AW423</f>
        <v>0</v>
      </c>
      <c r="AZ423">
        <f>(AX423-AP423)/AW423</f>
        <v>0</v>
      </c>
      <c r="BA423">
        <f>(AN423-AT423)/AT423</f>
        <v>0</v>
      </c>
      <c r="BB423">
        <f>AM423/(AO423+AM423/AT423)</f>
        <v>0</v>
      </c>
      <c r="BC423" t="s">
        <v>292</v>
      </c>
      <c r="BD423">
        <v>0</v>
      </c>
      <c r="BE423">
        <f>IF(BD423&lt;&gt;0, BD423, BB423)</f>
        <v>0</v>
      </c>
      <c r="BF423">
        <f>1-BE423/AT423</f>
        <v>0</v>
      </c>
      <c r="BG423">
        <f>(AT423-AS423)/(AT423-BE423)</f>
        <v>0</v>
      </c>
      <c r="BH423">
        <f>(AN423-AT423)/(AN423-BE423)</f>
        <v>0</v>
      </c>
      <c r="BI423">
        <f>(AT423-AS423)/(AT423-AM423)</f>
        <v>0</v>
      </c>
      <c r="BJ423">
        <f>(AN423-AT423)/(AN423-AM423)</f>
        <v>0</v>
      </c>
      <c r="BK423">
        <f>(BG423*BE423/AS423)</f>
        <v>0</v>
      </c>
      <c r="BL423">
        <f>(1-BK423)</f>
        <v>0</v>
      </c>
      <c r="BM423">
        <f>$B$11*CK423+$C$11*CL423+$F$11*CM423*(1-CP423)</f>
        <v>0</v>
      </c>
      <c r="BN423">
        <f>BM423*BO423</f>
        <v>0</v>
      </c>
      <c r="BO423">
        <f>($B$11*$D$9+$C$11*$D$9+$F$11*((CZ423+CR423)/MAX(CZ423+CR423+DA423, 0.1)*$I$9+DA423/MAX(CZ423+CR423+DA423, 0.1)*$J$9))/($B$11+$C$11+$F$11)</f>
        <v>0</v>
      </c>
      <c r="BP423">
        <f>($B$11*$K$9+$C$11*$K$9+$F$11*((CZ423+CR423)/MAX(CZ423+CR423+DA423, 0.1)*$P$9+DA423/MAX(CZ423+CR423+DA423, 0.1)*$Q$9))/($B$11+$C$11+$F$11)</f>
        <v>0</v>
      </c>
      <c r="BQ423">
        <v>6</v>
      </c>
      <c r="BR423">
        <v>0.5</v>
      </c>
      <c r="BS423" t="s">
        <v>293</v>
      </c>
      <c r="BT423">
        <v>2</v>
      </c>
      <c r="BU423">
        <v>1627941325.6</v>
      </c>
      <c r="BV423">
        <v>1351.72</v>
      </c>
      <c r="BW423">
        <v>1356.04</v>
      </c>
      <c r="BX423">
        <v>19.8573</v>
      </c>
      <c r="BY423">
        <v>19.7909</v>
      </c>
      <c r="BZ423">
        <v>1348.29</v>
      </c>
      <c r="CA423">
        <v>19.9859</v>
      </c>
      <c r="CB423">
        <v>900.052</v>
      </c>
      <c r="CC423">
        <v>101.133</v>
      </c>
      <c r="CD423">
        <v>0.100304</v>
      </c>
      <c r="CE423">
        <v>35.3372</v>
      </c>
      <c r="CF423">
        <v>35.6081</v>
      </c>
      <c r="CG423">
        <v>999.9</v>
      </c>
      <c r="CH423">
        <v>0</v>
      </c>
      <c r="CI423">
        <v>0</v>
      </c>
      <c r="CJ423">
        <v>9965</v>
      </c>
      <c r="CK423">
        <v>0</v>
      </c>
      <c r="CL423">
        <v>66.265</v>
      </c>
      <c r="CM423">
        <v>1460.25</v>
      </c>
      <c r="CN423">
        <v>0.973009</v>
      </c>
      <c r="CO423">
        <v>0.0269909</v>
      </c>
      <c r="CP423">
        <v>0</v>
      </c>
      <c r="CQ423">
        <v>3.4518</v>
      </c>
      <c r="CR423">
        <v>4.99951</v>
      </c>
      <c r="CS423">
        <v>191.875</v>
      </c>
      <c r="CT423">
        <v>11914</v>
      </c>
      <c r="CU423">
        <v>48.312</v>
      </c>
      <c r="CV423">
        <v>50.687</v>
      </c>
      <c r="CW423">
        <v>49.812</v>
      </c>
      <c r="CX423">
        <v>49.875</v>
      </c>
      <c r="CY423">
        <v>50.375</v>
      </c>
      <c r="CZ423">
        <v>1415.97</v>
      </c>
      <c r="DA423">
        <v>39.28</v>
      </c>
      <c r="DB423">
        <v>0</v>
      </c>
      <c r="DC423">
        <v>1627941326.5</v>
      </c>
      <c r="DD423">
        <v>0</v>
      </c>
      <c r="DE423">
        <v>3.29229615384615</v>
      </c>
      <c r="DF423">
        <v>0.166102570087898</v>
      </c>
      <c r="DG423">
        <v>-0.786256421009209</v>
      </c>
      <c r="DH423">
        <v>192.322076923077</v>
      </c>
      <c r="DI423">
        <v>15</v>
      </c>
      <c r="DJ423">
        <v>1627940486.6</v>
      </c>
      <c r="DK423" t="s">
        <v>294</v>
      </c>
      <c r="DL423">
        <v>1627940484.1</v>
      </c>
      <c r="DM423">
        <v>1627940486.6</v>
      </c>
      <c r="DN423">
        <v>1</v>
      </c>
      <c r="DO423">
        <v>-0.66</v>
      </c>
      <c r="DP423">
        <v>-0.126</v>
      </c>
      <c r="DQ423">
        <v>0.617</v>
      </c>
      <c r="DR423">
        <v>-0.144</v>
      </c>
      <c r="DS423">
        <v>420</v>
      </c>
      <c r="DT423">
        <v>19</v>
      </c>
      <c r="DU423">
        <v>0.69</v>
      </c>
      <c r="DV423">
        <v>0.21</v>
      </c>
      <c r="DW423">
        <v>-4.20770414634146</v>
      </c>
      <c r="DX423">
        <v>0.711000836236925</v>
      </c>
      <c r="DY423">
        <v>0.150961503976371</v>
      </c>
      <c r="DZ423">
        <v>0</v>
      </c>
      <c r="EA423">
        <v>3.30067647058824</v>
      </c>
      <c r="EB423">
        <v>-0.050840427697941</v>
      </c>
      <c r="EC423">
        <v>0.168336665571641</v>
      </c>
      <c r="ED423">
        <v>1</v>
      </c>
      <c r="EE423">
        <v>0.0682021365853658</v>
      </c>
      <c r="EF423">
        <v>-0.0258787233449478</v>
      </c>
      <c r="EG423">
        <v>0.00278116039852434</v>
      </c>
      <c r="EH423">
        <v>1</v>
      </c>
      <c r="EI423">
        <v>2</v>
      </c>
      <c r="EJ423">
        <v>3</v>
      </c>
      <c r="EK423" t="s">
        <v>298</v>
      </c>
      <c r="EL423">
        <v>100</v>
      </c>
      <c r="EM423">
        <v>100</v>
      </c>
      <c r="EN423">
        <v>3.43</v>
      </c>
      <c r="EO423">
        <v>-0.1286</v>
      </c>
      <c r="EP423">
        <v>-1.5265217558934</v>
      </c>
      <c r="EQ423">
        <v>0.00616335315543056</v>
      </c>
      <c r="ER423">
        <v>-2.81551833566181e-06</v>
      </c>
      <c r="ES423">
        <v>7.20361701182458e-10</v>
      </c>
      <c r="ET423">
        <v>-0.335119031910718</v>
      </c>
      <c r="EU423">
        <v>0.000949733804135094</v>
      </c>
      <c r="EV423">
        <v>0.000626151634330831</v>
      </c>
      <c r="EW423">
        <v>-7.8445624330649e-06</v>
      </c>
      <c r="EX423">
        <v>-4</v>
      </c>
      <c r="EY423">
        <v>2067</v>
      </c>
      <c r="EZ423">
        <v>1</v>
      </c>
      <c r="FA423">
        <v>22</v>
      </c>
      <c r="FB423">
        <v>14</v>
      </c>
      <c r="FC423">
        <v>14</v>
      </c>
      <c r="FD423">
        <v>18</v>
      </c>
      <c r="FE423">
        <v>994.69</v>
      </c>
      <c r="FF423">
        <v>443.198</v>
      </c>
      <c r="FG423">
        <v>32.9993</v>
      </c>
      <c r="FH423">
        <v>36.1518</v>
      </c>
      <c r="FI423">
        <v>30.0006</v>
      </c>
      <c r="FJ423">
        <v>35.8972</v>
      </c>
      <c r="FK423">
        <v>35.9101</v>
      </c>
      <c r="FL423">
        <v>69.5668</v>
      </c>
      <c r="FM423">
        <v>46.8102</v>
      </c>
      <c r="FN423">
        <v>0</v>
      </c>
      <c r="FO423">
        <v>33</v>
      </c>
      <c r="FP423">
        <v>1367.31</v>
      </c>
      <c r="FQ423">
        <v>19.7244</v>
      </c>
      <c r="FR423">
        <v>98.6227</v>
      </c>
      <c r="FS423">
        <v>97.4297</v>
      </c>
    </row>
    <row r="424" spans="1:175">
      <c r="A424">
        <v>408</v>
      </c>
      <c r="B424">
        <v>1627941327.6</v>
      </c>
      <c r="C424">
        <v>814</v>
      </c>
      <c r="D424" t="s">
        <v>1110</v>
      </c>
      <c r="E424" t="s">
        <v>1111</v>
      </c>
      <c r="F424">
        <v>0</v>
      </c>
      <c r="H424">
        <v>1627941327.6</v>
      </c>
      <c r="I424">
        <f>(J424)/1000</f>
        <v>0</v>
      </c>
      <c r="J424">
        <f>1000*CB424*AH424*(BX424-BY424)/(100*BQ424*(1000-AH424*BX424))</f>
        <v>0</v>
      </c>
      <c r="K424">
        <f>CB424*AH424*(BW424-BV424*(1000-AH424*BY424)/(1000-AH424*BX424))/(100*BQ424)</f>
        <v>0</v>
      </c>
      <c r="L424">
        <f>BV424 - IF(AH424&gt;1, K424*BQ424*100.0/(AJ424*CJ424), 0)</f>
        <v>0</v>
      </c>
      <c r="M424">
        <f>((S424-I424/2)*L424-K424)/(S424+I424/2)</f>
        <v>0</v>
      </c>
      <c r="N424">
        <f>M424*(CC424+CD424)/1000.0</f>
        <v>0</v>
      </c>
      <c r="O424">
        <f>(BV424 - IF(AH424&gt;1, K424*BQ424*100.0/(AJ424*CJ424), 0))*(CC424+CD424)/1000.0</f>
        <v>0</v>
      </c>
      <c r="P424">
        <f>2.0/((1/R424-1/Q424)+SIGN(R424)*SQRT((1/R424-1/Q424)*(1/R424-1/Q424) + 4*BR424/((BR424+1)*(BR424+1))*(2*1/R424*1/Q424-1/Q424*1/Q424)))</f>
        <v>0</v>
      </c>
      <c r="Q424">
        <f>IF(LEFT(BS424,1)&lt;&gt;"0",IF(LEFT(BS424,1)="1",3.0,BT424),$D$5+$E$5*(CJ424*CC424/($K$5*1000))+$F$5*(CJ424*CC424/($K$5*1000))*MAX(MIN(BQ424,$J$5),$I$5)*MAX(MIN(BQ424,$J$5),$I$5)+$G$5*MAX(MIN(BQ424,$J$5),$I$5)*(CJ424*CC424/($K$5*1000))+$H$5*(CJ424*CC424/($K$5*1000))*(CJ424*CC424/($K$5*1000)))</f>
        <v>0</v>
      </c>
      <c r="R424">
        <f>I424*(1000-(1000*0.61365*exp(17.502*V424/(240.97+V424))/(CC424+CD424)+BX424)/2)/(1000*0.61365*exp(17.502*V424/(240.97+V424))/(CC424+CD424)-BX424)</f>
        <v>0</v>
      </c>
      <c r="S424">
        <f>1/((BR424+1)/(P424/1.6)+1/(Q424/1.37)) + BR424/((BR424+1)/(P424/1.6) + BR424/(Q424/1.37))</f>
        <v>0</v>
      </c>
      <c r="T424">
        <f>(BM424*BP424)</f>
        <v>0</v>
      </c>
      <c r="U424">
        <f>(CE424+(T424+2*0.95*5.67E-8*(((CE424+$B$7)+273)^4-(CE424+273)^4)-44100*I424)/(1.84*29.3*Q424+8*0.95*5.67E-8*(CE424+273)^3))</f>
        <v>0</v>
      </c>
      <c r="V424">
        <f>($C$7*CF424+$D$7*CG424+$E$7*U424)</f>
        <v>0</v>
      </c>
      <c r="W424">
        <f>0.61365*exp(17.502*V424/(240.97+V424))</f>
        <v>0</v>
      </c>
      <c r="X424">
        <f>(Y424/Z424*100)</f>
        <v>0</v>
      </c>
      <c r="Y424">
        <f>BX424*(CC424+CD424)/1000</f>
        <v>0</v>
      </c>
      <c r="Z424">
        <f>0.61365*exp(17.502*CE424/(240.97+CE424))</f>
        <v>0</v>
      </c>
      <c r="AA424">
        <f>(W424-BX424*(CC424+CD424)/1000)</f>
        <v>0</v>
      </c>
      <c r="AB424">
        <f>(-I424*44100)</f>
        <v>0</v>
      </c>
      <c r="AC424">
        <f>2*29.3*Q424*0.92*(CE424-V424)</f>
        <v>0</v>
      </c>
      <c r="AD424">
        <f>2*0.95*5.67E-8*(((CE424+$B$7)+273)^4-(V424+273)^4)</f>
        <v>0</v>
      </c>
      <c r="AE424">
        <f>T424+AD424+AB424+AC424</f>
        <v>0</v>
      </c>
      <c r="AF424">
        <v>0</v>
      </c>
      <c r="AG424">
        <v>0</v>
      </c>
      <c r="AH424">
        <f>IF(AF424*$H$13&gt;=AJ424,1.0,(AJ424/(AJ424-AF424*$H$13)))</f>
        <v>0</v>
      </c>
      <c r="AI424">
        <f>(AH424-1)*100</f>
        <v>0</v>
      </c>
      <c r="AJ424">
        <f>MAX(0,($B$13+$C$13*CJ424)/(1+$D$13*CJ424)*CC424/(CE424+273)*$E$13)</f>
        <v>0</v>
      </c>
      <c r="AK424" t="s">
        <v>292</v>
      </c>
      <c r="AL424" t="s">
        <v>292</v>
      </c>
      <c r="AM424">
        <v>0</v>
      </c>
      <c r="AN424">
        <v>0</v>
      </c>
      <c r="AO424">
        <f>1-AM424/AN424</f>
        <v>0</v>
      </c>
      <c r="AP424">
        <v>0</v>
      </c>
      <c r="AQ424" t="s">
        <v>292</v>
      </c>
      <c r="AR424" t="s">
        <v>292</v>
      </c>
      <c r="AS424">
        <v>0</v>
      </c>
      <c r="AT424">
        <v>0</v>
      </c>
      <c r="AU424">
        <f>1-AS424/AT424</f>
        <v>0</v>
      </c>
      <c r="AV424">
        <v>0.5</v>
      </c>
      <c r="AW424">
        <f>BN424</f>
        <v>0</v>
      </c>
      <c r="AX424">
        <f>K424</f>
        <v>0</v>
      </c>
      <c r="AY424">
        <f>AU424*AV424*AW424</f>
        <v>0</v>
      </c>
      <c r="AZ424">
        <f>(AX424-AP424)/AW424</f>
        <v>0</v>
      </c>
      <c r="BA424">
        <f>(AN424-AT424)/AT424</f>
        <v>0</v>
      </c>
      <c r="BB424">
        <f>AM424/(AO424+AM424/AT424)</f>
        <v>0</v>
      </c>
      <c r="BC424" t="s">
        <v>292</v>
      </c>
      <c r="BD424">
        <v>0</v>
      </c>
      <c r="BE424">
        <f>IF(BD424&lt;&gt;0, BD424, BB424)</f>
        <v>0</v>
      </c>
      <c r="BF424">
        <f>1-BE424/AT424</f>
        <v>0</v>
      </c>
      <c r="BG424">
        <f>(AT424-AS424)/(AT424-BE424)</f>
        <v>0</v>
      </c>
      <c r="BH424">
        <f>(AN424-AT424)/(AN424-BE424)</f>
        <v>0</v>
      </c>
      <c r="BI424">
        <f>(AT424-AS424)/(AT424-AM424)</f>
        <v>0</v>
      </c>
      <c r="BJ424">
        <f>(AN424-AT424)/(AN424-AM424)</f>
        <v>0</v>
      </c>
      <c r="BK424">
        <f>(BG424*BE424/AS424)</f>
        <v>0</v>
      </c>
      <c r="BL424">
        <f>(1-BK424)</f>
        <v>0</v>
      </c>
      <c r="BM424">
        <f>$B$11*CK424+$C$11*CL424+$F$11*CM424*(1-CP424)</f>
        <v>0</v>
      </c>
      <c r="BN424">
        <f>BM424*BO424</f>
        <v>0</v>
      </c>
      <c r="BO424">
        <f>($B$11*$D$9+$C$11*$D$9+$F$11*((CZ424+CR424)/MAX(CZ424+CR424+DA424, 0.1)*$I$9+DA424/MAX(CZ424+CR424+DA424, 0.1)*$J$9))/($B$11+$C$11+$F$11)</f>
        <v>0</v>
      </c>
      <c r="BP424">
        <f>($B$11*$K$9+$C$11*$K$9+$F$11*((CZ424+CR424)/MAX(CZ424+CR424+DA424, 0.1)*$P$9+DA424/MAX(CZ424+CR424+DA424, 0.1)*$Q$9))/($B$11+$C$11+$F$11)</f>
        <v>0</v>
      </c>
      <c r="BQ424">
        <v>6</v>
      </c>
      <c r="BR424">
        <v>0.5</v>
      </c>
      <c r="BS424" t="s">
        <v>293</v>
      </c>
      <c r="BT424">
        <v>2</v>
      </c>
      <c r="BU424">
        <v>1627941327.6</v>
      </c>
      <c r="BV424">
        <v>1354.96</v>
      </c>
      <c r="BW424">
        <v>1359.27</v>
      </c>
      <c r="BX424">
        <v>19.8611</v>
      </c>
      <c r="BY424">
        <v>19.7934</v>
      </c>
      <c r="BZ424">
        <v>1351.52</v>
      </c>
      <c r="CA424">
        <v>19.9897</v>
      </c>
      <c r="CB424">
        <v>899.963</v>
      </c>
      <c r="CC424">
        <v>101.135</v>
      </c>
      <c r="CD424">
        <v>0.100006</v>
      </c>
      <c r="CE424">
        <v>35.3364</v>
      </c>
      <c r="CF424">
        <v>35.5993</v>
      </c>
      <c r="CG424">
        <v>999.9</v>
      </c>
      <c r="CH424">
        <v>0</v>
      </c>
      <c r="CI424">
        <v>0</v>
      </c>
      <c r="CJ424">
        <v>10005</v>
      </c>
      <c r="CK424">
        <v>0</v>
      </c>
      <c r="CL424">
        <v>66.265</v>
      </c>
      <c r="CM424">
        <v>1459.94</v>
      </c>
      <c r="CN424">
        <v>0.973003</v>
      </c>
      <c r="CO424">
        <v>0.0269966</v>
      </c>
      <c r="CP424">
        <v>0</v>
      </c>
      <c r="CQ424">
        <v>3.2745</v>
      </c>
      <c r="CR424">
        <v>4.99951</v>
      </c>
      <c r="CS424">
        <v>192.185</v>
      </c>
      <c r="CT424">
        <v>11911.4</v>
      </c>
      <c r="CU424">
        <v>48.312</v>
      </c>
      <c r="CV424">
        <v>50.687</v>
      </c>
      <c r="CW424">
        <v>49.812</v>
      </c>
      <c r="CX424">
        <v>49.875</v>
      </c>
      <c r="CY424">
        <v>50.375</v>
      </c>
      <c r="CZ424">
        <v>1415.66</v>
      </c>
      <c r="DA424">
        <v>39.28</v>
      </c>
      <c r="DB424">
        <v>0</v>
      </c>
      <c r="DC424">
        <v>1627941328.3</v>
      </c>
      <c r="DD424">
        <v>0</v>
      </c>
      <c r="DE424">
        <v>3.295668</v>
      </c>
      <c r="DF424">
        <v>0.0642230865693221</v>
      </c>
      <c r="DG424">
        <v>-1.27953847730375</v>
      </c>
      <c r="DH424">
        <v>192.30024</v>
      </c>
      <c r="DI424">
        <v>15</v>
      </c>
      <c r="DJ424">
        <v>1627940486.6</v>
      </c>
      <c r="DK424" t="s">
        <v>294</v>
      </c>
      <c r="DL424">
        <v>1627940484.1</v>
      </c>
      <c r="DM424">
        <v>1627940486.6</v>
      </c>
      <c r="DN424">
        <v>1</v>
      </c>
      <c r="DO424">
        <v>-0.66</v>
      </c>
      <c r="DP424">
        <v>-0.126</v>
      </c>
      <c r="DQ424">
        <v>0.617</v>
      </c>
      <c r="DR424">
        <v>-0.144</v>
      </c>
      <c r="DS424">
        <v>420</v>
      </c>
      <c r="DT424">
        <v>19</v>
      </c>
      <c r="DU424">
        <v>0.69</v>
      </c>
      <c r="DV424">
        <v>0.21</v>
      </c>
      <c r="DW424">
        <v>-4.21926219512195</v>
      </c>
      <c r="DX424">
        <v>0.572120905923335</v>
      </c>
      <c r="DY424">
        <v>0.154426862656131</v>
      </c>
      <c r="DZ424">
        <v>0</v>
      </c>
      <c r="EA424">
        <v>3.28593235294118</v>
      </c>
      <c r="EB424">
        <v>-0.0865690246650871</v>
      </c>
      <c r="EC424">
        <v>0.161527134345155</v>
      </c>
      <c r="ED424">
        <v>1</v>
      </c>
      <c r="EE424">
        <v>0.0674349170731707</v>
      </c>
      <c r="EF424">
        <v>-0.0169263909407664</v>
      </c>
      <c r="EG424">
        <v>0.00193845826642828</v>
      </c>
      <c r="EH424">
        <v>1</v>
      </c>
      <c r="EI424">
        <v>2</v>
      </c>
      <c r="EJ424">
        <v>3</v>
      </c>
      <c r="EK424" t="s">
        <v>298</v>
      </c>
      <c r="EL424">
        <v>100</v>
      </c>
      <c r="EM424">
        <v>100</v>
      </c>
      <c r="EN424">
        <v>3.44</v>
      </c>
      <c r="EO424">
        <v>-0.1286</v>
      </c>
      <c r="EP424">
        <v>-1.5265217558934</v>
      </c>
      <c r="EQ424">
        <v>0.00616335315543056</v>
      </c>
      <c r="ER424">
        <v>-2.81551833566181e-06</v>
      </c>
      <c r="ES424">
        <v>7.20361701182458e-10</v>
      </c>
      <c r="ET424">
        <v>-0.335119031910718</v>
      </c>
      <c r="EU424">
        <v>0.000949733804135094</v>
      </c>
      <c r="EV424">
        <v>0.000626151634330831</v>
      </c>
      <c r="EW424">
        <v>-7.8445624330649e-06</v>
      </c>
      <c r="EX424">
        <v>-4</v>
      </c>
      <c r="EY424">
        <v>2067</v>
      </c>
      <c r="EZ424">
        <v>1</v>
      </c>
      <c r="FA424">
        <v>22</v>
      </c>
      <c r="FB424">
        <v>14.1</v>
      </c>
      <c r="FC424">
        <v>14</v>
      </c>
      <c r="FD424">
        <v>18</v>
      </c>
      <c r="FE424">
        <v>994.727</v>
      </c>
      <c r="FF424">
        <v>443.192</v>
      </c>
      <c r="FG424">
        <v>32.9995</v>
      </c>
      <c r="FH424">
        <v>36.1552</v>
      </c>
      <c r="FI424">
        <v>30.0006</v>
      </c>
      <c r="FJ424">
        <v>35.9014</v>
      </c>
      <c r="FK424">
        <v>35.9142</v>
      </c>
      <c r="FL424">
        <v>69.7129</v>
      </c>
      <c r="FM424">
        <v>46.8102</v>
      </c>
      <c r="FN424">
        <v>0</v>
      </c>
      <c r="FO424">
        <v>33</v>
      </c>
      <c r="FP424">
        <v>1372.37</v>
      </c>
      <c r="FQ424">
        <v>19.7244</v>
      </c>
      <c r="FR424">
        <v>98.6227</v>
      </c>
      <c r="FS424">
        <v>97.4284</v>
      </c>
    </row>
    <row r="425" spans="1:175">
      <c r="A425">
        <v>409</v>
      </c>
      <c r="B425">
        <v>1627941329.6</v>
      </c>
      <c r="C425">
        <v>816</v>
      </c>
      <c r="D425" t="s">
        <v>1112</v>
      </c>
      <c r="E425" t="s">
        <v>1113</v>
      </c>
      <c r="F425">
        <v>0</v>
      </c>
      <c r="H425">
        <v>1627941329.6</v>
      </c>
      <c r="I425">
        <f>(J425)/1000</f>
        <v>0</v>
      </c>
      <c r="J425">
        <f>1000*CB425*AH425*(BX425-BY425)/(100*BQ425*(1000-AH425*BX425))</f>
        <v>0</v>
      </c>
      <c r="K425">
        <f>CB425*AH425*(BW425-BV425*(1000-AH425*BY425)/(1000-AH425*BX425))/(100*BQ425)</f>
        <v>0</v>
      </c>
      <c r="L425">
        <f>BV425 - IF(AH425&gt;1, K425*BQ425*100.0/(AJ425*CJ425), 0)</f>
        <v>0</v>
      </c>
      <c r="M425">
        <f>((S425-I425/2)*L425-K425)/(S425+I425/2)</f>
        <v>0</v>
      </c>
      <c r="N425">
        <f>M425*(CC425+CD425)/1000.0</f>
        <v>0</v>
      </c>
      <c r="O425">
        <f>(BV425 - IF(AH425&gt;1, K425*BQ425*100.0/(AJ425*CJ425), 0))*(CC425+CD425)/1000.0</f>
        <v>0</v>
      </c>
      <c r="P425">
        <f>2.0/((1/R425-1/Q425)+SIGN(R425)*SQRT((1/R425-1/Q425)*(1/R425-1/Q425) + 4*BR425/((BR425+1)*(BR425+1))*(2*1/R425*1/Q425-1/Q425*1/Q425)))</f>
        <v>0</v>
      </c>
      <c r="Q425">
        <f>IF(LEFT(BS425,1)&lt;&gt;"0",IF(LEFT(BS425,1)="1",3.0,BT425),$D$5+$E$5*(CJ425*CC425/($K$5*1000))+$F$5*(CJ425*CC425/($K$5*1000))*MAX(MIN(BQ425,$J$5),$I$5)*MAX(MIN(BQ425,$J$5),$I$5)+$G$5*MAX(MIN(BQ425,$J$5),$I$5)*(CJ425*CC425/($K$5*1000))+$H$5*(CJ425*CC425/($K$5*1000))*(CJ425*CC425/($K$5*1000)))</f>
        <v>0</v>
      </c>
      <c r="R425">
        <f>I425*(1000-(1000*0.61365*exp(17.502*V425/(240.97+V425))/(CC425+CD425)+BX425)/2)/(1000*0.61365*exp(17.502*V425/(240.97+V425))/(CC425+CD425)-BX425)</f>
        <v>0</v>
      </c>
      <c r="S425">
        <f>1/((BR425+1)/(P425/1.6)+1/(Q425/1.37)) + BR425/((BR425+1)/(P425/1.6) + BR425/(Q425/1.37))</f>
        <v>0</v>
      </c>
      <c r="T425">
        <f>(BM425*BP425)</f>
        <v>0</v>
      </c>
      <c r="U425">
        <f>(CE425+(T425+2*0.95*5.67E-8*(((CE425+$B$7)+273)^4-(CE425+273)^4)-44100*I425)/(1.84*29.3*Q425+8*0.95*5.67E-8*(CE425+273)^3))</f>
        <v>0</v>
      </c>
      <c r="V425">
        <f>($C$7*CF425+$D$7*CG425+$E$7*U425)</f>
        <v>0</v>
      </c>
      <c r="W425">
        <f>0.61365*exp(17.502*V425/(240.97+V425))</f>
        <v>0</v>
      </c>
      <c r="X425">
        <f>(Y425/Z425*100)</f>
        <v>0</v>
      </c>
      <c r="Y425">
        <f>BX425*(CC425+CD425)/1000</f>
        <v>0</v>
      </c>
      <c r="Z425">
        <f>0.61365*exp(17.502*CE425/(240.97+CE425))</f>
        <v>0</v>
      </c>
      <c r="AA425">
        <f>(W425-BX425*(CC425+CD425)/1000)</f>
        <v>0</v>
      </c>
      <c r="AB425">
        <f>(-I425*44100)</f>
        <v>0</v>
      </c>
      <c r="AC425">
        <f>2*29.3*Q425*0.92*(CE425-V425)</f>
        <v>0</v>
      </c>
      <c r="AD425">
        <f>2*0.95*5.67E-8*(((CE425+$B$7)+273)^4-(V425+273)^4)</f>
        <v>0</v>
      </c>
      <c r="AE425">
        <f>T425+AD425+AB425+AC425</f>
        <v>0</v>
      </c>
      <c r="AF425">
        <v>0</v>
      </c>
      <c r="AG425">
        <v>0</v>
      </c>
      <c r="AH425">
        <f>IF(AF425*$H$13&gt;=AJ425,1.0,(AJ425/(AJ425-AF425*$H$13)))</f>
        <v>0</v>
      </c>
      <c r="AI425">
        <f>(AH425-1)*100</f>
        <v>0</v>
      </c>
      <c r="AJ425">
        <f>MAX(0,($B$13+$C$13*CJ425)/(1+$D$13*CJ425)*CC425/(CE425+273)*$E$13)</f>
        <v>0</v>
      </c>
      <c r="AK425" t="s">
        <v>292</v>
      </c>
      <c r="AL425" t="s">
        <v>292</v>
      </c>
      <c r="AM425">
        <v>0</v>
      </c>
      <c r="AN425">
        <v>0</v>
      </c>
      <c r="AO425">
        <f>1-AM425/AN425</f>
        <v>0</v>
      </c>
      <c r="AP425">
        <v>0</v>
      </c>
      <c r="AQ425" t="s">
        <v>292</v>
      </c>
      <c r="AR425" t="s">
        <v>292</v>
      </c>
      <c r="AS425">
        <v>0</v>
      </c>
      <c r="AT425">
        <v>0</v>
      </c>
      <c r="AU425">
        <f>1-AS425/AT425</f>
        <v>0</v>
      </c>
      <c r="AV425">
        <v>0.5</v>
      </c>
      <c r="AW425">
        <f>BN425</f>
        <v>0</v>
      </c>
      <c r="AX425">
        <f>K425</f>
        <v>0</v>
      </c>
      <c r="AY425">
        <f>AU425*AV425*AW425</f>
        <v>0</v>
      </c>
      <c r="AZ425">
        <f>(AX425-AP425)/AW425</f>
        <v>0</v>
      </c>
      <c r="BA425">
        <f>(AN425-AT425)/AT425</f>
        <v>0</v>
      </c>
      <c r="BB425">
        <f>AM425/(AO425+AM425/AT425)</f>
        <v>0</v>
      </c>
      <c r="BC425" t="s">
        <v>292</v>
      </c>
      <c r="BD425">
        <v>0</v>
      </c>
      <c r="BE425">
        <f>IF(BD425&lt;&gt;0, BD425, BB425)</f>
        <v>0</v>
      </c>
      <c r="BF425">
        <f>1-BE425/AT425</f>
        <v>0</v>
      </c>
      <c r="BG425">
        <f>(AT425-AS425)/(AT425-BE425)</f>
        <v>0</v>
      </c>
      <c r="BH425">
        <f>(AN425-AT425)/(AN425-BE425)</f>
        <v>0</v>
      </c>
      <c r="BI425">
        <f>(AT425-AS425)/(AT425-AM425)</f>
        <v>0</v>
      </c>
      <c r="BJ425">
        <f>(AN425-AT425)/(AN425-AM425)</f>
        <v>0</v>
      </c>
      <c r="BK425">
        <f>(BG425*BE425/AS425)</f>
        <v>0</v>
      </c>
      <c r="BL425">
        <f>(1-BK425)</f>
        <v>0</v>
      </c>
      <c r="BM425">
        <f>$B$11*CK425+$C$11*CL425+$F$11*CM425*(1-CP425)</f>
        <v>0</v>
      </c>
      <c r="BN425">
        <f>BM425*BO425</f>
        <v>0</v>
      </c>
      <c r="BO425">
        <f>($B$11*$D$9+$C$11*$D$9+$F$11*((CZ425+CR425)/MAX(CZ425+CR425+DA425, 0.1)*$I$9+DA425/MAX(CZ425+CR425+DA425, 0.1)*$J$9))/($B$11+$C$11+$F$11)</f>
        <v>0</v>
      </c>
      <c r="BP425">
        <f>($B$11*$K$9+$C$11*$K$9+$F$11*((CZ425+CR425)/MAX(CZ425+CR425+DA425, 0.1)*$P$9+DA425/MAX(CZ425+CR425+DA425, 0.1)*$Q$9))/($B$11+$C$11+$F$11)</f>
        <v>0</v>
      </c>
      <c r="BQ425">
        <v>6</v>
      </c>
      <c r="BR425">
        <v>0.5</v>
      </c>
      <c r="BS425" t="s">
        <v>293</v>
      </c>
      <c r="BT425">
        <v>2</v>
      </c>
      <c r="BU425">
        <v>1627941329.6</v>
      </c>
      <c r="BV425">
        <v>1358.21</v>
      </c>
      <c r="BW425">
        <v>1362.48</v>
      </c>
      <c r="BX425">
        <v>19.8642</v>
      </c>
      <c r="BY425">
        <v>19.7975</v>
      </c>
      <c r="BZ425">
        <v>1354.76</v>
      </c>
      <c r="CA425">
        <v>19.9928</v>
      </c>
      <c r="CB425">
        <v>899.996</v>
      </c>
      <c r="CC425">
        <v>101.135</v>
      </c>
      <c r="CD425">
        <v>0.10014</v>
      </c>
      <c r="CE425">
        <v>35.3356</v>
      </c>
      <c r="CF425">
        <v>35.5935</v>
      </c>
      <c r="CG425">
        <v>999.9</v>
      </c>
      <c r="CH425">
        <v>0</v>
      </c>
      <c r="CI425">
        <v>0</v>
      </c>
      <c r="CJ425">
        <v>10007.5</v>
      </c>
      <c r="CK425">
        <v>0</v>
      </c>
      <c r="CL425">
        <v>66.265</v>
      </c>
      <c r="CM425">
        <v>1459.94</v>
      </c>
      <c r="CN425">
        <v>0.973003</v>
      </c>
      <c r="CO425">
        <v>0.0269966</v>
      </c>
      <c r="CP425">
        <v>0</v>
      </c>
      <c r="CQ425">
        <v>3.5924</v>
      </c>
      <c r="CR425">
        <v>4.99951</v>
      </c>
      <c r="CS425">
        <v>191.771</v>
      </c>
      <c r="CT425">
        <v>11911.4</v>
      </c>
      <c r="CU425">
        <v>48.312</v>
      </c>
      <c r="CV425">
        <v>50.687</v>
      </c>
      <c r="CW425">
        <v>49.812</v>
      </c>
      <c r="CX425">
        <v>49.875</v>
      </c>
      <c r="CY425">
        <v>50.375</v>
      </c>
      <c r="CZ425">
        <v>1415.66</v>
      </c>
      <c r="DA425">
        <v>39.28</v>
      </c>
      <c r="DB425">
        <v>0</v>
      </c>
      <c r="DC425">
        <v>1627941330.1</v>
      </c>
      <c r="DD425">
        <v>0</v>
      </c>
      <c r="DE425">
        <v>3.29095769230769</v>
      </c>
      <c r="DF425">
        <v>-0.0430735027111324</v>
      </c>
      <c r="DG425">
        <v>-2.00071795124788</v>
      </c>
      <c r="DH425">
        <v>192.275730769231</v>
      </c>
      <c r="DI425">
        <v>15</v>
      </c>
      <c r="DJ425">
        <v>1627940486.6</v>
      </c>
      <c r="DK425" t="s">
        <v>294</v>
      </c>
      <c r="DL425">
        <v>1627940484.1</v>
      </c>
      <c r="DM425">
        <v>1627940486.6</v>
      </c>
      <c r="DN425">
        <v>1</v>
      </c>
      <c r="DO425">
        <v>-0.66</v>
      </c>
      <c r="DP425">
        <v>-0.126</v>
      </c>
      <c r="DQ425">
        <v>0.617</v>
      </c>
      <c r="DR425">
        <v>-0.144</v>
      </c>
      <c r="DS425">
        <v>420</v>
      </c>
      <c r="DT425">
        <v>19</v>
      </c>
      <c r="DU425">
        <v>0.69</v>
      </c>
      <c r="DV425">
        <v>0.21</v>
      </c>
      <c r="DW425">
        <v>-4.22472853658537</v>
      </c>
      <c r="DX425">
        <v>0.489152613240421</v>
      </c>
      <c r="DY425">
        <v>0.155538622990436</v>
      </c>
      <c r="DZ425">
        <v>1</v>
      </c>
      <c r="EA425">
        <v>3.27736470588235</v>
      </c>
      <c r="EB425">
        <v>-0.118929059722048</v>
      </c>
      <c r="EC425">
        <v>0.165103452207384</v>
      </c>
      <c r="ED425">
        <v>1</v>
      </c>
      <c r="EE425">
        <v>0.0672003609756098</v>
      </c>
      <c r="EF425">
        <v>-0.0115239491289198</v>
      </c>
      <c r="EG425">
        <v>0.00171842859866827</v>
      </c>
      <c r="EH425">
        <v>1</v>
      </c>
      <c r="EI425">
        <v>3</v>
      </c>
      <c r="EJ425">
        <v>3</v>
      </c>
      <c r="EK425" t="s">
        <v>295</v>
      </c>
      <c r="EL425">
        <v>100</v>
      </c>
      <c r="EM425">
        <v>100</v>
      </c>
      <c r="EN425">
        <v>3.45</v>
      </c>
      <c r="EO425">
        <v>-0.1286</v>
      </c>
      <c r="EP425">
        <v>-1.5265217558934</v>
      </c>
      <c r="EQ425">
        <v>0.00616335315543056</v>
      </c>
      <c r="ER425">
        <v>-2.81551833566181e-06</v>
      </c>
      <c r="ES425">
        <v>7.20361701182458e-10</v>
      </c>
      <c r="ET425">
        <v>-0.335119031910718</v>
      </c>
      <c r="EU425">
        <v>0.000949733804135094</v>
      </c>
      <c r="EV425">
        <v>0.000626151634330831</v>
      </c>
      <c r="EW425">
        <v>-7.8445624330649e-06</v>
      </c>
      <c r="EX425">
        <v>-4</v>
      </c>
      <c r="EY425">
        <v>2067</v>
      </c>
      <c r="EZ425">
        <v>1</v>
      </c>
      <c r="FA425">
        <v>22</v>
      </c>
      <c r="FB425">
        <v>14.1</v>
      </c>
      <c r="FC425">
        <v>14.1</v>
      </c>
      <c r="FD425">
        <v>18</v>
      </c>
      <c r="FE425">
        <v>994.872</v>
      </c>
      <c r="FF425">
        <v>443.056</v>
      </c>
      <c r="FG425">
        <v>32.9997</v>
      </c>
      <c r="FH425">
        <v>36.1586</v>
      </c>
      <c r="FI425">
        <v>30.0007</v>
      </c>
      <c r="FJ425">
        <v>35.9053</v>
      </c>
      <c r="FK425">
        <v>35.9183</v>
      </c>
      <c r="FL425">
        <v>69.8274</v>
      </c>
      <c r="FM425">
        <v>46.8102</v>
      </c>
      <c r="FN425">
        <v>0</v>
      </c>
      <c r="FO425">
        <v>33</v>
      </c>
      <c r="FP425">
        <v>1372.37</v>
      </c>
      <c r="FQ425">
        <v>19.7244</v>
      </c>
      <c r="FR425">
        <v>98.6229</v>
      </c>
      <c r="FS425">
        <v>97.4283</v>
      </c>
    </row>
    <row r="426" spans="1:175">
      <c r="A426">
        <v>410</v>
      </c>
      <c r="B426">
        <v>1627941331.6</v>
      </c>
      <c r="C426">
        <v>818</v>
      </c>
      <c r="D426" t="s">
        <v>1114</v>
      </c>
      <c r="E426" t="s">
        <v>1115</v>
      </c>
      <c r="F426">
        <v>0</v>
      </c>
      <c r="H426">
        <v>1627941331.6</v>
      </c>
      <c r="I426">
        <f>(J426)/1000</f>
        <v>0</v>
      </c>
      <c r="J426">
        <f>1000*CB426*AH426*(BX426-BY426)/(100*BQ426*(1000-AH426*BX426))</f>
        <v>0</v>
      </c>
      <c r="K426">
        <f>CB426*AH426*(BW426-BV426*(1000-AH426*BY426)/(1000-AH426*BX426))/(100*BQ426)</f>
        <v>0</v>
      </c>
      <c r="L426">
        <f>BV426 - IF(AH426&gt;1, K426*BQ426*100.0/(AJ426*CJ426), 0)</f>
        <v>0</v>
      </c>
      <c r="M426">
        <f>((S426-I426/2)*L426-K426)/(S426+I426/2)</f>
        <v>0</v>
      </c>
      <c r="N426">
        <f>M426*(CC426+CD426)/1000.0</f>
        <v>0</v>
      </c>
      <c r="O426">
        <f>(BV426 - IF(AH426&gt;1, K426*BQ426*100.0/(AJ426*CJ426), 0))*(CC426+CD426)/1000.0</f>
        <v>0</v>
      </c>
      <c r="P426">
        <f>2.0/((1/R426-1/Q426)+SIGN(R426)*SQRT((1/R426-1/Q426)*(1/R426-1/Q426) + 4*BR426/((BR426+1)*(BR426+1))*(2*1/R426*1/Q426-1/Q426*1/Q426)))</f>
        <v>0</v>
      </c>
      <c r="Q426">
        <f>IF(LEFT(BS426,1)&lt;&gt;"0",IF(LEFT(BS426,1)="1",3.0,BT426),$D$5+$E$5*(CJ426*CC426/($K$5*1000))+$F$5*(CJ426*CC426/($K$5*1000))*MAX(MIN(BQ426,$J$5),$I$5)*MAX(MIN(BQ426,$J$5),$I$5)+$G$5*MAX(MIN(BQ426,$J$5),$I$5)*(CJ426*CC426/($K$5*1000))+$H$5*(CJ426*CC426/($K$5*1000))*(CJ426*CC426/($K$5*1000)))</f>
        <v>0</v>
      </c>
      <c r="R426">
        <f>I426*(1000-(1000*0.61365*exp(17.502*V426/(240.97+V426))/(CC426+CD426)+BX426)/2)/(1000*0.61365*exp(17.502*V426/(240.97+V426))/(CC426+CD426)-BX426)</f>
        <v>0</v>
      </c>
      <c r="S426">
        <f>1/((BR426+1)/(P426/1.6)+1/(Q426/1.37)) + BR426/((BR426+1)/(P426/1.6) + BR426/(Q426/1.37))</f>
        <v>0</v>
      </c>
      <c r="T426">
        <f>(BM426*BP426)</f>
        <v>0</v>
      </c>
      <c r="U426">
        <f>(CE426+(T426+2*0.95*5.67E-8*(((CE426+$B$7)+273)^4-(CE426+273)^4)-44100*I426)/(1.84*29.3*Q426+8*0.95*5.67E-8*(CE426+273)^3))</f>
        <v>0</v>
      </c>
      <c r="V426">
        <f>($C$7*CF426+$D$7*CG426+$E$7*U426)</f>
        <v>0</v>
      </c>
      <c r="W426">
        <f>0.61365*exp(17.502*V426/(240.97+V426))</f>
        <v>0</v>
      </c>
      <c r="X426">
        <f>(Y426/Z426*100)</f>
        <v>0</v>
      </c>
      <c r="Y426">
        <f>BX426*(CC426+CD426)/1000</f>
        <v>0</v>
      </c>
      <c r="Z426">
        <f>0.61365*exp(17.502*CE426/(240.97+CE426))</f>
        <v>0</v>
      </c>
      <c r="AA426">
        <f>(W426-BX426*(CC426+CD426)/1000)</f>
        <v>0</v>
      </c>
      <c r="AB426">
        <f>(-I426*44100)</f>
        <v>0</v>
      </c>
      <c r="AC426">
        <f>2*29.3*Q426*0.92*(CE426-V426)</f>
        <v>0</v>
      </c>
      <c r="AD426">
        <f>2*0.95*5.67E-8*(((CE426+$B$7)+273)^4-(V426+273)^4)</f>
        <v>0</v>
      </c>
      <c r="AE426">
        <f>T426+AD426+AB426+AC426</f>
        <v>0</v>
      </c>
      <c r="AF426">
        <v>0</v>
      </c>
      <c r="AG426">
        <v>0</v>
      </c>
      <c r="AH426">
        <f>IF(AF426*$H$13&gt;=AJ426,1.0,(AJ426/(AJ426-AF426*$H$13)))</f>
        <v>0</v>
      </c>
      <c r="AI426">
        <f>(AH426-1)*100</f>
        <v>0</v>
      </c>
      <c r="AJ426">
        <f>MAX(0,($B$13+$C$13*CJ426)/(1+$D$13*CJ426)*CC426/(CE426+273)*$E$13)</f>
        <v>0</v>
      </c>
      <c r="AK426" t="s">
        <v>292</v>
      </c>
      <c r="AL426" t="s">
        <v>292</v>
      </c>
      <c r="AM426">
        <v>0</v>
      </c>
      <c r="AN426">
        <v>0</v>
      </c>
      <c r="AO426">
        <f>1-AM426/AN426</f>
        <v>0</v>
      </c>
      <c r="AP426">
        <v>0</v>
      </c>
      <c r="AQ426" t="s">
        <v>292</v>
      </c>
      <c r="AR426" t="s">
        <v>292</v>
      </c>
      <c r="AS426">
        <v>0</v>
      </c>
      <c r="AT426">
        <v>0</v>
      </c>
      <c r="AU426">
        <f>1-AS426/AT426</f>
        <v>0</v>
      </c>
      <c r="AV426">
        <v>0.5</v>
      </c>
      <c r="AW426">
        <f>BN426</f>
        <v>0</v>
      </c>
      <c r="AX426">
        <f>K426</f>
        <v>0</v>
      </c>
      <c r="AY426">
        <f>AU426*AV426*AW426</f>
        <v>0</v>
      </c>
      <c r="AZ426">
        <f>(AX426-AP426)/AW426</f>
        <v>0</v>
      </c>
      <c r="BA426">
        <f>(AN426-AT426)/AT426</f>
        <v>0</v>
      </c>
      <c r="BB426">
        <f>AM426/(AO426+AM426/AT426)</f>
        <v>0</v>
      </c>
      <c r="BC426" t="s">
        <v>292</v>
      </c>
      <c r="BD426">
        <v>0</v>
      </c>
      <c r="BE426">
        <f>IF(BD426&lt;&gt;0, BD426, BB426)</f>
        <v>0</v>
      </c>
      <c r="BF426">
        <f>1-BE426/AT426</f>
        <v>0</v>
      </c>
      <c r="BG426">
        <f>(AT426-AS426)/(AT426-BE426)</f>
        <v>0</v>
      </c>
      <c r="BH426">
        <f>(AN426-AT426)/(AN426-BE426)</f>
        <v>0</v>
      </c>
      <c r="BI426">
        <f>(AT426-AS426)/(AT426-AM426)</f>
        <v>0</v>
      </c>
      <c r="BJ426">
        <f>(AN426-AT426)/(AN426-AM426)</f>
        <v>0</v>
      </c>
      <c r="BK426">
        <f>(BG426*BE426/AS426)</f>
        <v>0</v>
      </c>
      <c r="BL426">
        <f>(1-BK426)</f>
        <v>0</v>
      </c>
      <c r="BM426">
        <f>$B$11*CK426+$C$11*CL426+$F$11*CM426*(1-CP426)</f>
        <v>0</v>
      </c>
      <c r="BN426">
        <f>BM426*BO426</f>
        <v>0</v>
      </c>
      <c r="BO426">
        <f>($B$11*$D$9+$C$11*$D$9+$F$11*((CZ426+CR426)/MAX(CZ426+CR426+DA426, 0.1)*$I$9+DA426/MAX(CZ426+CR426+DA426, 0.1)*$J$9))/($B$11+$C$11+$F$11)</f>
        <v>0</v>
      </c>
      <c r="BP426">
        <f>($B$11*$K$9+$C$11*$K$9+$F$11*((CZ426+CR426)/MAX(CZ426+CR426+DA426, 0.1)*$P$9+DA426/MAX(CZ426+CR426+DA426, 0.1)*$Q$9))/($B$11+$C$11+$F$11)</f>
        <v>0</v>
      </c>
      <c r="BQ426">
        <v>6</v>
      </c>
      <c r="BR426">
        <v>0.5</v>
      </c>
      <c r="BS426" t="s">
        <v>293</v>
      </c>
      <c r="BT426">
        <v>2</v>
      </c>
      <c r="BU426">
        <v>1627941331.6</v>
      </c>
      <c r="BV426">
        <v>1361.59</v>
      </c>
      <c r="BW426">
        <v>1365.99</v>
      </c>
      <c r="BX426">
        <v>19.8701</v>
      </c>
      <c r="BY426">
        <v>19.8016</v>
      </c>
      <c r="BZ426">
        <v>1358.14</v>
      </c>
      <c r="CA426">
        <v>19.9985</v>
      </c>
      <c r="CB426">
        <v>900.045</v>
      </c>
      <c r="CC426">
        <v>101.135</v>
      </c>
      <c r="CD426">
        <v>0.0997917</v>
      </c>
      <c r="CE426">
        <v>35.3356</v>
      </c>
      <c r="CF426">
        <v>35.594</v>
      </c>
      <c r="CG426">
        <v>999.9</v>
      </c>
      <c r="CH426">
        <v>0</v>
      </c>
      <c r="CI426">
        <v>0</v>
      </c>
      <c r="CJ426">
        <v>10007.5</v>
      </c>
      <c r="CK426">
        <v>0</v>
      </c>
      <c r="CL426">
        <v>66.265</v>
      </c>
      <c r="CM426">
        <v>1459.94</v>
      </c>
      <c r="CN426">
        <v>0.973003</v>
      </c>
      <c r="CO426">
        <v>0.0269966</v>
      </c>
      <c r="CP426">
        <v>0</v>
      </c>
      <c r="CQ426">
        <v>3.2787</v>
      </c>
      <c r="CR426">
        <v>4.99951</v>
      </c>
      <c r="CS426">
        <v>191.945</v>
      </c>
      <c r="CT426">
        <v>11911.4</v>
      </c>
      <c r="CU426">
        <v>48.312</v>
      </c>
      <c r="CV426">
        <v>50.687</v>
      </c>
      <c r="CW426">
        <v>49.812</v>
      </c>
      <c r="CX426">
        <v>49.812</v>
      </c>
      <c r="CY426">
        <v>50.375</v>
      </c>
      <c r="CZ426">
        <v>1415.66</v>
      </c>
      <c r="DA426">
        <v>39.28</v>
      </c>
      <c r="DB426">
        <v>0</v>
      </c>
      <c r="DC426">
        <v>1627941332.5</v>
      </c>
      <c r="DD426">
        <v>0</v>
      </c>
      <c r="DE426">
        <v>3.27710769230769</v>
      </c>
      <c r="DF426">
        <v>0.128540169994273</v>
      </c>
      <c r="DG426">
        <v>-2.05312820075053</v>
      </c>
      <c r="DH426">
        <v>192.2</v>
      </c>
      <c r="DI426">
        <v>15</v>
      </c>
      <c r="DJ426">
        <v>1627940486.6</v>
      </c>
      <c r="DK426" t="s">
        <v>294</v>
      </c>
      <c r="DL426">
        <v>1627940484.1</v>
      </c>
      <c r="DM426">
        <v>1627940486.6</v>
      </c>
      <c r="DN426">
        <v>1</v>
      </c>
      <c r="DO426">
        <v>-0.66</v>
      </c>
      <c r="DP426">
        <v>-0.126</v>
      </c>
      <c r="DQ426">
        <v>0.617</v>
      </c>
      <c r="DR426">
        <v>-0.144</v>
      </c>
      <c r="DS426">
        <v>420</v>
      </c>
      <c r="DT426">
        <v>19</v>
      </c>
      <c r="DU426">
        <v>0.69</v>
      </c>
      <c r="DV426">
        <v>0.21</v>
      </c>
      <c r="DW426">
        <v>-4.21539756097561</v>
      </c>
      <c r="DX426">
        <v>-0.0258549825784037</v>
      </c>
      <c r="DY426">
        <v>0.147706904800549</v>
      </c>
      <c r="DZ426">
        <v>1</v>
      </c>
      <c r="EA426">
        <v>3.28855</v>
      </c>
      <c r="EB426">
        <v>0.0549433643279723</v>
      </c>
      <c r="EC426">
        <v>0.168587124011156</v>
      </c>
      <c r="ED426">
        <v>1</v>
      </c>
      <c r="EE426">
        <v>0.0669926</v>
      </c>
      <c r="EF426">
        <v>-0.00774808222996504</v>
      </c>
      <c r="EG426">
        <v>0.00158083843623041</v>
      </c>
      <c r="EH426">
        <v>1</v>
      </c>
      <c r="EI426">
        <v>3</v>
      </c>
      <c r="EJ426">
        <v>3</v>
      </c>
      <c r="EK426" t="s">
        <v>295</v>
      </c>
      <c r="EL426">
        <v>100</v>
      </c>
      <c r="EM426">
        <v>100</v>
      </c>
      <c r="EN426">
        <v>3.45</v>
      </c>
      <c r="EO426">
        <v>-0.1284</v>
      </c>
      <c r="EP426">
        <v>-1.5265217558934</v>
      </c>
      <c r="EQ426">
        <v>0.00616335315543056</v>
      </c>
      <c r="ER426">
        <v>-2.81551833566181e-06</v>
      </c>
      <c r="ES426">
        <v>7.20361701182458e-10</v>
      </c>
      <c r="ET426">
        <v>-0.335119031910718</v>
      </c>
      <c r="EU426">
        <v>0.000949733804135094</v>
      </c>
      <c r="EV426">
        <v>0.000626151634330831</v>
      </c>
      <c r="EW426">
        <v>-7.8445624330649e-06</v>
      </c>
      <c r="EX426">
        <v>-4</v>
      </c>
      <c r="EY426">
        <v>2067</v>
      </c>
      <c r="EZ426">
        <v>1</v>
      </c>
      <c r="FA426">
        <v>22</v>
      </c>
      <c r="FB426">
        <v>14.1</v>
      </c>
      <c r="FC426">
        <v>14.1</v>
      </c>
      <c r="FD426">
        <v>18</v>
      </c>
      <c r="FE426">
        <v>995.033</v>
      </c>
      <c r="FF426">
        <v>442.932</v>
      </c>
      <c r="FG426">
        <v>32.9998</v>
      </c>
      <c r="FH426">
        <v>36.1619</v>
      </c>
      <c r="FI426">
        <v>30.0007</v>
      </c>
      <c r="FJ426">
        <v>35.9086</v>
      </c>
      <c r="FK426">
        <v>35.9216</v>
      </c>
      <c r="FL426">
        <v>69.9808</v>
      </c>
      <c r="FM426">
        <v>46.8102</v>
      </c>
      <c r="FN426">
        <v>0</v>
      </c>
      <c r="FO426">
        <v>33</v>
      </c>
      <c r="FP426">
        <v>1377.44</v>
      </c>
      <c r="FQ426">
        <v>19.7235</v>
      </c>
      <c r="FR426">
        <v>98.6226</v>
      </c>
      <c r="FS426">
        <v>97.428</v>
      </c>
    </row>
    <row r="427" spans="1:175">
      <c r="A427">
        <v>411</v>
      </c>
      <c r="B427">
        <v>1627941333.6</v>
      </c>
      <c r="C427">
        <v>820</v>
      </c>
      <c r="D427" t="s">
        <v>1116</v>
      </c>
      <c r="E427" t="s">
        <v>1117</v>
      </c>
      <c r="F427">
        <v>0</v>
      </c>
      <c r="H427">
        <v>1627941333.6</v>
      </c>
      <c r="I427">
        <f>(J427)/1000</f>
        <v>0</v>
      </c>
      <c r="J427">
        <f>1000*CB427*AH427*(BX427-BY427)/(100*BQ427*(1000-AH427*BX427))</f>
        <v>0</v>
      </c>
      <c r="K427">
        <f>CB427*AH427*(BW427-BV427*(1000-AH427*BY427)/(1000-AH427*BX427))/(100*BQ427)</f>
        <v>0</v>
      </c>
      <c r="L427">
        <f>BV427 - IF(AH427&gt;1, K427*BQ427*100.0/(AJ427*CJ427), 0)</f>
        <v>0</v>
      </c>
      <c r="M427">
        <f>((S427-I427/2)*L427-K427)/(S427+I427/2)</f>
        <v>0</v>
      </c>
      <c r="N427">
        <f>M427*(CC427+CD427)/1000.0</f>
        <v>0</v>
      </c>
      <c r="O427">
        <f>(BV427 - IF(AH427&gt;1, K427*BQ427*100.0/(AJ427*CJ427), 0))*(CC427+CD427)/1000.0</f>
        <v>0</v>
      </c>
      <c r="P427">
        <f>2.0/((1/R427-1/Q427)+SIGN(R427)*SQRT((1/R427-1/Q427)*(1/R427-1/Q427) + 4*BR427/((BR427+1)*(BR427+1))*(2*1/R427*1/Q427-1/Q427*1/Q427)))</f>
        <v>0</v>
      </c>
      <c r="Q427">
        <f>IF(LEFT(BS427,1)&lt;&gt;"0",IF(LEFT(BS427,1)="1",3.0,BT427),$D$5+$E$5*(CJ427*CC427/($K$5*1000))+$F$5*(CJ427*CC427/($K$5*1000))*MAX(MIN(BQ427,$J$5),$I$5)*MAX(MIN(BQ427,$J$5),$I$5)+$G$5*MAX(MIN(BQ427,$J$5),$I$5)*(CJ427*CC427/($K$5*1000))+$H$5*(CJ427*CC427/($K$5*1000))*(CJ427*CC427/($K$5*1000)))</f>
        <v>0</v>
      </c>
      <c r="R427">
        <f>I427*(1000-(1000*0.61365*exp(17.502*V427/(240.97+V427))/(CC427+CD427)+BX427)/2)/(1000*0.61365*exp(17.502*V427/(240.97+V427))/(CC427+CD427)-BX427)</f>
        <v>0</v>
      </c>
      <c r="S427">
        <f>1/((BR427+1)/(P427/1.6)+1/(Q427/1.37)) + BR427/((BR427+1)/(P427/1.6) + BR427/(Q427/1.37))</f>
        <v>0</v>
      </c>
      <c r="T427">
        <f>(BM427*BP427)</f>
        <v>0</v>
      </c>
      <c r="U427">
        <f>(CE427+(T427+2*0.95*5.67E-8*(((CE427+$B$7)+273)^4-(CE427+273)^4)-44100*I427)/(1.84*29.3*Q427+8*0.95*5.67E-8*(CE427+273)^3))</f>
        <v>0</v>
      </c>
      <c r="V427">
        <f>($C$7*CF427+$D$7*CG427+$E$7*U427)</f>
        <v>0</v>
      </c>
      <c r="W427">
        <f>0.61365*exp(17.502*V427/(240.97+V427))</f>
        <v>0</v>
      </c>
      <c r="X427">
        <f>(Y427/Z427*100)</f>
        <v>0</v>
      </c>
      <c r="Y427">
        <f>BX427*(CC427+CD427)/1000</f>
        <v>0</v>
      </c>
      <c r="Z427">
        <f>0.61365*exp(17.502*CE427/(240.97+CE427))</f>
        <v>0</v>
      </c>
      <c r="AA427">
        <f>(W427-BX427*(CC427+CD427)/1000)</f>
        <v>0</v>
      </c>
      <c r="AB427">
        <f>(-I427*44100)</f>
        <v>0</v>
      </c>
      <c r="AC427">
        <f>2*29.3*Q427*0.92*(CE427-V427)</f>
        <v>0</v>
      </c>
      <c r="AD427">
        <f>2*0.95*5.67E-8*(((CE427+$B$7)+273)^4-(V427+273)^4)</f>
        <v>0</v>
      </c>
      <c r="AE427">
        <f>T427+AD427+AB427+AC427</f>
        <v>0</v>
      </c>
      <c r="AF427">
        <v>0</v>
      </c>
      <c r="AG427">
        <v>0</v>
      </c>
      <c r="AH427">
        <f>IF(AF427*$H$13&gt;=AJ427,1.0,(AJ427/(AJ427-AF427*$H$13)))</f>
        <v>0</v>
      </c>
      <c r="AI427">
        <f>(AH427-1)*100</f>
        <v>0</v>
      </c>
      <c r="AJ427">
        <f>MAX(0,($B$13+$C$13*CJ427)/(1+$D$13*CJ427)*CC427/(CE427+273)*$E$13)</f>
        <v>0</v>
      </c>
      <c r="AK427" t="s">
        <v>292</v>
      </c>
      <c r="AL427" t="s">
        <v>292</v>
      </c>
      <c r="AM427">
        <v>0</v>
      </c>
      <c r="AN427">
        <v>0</v>
      </c>
      <c r="AO427">
        <f>1-AM427/AN427</f>
        <v>0</v>
      </c>
      <c r="AP427">
        <v>0</v>
      </c>
      <c r="AQ427" t="s">
        <v>292</v>
      </c>
      <c r="AR427" t="s">
        <v>292</v>
      </c>
      <c r="AS427">
        <v>0</v>
      </c>
      <c r="AT427">
        <v>0</v>
      </c>
      <c r="AU427">
        <f>1-AS427/AT427</f>
        <v>0</v>
      </c>
      <c r="AV427">
        <v>0.5</v>
      </c>
      <c r="AW427">
        <f>BN427</f>
        <v>0</v>
      </c>
      <c r="AX427">
        <f>K427</f>
        <v>0</v>
      </c>
      <c r="AY427">
        <f>AU427*AV427*AW427</f>
        <v>0</v>
      </c>
      <c r="AZ427">
        <f>(AX427-AP427)/AW427</f>
        <v>0</v>
      </c>
      <c r="BA427">
        <f>(AN427-AT427)/AT427</f>
        <v>0</v>
      </c>
      <c r="BB427">
        <f>AM427/(AO427+AM427/AT427)</f>
        <v>0</v>
      </c>
      <c r="BC427" t="s">
        <v>292</v>
      </c>
      <c r="BD427">
        <v>0</v>
      </c>
      <c r="BE427">
        <f>IF(BD427&lt;&gt;0, BD427, BB427)</f>
        <v>0</v>
      </c>
      <c r="BF427">
        <f>1-BE427/AT427</f>
        <v>0</v>
      </c>
      <c r="BG427">
        <f>(AT427-AS427)/(AT427-BE427)</f>
        <v>0</v>
      </c>
      <c r="BH427">
        <f>(AN427-AT427)/(AN427-BE427)</f>
        <v>0</v>
      </c>
      <c r="BI427">
        <f>(AT427-AS427)/(AT427-AM427)</f>
        <v>0</v>
      </c>
      <c r="BJ427">
        <f>(AN427-AT427)/(AN427-AM427)</f>
        <v>0</v>
      </c>
      <c r="BK427">
        <f>(BG427*BE427/AS427)</f>
        <v>0</v>
      </c>
      <c r="BL427">
        <f>(1-BK427)</f>
        <v>0</v>
      </c>
      <c r="BM427">
        <f>$B$11*CK427+$C$11*CL427+$F$11*CM427*(1-CP427)</f>
        <v>0</v>
      </c>
      <c r="BN427">
        <f>BM427*BO427</f>
        <v>0</v>
      </c>
      <c r="BO427">
        <f>($B$11*$D$9+$C$11*$D$9+$F$11*((CZ427+CR427)/MAX(CZ427+CR427+DA427, 0.1)*$I$9+DA427/MAX(CZ427+CR427+DA427, 0.1)*$J$9))/($B$11+$C$11+$F$11)</f>
        <v>0</v>
      </c>
      <c r="BP427">
        <f>($B$11*$K$9+$C$11*$K$9+$F$11*((CZ427+CR427)/MAX(CZ427+CR427+DA427, 0.1)*$P$9+DA427/MAX(CZ427+CR427+DA427, 0.1)*$Q$9))/($B$11+$C$11+$F$11)</f>
        <v>0</v>
      </c>
      <c r="BQ427">
        <v>6</v>
      </c>
      <c r="BR427">
        <v>0.5</v>
      </c>
      <c r="BS427" t="s">
        <v>293</v>
      </c>
      <c r="BT427">
        <v>2</v>
      </c>
      <c r="BU427">
        <v>1627941333.6</v>
      </c>
      <c r="BV427">
        <v>1365</v>
      </c>
      <c r="BW427">
        <v>1369.43</v>
      </c>
      <c r="BX427">
        <v>19.8719</v>
      </c>
      <c r="BY427">
        <v>19.8038</v>
      </c>
      <c r="BZ427">
        <v>1361.54</v>
      </c>
      <c r="CA427">
        <v>20.0004</v>
      </c>
      <c r="CB427">
        <v>900.025</v>
      </c>
      <c r="CC427">
        <v>101.135</v>
      </c>
      <c r="CD427">
        <v>0.0996297</v>
      </c>
      <c r="CE427">
        <v>35.3365</v>
      </c>
      <c r="CF427">
        <v>35.5986</v>
      </c>
      <c r="CG427">
        <v>999.9</v>
      </c>
      <c r="CH427">
        <v>0</v>
      </c>
      <c r="CI427">
        <v>0</v>
      </c>
      <c r="CJ427">
        <v>10005</v>
      </c>
      <c r="CK427">
        <v>0</v>
      </c>
      <c r="CL427">
        <v>66.265</v>
      </c>
      <c r="CM427">
        <v>1460.26</v>
      </c>
      <c r="CN427">
        <v>0.973003</v>
      </c>
      <c r="CO427">
        <v>0.0269966</v>
      </c>
      <c r="CP427">
        <v>0</v>
      </c>
      <c r="CQ427">
        <v>3.3526</v>
      </c>
      <c r="CR427">
        <v>4.99951</v>
      </c>
      <c r="CS427">
        <v>191.846</v>
      </c>
      <c r="CT427">
        <v>11914</v>
      </c>
      <c r="CU427">
        <v>48.312</v>
      </c>
      <c r="CV427">
        <v>50.687</v>
      </c>
      <c r="CW427">
        <v>49.812</v>
      </c>
      <c r="CX427">
        <v>49.875</v>
      </c>
      <c r="CY427">
        <v>50.375</v>
      </c>
      <c r="CZ427">
        <v>1415.97</v>
      </c>
      <c r="DA427">
        <v>39.29</v>
      </c>
      <c r="DB427">
        <v>0</v>
      </c>
      <c r="DC427">
        <v>1627941334.3</v>
      </c>
      <c r="DD427">
        <v>0</v>
      </c>
      <c r="DE427">
        <v>3.314184</v>
      </c>
      <c r="DF427">
        <v>-0.108123081046877</v>
      </c>
      <c r="DG427">
        <v>-2.4882307680025</v>
      </c>
      <c r="DH427">
        <v>192.12468</v>
      </c>
      <c r="DI427">
        <v>15</v>
      </c>
      <c r="DJ427">
        <v>1627940486.6</v>
      </c>
      <c r="DK427" t="s">
        <v>294</v>
      </c>
      <c r="DL427">
        <v>1627940484.1</v>
      </c>
      <c r="DM427">
        <v>1627940486.6</v>
      </c>
      <c r="DN427">
        <v>1</v>
      </c>
      <c r="DO427">
        <v>-0.66</v>
      </c>
      <c r="DP427">
        <v>-0.126</v>
      </c>
      <c r="DQ427">
        <v>0.617</v>
      </c>
      <c r="DR427">
        <v>-0.144</v>
      </c>
      <c r="DS427">
        <v>420</v>
      </c>
      <c r="DT427">
        <v>19</v>
      </c>
      <c r="DU427">
        <v>0.69</v>
      </c>
      <c r="DV427">
        <v>0.21</v>
      </c>
      <c r="DW427">
        <v>-4.22344195121951</v>
      </c>
      <c r="DX427">
        <v>-0.551469616724745</v>
      </c>
      <c r="DY427">
        <v>0.15602886950223</v>
      </c>
      <c r="DZ427">
        <v>0</v>
      </c>
      <c r="EA427">
        <v>3.29342571428571</v>
      </c>
      <c r="EB427">
        <v>0.111346379647754</v>
      </c>
      <c r="EC427">
        <v>0.174253723621386</v>
      </c>
      <c r="ED427">
        <v>1</v>
      </c>
      <c r="EE427">
        <v>0.0668530390243902</v>
      </c>
      <c r="EF427">
        <v>-0.00195917979094087</v>
      </c>
      <c r="EG427">
        <v>0.00143286956461808</v>
      </c>
      <c r="EH427">
        <v>1</v>
      </c>
      <c r="EI427">
        <v>2</v>
      </c>
      <c r="EJ427">
        <v>3</v>
      </c>
      <c r="EK427" t="s">
        <v>298</v>
      </c>
      <c r="EL427">
        <v>100</v>
      </c>
      <c r="EM427">
        <v>100</v>
      </c>
      <c r="EN427">
        <v>3.46</v>
      </c>
      <c r="EO427">
        <v>-0.1285</v>
      </c>
      <c r="EP427">
        <v>-1.5265217558934</v>
      </c>
      <c r="EQ427">
        <v>0.00616335315543056</v>
      </c>
      <c r="ER427">
        <v>-2.81551833566181e-06</v>
      </c>
      <c r="ES427">
        <v>7.20361701182458e-10</v>
      </c>
      <c r="ET427">
        <v>-0.335119031910718</v>
      </c>
      <c r="EU427">
        <v>0.000949733804135094</v>
      </c>
      <c r="EV427">
        <v>0.000626151634330831</v>
      </c>
      <c r="EW427">
        <v>-7.8445624330649e-06</v>
      </c>
      <c r="EX427">
        <v>-4</v>
      </c>
      <c r="EY427">
        <v>2067</v>
      </c>
      <c r="EZ427">
        <v>1</v>
      </c>
      <c r="FA427">
        <v>22</v>
      </c>
      <c r="FB427">
        <v>14.2</v>
      </c>
      <c r="FC427">
        <v>14.1</v>
      </c>
      <c r="FD427">
        <v>18</v>
      </c>
      <c r="FE427">
        <v>995.179</v>
      </c>
      <c r="FF427">
        <v>443.207</v>
      </c>
      <c r="FG427">
        <v>33</v>
      </c>
      <c r="FH427">
        <v>36.1661</v>
      </c>
      <c r="FI427">
        <v>30.0007</v>
      </c>
      <c r="FJ427">
        <v>35.9127</v>
      </c>
      <c r="FK427">
        <v>35.9257</v>
      </c>
      <c r="FL427">
        <v>70.1247</v>
      </c>
      <c r="FM427">
        <v>46.8102</v>
      </c>
      <c r="FN427">
        <v>0</v>
      </c>
      <c r="FO427">
        <v>33</v>
      </c>
      <c r="FP427">
        <v>1382.47</v>
      </c>
      <c r="FQ427">
        <v>19.7243</v>
      </c>
      <c r="FR427">
        <v>98.6222</v>
      </c>
      <c r="FS427">
        <v>97.4273</v>
      </c>
    </row>
    <row r="428" spans="1:175">
      <c r="A428">
        <v>412</v>
      </c>
      <c r="B428">
        <v>1627941335.6</v>
      </c>
      <c r="C428">
        <v>822</v>
      </c>
      <c r="D428" t="s">
        <v>1118</v>
      </c>
      <c r="E428" t="s">
        <v>1119</v>
      </c>
      <c r="F428">
        <v>0</v>
      </c>
      <c r="H428">
        <v>1627941335.6</v>
      </c>
      <c r="I428">
        <f>(J428)/1000</f>
        <v>0</v>
      </c>
      <c r="J428">
        <f>1000*CB428*AH428*(BX428-BY428)/(100*BQ428*(1000-AH428*BX428))</f>
        <v>0</v>
      </c>
      <c r="K428">
        <f>CB428*AH428*(BW428-BV428*(1000-AH428*BY428)/(1000-AH428*BX428))/(100*BQ428)</f>
        <v>0</v>
      </c>
      <c r="L428">
        <f>BV428 - IF(AH428&gt;1, K428*BQ428*100.0/(AJ428*CJ428), 0)</f>
        <v>0</v>
      </c>
      <c r="M428">
        <f>((S428-I428/2)*L428-K428)/(S428+I428/2)</f>
        <v>0</v>
      </c>
      <c r="N428">
        <f>M428*(CC428+CD428)/1000.0</f>
        <v>0</v>
      </c>
      <c r="O428">
        <f>(BV428 - IF(AH428&gt;1, K428*BQ428*100.0/(AJ428*CJ428), 0))*(CC428+CD428)/1000.0</f>
        <v>0</v>
      </c>
      <c r="P428">
        <f>2.0/((1/R428-1/Q428)+SIGN(R428)*SQRT((1/R428-1/Q428)*(1/R428-1/Q428) + 4*BR428/((BR428+1)*(BR428+1))*(2*1/R428*1/Q428-1/Q428*1/Q428)))</f>
        <v>0</v>
      </c>
      <c r="Q428">
        <f>IF(LEFT(BS428,1)&lt;&gt;"0",IF(LEFT(BS428,1)="1",3.0,BT428),$D$5+$E$5*(CJ428*CC428/($K$5*1000))+$F$5*(CJ428*CC428/($K$5*1000))*MAX(MIN(BQ428,$J$5),$I$5)*MAX(MIN(BQ428,$J$5),$I$5)+$G$5*MAX(MIN(BQ428,$J$5),$I$5)*(CJ428*CC428/($K$5*1000))+$H$5*(CJ428*CC428/($K$5*1000))*(CJ428*CC428/($K$5*1000)))</f>
        <v>0</v>
      </c>
      <c r="R428">
        <f>I428*(1000-(1000*0.61365*exp(17.502*V428/(240.97+V428))/(CC428+CD428)+BX428)/2)/(1000*0.61365*exp(17.502*V428/(240.97+V428))/(CC428+CD428)-BX428)</f>
        <v>0</v>
      </c>
      <c r="S428">
        <f>1/((BR428+1)/(P428/1.6)+1/(Q428/1.37)) + BR428/((BR428+1)/(P428/1.6) + BR428/(Q428/1.37))</f>
        <v>0</v>
      </c>
      <c r="T428">
        <f>(BM428*BP428)</f>
        <v>0</v>
      </c>
      <c r="U428">
        <f>(CE428+(T428+2*0.95*5.67E-8*(((CE428+$B$7)+273)^4-(CE428+273)^4)-44100*I428)/(1.84*29.3*Q428+8*0.95*5.67E-8*(CE428+273)^3))</f>
        <v>0</v>
      </c>
      <c r="V428">
        <f>($C$7*CF428+$D$7*CG428+$E$7*U428)</f>
        <v>0</v>
      </c>
      <c r="W428">
        <f>0.61365*exp(17.502*V428/(240.97+V428))</f>
        <v>0</v>
      </c>
      <c r="X428">
        <f>(Y428/Z428*100)</f>
        <v>0</v>
      </c>
      <c r="Y428">
        <f>BX428*(CC428+CD428)/1000</f>
        <v>0</v>
      </c>
      <c r="Z428">
        <f>0.61365*exp(17.502*CE428/(240.97+CE428))</f>
        <v>0</v>
      </c>
      <c r="AA428">
        <f>(W428-BX428*(CC428+CD428)/1000)</f>
        <v>0</v>
      </c>
      <c r="AB428">
        <f>(-I428*44100)</f>
        <v>0</v>
      </c>
      <c r="AC428">
        <f>2*29.3*Q428*0.92*(CE428-V428)</f>
        <v>0</v>
      </c>
      <c r="AD428">
        <f>2*0.95*5.67E-8*(((CE428+$B$7)+273)^4-(V428+273)^4)</f>
        <v>0</v>
      </c>
      <c r="AE428">
        <f>T428+AD428+AB428+AC428</f>
        <v>0</v>
      </c>
      <c r="AF428">
        <v>0</v>
      </c>
      <c r="AG428">
        <v>0</v>
      </c>
      <c r="AH428">
        <f>IF(AF428*$H$13&gt;=AJ428,1.0,(AJ428/(AJ428-AF428*$H$13)))</f>
        <v>0</v>
      </c>
      <c r="AI428">
        <f>(AH428-1)*100</f>
        <v>0</v>
      </c>
      <c r="AJ428">
        <f>MAX(0,($B$13+$C$13*CJ428)/(1+$D$13*CJ428)*CC428/(CE428+273)*$E$13)</f>
        <v>0</v>
      </c>
      <c r="AK428" t="s">
        <v>292</v>
      </c>
      <c r="AL428" t="s">
        <v>292</v>
      </c>
      <c r="AM428">
        <v>0</v>
      </c>
      <c r="AN428">
        <v>0</v>
      </c>
      <c r="AO428">
        <f>1-AM428/AN428</f>
        <v>0</v>
      </c>
      <c r="AP428">
        <v>0</v>
      </c>
      <c r="AQ428" t="s">
        <v>292</v>
      </c>
      <c r="AR428" t="s">
        <v>292</v>
      </c>
      <c r="AS428">
        <v>0</v>
      </c>
      <c r="AT428">
        <v>0</v>
      </c>
      <c r="AU428">
        <f>1-AS428/AT428</f>
        <v>0</v>
      </c>
      <c r="AV428">
        <v>0.5</v>
      </c>
      <c r="AW428">
        <f>BN428</f>
        <v>0</v>
      </c>
      <c r="AX428">
        <f>K428</f>
        <v>0</v>
      </c>
      <c r="AY428">
        <f>AU428*AV428*AW428</f>
        <v>0</v>
      </c>
      <c r="AZ428">
        <f>(AX428-AP428)/AW428</f>
        <v>0</v>
      </c>
      <c r="BA428">
        <f>(AN428-AT428)/AT428</f>
        <v>0</v>
      </c>
      <c r="BB428">
        <f>AM428/(AO428+AM428/AT428)</f>
        <v>0</v>
      </c>
      <c r="BC428" t="s">
        <v>292</v>
      </c>
      <c r="BD428">
        <v>0</v>
      </c>
      <c r="BE428">
        <f>IF(BD428&lt;&gt;0, BD428, BB428)</f>
        <v>0</v>
      </c>
      <c r="BF428">
        <f>1-BE428/AT428</f>
        <v>0</v>
      </c>
      <c r="BG428">
        <f>(AT428-AS428)/(AT428-BE428)</f>
        <v>0</v>
      </c>
      <c r="BH428">
        <f>(AN428-AT428)/(AN428-BE428)</f>
        <v>0</v>
      </c>
      <c r="BI428">
        <f>(AT428-AS428)/(AT428-AM428)</f>
        <v>0</v>
      </c>
      <c r="BJ428">
        <f>(AN428-AT428)/(AN428-AM428)</f>
        <v>0</v>
      </c>
      <c r="BK428">
        <f>(BG428*BE428/AS428)</f>
        <v>0</v>
      </c>
      <c r="BL428">
        <f>(1-BK428)</f>
        <v>0</v>
      </c>
      <c r="BM428">
        <f>$B$11*CK428+$C$11*CL428+$F$11*CM428*(1-CP428)</f>
        <v>0</v>
      </c>
      <c r="BN428">
        <f>BM428*BO428</f>
        <v>0</v>
      </c>
      <c r="BO428">
        <f>($B$11*$D$9+$C$11*$D$9+$F$11*((CZ428+CR428)/MAX(CZ428+CR428+DA428, 0.1)*$I$9+DA428/MAX(CZ428+CR428+DA428, 0.1)*$J$9))/($B$11+$C$11+$F$11)</f>
        <v>0</v>
      </c>
      <c r="BP428">
        <f>($B$11*$K$9+$C$11*$K$9+$F$11*((CZ428+CR428)/MAX(CZ428+CR428+DA428, 0.1)*$P$9+DA428/MAX(CZ428+CR428+DA428, 0.1)*$Q$9))/($B$11+$C$11+$F$11)</f>
        <v>0</v>
      </c>
      <c r="BQ428">
        <v>6</v>
      </c>
      <c r="BR428">
        <v>0.5</v>
      </c>
      <c r="BS428" t="s">
        <v>293</v>
      </c>
      <c r="BT428">
        <v>2</v>
      </c>
      <c r="BU428">
        <v>1627941335.6</v>
      </c>
      <c r="BV428">
        <v>1368.36</v>
      </c>
      <c r="BW428">
        <v>1372.68</v>
      </c>
      <c r="BX428">
        <v>19.8745</v>
      </c>
      <c r="BY428">
        <v>19.8075</v>
      </c>
      <c r="BZ428">
        <v>1364.89</v>
      </c>
      <c r="CA428">
        <v>20.0029</v>
      </c>
      <c r="CB428">
        <v>899.981</v>
      </c>
      <c r="CC428">
        <v>101.133</v>
      </c>
      <c r="CD428">
        <v>0.100201</v>
      </c>
      <c r="CE428">
        <v>35.3382</v>
      </c>
      <c r="CF428">
        <v>35.6025</v>
      </c>
      <c r="CG428">
        <v>999.9</v>
      </c>
      <c r="CH428">
        <v>0</v>
      </c>
      <c r="CI428">
        <v>0</v>
      </c>
      <c r="CJ428">
        <v>9978.75</v>
      </c>
      <c r="CK428">
        <v>0</v>
      </c>
      <c r="CL428">
        <v>66.2508</v>
      </c>
      <c r="CM428">
        <v>1459.94</v>
      </c>
      <c r="CN428">
        <v>0.973003</v>
      </c>
      <c r="CO428">
        <v>0.0269966</v>
      </c>
      <c r="CP428">
        <v>0</v>
      </c>
      <c r="CQ428">
        <v>3.2143</v>
      </c>
      <c r="CR428">
        <v>4.99951</v>
      </c>
      <c r="CS428">
        <v>192.154</v>
      </c>
      <c r="CT428">
        <v>11911.4</v>
      </c>
      <c r="CU428">
        <v>48.312</v>
      </c>
      <c r="CV428">
        <v>50.687</v>
      </c>
      <c r="CW428">
        <v>49.812</v>
      </c>
      <c r="CX428">
        <v>49.875</v>
      </c>
      <c r="CY428">
        <v>50.375</v>
      </c>
      <c r="CZ428">
        <v>1415.66</v>
      </c>
      <c r="DA428">
        <v>39.28</v>
      </c>
      <c r="DB428">
        <v>0</v>
      </c>
      <c r="DC428">
        <v>1627941336.1</v>
      </c>
      <c r="DD428">
        <v>0</v>
      </c>
      <c r="DE428">
        <v>3.27964615384615</v>
      </c>
      <c r="DF428">
        <v>0.0243487120799029</v>
      </c>
      <c r="DG428">
        <v>-2.24399999966312</v>
      </c>
      <c r="DH428">
        <v>192.0835</v>
      </c>
      <c r="DI428">
        <v>15</v>
      </c>
      <c r="DJ428">
        <v>1627940486.6</v>
      </c>
      <c r="DK428" t="s">
        <v>294</v>
      </c>
      <c r="DL428">
        <v>1627940484.1</v>
      </c>
      <c r="DM428">
        <v>1627940486.6</v>
      </c>
      <c r="DN428">
        <v>1</v>
      </c>
      <c r="DO428">
        <v>-0.66</v>
      </c>
      <c r="DP428">
        <v>-0.126</v>
      </c>
      <c r="DQ428">
        <v>0.617</v>
      </c>
      <c r="DR428">
        <v>-0.144</v>
      </c>
      <c r="DS428">
        <v>420</v>
      </c>
      <c r="DT428">
        <v>19</v>
      </c>
      <c r="DU428">
        <v>0.69</v>
      </c>
      <c r="DV428">
        <v>0.21</v>
      </c>
      <c r="DW428">
        <v>-4.24754341463415</v>
      </c>
      <c r="DX428">
        <v>-0.769944041811846</v>
      </c>
      <c r="DY428">
        <v>0.165478550295355</v>
      </c>
      <c r="DZ428">
        <v>0</v>
      </c>
      <c r="EA428">
        <v>3.28885882352941</v>
      </c>
      <c r="EB428">
        <v>-0.0273453361712866</v>
      </c>
      <c r="EC428">
        <v>0.173210039305645</v>
      </c>
      <c r="ED428">
        <v>1</v>
      </c>
      <c r="EE428">
        <v>0.0667349682926829</v>
      </c>
      <c r="EF428">
        <v>0.00425916167247389</v>
      </c>
      <c r="EG428">
        <v>0.00128200415707233</v>
      </c>
      <c r="EH428">
        <v>1</v>
      </c>
      <c r="EI428">
        <v>2</v>
      </c>
      <c r="EJ428">
        <v>3</v>
      </c>
      <c r="EK428" t="s">
        <v>298</v>
      </c>
      <c r="EL428">
        <v>100</v>
      </c>
      <c r="EM428">
        <v>100</v>
      </c>
      <c r="EN428">
        <v>3.47</v>
      </c>
      <c r="EO428">
        <v>-0.1284</v>
      </c>
      <c r="EP428">
        <v>-1.5265217558934</v>
      </c>
      <c r="EQ428">
        <v>0.00616335315543056</v>
      </c>
      <c r="ER428">
        <v>-2.81551833566181e-06</v>
      </c>
      <c r="ES428">
        <v>7.20361701182458e-10</v>
      </c>
      <c r="ET428">
        <v>-0.335119031910718</v>
      </c>
      <c r="EU428">
        <v>0.000949733804135094</v>
      </c>
      <c r="EV428">
        <v>0.000626151634330831</v>
      </c>
      <c r="EW428">
        <v>-7.8445624330649e-06</v>
      </c>
      <c r="EX428">
        <v>-4</v>
      </c>
      <c r="EY428">
        <v>2067</v>
      </c>
      <c r="EZ428">
        <v>1</v>
      </c>
      <c r="FA428">
        <v>22</v>
      </c>
      <c r="FB428">
        <v>14.2</v>
      </c>
      <c r="FC428">
        <v>14.2</v>
      </c>
      <c r="FD428">
        <v>18</v>
      </c>
      <c r="FE428">
        <v>995.107</v>
      </c>
      <c r="FF428">
        <v>443.252</v>
      </c>
      <c r="FG428">
        <v>33.0002</v>
      </c>
      <c r="FH428">
        <v>36.1703</v>
      </c>
      <c r="FI428">
        <v>30.0007</v>
      </c>
      <c r="FJ428">
        <v>35.917</v>
      </c>
      <c r="FK428">
        <v>35.9298</v>
      </c>
      <c r="FL428">
        <v>70.2376</v>
      </c>
      <c r="FM428">
        <v>46.8102</v>
      </c>
      <c r="FN428">
        <v>0</v>
      </c>
      <c r="FO428">
        <v>33</v>
      </c>
      <c r="FP428">
        <v>1382.47</v>
      </c>
      <c r="FQ428">
        <v>19.7225</v>
      </c>
      <c r="FR428">
        <v>98.621</v>
      </c>
      <c r="FS428">
        <v>97.4262</v>
      </c>
    </row>
    <row r="429" spans="1:175">
      <c r="A429">
        <v>413</v>
      </c>
      <c r="B429">
        <v>1627941337.6</v>
      </c>
      <c r="C429">
        <v>824</v>
      </c>
      <c r="D429" t="s">
        <v>1120</v>
      </c>
      <c r="E429" t="s">
        <v>1121</v>
      </c>
      <c r="F429">
        <v>0</v>
      </c>
      <c r="H429">
        <v>1627941337.6</v>
      </c>
      <c r="I429">
        <f>(J429)/1000</f>
        <v>0</v>
      </c>
      <c r="J429">
        <f>1000*CB429*AH429*(BX429-BY429)/(100*BQ429*(1000-AH429*BX429))</f>
        <v>0</v>
      </c>
      <c r="K429">
        <f>CB429*AH429*(BW429-BV429*(1000-AH429*BY429)/(1000-AH429*BX429))/(100*BQ429)</f>
        <v>0</v>
      </c>
      <c r="L429">
        <f>BV429 - IF(AH429&gt;1, K429*BQ429*100.0/(AJ429*CJ429), 0)</f>
        <v>0</v>
      </c>
      <c r="M429">
        <f>((S429-I429/2)*L429-K429)/(S429+I429/2)</f>
        <v>0</v>
      </c>
      <c r="N429">
        <f>M429*(CC429+CD429)/1000.0</f>
        <v>0</v>
      </c>
      <c r="O429">
        <f>(BV429 - IF(AH429&gt;1, K429*BQ429*100.0/(AJ429*CJ429), 0))*(CC429+CD429)/1000.0</f>
        <v>0</v>
      </c>
      <c r="P429">
        <f>2.0/((1/R429-1/Q429)+SIGN(R429)*SQRT((1/R429-1/Q429)*(1/R429-1/Q429) + 4*BR429/((BR429+1)*(BR429+1))*(2*1/R429*1/Q429-1/Q429*1/Q429)))</f>
        <v>0</v>
      </c>
      <c r="Q429">
        <f>IF(LEFT(BS429,1)&lt;&gt;"0",IF(LEFT(BS429,1)="1",3.0,BT429),$D$5+$E$5*(CJ429*CC429/($K$5*1000))+$F$5*(CJ429*CC429/($K$5*1000))*MAX(MIN(BQ429,$J$5),$I$5)*MAX(MIN(BQ429,$J$5),$I$5)+$G$5*MAX(MIN(BQ429,$J$5),$I$5)*(CJ429*CC429/($K$5*1000))+$H$5*(CJ429*CC429/($K$5*1000))*(CJ429*CC429/($K$5*1000)))</f>
        <v>0</v>
      </c>
      <c r="R429">
        <f>I429*(1000-(1000*0.61365*exp(17.502*V429/(240.97+V429))/(CC429+CD429)+BX429)/2)/(1000*0.61365*exp(17.502*V429/(240.97+V429))/(CC429+CD429)-BX429)</f>
        <v>0</v>
      </c>
      <c r="S429">
        <f>1/((BR429+1)/(P429/1.6)+1/(Q429/1.37)) + BR429/((BR429+1)/(P429/1.6) + BR429/(Q429/1.37))</f>
        <v>0</v>
      </c>
      <c r="T429">
        <f>(BM429*BP429)</f>
        <v>0</v>
      </c>
      <c r="U429">
        <f>(CE429+(T429+2*0.95*5.67E-8*(((CE429+$B$7)+273)^4-(CE429+273)^4)-44100*I429)/(1.84*29.3*Q429+8*0.95*5.67E-8*(CE429+273)^3))</f>
        <v>0</v>
      </c>
      <c r="V429">
        <f>($C$7*CF429+$D$7*CG429+$E$7*U429)</f>
        <v>0</v>
      </c>
      <c r="W429">
        <f>0.61365*exp(17.502*V429/(240.97+V429))</f>
        <v>0</v>
      </c>
      <c r="X429">
        <f>(Y429/Z429*100)</f>
        <v>0</v>
      </c>
      <c r="Y429">
        <f>BX429*(CC429+CD429)/1000</f>
        <v>0</v>
      </c>
      <c r="Z429">
        <f>0.61365*exp(17.502*CE429/(240.97+CE429))</f>
        <v>0</v>
      </c>
      <c r="AA429">
        <f>(W429-BX429*(CC429+CD429)/1000)</f>
        <v>0</v>
      </c>
      <c r="AB429">
        <f>(-I429*44100)</f>
        <v>0</v>
      </c>
      <c r="AC429">
        <f>2*29.3*Q429*0.92*(CE429-V429)</f>
        <v>0</v>
      </c>
      <c r="AD429">
        <f>2*0.95*5.67E-8*(((CE429+$B$7)+273)^4-(V429+273)^4)</f>
        <v>0</v>
      </c>
      <c r="AE429">
        <f>T429+AD429+AB429+AC429</f>
        <v>0</v>
      </c>
      <c r="AF429">
        <v>0</v>
      </c>
      <c r="AG429">
        <v>0</v>
      </c>
      <c r="AH429">
        <f>IF(AF429*$H$13&gt;=AJ429,1.0,(AJ429/(AJ429-AF429*$H$13)))</f>
        <v>0</v>
      </c>
      <c r="AI429">
        <f>(AH429-1)*100</f>
        <v>0</v>
      </c>
      <c r="AJ429">
        <f>MAX(0,($B$13+$C$13*CJ429)/(1+$D$13*CJ429)*CC429/(CE429+273)*$E$13)</f>
        <v>0</v>
      </c>
      <c r="AK429" t="s">
        <v>292</v>
      </c>
      <c r="AL429" t="s">
        <v>292</v>
      </c>
      <c r="AM429">
        <v>0</v>
      </c>
      <c r="AN429">
        <v>0</v>
      </c>
      <c r="AO429">
        <f>1-AM429/AN429</f>
        <v>0</v>
      </c>
      <c r="AP429">
        <v>0</v>
      </c>
      <c r="AQ429" t="s">
        <v>292</v>
      </c>
      <c r="AR429" t="s">
        <v>292</v>
      </c>
      <c r="AS429">
        <v>0</v>
      </c>
      <c r="AT429">
        <v>0</v>
      </c>
      <c r="AU429">
        <f>1-AS429/AT429</f>
        <v>0</v>
      </c>
      <c r="AV429">
        <v>0.5</v>
      </c>
      <c r="AW429">
        <f>BN429</f>
        <v>0</v>
      </c>
      <c r="AX429">
        <f>K429</f>
        <v>0</v>
      </c>
      <c r="AY429">
        <f>AU429*AV429*AW429</f>
        <v>0</v>
      </c>
      <c r="AZ429">
        <f>(AX429-AP429)/AW429</f>
        <v>0</v>
      </c>
      <c r="BA429">
        <f>(AN429-AT429)/AT429</f>
        <v>0</v>
      </c>
      <c r="BB429">
        <f>AM429/(AO429+AM429/AT429)</f>
        <v>0</v>
      </c>
      <c r="BC429" t="s">
        <v>292</v>
      </c>
      <c r="BD429">
        <v>0</v>
      </c>
      <c r="BE429">
        <f>IF(BD429&lt;&gt;0, BD429, BB429)</f>
        <v>0</v>
      </c>
      <c r="BF429">
        <f>1-BE429/AT429</f>
        <v>0</v>
      </c>
      <c r="BG429">
        <f>(AT429-AS429)/(AT429-BE429)</f>
        <v>0</v>
      </c>
      <c r="BH429">
        <f>(AN429-AT429)/(AN429-BE429)</f>
        <v>0</v>
      </c>
      <c r="BI429">
        <f>(AT429-AS429)/(AT429-AM429)</f>
        <v>0</v>
      </c>
      <c r="BJ429">
        <f>(AN429-AT429)/(AN429-AM429)</f>
        <v>0</v>
      </c>
      <c r="BK429">
        <f>(BG429*BE429/AS429)</f>
        <v>0</v>
      </c>
      <c r="BL429">
        <f>(1-BK429)</f>
        <v>0</v>
      </c>
      <c r="BM429">
        <f>$B$11*CK429+$C$11*CL429+$F$11*CM429*(1-CP429)</f>
        <v>0</v>
      </c>
      <c r="BN429">
        <f>BM429*BO429</f>
        <v>0</v>
      </c>
      <c r="BO429">
        <f>($B$11*$D$9+$C$11*$D$9+$F$11*((CZ429+CR429)/MAX(CZ429+CR429+DA429, 0.1)*$I$9+DA429/MAX(CZ429+CR429+DA429, 0.1)*$J$9))/($B$11+$C$11+$F$11)</f>
        <v>0</v>
      </c>
      <c r="BP429">
        <f>($B$11*$K$9+$C$11*$K$9+$F$11*((CZ429+CR429)/MAX(CZ429+CR429+DA429, 0.1)*$P$9+DA429/MAX(CZ429+CR429+DA429, 0.1)*$Q$9))/($B$11+$C$11+$F$11)</f>
        <v>0</v>
      </c>
      <c r="BQ429">
        <v>6</v>
      </c>
      <c r="BR429">
        <v>0.5</v>
      </c>
      <c r="BS429" t="s">
        <v>293</v>
      </c>
      <c r="BT429">
        <v>2</v>
      </c>
      <c r="BU429">
        <v>1627941337.6</v>
      </c>
      <c r="BV429">
        <v>1371.73</v>
      </c>
      <c r="BW429">
        <v>1376.16</v>
      </c>
      <c r="BX429">
        <v>19.8791</v>
      </c>
      <c r="BY429">
        <v>19.8067</v>
      </c>
      <c r="BZ429">
        <v>1368.25</v>
      </c>
      <c r="CA429">
        <v>20.0074</v>
      </c>
      <c r="CB429">
        <v>899.993</v>
      </c>
      <c r="CC429">
        <v>101.132</v>
      </c>
      <c r="CD429">
        <v>0.100026</v>
      </c>
      <c r="CE429">
        <v>35.3388</v>
      </c>
      <c r="CF429">
        <v>35.5948</v>
      </c>
      <c r="CG429">
        <v>999.9</v>
      </c>
      <c r="CH429">
        <v>0</v>
      </c>
      <c r="CI429">
        <v>0</v>
      </c>
      <c r="CJ429">
        <v>9997.5</v>
      </c>
      <c r="CK429">
        <v>0</v>
      </c>
      <c r="CL429">
        <v>66.2367</v>
      </c>
      <c r="CM429">
        <v>1459.94</v>
      </c>
      <c r="CN429">
        <v>0.973003</v>
      </c>
      <c r="CO429">
        <v>0.0269966</v>
      </c>
      <c r="CP429">
        <v>0</v>
      </c>
      <c r="CQ429">
        <v>3.0896</v>
      </c>
      <c r="CR429">
        <v>4.99951</v>
      </c>
      <c r="CS429">
        <v>191.546</v>
      </c>
      <c r="CT429">
        <v>11911.4</v>
      </c>
      <c r="CU429">
        <v>48.312</v>
      </c>
      <c r="CV429">
        <v>50.687</v>
      </c>
      <c r="CW429">
        <v>49.812</v>
      </c>
      <c r="CX429">
        <v>49.812</v>
      </c>
      <c r="CY429">
        <v>50.375</v>
      </c>
      <c r="CZ429">
        <v>1415.66</v>
      </c>
      <c r="DA429">
        <v>39.28</v>
      </c>
      <c r="DB429">
        <v>0</v>
      </c>
      <c r="DC429">
        <v>1627941338.5</v>
      </c>
      <c r="DD429">
        <v>0</v>
      </c>
      <c r="DE429">
        <v>3.27739615384615</v>
      </c>
      <c r="DF429">
        <v>-0.254697441979487</v>
      </c>
      <c r="DG429">
        <v>-1.9001025584613</v>
      </c>
      <c r="DH429">
        <v>192.000461538462</v>
      </c>
      <c r="DI429">
        <v>15</v>
      </c>
      <c r="DJ429">
        <v>1627940486.6</v>
      </c>
      <c r="DK429" t="s">
        <v>294</v>
      </c>
      <c r="DL429">
        <v>1627940484.1</v>
      </c>
      <c r="DM429">
        <v>1627940486.6</v>
      </c>
      <c r="DN429">
        <v>1</v>
      </c>
      <c r="DO429">
        <v>-0.66</v>
      </c>
      <c r="DP429">
        <v>-0.126</v>
      </c>
      <c r="DQ429">
        <v>0.617</v>
      </c>
      <c r="DR429">
        <v>-0.144</v>
      </c>
      <c r="DS429">
        <v>420</v>
      </c>
      <c r="DT429">
        <v>19</v>
      </c>
      <c r="DU429">
        <v>0.69</v>
      </c>
      <c r="DV429">
        <v>0.21</v>
      </c>
      <c r="DW429">
        <v>-4.24839219512195</v>
      </c>
      <c r="DX429">
        <v>-1.02678689895471</v>
      </c>
      <c r="DY429">
        <v>0.165938676941024</v>
      </c>
      <c r="DZ429">
        <v>0</v>
      </c>
      <c r="EA429">
        <v>3.27201176470588</v>
      </c>
      <c r="EB429">
        <v>-0.0781470836855501</v>
      </c>
      <c r="EC429">
        <v>0.172688246414824</v>
      </c>
      <c r="ED429">
        <v>1</v>
      </c>
      <c r="EE429">
        <v>0.0666578853658537</v>
      </c>
      <c r="EF429">
        <v>0.00886393588850165</v>
      </c>
      <c r="EG429">
        <v>0.00119753869056311</v>
      </c>
      <c r="EH429">
        <v>1</v>
      </c>
      <c r="EI429">
        <v>2</v>
      </c>
      <c r="EJ429">
        <v>3</v>
      </c>
      <c r="EK429" t="s">
        <v>298</v>
      </c>
      <c r="EL429">
        <v>100</v>
      </c>
      <c r="EM429">
        <v>100</v>
      </c>
      <c r="EN429">
        <v>3.48</v>
      </c>
      <c r="EO429">
        <v>-0.1283</v>
      </c>
      <c r="EP429">
        <v>-1.5265217558934</v>
      </c>
      <c r="EQ429">
        <v>0.00616335315543056</v>
      </c>
      <c r="ER429">
        <v>-2.81551833566181e-06</v>
      </c>
      <c r="ES429">
        <v>7.20361701182458e-10</v>
      </c>
      <c r="ET429">
        <v>-0.335119031910718</v>
      </c>
      <c r="EU429">
        <v>0.000949733804135094</v>
      </c>
      <c r="EV429">
        <v>0.000626151634330831</v>
      </c>
      <c r="EW429">
        <v>-7.8445624330649e-06</v>
      </c>
      <c r="EX429">
        <v>-4</v>
      </c>
      <c r="EY429">
        <v>2067</v>
      </c>
      <c r="EZ429">
        <v>1</v>
      </c>
      <c r="FA429">
        <v>22</v>
      </c>
      <c r="FB429">
        <v>14.2</v>
      </c>
      <c r="FC429">
        <v>14.2</v>
      </c>
      <c r="FD429">
        <v>18</v>
      </c>
      <c r="FE429">
        <v>994.951</v>
      </c>
      <c r="FF429">
        <v>442.918</v>
      </c>
      <c r="FG429">
        <v>33.0003</v>
      </c>
      <c r="FH429">
        <v>36.1737</v>
      </c>
      <c r="FI429">
        <v>30.0007</v>
      </c>
      <c r="FJ429">
        <v>35.9212</v>
      </c>
      <c r="FK429">
        <v>35.9339</v>
      </c>
      <c r="FL429">
        <v>70.3877</v>
      </c>
      <c r="FM429">
        <v>47.0811</v>
      </c>
      <c r="FN429">
        <v>0</v>
      </c>
      <c r="FO429">
        <v>33</v>
      </c>
      <c r="FP429">
        <v>1387.51</v>
      </c>
      <c r="FQ429">
        <v>19.7179</v>
      </c>
      <c r="FR429">
        <v>98.6202</v>
      </c>
      <c r="FS429">
        <v>97.4249</v>
      </c>
    </row>
    <row r="430" spans="1:175">
      <c r="A430">
        <v>414</v>
      </c>
      <c r="B430">
        <v>1627941339.6</v>
      </c>
      <c r="C430">
        <v>826</v>
      </c>
      <c r="D430" t="s">
        <v>1122</v>
      </c>
      <c r="E430" t="s">
        <v>1123</v>
      </c>
      <c r="F430">
        <v>0</v>
      </c>
      <c r="H430">
        <v>1627941339.6</v>
      </c>
      <c r="I430">
        <f>(J430)/1000</f>
        <v>0</v>
      </c>
      <c r="J430">
        <f>1000*CB430*AH430*(BX430-BY430)/(100*BQ430*(1000-AH430*BX430))</f>
        <v>0</v>
      </c>
      <c r="K430">
        <f>CB430*AH430*(BW430-BV430*(1000-AH430*BY430)/(1000-AH430*BX430))/(100*BQ430)</f>
        <v>0</v>
      </c>
      <c r="L430">
        <f>BV430 - IF(AH430&gt;1, K430*BQ430*100.0/(AJ430*CJ430), 0)</f>
        <v>0</v>
      </c>
      <c r="M430">
        <f>((S430-I430/2)*L430-K430)/(S430+I430/2)</f>
        <v>0</v>
      </c>
      <c r="N430">
        <f>M430*(CC430+CD430)/1000.0</f>
        <v>0</v>
      </c>
      <c r="O430">
        <f>(BV430 - IF(AH430&gt;1, K430*BQ430*100.0/(AJ430*CJ430), 0))*(CC430+CD430)/1000.0</f>
        <v>0</v>
      </c>
      <c r="P430">
        <f>2.0/((1/R430-1/Q430)+SIGN(R430)*SQRT((1/R430-1/Q430)*(1/R430-1/Q430) + 4*BR430/((BR430+1)*(BR430+1))*(2*1/R430*1/Q430-1/Q430*1/Q430)))</f>
        <v>0</v>
      </c>
      <c r="Q430">
        <f>IF(LEFT(BS430,1)&lt;&gt;"0",IF(LEFT(BS430,1)="1",3.0,BT430),$D$5+$E$5*(CJ430*CC430/($K$5*1000))+$F$5*(CJ430*CC430/($K$5*1000))*MAX(MIN(BQ430,$J$5),$I$5)*MAX(MIN(BQ430,$J$5),$I$5)+$G$5*MAX(MIN(BQ430,$J$5),$I$5)*(CJ430*CC430/($K$5*1000))+$H$5*(CJ430*CC430/($K$5*1000))*(CJ430*CC430/($K$5*1000)))</f>
        <v>0</v>
      </c>
      <c r="R430">
        <f>I430*(1000-(1000*0.61365*exp(17.502*V430/(240.97+V430))/(CC430+CD430)+BX430)/2)/(1000*0.61365*exp(17.502*V430/(240.97+V430))/(CC430+CD430)-BX430)</f>
        <v>0</v>
      </c>
      <c r="S430">
        <f>1/((BR430+1)/(P430/1.6)+1/(Q430/1.37)) + BR430/((BR430+1)/(P430/1.6) + BR430/(Q430/1.37))</f>
        <v>0</v>
      </c>
      <c r="T430">
        <f>(BM430*BP430)</f>
        <v>0</v>
      </c>
      <c r="U430">
        <f>(CE430+(T430+2*0.95*5.67E-8*(((CE430+$B$7)+273)^4-(CE430+273)^4)-44100*I430)/(1.84*29.3*Q430+8*0.95*5.67E-8*(CE430+273)^3))</f>
        <v>0</v>
      </c>
      <c r="V430">
        <f>($C$7*CF430+$D$7*CG430+$E$7*U430)</f>
        <v>0</v>
      </c>
      <c r="W430">
        <f>0.61365*exp(17.502*V430/(240.97+V430))</f>
        <v>0</v>
      </c>
      <c r="X430">
        <f>(Y430/Z430*100)</f>
        <v>0</v>
      </c>
      <c r="Y430">
        <f>BX430*(CC430+CD430)/1000</f>
        <v>0</v>
      </c>
      <c r="Z430">
        <f>0.61365*exp(17.502*CE430/(240.97+CE430))</f>
        <v>0</v>
      </c>
      <c r="AA430">
        <f>(W430-BX430*(CC430+CD430)/1000)</f>
        <v>0</v>
      </c>
      <c r="AB430">
        <f>(-I430*44100)</f>
        <v>0</v>
      </c>
      <c r="AC430">
        <f>2*29.3*Q430*0.92*(CE430-V430)</f>
        <v>0</v>
      </c>
      <c r="AD430">
        <f>2*0.95*5.67E-8*(((CE430+$B$7)+273)^4-(V430+273)^4)</f>
        <v>0</v>
      </c>
      <c r="AE430">
        <f>T430+AD430+AB430+AC430</f>
        <v>0</v>
      </c>
      <c r="AF430">
        <v>0</v>
      </c>
      <c r="AG430">
        <v>0</v>
      </c>
      <c r="AH430">
        <f>IF(AF430*$H$13&gt;=AJ430,1.0,(AJ430/(AJ430-AF430*$H$13)))</f>
        <v>0</v>
      </c>
      <c r="AI430">
        <f>(AH430-1)*100</f>
        <v>0</v>
      </c>
      <c r="AJ430">
        <f>MAX(0,($B$13+$C$13*CJ430)/(1+$D$13*CJ430)*CC430/(CE430+273)*$E$13)</f>
        <v>0</v>
      </c>
      <c r="AK430" t="s">
        <v>292</v>
      </c>
      <c r="AL430" t="s">
        <v>292</v>
      </c>
      <c r="AM430">
        <v>0</v>
      </c>
      <c r="AN430">
        <v>0</v>
      </c>
      <c r="AO430">
        <f>1-AM430/AN430</f>
        <v>0</v>
      </c>
      <c r="AP430">
        <v>0</v>
      </c>
      <c r="AQ430" t="s">
        <v>292</v>
      </c>
      <c r="AR430" t="s">
        <v>292</v>
      </c>
      <c r="AS430">
        <v>0</v>
      </c>
      <c r="AT430">
        <v>0</v>
      </c>
      <c r="AU430">
        <f>1-AS430/AT430</f>
        <v>0</v>
      </c>
      <c r="AV430">
        <v>0.5</v>
      </c>
      <c r="AW430">
        <f>BN430</f>
        <v>0</v>
      </c>
      <c r="AX430">
        <f>K430</f>
        <v>0</v>
      </c>
      <c r="AY430">
        <f>AU430*AV430*AW430</f>
        <v>0</v>
      </c>
      <c r="AZ430">
        <f>(AX430-AP430)/AW430</f>
        <v>0</v>
      </c>
      <c r="BA430">
        <f>(AN430-AT430)/AT430</f>
        <v>0</v>
      </c>
      <c r="BB430">
        <f>AM430/(AO430+AM430/AT430)</f>
        <v>0</v>
      </c>
      <c r="BC430" t="s">
        <v>292</v>
      </c>
      <c r="BD430">
        <v>0</v>
      </c>
      <c r="BE430">
        <f>IF(BD430&lt;&gt;0, BD430, BB430)</f>
        <v>0</v>
      </c>
      <c r="BF430">
        <f>1-BE430/AT430</f>
        <v>0</v>
      </c>
      <c r="BG430">
        <f>(AT430-AS430)/(AT430-BE430)</f>
        <v>0</v>
      </c>
      <c r="BH430">
        <f>(AN430-AT430)/(AN430-BE430)</f>
        <v>0</v>
      </c>
      <c r="BI430">
        <f>(AT430-AS430)/(AT430-AM430)</f>
        <v>0</v>
      </c>
      <c r="BJ430">
        <f>(AN430-AT430)/(AN430-AM430)</f>
        <v>0</v>
      </c>
      <c r="BK430">
        <f>(BG430*BE430/AS430)</f>
        <v>0</v>
      </c>
      <c r="BL430">
        <f>(1-BK430)</f>
        <v>0</v>
      </c>
      <c r="BM430">
        <f>$B$11*CK430+$C$11*CL430+$F$11*CM430*(1-CP430)</f>
        <v>0</v>
      </c>
      <c r="BN430">
        <f>BM430*BO430</f>
        <v>0</v>
      </c>
      <c r="BO430">
        <f>($B$11*$D$9+$C$11*$D$9+$F$11*((CZ430+CR430)/MAX(CZ430+CR430+DA430, 0.1)*$I$9+DA430/MAX(CZ430+CR430+DA430, 0.1)*$J$9))/($B$11+$C$11+$F$11)</f>
        <v>0</v>
      </c>
      <c r="BP430">
        <f>($B$11*$K$9+$C$11*$K$9+$F$11*((CZ430+CR430)/MAX(CZ430+CR430+DA430, 0.1)*$P$9+DA430/MAX(CZ430+CR430+DA430, 0.1)*$Q$9))/($B$11+$C$11+$F$11)</f>
        <v>0</v>
      </c>
      <c r="BQ430">
        <v>6</v>
      </c>
      <c r="BR430">
        <v>0.5</v>
      </c>
      <c r="BS430" t="s">
        <v>293</v>
      </c>
      <c r="BT430">
        <v>2</v>
      </c>
      <c r="BU430">
        <v>1627941339.6</v>
      </c>
      <c r="BV430">
        <v>1375.12</v>
      </c>
      <c r="BW430">
        <v>1379.55</v>
      </c>
      <c r="BX430">
        <v>19.8729</v>
      </c>
      <c r="BY430">
        <v>19.753</v>
      </c>
      <c r="BZ430">
        <v>1371.63</v>
      </c>
      <c r="CA430">
        <v>20.0013</v>
      </c>
      <c r="CB430">
        <v>899.982</v>
      </c>
      <c r="CC430">
        <v>101.132</v>
      </c>
      <c r="CD430">
        <v>0.0996906</v>
      </c>
      <c r="CE430">
        <v>35.3398</v>
      </c>
      <c r="CF430">
        <v>35.597</v>
      </c>
      <c r="CG430">
        <v>999.9</v>
      </c>
      <c r="CH430">
        <v>0</v>
      </c>
      <c r="CI430">
        <v>0</v>
      </c>
      <c r="CJ430">
        <v>10018.8</v>
      </c>
      <c r="CK430">
        <v>0</v>
      </c>
      <c r="CL430">
        <v>66.2226</v>
      </c>
      <c r="CM430">
        <v>1459.95</v>
      </c>
      <c r="CN430">
        <v>0.973003</v>
      </c>
      <c r="CO430">
        <v>0.0269966</v>
      </c>
      <c r="CP430">
        <v>0</v>
      </c>
      <c r="CQ430">
        <v>3.4228</v>
      </c>
      <c r="CR430">
        <v>4.99951</v>
      </c>
      <c r="CS430">
        <v>191.607</v>
      </c>
      <c r="CT430">
        <v>11911.5</v>
      </c>
      <c r="CU430">
        <v>48.312</v>
      </c>
      <c r="CV430">
        <v>50.687</v>
      </c>
      <c r="CW430">
        <v>49.812</v>
      </c>
      <c r="CX430">
        <v>49.812</v>
      </c>
      <c r="CY430">
        <v>50.375</v>
      </c>
      <c r="CZ430">
        <v>1415.67</v>
      </c>
      <c r="DA430">
        <v>39.28</v>
      </c>
      <c r="DB430">
        <v>0</v>
      </c>
      <c r="DC430">
        <v>1627941340.3</v>
      </c>
      <c r="DD430">
        <v>0</v>
      </c>
      <c r="DE430">
        <v>3.265916</v>
      </c>
      <c r="DF430">
        <v>-0.128753855516838</v>
      </c>
      <c r="DG430">
        <v>-1.90592307395136</v>
      </c>
      <c r="DH430">
        <v>191.9216</v>
      </c>
      <c r="DI430">
        <v>15</v>
      </c>
      <c r="DJ430">
        <v>1627940486.6</v>
      </c>
      <c r="DK430" t="s">
        <v>294</v>
      </c>
      <c r="DL430">
        <v>1627940484.1</v>
      </c>
      <c r="DM430">
        <v>1627940486.6</v>
      </c>
      <c r="DN430">
        <v>1</v>
      </c>
      <c r="DO430">
        <v>-0.66</v>
      </c>
      <c r="DP430">
        <v>-0.126</v>
      </c>
      <c r="DQ430">
        <v>0.617</v>
      </c>
      <c r="DR430">
        <v>-0.144</v>
      </c>
      <c r="DS430">
        <v>420</v>
      </c>
      <c r="DT430">
        <v>19</v>
      </c>
      <c r="DU430">
        <v>0.69</v>
      </c>
      <c r="DV430">
        <v>0.21</v>
      </c>
      <c r="DW430">
        <v>-4.25696975609756</v>
      </c>
      <c r="DX430">
        <v>-1.34436606271778</v>
      </c>
      <c r="DY430">
        <v>0.169552809853475</v>
      </c>
      <c r="DZ430">
        <v>0</v>
      </c>
      <c r="EA430">
        <v>3.27188</v>
      </c>
      <c r="EB430">
        <v>-0.107220352250484</v>
      </c>
      <c r="EC430">
        <v>0.180248795993601</v>
      </c>
      <c r="ED430">
        <v>1</v>
      </c>
      <c r="EE430">
        <v>0.0679481804878049</v>
      </c>
      <c r="EF430">
        <v>0.0274475101045298</v>
      </c>
      <c r="EG430">
        <v>0.0048091522153443</v>
      </c>
      <c r="EH430">
        <v>1</v>
      </c>
      <c r="EI430">
        <v>2</v>
      </c>
      <c r="EJ430">
        <v>3</v>
      </c>
      <c r="EK430" t="s">
        <v>298</v>
      </c>
      <c r="EL430">
        <v>100</v>
      </c>
      <c r="EM430">
        <v>100</v>
      </c>
      <c r="EN430">
        <v>3.49</v>
      </c>
      <c r="EO430">
        <v>-0.1284</v>
      </c>
      <c r="EP430">
        <v>-1.5265217558934</v>
      </c>
      <c r="EQ430">
        <v>0.00616335315543056</v>
      </c>
      <c r="ER430">
        <v>-2.81551833566181e-06</v>
      </c>
      <c r="ES430">
        <v>7.20361701182458e-10</v>
      </c>
      <c r="ET430">
        <v>-0.335119031910718</v>
      </c>
      <c r="EU430">
        <v>0.000949733804135094</v>
      </c>
      <c r="EV430">
        <v>0.000626151634330831</v>
      </c>
      <c r="EW430">
        <v>-7.8445624330649e-06</v>
      </c>
      <c r="EX430">
        <v>-4</v>
      </c>
      <c r="EY430">
        <v>2067</v>
      </c>
      <c r="EZ430">
        <v>1</v>
      </c>
      <c r="FA430">
        <v>22</v>
      </c>
      <c r="FB430">
        <v>14.3</v>
      </c>
      <c r="FC430">
        <v>14.2</v>
      </c>
      <c r="FD430">
        <v>18</v>
      </c>
      <c r="FE430">
        <v>994.903</v>
      </c>
      <c r="FF430">
        <v>442.979</v>
      </c>
      <c r="FG430">
        <v>33.0004</v>
      </c>
      <c r="FH430">
        <v>36.177</v>
      </c>
      <c r="FI430">
        <v>30.0007</v>
      </c>
      <c r="FJ430">
        <v>35.9251</v>
      </c>
      <c r="FK430">
        <v>35.9381</v>
      </c>
      <c r="FL430">
        <v>70.5354</v>
      </c>
      <c r="FM430">
        <v>47.0811</v>
      </c>
      <c r="FN430">
        <v>0</v>
      </c>
      <c r="FO430">
        <v>33</v>
      </c>
      <c r="FP430">
        <v>1392.56</v>
      </c>
      <c r="FQ430">
        <v>19.7224</v>
      </c>
      <c r="FR430">
        <v>98.62</v>
      </c>
      <c r="FS430">
        <v>97.4251</v>
      </c>
    </row>
    <row r="431" spans="1:175">
      <c r="A431">
        <v>415</v>
      </c>
      <c r="B431">
        <v>1627941341.6</v>
      </c>
      <c r="C431">
        <v>828</v>
      </c>
      <c r="D431" t="s">
        <v>1124</v>
      </c>
      <c r="E431" t="s">
        <v>1125</v>
      </c>
      <c r="F431">
        <v>0</v>
      </c>
      <c r="H431">
        <v>1627941341.6</v>
      </c>
      <c r="I431">
        <f>(J431)/1000</f>
        <v>0</v>
      </c>
      <c r="J431">
        <f>1000*CB431*AH431*(BX431-BY431)/(100*BQ431*(1000-AH431*BX431))</f>
        <v>0</v>
      </c>
      <c r="K431">
        <f>CB431*AH431*(BW431-BV431*(1000-AH431*BY431)/(1000-AH431*BX431))/(100*BQ431)</f>
        <v>0</v>
      </c>
      <c r="L431">
        <f>BV431 - IF(AH431&gt;1, K431*BQ431*100.0/(AJ431*CJ431), 0)</f>
        <v>0</v>
      </c>
      <c r="M431">
        <f>((S431-I431/2)*L431-K431)/(S431+I431/2)</f>
        <v>0</v>
      </c>
      <c r="N431">
        <f>M431*(CC431+CD431)/1000.0</f>
        <v>0</v>
      </c>
      <c r="O431">
        <f>(BV431 - IF(AH431&gt;1, K431*BQ431*100.0/(AJ431*CJ431), 0))*(CC431+CD431)/1000.0</f>
        <v>0</v>
      </c>
      <c r="P431">
        <f>2.0/((1/R431-1/Q431)+SIGN(R431)*SQRT((1/R431-1/Q431)*(1/R431-1/Q431) + 4*BR431/((BR431+1)*(BR431+1))*(2*1/R431*1/Q431-1/Q431*1/Q431)))</f>
        <v>0</v>
      </c>
      <c r="Q431">
        <f>IF(LEFT(BS431,1)&lt;&gt;"0",IF(LEFT(BS431,1)="1",3.0,BT431),$D$5+$E$5*(CJ431*CC431/($K$5*1000))+$F$5*(CJ431*CC431/($K$5*1000))*MAX(MIN(BQ431,$J$5),$I$5)*MAX(MIN(BQ431,$J$5),$I$5)+$G$5*MAX(MIN(BQ431,$J$5),$I$5)*(CJ431*CC431/($K$5*1000))+$H$5*(CJ431*CC431/($K$5*1000))*(CJ431*CC431/($K$5*1000)))</f>
        <v>0</v>
      </c>
      <c r="R431">
        <f>I431*(1000-(1000*0.61365*exp(17.502*V431/(240.97+V431))/(CC431+CD431)+BX431)/2)/(1000*0.61365*exp(17.502*V431/(240.97+V431))/(CC431+CD431)-BX431)</f>
        <v>0</v>
      </c>
      <c r="S431">
        <f>1/((BR431+1)/(P431/1.6)+1/(Q431/1.37)) + BR431/((BR431+1)/(P431/1.6) + BR431/(Q431/1.37))</f>
        <v>0</v>
      </c>
      <c r="T431">
        <f>(BM431*BP431)</f>
        <v>0</v>
      </c>
      <c r="U431">
        <f>(CE431+(T431+2*0.95*5.67E-8*(((CE431+$B$7)+273)^4-(CE431+273)^4)-44100*I431)/(1.84*29.3*Q431+8*0.95*5.67E-8*(CE431+273)^3))</f>
        <v>0</v>
      </c>
      <c r="V431">
        <f>($C$7*CF431+$D$7*CG431+$E$7*U431)</f>
        <v>0</v>
      </c>
      <c r="W431">
        <f>0.61365*exp(17.502*V431/(240.97+V431))</f>
        <v>0</v>
      </c>
      <c r="X431">
        <f>(Y431/Z431*100)</f>
        <v>0</v>
      </c>
      <c r="Y431">
        <f>BX431*(CC431+CD431)/1000</f>
        <v>0</v>
      </c>
      <c r="Z431">
        <f>0.61365*exp(17.502*CE431/(240.97+CE431))</f>
        <v>0</v>
      </c>
      <c r="AA431">
        <f>(W431-BX431*(CC431+CD431)/1000)</f>
        <v>0</v>
      </c>
      <c r="AB431">
        <f>(-I431*44100)</f>
        <v>0</v>
      </c>
      <c r="AC431">
        <f>2*29.3*Q431*0.92*(CE431-V431)</f>
        <v>0</v>
      </c>
      <c r="AD431">
        <f>2*0.95*5.67E-8*(((CE431+$B$7)+273)^4-(V431+273)^4)</f>
        <v>0</v>
      </c>
      <c r="AE431">
        <f>T431+AD431+AB431+AC431</f>
        <v>0</v>
      </c>
      <c r="AF431">
        <v>0</v>
      </c>
      <c r="AG431">
        <v>0</v>
      </c>
      <c r="AH431">
        <f>IF(AF431*$H$13&gt;=AJ431,1.0,(AJ431/(AJ431-AF431*$H$13)))</f>
        <v>0</v>
      </c>
      <c r="AI431">
        <f>(AH431-1)*100</f>
        <v>0</v>
      </c>
      <c r="AJ431">
        <f>MAX(0,($B$13+$C$13*CJ431)/(1+$D$13*CJ431)*CC431/(CE431+273)*$E$13)</f>
        <v>0</v>
      </c>
      <c r="AK431" t="s">
        <v>292</v>
      </c>
      <c r="AL431" t="s">
        <v>292</v>
      </c>
      <c r="AM431">
        <v>0</v>
      </c>
      <c r="AN431">
        <v>0</v>
      </c>
      <c r="AO431">
        <f>1-AM431/AN431</f>
        <v>0</v>
      </c>
      <c r="AP431">
        <v>0</v>
      </c>
      <c r="AQ431" t="s">
        <v>292</v>
      </c>
      <c r="AR431" t="s">
        <v>292</v>
      </c>
      <c r="AS431">
        <v>0</v>
      </c>
      <c r="AT431">
        <v>0</v>
      </c>
      <c r="AU431">
        <f>1-AS431/AT431</f>
        <v>0</v>
      </c>
      <c r="AV431">
        <v>0.5</v>
      </c>
      <c r="AW431">
        <f>BN431</f>
        <v>0</v>
      </c>
      <c r="AX431">
        <f>K431</f>
        <v>0</v>
      </c>
      <c r="AY431">
        <f>AU431*AV431*AW431</f>
        <v>0</v>
      </c>
      <c r="AZ431">
        <f>(AX431-AP431)/AW431</f>
        <v>0</v>
      </c>
      <c r="BA431">
        <f>(AN431-AT431)/AT431</f>
        <v>0</v>
      </c>
      <c r="BB431">
        <f>AM431/(AO431+AM431/AT431)</f>
        <v>0</v>
      </c>
      <c r="BC431" t="s">
        <v>292</v>
      </c>
      <c r="BD431">
        <v>0</v>
      </c>
      <c r="BE431">
        <f>IF(BD431&lt;&gt;0, BD431, BB431)</f>
        <v>0</v>
      </c>
      <c r="BF431">
        <f>1-BE431/AT431</f>
        <v>0</v>
      </c>
      <c r="BG431">
        <f>(AT431-AS431)/(AT431-BE431)</f>
        <v>0</v>
      </c>
      <c r="BH431">
        <f>(AN431-AT431)/(AN431-BE431)</f>
        <v>0</v>
      </c>
      <c r="BI431">
        <f>(AT431-AS431)/(AT431-AM431)</f>
        <v>0</v>
      </c>
      <c r="BJ431">
        <f>(AN431-AT431)/(AN431-AM431)</f>
        <v>0</v>
      </c>
      <c r="BK431">
        <f>(BG431*BE431/AS431)</f>
        <v>0</v>
      </c>
      <c r="BL431">
        <f>(1-BK431)</f>
        <v>0</v>
      </c>
      <c r="BM431">
        <f>$B$11*CK431+$C$11*CL431+$F$11*CM431*(1-CP431)</f>
        <v>0</v>
      </c>
      <c r="BN431">
        <f>BM431*BO431</f>
        <v>0</v>
      </c>
      <c r="BO431">
        <f>($B$11*$D$9+$C$11*$D$9+$F$11*((CZ431+CR431)/MAX(CZ431+CR431+DA431, 0.1)*$I$9+DA431/MAX(CZ431+CR431+DA431, 0.1)*$J$9))/($B$11+$C$11+$F$11)</f>
        <v>0</v>
      </c>
      <c r="BP431">
        <f>($B$11*$K$9+$C$11*$K$9+$F$11*((CZ431+CR431)/MAX(CZ431+CR431+DA431, 0.1)*$P$9+DA431/MAX(CZ431+CR431+DA431, 0.1)*$Q$9))/($B$11+$C$11+$F$11)</f>
        <v>0</v>
      </c>
      <c r="BQ431">
        <v>6</v>
      </c>
      <c r="BR431">
        <v>0.5</v>
      </c>
      <c r="BS431" t="s">
        <v>293</v>
      </c>
      <c r="BT431">
        <v>2</v>
      </c>
      <c r="BU431">
        <v>1627941341.6</v>
      </c>
      <c r="BV431">
        <v>1378.51</v>
      </c>
      <c r="BW431">
        <v>1382.8</v>
      </c>
      <c r="BX431">
        <v>19.8442</v>
      </c>
      <c r="BY431">
        <v>19.6861</v>
      </c>
      <c r="BZ431">
        <v>1375.01</v>
      </c>
      <c r="CA431">
        <v>19.9731</v>
      </c>
      <c r="CB431">
        <v>900.027</v>
      </c>
      <c r="CC431">
        <v>101.132</v>
      </c>
      <c r="CD431">
        <v>0.0999917</v>
      </c>
      <c r="CE431">
        <v>35.3412</v>
      </c>
      <c r="CF431">
        <v>35.6053</v>
      </c>
      <c r="CG431">
        <v>999.9</v>
      </c>
      <c r="CH431">
        <v>0</v>
      </c>
      <c r="CI431">
        <v>0</v>
      </c>
      <c r="CJ431">
        <v>10013.8</v>
      </c>
      <c r="CK431">
        <v>0</v>
      </c>
      <c r="CL431">
        <v>66.2084</v>
      </c>
      <c r="CM431">
        <v>1459.95</v>
      </c>
      <c r="CN431">
        <v>0.973003</v>
      </c>
      <c r="CO431">
        <v>0.0269966</v>
      </c>
      <c r="CP431">
        <v>0</v>
      </c>
      <c r="CQ431">
        <v>3.2116</v>
      </c>
      <c r="CR431">
        <v>4.99951</v>
      </c>
      <c r="CS431">
        <v>191.685</v>
      </c>
      <c r="CT431">
        <v>11911.5</v>
      </c>
      <c r="CU431">
        <v>48.312</v>
      </c>
      <c r="CV431">
        <v>50.687</v>
      </c>
      <c r="CW431">
        <v>49.812</v>
      </c>
      <c r="CX431">
        <v>49.812</v>
      </c>
      <c r="CY431">
        <v>50.375</v>
      </c>
      <c r="CZ431">
        <v>1415.67</v>
      </c>
      <c r="DA431">
        <v>39.28</v>
      </c>
      <c r="DB431">
        <v>0</v>
      </c>
      <c r="DC431">
        <v>1627941342.1</v>
      </c>
      <c r="DD431">
        <v>0</v>
      </c>
      <c r="DE431">
        <v>3.26741538461538</v>
      </c>
      <c r="DF431">
        <v>-0.0324239343864431</v>
      </c>
      <c r="DG431">
        <v>-2.10287179267324</v>
      </c>
      <c r="DH431">
        <v>191.880884615385</v>
      </c>
      <c r="DI431">
        <v>15</v>
      </c>
      <c r="DJ431">
        <v>1627940486.6</v>
      </c>
      <c r="DK431" t="s">
        <v>294</v>
      </c>
      <c r="DL431">
        <v>1627940484.1</v>
      </c>
      <c r="DM431">
        <v>1627940486.6</v>
      </c>
      <c r="DN431">
        <v>1</v>
      </c>
      <c r="DO431">
        <v>-0.66</v>
      </c>
      <c r="DP431">
        <v>-0.126</v>
      </c>
      <c r="DQ431">
        <v>0.617</v>
      </c>
      <c r="DR431">
        <v>-0.144</v>
      </c>
      <c r="DS431">
        <v>420</v>
      </c>
      <c r="DT431">
        <v>19</v>
      </c>
      <c r="DU431">
        <v>0.69</v>
      </c>
      <c r="DV431">
        <v>0.21</v>
      </c>
      <c r="DW431">
        <v>-4.2941712195122</v>
      </c>
      <c r="DX431">
        <v>-1.21812459930314</v>
      </c>
      <c r="DY431">
        <v>0.158029102802804</v>
      </c>
      <c r="DZ431">
        <v>0</v>
      </c>
      <c r="EA431">
        <v>3.27905</v>
      </c>
      <c r="EB431">
        <v>-0.0987153624640104</v>
      </c>
      <c r="EC431">
        <v>0.168654216825258</v>
      </c>
      <c r="ED431">
        <v>1</v>
      </c>
      <c r="EE431">
        <v>0.0737556195121951</v>
      </c>
      <c r="EF431">
        <v>0.113860720557491</v>
      </c>
      <c r="EG431">
        <v>0.0181476564071725</v>
      </c>
      <c r="EH431">
        <v>0</v>
      </c>
      <c r="EI431">
        <v>1</v>
      </c>
      <c r="EJ431">
        <v>3</v>
      </c>
      <c r="EK431" t="s">
        <v>349</v>
      </c>
      <c r="EL431">
        <v>100</v>
      </c>
      <c r="EM431">
        <v>100</v>
      </c>
      <c r="EN431">
        <v>3.5</v>
      </c>
      <c r="EO431">
        <v>-0.1289</v>
      </c>
      <c r="EP431">
        <v>-1.5265217558934</v>
      </c>
      <c r="EQ431">
        <v>0.00616335315543056</v>
      </c>
      <c r="ER431">
        <v>-2.81551833566181e-06</v>
      </c>
      <c r="ES431">
        <v>7.20361701182458e-10</v>
      </c>
      <c r="ET431">
        <v>-0.335119031910718</v>
      </c>
      <c r="EU431">
        <v>0.000949733804135094</v>
      </c>
      <c r="EV431">
        <v>0.000626151634330831</v>
      </c>
      <c r="EW431">
        <v>-7.8445624330649e-06</v>
      </c>
      <c r="EX431">
        <v>-4</v>
      </c>
      <c r="EY431">
        <v>2067</v>
      </c>
      <c r="EZ431">
        <v>1</v>
      </c>
      <c r="FA431">
        <v>22</v>
      </c>
      <c r="FB431">
        <v>14.3</v>
      </c>
      <c r="FC431">
        <v>14.2</v>
      </c>
      <c r="FD431">
        <v>18</v>
      </c>
      <c r="FE431">
        <v>994.829</v>
      </c>
      <c r="FF431">
        <v>443.117</v>
      </c>
      <c r="FG431">
        <v>33.0006</v>
      </c>
      <c r="FH431">
        <v>36.1804</v>
      </c>
      <c r="FI431">
        <v>30.0008</v>
      </c>
      <c r="FJ431">
        <v>35.9293</v>
      </c>
      <c r="FK431">
        <v>35.9413</v>
      </c>
      <c r="FL431">
        <v>70.6422</v>
      </c>
      <c r="FM431">
        <v>47.0811</v>
      </c>
      <c r="FN431">
        <v>0</v>
      </c>
      <c r="FO431">
        <v>33</v>
      </c>
      <c r="FP431">
        <v>1392.56</v>
      </c>
      <c r="FQ431">
        <v>19.7241</v>
      </c>
      <c r="FR431">
        <v>98.6205</v>
      </c>
      <c r="FS431">
        <v>97.4259</v>
      </c>
    </row>
    <row r="432" spans="1:175">
      <c r="A432">
        <v>416</v>
      </c>
      <c r="B432">
        <v>1627941343.6</v>
      </c>
      <c r="C432">
        <v>830</v>
      </c>
      <c r="D432" t="s">
        <v>1126</v>
      </c>
      <c r="E432" t="s">
        <v>1127</v>
      </c>
      <c r="F432">
        <v>0</v>
      </c>
      <c r="H432">
        <v>1627941343.6</v>
      </c>
      <c r="I432">
        <f>(J432)/1000</f>
        <v>0</v>
      </c>
      <c r="J432">
        <f>1000*CB432*AH432*(BX432-BY432)/(100*BQ432*(1000-AH432*BX432))</f>
        <v>0</v>
      </c>
      <c r="K432">
        <f>CB432*AH432*(BW432-BV432*(1000-AH432*BY432)/(1000-AH432*BX432))/(100*BQ432)</f>
        <v>0</v>
      </c>
      <c r="L432">
        <f>BV432 - IF(AH432&gt;1, K432*BQ432*100.0/(AJ432*CJ432), 0)</f>
        <v>0</v>
      </c>
      <c r="M432">
        <f>((S432-I432/2)*L432-K432)/(S432+I432/2)</f>
        <v>0</v>
      </c>
      <c r="N432">
        <f>M432*(CC432+CD432)/1000.0</f>
        <v>0</v>
      </c>
      <c r="O432">
        <f>(BV432 - IF(AH432&gt;1, K432*BQ432*100.0/(AJ432*CJ432), 0))*(CC432+CD432)/1000.0</f>
        <v>0</v>
      </c>
      <c r="P432">
        <f>2.0/((1/R432-1/Q432)+SIGN(R432)*SQRT((1/R432-1/Q432)*(1/R432-1/Q432) + 4*BR432/((BR432+1)*(BR432+1))*(2*1/R432*1/Q432-1/Q432*1/Q432)))</f>
        <v>0</v>
      </c>
      <c r="Q432">
        <f>IF(LEFT(BS432,1)&lt;&gt;"0",IF(LEFT(BS432,1)="1",3.0,BT432),$D$5+$E$5*(CJ432*CC432/($K$5*1000))+$F$5*(CJ432*CC432/($K$5*1000))*MAX(MIN(BQ432,$J$5),$I$5)*MAX(MIN(BQ432,$J$5),$I$5)+$G$5*MAX(MIN(BQ432,$J$5),$I$5)*(CJ432*CC432/($K$5*1000))+$H$5*(CJ432*CC432/($K$5*1000))*(CJ432*CC432/($K$5*1000)))</f>
        <v>0</v>
      </c>
      <c r="R432">
        <f>I432*(1000-(1000*0.61365*exp(17.502*V432/(240.97+V432))/(CC432+CD432)+BX432)/2)/(1000*0.61365*exp(17.502*V432/(240.97+V432))/(CC432+CD432)-BX432)</f>
        <v>0</v>
      </c>
      <c r="S432">
        <f>1/((BR432+1)/(P432/1.6)+1/(Q432/1.37)) + BR432/((BR432+1)/(P432/1.6) + BR432/(Q432/1.37))</f>
        <v>0</v>
      </c>
      <c r="T432">
        <f>(BM432*BP432)</f>
        <v>0</v>
      </c>
      <c r="U432">
        <f>(CE432+(T432+2*0.95*5.67E-8*(((CE432+$B$7)+273)^4-(CE432+273)^4)-44100*I432)/(1.84*29.3*Q432+8*0.95*5.67E-8*(CE432+273)^3))</f>
        <v>0</v>
      </c>
      <c r="V432">
        <f>($C$7*CF432+$D$7*CG432+$E$7*U432)</f>
        <v>0</v>
      </c>
      <c r="W432">
        <f>0.61365*exp(17.502*V432/(240.97+V432))</f>
        <v>0</v>
      </c>
      <c r="X432">
        <f>(Y432/Z432*100)</f>
        <v>0</v>
      </c>
      <c r="Y432">
        <f>BX432*(CC432+CD432)/1000</f>
        <v>0</v>
      </c>
      <c r="Z432">
        <f>0.61365*exp(17.502*CE432/(240.97+CE432))</f>
        <v>0</v>
      </c>
      <c r="AA432">
        <f>(W432-BX432*(CC432+CD432)/1000)</f>
        <v>0</v>
      </c>
      <c r="AB432">
        <f>(-I432*44100)</f>
        <v>0</v>
      </c>
      <c r="AC432">
        <f>2*29.3*Q432*0.92*(CE432-V432)</f>
        <v>0</v>
      </c>
      <c r="AD432">
        <f>2*0.95*5.67E-8*(((CE432+$B$7)+273)^4-(V432+273)^4)</f>
        <v>0</v>
      </c>
      <c r="AE432">
        <f>T432+AD432+AB432+AC432</f>
        <v>0</v>
      </c>
      <c r="AF432">
        <v>0</v>
      </c>
      <c r="AG432">
        <v>0</v>
      </c>
      <c r="AH432">
        <f>IF(AF432*$H$13&gt;=AJ432,1.0,(AJ432/(AJ432-AF432*$H$13)))</f>
        <v>0</v>
      </c>
      <c r="AI432">
        <f>(AH432-1)*100</f>
        <v>0</v>
      </c>
      <c r="AJ432">
        <f>MAX(0,($B$13+$C$13*CJ432)/(1+$D$13*CJ432)*CC432/(CE432+273)*$E$13)</f>
        <v>0</v>
      </c>
      <c r="AK432" t="s">
        <v>292</v>
      </c>
      <c r="AL432" t="s">
        <v>292</v>
      </c>
      <c r="AM432">
        <v>0</v>
      </c>
      <c r="AN432">
        <v>0</v>
      </c>
      <c r="AO432">
        <f>1-AM432/AN432</f>
        <v>0</v>
      </c>
      <c r="AP432">
        <v>0</v>
      </c>
      <c r="AQ432" t="s">
        <v>292</v>
      </c>
      <c r="AR432" t="s">
        <v>292</v>
      </c>
      <c r="AS432">
        <v>0</v>
      </c>
      <c r="AT432">
        <v>0</v>
      </c>
      <c r="AU432">
        <f>1-AS432/AT432</f>
        <v>0</v>
      </c>
      <c r="AV432">
        <v>0.5</v>
      </c>
      <c r="AW432">
        <f>BN432</f>
        <v>0</v>
      </c>
      <c r="AX432">
        <f>K432</f>
        <v>0</v>
      </c>
      <c r="AY432">
        <f>AU432*AV432*AW432</f>
        <v>0</v>
      </c>
      <c r="AZ432">
        <f>(AX432-AP432)/AW432</f>
        <v>0</v>
      </c>
      <c r="BA432">
        <f>(AN432-AT432)/AT432</f>
        <v>0</v>
      </c>
      <c r="BB432">
        <f>AM432/(AO432+AM432/AT432)</f>
        <v>0</v>
      </c>
      <c r="BC432" t="s">
        <v>292</v>
      </c>
      <c r="BD432">
        <v>0</v>
      </c>
      <c r="BE432">
        <f>IF(BD432&lt;&gt;0, BD432, BB432)</f>
        <v>0</v>
      </c>
      <c r="BF432">
        <f>1-BE432/AT432</f>
        <v>0</v>
      </c>
      <c r="BG432">
        <f>(AT432-AS432)/(AT432-BE432)</f>
        <v>0</v>
      </c>
      <c r="BH432">
        <f>(AN432-AT432)/(AN432-BE432)</f>
        <v>0</v>
      </c>
      <c r="BI432">
        <f>(AT432-AS432)/(AT432-AM432)</f>
        <v>0</v>
      </c>
      <c r="BJ432">
        <f>(AN432-AT432)/(AN432-AM432)</f>
        <v>0</v>
      </c>
      <c r="BK432">
        <f>(BG432*BE432/AS432)</f>
        <v>0</v>
      </c>
      <c r="BL432">
        <f>(1-BK432)</f>
        <v>0</v>
      </c>
      <c r="BM432">
        <f>$B$11*CK432+$C$11*CL432+$F$11*CM432*(1-CP432)</f>
        <v>0</v>
      </c>
      <c r="BN432">
        <f>BM432*BO432</f>
        <v>0</v>
      </c>
      <c r="BO432">
        <f>($B$11*$D$9+$C$11*$D$9+$F$11*((CZ432+CR432)/MAX(CZ432+CR432+DA432, 0.1)*$I$9+DA432/MAX(CZ432+CR432+DA432, 0.1)*$J$9))/($B$11+$C$11+$F$11)</f>
        <v>0</v>
      </c>
      <c r="BP432">
        <f>($B$11*$K$9+$C$11*$K$9+$F$11*((CZ432+CR432)/MAX(CZ432+CR432+DA432, 0.1)*$P$9+DA432/MAX(CZ432+CR432+DA432, 0.1)*$Q$9))/($B$11+$C$11+$F$11)</f>
        <v>0</v>
      </c>
      <c r="BQ432">
        <v>6</v>
      </c>
      <c r="BR432">
        <v>0.5</v>
      </c>
      <c r="BS432" t="s">
        <v>293</v>
      </c>
      <c r="BT432">
        <v>2</v>
      </c>
      <c r="BU432">
        <v>1627941343.6</v>
      </c>
      <c r="BV432">
        <v>1381.83</v>
      </c>
      <c r="BW432">
        <v>1386.15</v>
      </c>
      <c r="BX432">
        <v>19.8074</v>
      </c>
      <c r="BY432">
        <v>19.6676</v>
      </c>
      <c r="BZ432">
        <v>1378.33</v>
      </c>
      <c r="CA432">
        <v>19.9369</v>
      </c>
      <c r="CB432">
        <v>900.069</v>
      </c>
      <c r="CC432">
        <v>101.132</v>
      </c>
      <c r="CD432">
        <v>0.100135</v>
      </c>
      <c r="CE432">
        <v>35.3422</v>
      </c>
      <c r="CF432">
        <v>35.6136</v>
      </c>
      <c r="CG432">
        <v>999.9</v>
      </c>
      <c r="CH432">
        <v>0</v>
      </c>
      <c r="CI432">
        <v>0</v>
      </c>
      <c r="CJ432">
        <v>9998.75</v>
      </c>
      <c r="CK432">
        <v>0</v>
      </c>
      <c r="CL432">
        <v>66.2084</v>
      </c>
      <c r="CM432">
        <v>1459.95</v>
      </c>
      <c r="CN432">
        <v>0.973003</v>
      </c>
      <c r="CO432">
        <v>0.0269966</v>
      </c>
      <c r="CP432">
        <v>0</v>
      </c>
      <c r="CQ432">
        <v>3.3344</v>
      </c>
      <c r="CR432">
        <v>4.99951</v>
      </c>
      <c r="CS432">
        <v>191.634</v>
      </c>
      <c r="CT432">
        <v>11911.5</v>
      </c>
      <c r="CU432">
        <v>48.312</v>
      </c>
      <c r="CV432">
        <v>50.687</v>
      </c>
      <c r="CW432">
        <v>49.75</v>
      </c>
      <c r="CX432">
        <v>49.875</v>
      </c>
      <c r="CY432">
        <v>50.375</v>
      </c>
      <c r="CZ432">
        <v>1415.67</v>
      </c>
      <c r="DA432">
        <v>39.28</v>
      </c>
      <c r="DB432">
        <v>0</v>
      </c>
      <c r="DC432">
        <v>1627941344.5</v>
      </c>
      <c r="DD432">
        <v>0</v>
      </c>
      <c r="DE432">
        <v>3.27533461538462</v>
      </c>
      <c r="DF432">
        <v>-0.359066670836012</v>
      </c>
      <c r="DG432">
        <v>-1.20382905668261</v>
      </c>
      <c r="DH432">
        <v>191.801076923077</v>
      </c>
      <c r="DI432">
        <v>15</v>
      </c>
      <c r="DJ432">
        <v>1627940486.6</v>
      </c>
      <c r="DK432" t="s">
        <v>294</v>
      </c>
      <c r="DL432">
        <v>1627940484.1</v>
      </c>
      <c r="DM432">
        <v>1627940486.6</v>
      </c>
      <c r="DN432">
        <v>1</v>
      </c>
      <c r="DO432">
        <v>-0.66</v>
      </c>
      <c r="DP432">
        <v>-0.126</v>
      </c>
      <c r="DQ432">
        <v>0.617</v>
      </c>
      <c r="DR432">
        <v>-0.144</v>
      </c>
      <c r="DS432">
        <v>420</v>
      </c>
      <c r="DT432">
        <v>19</v>
      </c>
      <c r="DU432">
        <v>0.69</v>
      </c>
      <c r="DV432">
        <v>0.21</v>
      </c>
      <c r="DW432">
        <v>-4.3283956097561</v>
      </c>
      <c r="DX432">
        <v>-0.54741240418119</v>
      </c>
      <c r="DY432">
        <v>0.107427416813236</v>
      </c>
      <c r="DZ432">
        <v>0</v>
      </c>
      <c r="EA432">
        <v>3.2786</v>
      </c>
      <c r="EB432">
        <v>-0.0818343195266289</v>
      </c>
      <c r="EC432">
        <v>0.167002958762095</v>
      </c>
      <c r="ED432">
        <v>1</v>
      </c>
      <c r="EE432">
        <v>0.0824913268292683</v>
      </c>
      <c r="EF432">
        <v>0.224836726829268</v>
      </c>
      <c r="EG432">
        <v>0.0299193935804597</v>
      </c>
      <c r="EH432">
        <v>0</v>
      </c>
      <c r="EI432">
        <v>1</v>
      </c>
      <c r="EJ432">
        <v>3</v>
      </c>
      <c r="EK432" t="s">
        <v>349</v>
      </c>
      <c r="EL432">
        <v>100</v>
      </c>
      <c r="EM432">
        <v>100</v>
      </c>
      <c r="EN432">
        <v>3.5</v>
      </c>
      <c r="EO432">
        <v>-0.1295</v>
      </c>
      <c r="EP432">
        <v>-1.5265217558934</v>
      </c>
      <c r="EQ432">
        <v>0.00616335315543056</v>
      </c>
      <c r="ER432">
        <v>-2.81551833566181e-06</v>
      </c>
      <c r="ES432">
        <v>7.20361701182458e-10</v>
      </c>
      <c r="ET432">
        <v>-0.335119031910718</v>
      </c>
      <c r="EU432">
        <v>0.000949733804135094</v>
      </c>
      <c r="EV432">
        <v>0.000626151634330831</v>
      </c>
      <c r="EW432">
        <v>-7.8445624330649e-06</v>
      </c>
      <c r="EX432">
        <v>-4</v>
      </c>
      <c r="EY432">
        <v>2067</v>
      </c>
      <c r="EZ432">
        <v>1</v>
      </c>
      <c r="FA432">
        <v>22</v>
      </c>
      <c r="FB432">
        <v>14.3</v>
      </c>
      <c r="FC432">
        <v>14.3</v>
      </c>
      <c r="FD432">
        <v>18</v>
      </c>
      <c r="FE432">
        <v>994.673</v>
      </c>
      <c r="FF432">
        <v>442.932</v>
      </c>
      <c r="FG432">
        <v>33.0007</v>
      </c>
      <c r="FH432">
        <v>36.1838</v>
      </c>
      <c r="FI432">
        <v>30.0007</v>
      </c>
      <c r="FJ432">
        <v>35.9334</v>
      </c>
      <c r="FK432">
        <v>35.9455</v>
      </c>
      <c r="FL432">
        <v>70.8009</v>
      </c>
      <c r="FM432">
        <v>47.0811</v>
      </c>
      <c r="FN432">
        <v>0</v>
      </c>
      <c r="FO432">
        <v>33</v>
      </c>
      <c r="FP432">
        <v>1397.62</v>
      </c>
      <c r="FQ432">
        <v>19.7469</v>
      </c>
      <c r="FR432">
        <v>98.6196</v>
      </c>
      <c r="FS432">
        <v>97.426</v>
      </c>
    </row>
    <row r="433" spans="1:175">
      <c r="A433">
        <v>417</v>
      </c>
      <c r="B433">
        <v>1627941345.6</v>
      </c>
      <c r="C433">
        <v>832</v>
      </c>
      <c r="D433" t="s">
        <v>1128</v>
      </c>
      <c r="E433" t="s">
        <v>1129</v>
      </c>
      <c r="F433">
        <v>0</v>
      </c>
      <c r="H433">
        <v>1627941345.6</v>
      </c>
      <c r="I433">
        <f>(J433)/1000</f>
        <v>0</v>
      </c>
      <c r="J433">
        <f>1000*CB433*AH433*(BX433-BY433)/(100*BQ433*(1000-AH433*BX433))</f>
        <v>0</v>
      </c>
      <c r="K433">
        <f>CB433*AH433*(BW433-BV433*(1000-AH433*BY433)/(1000-AH433*BX433))/(100*BQ433)</f>
        <v>0</v>
      </c>
      <c r="L433">
        <f>BV433 - IF(AH433&gt;1, K433*BQ433*100.0/(AJ433*CJ433), 0)</f>
        <v>0</v>
      </c>
      <c r="M433">
        <f>((S433-I433/2)*L433-K433)/(S433+I433/2)</f>
        <v>0</v>
      </c>
      <c r="N433">
        <f>M433*(CC433+CD433)/1000.0</f>
        <v>0</v>
      </c>
      <c r="O433">
        <f>(BV433 - IF(AH433&gt;1, K433*BQ433*100.0/(AJ433*CJ433), 0))*(CC433+CD433)/1000.0</f>
        <v>0</v>
      </c>
      <c r="P433">
        <f>2.0/((1/R433-1/Q433)+SIGN(R433)*SQRT((1/R433-1/Q433)*(1/R433-1/Q433) + 4*BR433/((BR433+1)*(BR433+1))*(2*1/R433*1/Q433-1/Q433*1/Q433)))</f>
        <v>0</v>
      </c>
      <c r="Q433">
        <f>IF(LEFT(BS433,1)&lt;&gt;"0",IF(LEFT(BS433,1)="1",3.0,BT433),$D$5+$E$5*(CJ433*CC433/($K$5*1000))+$F$5*(CJ433*CC433/($K$5*1000))*MAX(MIN(BQ433,$J$5),$I$5)*MAX(MIN(BQ433,$J$5),$I$5)+$G$5*MAX(MIN(BQ433,$J$5),$I$5)*(CJ433*CC433/($K$5*1000))+$H$5*(CJ433*CC433/($K$5*1000))*(CJ433*CC433/($K$5*1000)))</f>
        <v>0</v>
      </c>
      <c r="R433">
        <f>I433*(1000-(1000*0.61365*exp(17.502*V433/(240.97+V433))/(CC433+CD433)+BX433)/2)/(1000*0.61365*exp(17.502*V433/(240.97+V433))/(CC433+CD433)-BX433)</f>
        <v>0</v>
      </c>
      <c r="S433">
        <f>1/((BR433+1)/(P433/1.6)+1/(Q433/1.37)) + BR433/((BR433+1)/(P433/1.6) + BR433/(Q433/1.37))</f>
        <v>0</v>
      </c>
      <c r="T433">
        <f>(BM433*BP433)</f>
        <v>0</v>
      </c>
      <c r="U433">
        <f>(CE433+(T433+2*0.95*5.67E-8*(((CE433+$B$7)+273)^4-(CE433+273)^4)-44100*I433)/(1.84*29.3*Q433+8*0.95*5.67E-8*(CE433+273)^3))</f>
        <v>0</v>
      </c>
      <c r="V433">
        <f>($C$7*CF433+$D$7*CG433+$E$7*U433)</f>
        <v>0</v>
      </c>
      <c r="W433">
        <f>0.61365*exp(17.502*V433/(240.97+V433))</f>
        <v>0</v>
      </c>
      <c r="X433">
        <f>(Y433/Z433*100)</f>
        <v>0</v>
      </c>
      <c r="Y433">
        <f>BX433*(CC433+CD433)/1000</f>
        <v>0</v>
      </c>
      <c r="Z433">
        <f>0.61365*exp(17.502*CE433/(240.97+CE433))</f>
        <v>0</v>
      </c>
      <c r="AA433">
        <f>(W433-BX433*(CC433+CD433)/1000)</f>
        <v>0</v>
      </c>
      <c r="AB433">
        <f>(-I433*44100)</f>
        <v>0</v>
      </c>
      <c r="AC433">
        <f>2*29.3*Q433*0.92*(CE433-V433)</f>
        <v>0</v>
      </c>
      <c r="AD433">
        <f>2*0.95*5.67E-8*(((CE433+$B$7)+273)^4-(V433+273)^4)</f>
        <v>0</v>
      </c>
      <c r="AE433">
        <f>T433+AD433+AB433+AC433</f>
        <v>0</v>
      </c>
      <c r="AF433">
        <v>0</v>
      </c>
      <c r="AG433">
        <v>0</v>
      </c>
      <c r="AH433">
        <f>IF(AF433*$H$13&gt;=AJ433,1.0,(AJ433/(AJ433-AF433*$H$13)))</f>
        <v>0</v>
      </c>
      <c r="AI433">
        <f>(AH433-1)*100</f>
        <v>0</v>
      </c>
      <c r="AJ433">
        <f>MAX(0,($B$13+$C$13*CJ433)/(1+$D$13*CJ433)*CC433/(CE433+273)*$E$13)</f>
        <v>0</v>
      </c>
      <c r="AK433" t="s">
        <v>292</v>
      </c>
      <c r="AL433" t="s">
        <v>292</v>
      </c>
      <c r="AM433">
        <v>0</v>
      </c>
      <c r="AN433">
        <v>0</v>
      </c>
      <c r="AO433">
        <f>1-AM433/AN433</f>
        <v>0</v>
      </c>
      <c r="AP433">
        <v>0</v>
      </c>
      <c r="AQ433" t="s">
        <v>292</v>
      </c>
      <c r="AR433" t="s">
        <v>292</v>
      </c>
      <c r="AS433">
        <v>0</v>
      </c>
      <c r="AT433">
        <v>0</v>
      </c>
      <c r="AU433">
        <f>1-AS433/AT433</f>
        <v>0</v>
      </c>
      <c r="AV433">
        <v>0.5</v>
      </c>
      <c r="AW433">
        <f>BN433</f>
        <v>0</v>
      </c>
      <c r="AX433">
        <f>K433</f>
        <v>0</v>
      </c>
      <c r="AY433">
        <f>AU433*AV433*AW433</f>
        <v>0</v>
      </c>
      <c r="AZ433">
        <f>(AX433-AP433)/AW433</f>
        <v>0</v>
      </c>
      <c r="BA433">
        <f>(AN433-AT433)/AT433</f>
        <v>0</v>
      </c>
      <c r="BB433">
        <f>AM433/(AO433+AM433/AT433)</f>
        <v>0</v>
      </c>
      <c r="BC433" t="s">
        <v>292</v>
      </c>
      <c r="BD433">
        <v>0</v>
      </c>
      <c r="BE433">
        <f>IF(BD433&lt;&gt;0, BD433, BB433)</f>
        <v>0</v>
      </c>
      <c r="BF433">
        <f>1-BE433/AT433</f>
        <v>0</v>
      </c>
      <c r="BG433">
        <f>(AT433-AS433)/(AT433-BE433)</f>
        <v>0</v>
      </c>
      <c r="BH433">
        <f>(AN433-AT433)/(AN433-BE433)</f>
        <v>0</v>
      </c>
      <c r="BI433">
        <f>(AT433-AS433)/(AT433-AM433)</f>
        <v>0</v>
      </c>
      <c r="BJ433">
        <f>(AN433-AT433)/(AN433-AM433)</f>
        <v>0</v>
      </c>
      <c r="BK433">
        <f>(BG433*BE433/AS433)</f>
        <v>0</v>
      </c>
      <c r="BL433">
        <f>(1-BK433)</f>
        <v>0</v>
      </c>
      <c r="BM433">
        <f>$B$11*CK433+$C$11*CL433+$F$11*CM433*(1-CP433)</f>
        <v>0</v>
      </c>
      <c r="BN433">
        <f>BM433*BO433</f>
        <v>0</v>
      </c>
      <c r="BO433">
        <f>($B$11*$D$9+$C$11*$D$9+$F$11*((CZ433+CR433)/MAX(CZ433+CR433+DA433, 0.1)*$I$9+DA433/MAX(CZ433+CR433+DA433, 0.1)*$J$9))/($B$11+$C$11+$F$11)</f>
        <v>0</v>
      </c>
      <c r="BP433">
        <f>($B$11*$K$9+$C$11*$K$9+$F$11*((CZ433+CR433)/MAX(CZ433+CR433+DA433, 0.1)*$P$9+DA433/MAX(CZ433+CR433+DA433, 0.1)*$Q$9))/($B$11+$C$11+$F$11)</f>
        <v>0</v>
      </c>
      <c r="BQ433">
        <v>6</v>
      </c>
      <c r="BR433">
        <v>0.5</v>
      </c>
      <c r="BS433" t="s">
        <v>293</v>
      </c>
      <c r="BT433">
        <v>2</v>
      </c>
      <c r="BU433">
        <v>1627941345.6</v>
      </c>
      <c r="BV433">
        <v>1385.15</v>
      </c>
      <c r="BW433">
        <v>1389.65</v>
      </c>
      <c r="BX433">
        <v>19.7833</v>
      </c>
      <c r="BY433">
        <v>19.6663</v>
      </c>
      <c r="BZ433">
        <v>1381.64</v>
      </c>
      <c r="CA433">
        <v>19.9132</v>
      </c>
      <c r="CB433">
        <v>899.873</v>
      </c>
      <c r="CC433">
        <v>101.133</v>
      </c>
      <c r="CD433">
        <v>0.100143</v>
      </c>
      <c r="CE433">
        <v>35.343</v>
      </c>
      <c r="CF433">
        <v>35.6093</v>
      </c>
      <c r="CG433">
        <v>999.9</v>
      </c>
      <c r="CH433">
        <v>0</v>
      </c>
      <c r="CI433">
        <v>0</v>
      </c>
      <c r="CJ433">
        <v>9990</v>
      </c>
      <c r="CK433">
        <v>0</v>
      </c>
      <c r="CL433">
        <v>66.2084</v>
      </c>
      <c r="CM433">
        <v>1459.95</v>
      </c>
      <c r="CN433">
        <v>0.973003</v>
      </c>
      <c r="CO433">
        <v>0.0269966</v>
      </c>
      <c r="CP433">
        <v>0</v>
      </c>
      <c r="CQ433">
        <v>3.1531</v>
      </c>
      <c r="CR433">
        <v>4.99951</v>
      </c>
      <c r="CS433">
        <v>191.177</v>
      </c>
      <c r="CT433">
        <v>11911.5</v>
      </c>
      <c r="CU433">
        <v>48.312</v>
      </c>
      <c r="CV433">
        <v>50.687</v>
      </c>
      <c r="CW433">
        <v>49.812</v>
      </c>
      <c r="CX433">
        <v>49.812</v>
      </c>
      <c r="CY433">
        <v>50.375</v>
      </c>
      <c r="CZ433">
        <v>1415.67</v>
      </c>
      <c r="DA433">
        <v>39.28</v>
      </c>
      <c r="DB433">
        <v>0</v>
      </c>
      <c r="DC433">
        <v>1627941346.3</v>
      </c>
      <c r="DD433">
        <v>0</v>
      </c>
      <c r="DE433">
        <v>3.25448</v>
      </c>
      <c r="DF433">
        <v>-0.256653849194155</v>
      </c>
      <c r="DG433">
        <v>-2.09761539258623</v>
      </c>
      <c r="DH433">
        <v>191.73916</v>
      </c>
      <c r="DI433">
        <v>15</v>
      </c>
      <c r="DJ433">
        <v>1627940486.6</v>
      </c>
      <c r="DK433" t="s">
        <v>294</v>
      </c>
      <c r="DL433">
        <v>1627940484.1</v>
      </c>
      <c r="DM433">
        <v>1627940486.6</v>
      </c>
      <c r="DN433">
        <v>1</v>
      </c>
      <c r="DO433">
        <v>-0.66</v>
      </c>
      <c r="DP433">
        <v>-0.126</v>
      </c>
      <c r="DQ433">
        <v>0.617</v>
      </c>
      <c r="DR433">
        <v>-0.144</v>
      </c>
      <c r="DS433">
        <v>420</v>
      </c>
      <c r="DT433">
        <v>19</v>
      </c>
      <c r="DU433">
        <v>0.69</v>
      </c>
      <c r="DV433">
        <v>0.21</v>
      </c>
      <c r="DW433">
        <v>-4.34711390243902</v>
      </c>
      <c r="DX433">
        <v>-0.00987574912892602</v>
      </c>
      <c r="DY433">
        <v>0.0691411155740182</v>
      </c>
      <c r="DZ433">
        <v>1</v>
      </c>
      <c r="EA433">
        <v>3.2737</v>
      </c>
      <c r="EB433">
        <v>-0.0931772994129164</v>
      </c>
      <c r="EC433">
        <v>0.169494717996082</v>
      </c>
      <c r="ED433">
        <v>1</v>
      </c>
      <c r="EE433">
        <v>0.0895137585365854</v>
      </c>
      <c r="EF433">
        <v>0.274345837630662</v>
      </c>
      <c r="EG433">
        <v>0.0332484726638388</v>
      </c>
      <c r="EH433">
        <v>0</v>
      </c>
      <c r="EI433">
        <v>2</v>
      </c>
      <c r="EJ433">
        <v>3</v>
      </c>
      <c r="EK433" t="s">
        <v>298</v>
      </c>
      <c r="EL433">
        <v>100</v>
      </c>
      <c r="EM433">
        <v>100</v>
      </c>
      <c r="EN433">
        <v>3.51</v>
      </c>
      <c r="EO433">
        <v>-0.1299</v>
      </c>
      <c r="EP433">
        <v>-1.5265217558934</v>
      </c>
      <c r="EQ433">
        <v>0.00616335315543056</v>
      </c>
      <c r="ER433">
        <v>-2.81551833566181e-06</v>
      </c>
      <c r="ES433">
        <v>7.20361701182458e-10</v>
      </c>
      <c r="ET433">
        <v>-0.335119031910718</v>
      </c>
      <c r="EU433">
        <v>0.000949733804135094</v>
      </c>
      <c r="EV433">
        <v>0.000626151634330831</v>
      </c>
      <c r="EW433">
        <v>-7.8445624330649e-06</v>
      </c>
      <c r="EX433">
        <v>-4</v>
      </c>
      <c r="EY433">
        <v>2067</v>
      </c>
      <c r="EZ433">
        <v>1</v>
      </c>
      <c r="FA433">
        <v>22</v>
      </c>
      <c r="FB433">
        <v>14.4</v>
      </c>
      <c r="FC433">
        <v>14.3</v>
      </c>
      <c r="FD433">
        <v>18</v>
      </c>
      <c r="FE433">
        <v>995.001</v>
      </c>
      <c r="FF433">
        <v>442.785</v>
      </c>
      <c r="FG433">
        <v>33.0009</v>
      </c>
      <c r="FH433">
        <v>36.1871</v>
      </c>
      <c r="FI433">
        <v>30.0006</v>
      </c>
      <c r="FJ433">
        <v>35.9369</v>
      </c>
      <c r="FK433">
        <v>35.9504</v>
      </c>
      <c r="FL433">
        <v>70.9406</v>
      </c>
      <c r="FM433">
        <v>47.0811</v>
      </c>
      <c r="FN433">
        <v>0</v>
      </c>
      <c r="FO433">
        <v>33</v>
      </c>
      <c r="FP433">
        <v>1402.65</v>
      </c>
      <c r="FQ433">
        <v>19.7718</v>
      </c>
      <c r="FR433">
        <v>98.6175</v>
      </c>
      <c r="FS433">
        <v>97.4257</v>
      </c>
    </row>
    <row r="434" spans="1:175">
      <c r="A434">
        <v>418</v>
      </c>
      <c r="B434">
        <v>1627941347.6</v>
      </c>
      <c r="C434">
        <v>834</v>
      </c>
      <c r="D434" t="s">
        <v>1130</v>
      </c>
      <c r="E434" t="s">
        <v>1131</v>
      </c>
      <c r="F434">
        <v>0</v>
      </c>
      <c r="H434">
        <v>1627941347.6</v>
      </c>
      <c r="I434">
        <f>(J434)/1000</f>
        <v>0</v>
      </c>
      <c r="J434">
        <f>1000*CB434*AH434*(BX434-BY434)/(100*BQ434*(1000-AH434*BX434))</f>
        <v>0</v>
      </c>
      <c r="K434">
        <f>CB434*AH434*(BW434-BV434*(1000-AH434*BY434)/(1000-AH434*BX434))/(100*BQ434)</f>
        <v>0</v>
      </c>
      <c r="L434">
        <f>BV434 - IF(AH434&gt;1, K434*BQ434*100.0/(AJ434*CJ434), 0)</f>
        <v>0</v>
      </c>
      <c r="M434">
        <f>((S434-I434/2)*L434-K434)/(S434+I434/2)</f>
        <v>0</v>
      </c>
      <c r="N434">
        <f>M434*(CC434+CD434)/1000.0</f>
        <v>0</v>
      </c>
      <c r="O434">
        <f>(BV434 - IF(AH434&gt;1, K434*BQ434*100.0/(AJ434*CJ434), 0))*(CC434+CD434)/1000.0</f>
        <v>0</v>
      </c>
      <c r="P434">
        <f>2.0/((1/R434-1/Q434)+SIGN(R434)*SQRT((1/R434-1/Q434)*(1/R434-1/Q434) + 4*BR434/((BR434+1)*(BR434+1))*(2*1/R434*1/Q434-1/Q434*1/Q434)))</f>
        <v>0</v>
      </c>
      <c r="Q434">
        <f>IF(LEFT(BS434,1)&lt;&gt;"0",IF(LEFT(BS434,1)="1",3.0,BT434),$D$5+$E$5*(CJ434*CC434/($K$5*1000))+$F$5*(CJ434*CC434/($K$5*1000))*MAX(MIN(BQ434,$J$5),$I$5)*MAX(MIN(BQ434,$J$5),$I$5)+$G$5*MAX(MIN(BQ434,$J$5),$I$5)*(CJ434*CC434/($K$5*1000))+$H$5*(CJ434*CC434/($K$5*1000))*(CJ434*CC434/($K$5*1000)))</f>
        <v>0</v>
      </c>
      <c r="R434">
        <f>I434*(1000-(1000*0.61365*exp(17.502*V434/(240.97+V434))/(CC434+CD434)+BX434)/2)/(1000*0.61365*exp(17.502*V434/(240.97+V434))/(CC434+CD434)-BX434)</f>
        <v>0</v>
      </c>
      <c r="S434">
        <f>1/((BR434+1)/(P434/1.6)+1/(Q434/1.37)) + BR434/((BR434+1)/(P434/1.6) + BR434/(Q434/1.37))</f>
        <v>0</v>
      </c>
      <c r="T434">
        <f>(BM434*BP434)</f>
        <v>0</v>
      </c>
      <c r="U434">
        <f>(CE434+(T434+2*0.95*5.67E-8*(((CE434+$B$7)+273)^4-(CE434+273)^4)-44100*I434)/(1.84*29.3*Q434+8*0.95*5.67E-8*(CE434+273)^3))</f>
        <v>0</v>
      </c>
      <c r="V434">
        <f>($C$7*CF434+$D$7*CG434+$E$7*U434)</f>
        <v>0</v>
      </c>
      <c r="W434">
        <f>0.61365*exp(17.502*V434/(240.97+V434))</f>
        <v>0</v>
      </c>
      <c r="X434">
        <f>(Y434/Z434*100)</f>
        <v>0</v>
      </c>
      <c r="Y434">
        <f>BX434*(CC434+CD434)/1000</f>
        <v>0</v>
      </c>
      <c r="Z434">
        <f>0.61365*exp(17.502*CE434/(240.97+CE434))</f>
        <v>0</v>
      </c>
      <c r="AA434">
        <f>(W434-BX434*(CC434+CD434)/1000)</f>
        <v>0</v>
      </c>
      <c r="AB434">
        <f>(-I434*44100)</f>
        <v>0</v>
      </c>
      <c r="AC434">
        <f>2*29.3*Q434*0.92*(CE434-V434)</f>
        <v>0</v>
      </c>
      <c r="AD434">
        <f>2*0.95*5.67E-8*(((CE434+$B$7)+273)^4-(V434+273)^4)</f>
        <v>0</v>
      </c>
      <c r="AE434">
        <f>T434+AD434+AB434+AC434</f>
        <v>0</v>
      </c>
      <c r="AF434">
        <v>0</v>
      </c>
      <c r="AG434">
        <v>0</v>
      </c>
      <c r="AH434">
        <f>IF(AF434*$H$13&gt;=AJ434,1.0,(AJ434/(AJ434-AF434*$H$13)))</f>
        <v>0</v>
      </c>
      <c r="AI434">
        <f>(AH434-1)*100</f>
        <v>0</v>
      </c>
      <c r="AJ434">
        <f>MAX(0,($B$13+$C$13*CJ434)/(1+$D$13*CJ434)*CC434/(CE434+273)*$E$13)</f>
        <v>0</v>
      </c>
      <c r="AK434" t="s">
        <v>292</v>
      </c>
      <c r="AL434" t="s">
        <v>292</v>
      </c>
      <c r="AM434">
        <v>0</v>
      </c>
      <c r="AN434">
        <v>0</v>
      </c>
      <c r="AO434">
        <f>1-AM434/AN434</f>
        <v>0</v>
      </c>
      <c r="AP434">
        <v>0</v>
      </c>
      <c r="AQ434" t="s">
        <v>292</v>
      </c>
      <c r="AR434" t="s">
        <v>292</v>
      </c>
      <c r="AS434">
        <v>0</v>
      </c>
      <c r="AT434">
        <v>0</v>
      </c>
      <c r="AU434">
        <f>1-AS434/AT434</f>
        <v>0</v>
      </c>
      <c r="AV434">
        <v>0.5</v>
      </c>
      <c r="AW434">
        <f>BN434</f>
        <v>0</v>
      </c>
      <c r="AX434">
        <f>K434</f>
        <v>0</v>
      </c>
      <c r="AY434">
        <f>AU434*AV434*AW434</f>
        <v>0</v>
      </c>
      <c r="AZ434">
        <f>(AX434-AP434)/AW434</f>
        <v>0</v>
      </c>
      <c r="BA434">
        <f>(AN434-AT434)/AT434</f>
        <v>0</v>
      </c>
      <c r="BB434">
        <f>AM434/(AO434+AM434/AT434)</f>
        <v>0</v>
      </c>
      <c r="BC434" t="s">
        <v>292</v>
      </c>
      <c r="BD434">
        <v>0</v>
      </c>
      <c r="BE434">
        <f>IF(BD434&lt;&gt;0, BD434, BB434)</f>
        <v>0</v>
      </c>
      <c r="BF434">
        <f>1-BE434/AT434</f>
        <v>0</v>
      </c>
      <c r="BG434">
        <f>(AT434-AS434)/(AT434-BE434)</f>
        <v>0</v>
      </c>
      <c r="BH434">
        <f>(AN434-AT434)/(AN434-BE434)</f>
        <v>0</v>
      </c>
      <c r="BI434">
        <f>(AT434-AS434)/(AT434-AM434)</f>
        <v>0</v>
      </c>
      <c r="BJ434">
        <f>(AN434-AT434)/(AN434-AM434)</f>
        <v>0</v>
      </c>
      <c r="BK434">
        <f>(BG434*BE434/AS434)</f>
        <v>0</v>
      </c>
      <c r="BL434">
        <f>(1-BK434)</f>
        <v>0</v>
      </c>
      <c r="BM434">
        <f>$B$11*CK434+$C$11*CL434+$F$11*CM434*(1-CP434)</f>
        <v>0</v>
      </c>
      <c r="BN434">
        <f>BM434*BO434</f>
        <v>0</v>
      </c>
      <c r="BO434">
        <f>($B$11*$D$9+$C$11*$D$9+$F$11*((CZ434+CR434)/MAX(CZ434+CR434+DA434, 0.1)*$I$9+DA434/MAX(CZ434+CR434+DA434, 0.1)*$J$9))/($B$11+$C$11+$F$11)</f>
        <v>0</v>
      </c>
      <c r="BP434">
        <f>($B$11*$K$9+$C$11*$K$9+$F$11*((CZ434+CR434)/MAX(CZ434+CR434+DA434, 0.1)*$P$9+DA434/MAX(CZ434+CR434+DA434, 0.1)*$Q$9))/($B$11+$C$11+$F$11)</f>
        <v>0</v>
      </c>
      <c r="BQ434">
        <v>6</v>
      </c>
      <c r="BR434">
        <v>0.5</v>
      </c>
      <c r="BS434" t="s">
        <v>293</v>
      </c>
      <c r="BT434">
        <v>2</v>
      </c>
      <c r="BU434">
        <v>1627941347.6</v>
      </c>
      <c r="BV434">
        <v>1388.59</v>
      </c>
      <c r="BW434">
        <v>1393.16</v>
      </c>
      <c r="BX434">
        <v>19.7686</v>
      </c>
      <c r="BY434">
        <v>19.6679</v>
      </c>
      <c r="BZ434">
        <v>1385.07</v>
      </c>
      <c r="CA434">
        <v>19.8987</v>
      </c>
      <c r="CB434">
        <v>899.979</v>
      </c>
      <c r="CC434">
        <v>101.134</v>
      </c>
      <c r="CD434">
        <v>0.100314</v>
      </c>
      <c r="CE434">
        <v>35.3427</v>
      </c>
      <c r="CF434">
        <v>35.5996</v>
      </c>
      <c r="CG434">
        <v>999.9</v>
      </c>
      <c r="CH434">
        <v>0</v>
      </c>
      <c r="CI434">
        <v>0</v>
      </c>
      <c r="CJ434">
        <v>9997.5</v>
      </c>
      <c r="CK434">
        <v>0</v>
      </c>
      <c r="CL434">
        <v>66.2084</v>
      </c>
      <c r="CM434">
        <v>1460.26</v>
      </c>
      <c r="CN434">
        <v>0.973009</v>
      </c>
      <c r="CO434">
        <v>0.0269909</v>
      </c>
      <c r="CP434">
        <v>0</v>
      </c>
      <c r="CQ434">
        <v>3.1659</v>
      </c>
      <c r="CR434">
        <v>4.99951</v>
      </c>
      <c r="CS434">
        <v>191.311</v>
      </c>
      <c r="CT434">
        <v>11914.1</v>
      </c>
      <c r="CU434">
        <v>48.312</v>
      </c>
      <c r="CV434">
        <v>50.687</v>
      </c>
      <c r="CW434">
        <v>49.812</v>
      </c>
      <c r="CX434">
        <v>49.812</v>
      </c>
      <c r="CY434">
        <v>50.375</v>
      </c>
      <c r="CZ434">
        <v>1415.98</v>
      </c>
      <c r="DA434">
        <v>39.28</v>
      </c>
      <c r="DB434">
        <v>0</v>
      </c>
      <c r="DC434">
        <v>1627941348.1</v>
      </c>
      <c r="DD434">
        <v>0</v>
      </c>
      <c r="DE434">
        <v>3.24993846153846</v>
      </c>
      <c r="DF434">
        <v>-0.460519657466074</v>
      </c>
      <c r="DG434">
        <v>-2.08632478832732</v>
      </c>
      <c r="DH434">
        <v>191.681269230769</v>
      </c>
      <c r="DI434">
        <v>15</v>
      </c>
      <c r="DJ434">
        <v>1627940486.6</v>
      </c>
      <c r="DK434" t="s">
        <v>294</v>
      </c>
      <c r="DL434">
        <v>1627940484.1</v>
      </c>
      <c r="DM434">
        <v>1627940486.6</v>
      </c>
      <c r="DN434">
        <v>1</v>
      </c>
      <c r="DO434">
        <v>-0.66</v>
      </c>
      <c r="DP434">
        <v>-0.126</v>
      </c>
      <c r="DQ434">
        <v>0.617</v>
      </c>
      <c r="DR434">
        <v>-0.144</v>
      </c>
      <c r="DS434">
        <v>420</v>
      </c>
      <c r="DT434">
        <v>19</v>
      </c>
      <c r="DU434">
        <v>0.69</v>
      </c>
      <c r="DV434">
        <v>0.21</v>
      </c>
      <c r="DW434">
        <v>-4.3658087804878</v>
      </c>
      <c r="DX434">
        <v>-0.283762787456448</v>
      </c>
      <c r="DY434">
        <v>0.0935961834534366</v>
      </c>
      <c r="DZ434">
        <v>1</v>
      </c>
      <c r="EA434">
        <v>3.26342058823529</v>
      </c>
      <c r="EB434">
        <v>-0.320877626142487</v>
      </c>
      <c r="EC434">
        <v>0.166675100965942</v>
      </c>
      <c r="ED434">
        <v>1</v>
      </c>
      <c r="EE434">
        <v>0.0942852634146342</v>
      </c>
      <c r="EF434">
        <v>0.269148353310105</v>
      </c>
      <c r="EG434">
        <v>0.0330951258605882</v>
      </c>
      <c r="EH434">
        <v>0</v>
      </c>
      <c r="EI434">
        <v>2</v>
      </c>
      <c r="EJ434">
        <v>3</v>
      </c>
      <c r="EK434" t="s">
        <v>298</v>
      </c>
      <c r="EL434">
        <v>100</v>
      </c>
      <c r="EM434">
        <v>100</v>
      </c>
      <c r="EN434">
        <v>3.52</v>
      </c>
      <c r="EO434">
        <v>-0.1301</v>
      </c>
      <c r="EP434">
        <v>-1.5265217558934</v>
      </c>
      <c r="EQ434">
        <v>0.00616335315543056</v>
      </c>
      <c r="ER434">
        <v>-2.81551833566181e-06</v>
      </c>
      <c r="ES434">
        <v>7.20361701182458e-10</v>
      </c>
      <c r="ET434">
        <v>-0.335119031910718</v>
      </c>
      <c r="EU434">
        <v>0.000949733804135094</v>
      </c>
      <c r="EV434">
        <v>0.000626151634330831</v>
      </c>
      <c r="EW434">
        <v>-7.8445624330649e-06</v>
      </c>
      <c r="EX434">
        <v>-4</v>
      </c>
      <c r="EY434">
        <v>2067</v>
      </c>
      <c r="EZ434">
        <v>1</v>
      </c>
      <c r="FA434">
        <v>22</v>
      </c>
      <c r="FB434">
        <v>14.4</v>
      </c>
      <c r="FC434">
        <v>14.3</v>
      </c>
      <c r="FD434">
        <v>18</v>
      </c>
      <c r="FE434">
        <v>995.175</v>
      </c>
      <c r="FF434">
        <v>442.846</v>
      </c>
      <c r="FG434">
        <v>33.001</v>
      </c>
      <c r="FH434">
        <v>36.1905</v>
      </c>
      <c r="FI434">
        <v>30.0007</v>
      </c>
      <c r="FJ434">
        <v>35.941</v>
      </c>
      <c r="FK434">
        <v>35.9545</v>
      </c>
      <c r="FL434">
        <v>71.0486</v>
      </c>
      <c r="FM434">
        <v>47.0811</v>
      </c>
      <c r="FN434">
        <v>0</v>
      </c>
      <c r="FO434">
        <v>33</v>
      </c>
      <c r="FP434">
        <v>1402.65</v>
      </c>
      <c r="FQ434">
        <v>19.7896</v>
      </c>
      <c r="FR434">
        <v>98.6167</v>
      </c>
      <c r="FS434">
        <v>97.4246</v>
      </c>
    </row>
    <row r="435" spans="1:175">
      <c r="A435">
        <v>419</v>
      </c>
      <c r="B435">
        <v>1627941349.6</v>
      </c>
      <c r="C435">
        <v>836</v>
      </c>
      <c r="D435" t="s">
        <v>1132</v>
      </c>
      <c r="E435" t="s">
        <v>1133</v>
      </c>
      <c r="F435">
        <v>0</v>
      </c>
      <c r="H435">
        <v>1627941349.6</v>
      </c>
      <c r="I435">
        <f>(J435)/1000</f>
        <v>0</v>
      </c>
      <c r="J435">
        <f>1000*CB435*AH435*(BX435-BY435)/(100*BQ435*(1000-AH435*BX435))</f>
        <v>0</v>
      </c>
      <c r="K435">
        <f>CB435*AH435*(BW435-BV435*(1000-AH435*BY435)/(1000-AH435*BX435))/(100*BQ435)</f>
        <v>0</v>
      </c>
      <c r="L435">
        <f>BV435 - IF(AH435&gt;1, K435*BQ435*100.0/(AJ435*CJ435), 0)</f>
        <v>0</v>
      </c>
      <c r="M435">
        <f>((S435-I435/2)*L435-K435)/(S435+I435/2)</f>
        <v>0</v>
      </c>
      <c r="N435">
        <f>M435*(CC435+CD435)/1000.0</f>
        <v>0</v>
      </c>
      <c r="O435">
        <f>(BV435 - IF(AH435&gt;1, K435*BQ435*100.0/(AJ435*CJ435), 0))*(CC435+CD435)/1000.0</f>
        <v>0</v>
      </c>
      <c r="P435">
        <f>2.0/((1/R435-1/Q435)+SIGN(R435)*SQRT((1/R435-1/Q435)*(1/R435-1/Q435) + 4*BR435/((BR435+1)*(BR435+1))*(2*1/R435*1/Q435-1/Q435*1/Q435)))</f>
        <v>0</v>
      </c>
      <c r="Q435">
        <f>IF(LEFT(BS435,1)&lt;&gt;"0",IF(LEFT(BS435,1)="1",3.0,BT435),$D$5+$E$5*(CJ435*CC435/($K$5*1000))+$F$5*(CJ435*CC435/($K$5*1000))*MAX(MIN(BQ435,$J$5),$I$5)*MAX(MIN(BQ435,$J$5),$I$5)+$G$5*MAX(MIN(BQ435,$J$5),$I$5)*(CJ435*CC435/($K$5*1000))+$H$5*(CJ435*CC435/($K$5*1000))*(CJ435*CC435/($K$5*1000)))</f>
        <v>0</v>
      </c>
      <c r="R435">
        <f>I435*(1000-(1000*0.61365*exp(17.502*V435/(240.97+V435))/(CC435+CD435)+BX435)/2)/(1000*0.61365*exp(17.502*V435/(240.97+V435))/(CC435+CD435)-BX435)</f>
        <v>0</v>
      </c>
      <c r="S435">
        <f>1/((BR435+1)/(P435/1.6)+1/(Q435/1.37)) + BR435/((BR435+1)/(P435/1.6) + BR435/(Q435/1.37))</f>
        <v>0</v>
      </c>
      <c r="T435">
        <f>(BM435*BP435)</f>
        <v>0</v>
      </c>
      <c r="U435">
        <f>(CE435+(T435+2*0.95*5.67E-8*(((CE435+$B$7)+273)^4-(CE435+273)^4)-44100*I435)/(1.84*29.3*Q435+8*0.95*5.67E-8*(CE435+273)^3))</f>
        <v>0</v>
      </c>
      <c r="V435">
        <f>($C$7*CF435+$D$7*CG435+$E$7*U435)</f>
        <v>0</v>
      </c>
      <c r="W435">
        <f>0.61365*exp(17.502*V435/(240.97+V435))</f>
        <v>0</v>
      </c>
      <c r="X435">
        <f>(Y435/Z435*100)</f>
        <v>0</v>
      </c>
      <c r="Y435">
        <f>BX435*(CC435+CD435)/1000</f>
        <v>0</v>
      </c>
      <c r="Z435">
        <f>0.61365*exp(17.502*CE435/(240.97+CE435))</f>
        <v>0</v>
      </c>
      <c r="AA435">
        <f>(W435-BX435*(CC435+CD435)/1000)</f>
        <v>0</v>
      </c>
      <c r="AB435">
        <f>(-I435*44100)</f>
        <v>0</v>
      </c>
      <c r="AC435">
        <f>2*29.3*Q435*0.92*(CE435-V435)</f>
        <v>0</v>
      </c>
      <c r="AD435">
        <f>2*0.95*5.67E-8*(((CE435+$B$7)+273)^4-(V435+273)^4)</f>
        <v>0</v>
      </c>
      <c r="AE435">
        <f>T435+AD435+AB435+AC435</f>
        <v>0</v>
      </c>
      <c r="AF435">
        <v>0</v>
      </c>
      <c r="AG435">
        <v>0</v>
      </c>
      <c r="AH435">
        <f>IF(AF435*$H$13&gt;=AJ435,1.0,(AJ435/(AJ435-AF435*$H$13)))</f>
        <v>0</v>
      </c>
      <c r="AI435">
        <f>(AH435-1)*100</f>
        <v>0</v>
      </c>
      <c r="AJ435">
        <f>MAX(0,($B$13+$C$13*CJ435)/(1+$D$13*CJ435)*CC435/(CE435+273)*$E$13)</f>
        <v>0</v>
      </c>
      <c r="AK435" t="s">
        <v>292</v>
      </c>
      <c r="AL435" t="s">
        <v>292</v>
      </c>
      <c r="AM435">
        <v>0</v>
      </c>
      <c r="AN435">
        <v>0</v>
      </c>
      <c r="AO435">
        <f>1-AM435/AN435</f>
        <v>0</v>
      </c>
      <c r="AP435">
        <v>0</v>
      </c>
      <c r="AQ435" t="s">
        <v>292</v>
      </c>
      <c r="AR435" t="s">
        <v>292</v>
      </c>
      <c r="AS435">
        <v>0</v>
      </c>
      <c r="AT435">
        <v>0</v>
      </c>
      <c r="AU435">
        <f>1-AS435/AT435</f>
        <v>0</v>
      </c>
      <c r="AV435">
        <v>0.5</v>
      </c>
      <c r="AW435">
        <f>BN435</f>
        <v>0</v>
      </c>
      <c r="AX435">
        <f>K435</f>
        <v>0</v>
      </c>
      <c r="AY435">
        <f>AU435*AV435*AW435</f>
        <v>0</v>
      </c>
      <c r="AZ435">
        <f>(AX435-AP435)/AW435</f>
        <v>0</v>
      </c>
      <c r="BA435">
        <f>(AN435-AT435)/AT435</f>
        <v>0</v>
      </c>
      <c r="BB435">
        <f>AM435/(AO435+AM435/AT435)</f>
        <v>0</v>
      </c>
      <c r="BC435" t="s">
        <v>292</v>
      </c>
      <c r="BD435">
        <v>0</v>
      </c>
      <c r="BE435">
        <f>IF(BD435&lt;&gt;0, BD435, BB435)</f>
        <v>0</v>
      </c>
      <c r="BF435">
        <f>1-BE435/AT435</f>
        <v>0</v>
      </c>
      <c r="BG435">
        <f>(AT435-AS435)/(AT435-BE435)</f>
        <v>0</v>
      </c>
      <c r="BH435">
        <f>(AN435-AT435)/(AN435-BE435)</f>
        <v>0</v>
      </c>
      <c r="BI435">
        <f>(AT435-AS435)/(AT435-AM435)</f>
        <v>0</v>
      </c>
      <c r="BJ435">
        <f>(AN435-AT435)/(AN435-AM435)</f>
        <v>0</v>
      </c>
      <c r="BK435">
        <f>(BG435*BE435/AS435)</f>
        <v>0</v>
      </c>
      <c r="BL435">
        <f>(1-BK435)</f>
        <v>0</v>
      </c>
      <c r="BM435">
        <f>$B$11*CK435+$C$11*CL435+$F$11*CM435*(1-CP435)</f>
        <v>0</v>
      </c>
      <c r="BN435">
        <f>BM435*BO435</f>
        <v>0</v>
      </c>
      <c r="BO435">
        <f>($B$11*$D$9+$C$11*$D$9+$F$11*((CZ435+CR435)/MAX(CZ435+CR435+DA435, 0.1)*$I$9+DA435/MAX(CZ435+CR435+DA435, 0.1)*$J$9))/($B$11+$C$11+$F$11)</f>
        <v>0</v>
      </c>
      <c r="BP435">
        <f>($B$11*$K$9+$C$11*$K$9+$F$11*((CZ435+CR435)/MAX(CZ435+CR435+DA435, 0.1)*$P$9+DA435/MAX(CZ435+CR435+DA435, 0.1)*$Q$9))/($B$11+$C$11+$F$11)</f>
        <v>0</v>
      </c>
      <c r="BQ435">
        <v>6</v>
      </c>
      <c r="BR435">
        <v>0.5</v>
      </c>
      <c r="BS435" t="s">
        <v>293</v>
      </c>
      <c r="BT435">
        <v>2</v>
      </c>
      <c r="BU435">
        <v>1627941349.6</v>
      </c>
      <c r="BV435">
        <v>1392.04</v>
      </c>
      <c r="BW435">
        <v>1396.47</v>
      </c>
      <c r="BX435">
        <v>19.7615</v>
      </c>
      <c r="BY435">
        <v>19.6708</v>
      </c>
      <c r="BZ435">
        <v>1388.51</v>
      </c>
      <c r="CA435">
        <v>19.8917</v>
      </c>
      <c r="CB435">
        <v>900.097</v>
      </c>
      <c r="CC435">
        <v>101.134</v>
      </c>
      <c r="CD435">
        <v>0.100193</v>
      </c>
      <c r="CE435">
        <v>35.3419</v>
      </c>
      <c r="CF435">
        <v>35.5951</v>
      </c>
      <c r="CG435">
        <v>999.9</v>
      </c>
      <c r="CH435">
        <v>0</v>
      </c>
      <c r="CI435">
        <v>0</v>
      </c>
      <c r="CJ435">
        <v>10004.4</v>
      </c>
      <c r="CK435">
        <v>0</v>
      </c>
      <c r="CL435">
        <v>66.2084</v>
      </c>
      <c r="CM435">
        <v>1459.96</v>
      </c>
      <c r="CN435">
        <v>0.973003</v>
      </c>
      <c r="CO435">
        <v>0.0269966</v>
      </c>
      <c r="CP435">
        <v>0</v>
      </c>
      <c r="CQ435">
        <v>3.0321</v>
      </c>
      <c r="CR435">
        <v>4.99951</v>
      </c>
      <c r="CS435">
        <v>191.639</v>
      </c>
      <c r="CT435">
        <v>11911.6</v>
      </c>
      <c r="CU435">
        <v>48.25</v>
      </c>
      <c r="CV435">
        <v>50.687</v>
      </c>
      <c r="CW435">
        <v>49.812</v>
      </c>
      <c r="CX435">
        <v>49.812</v>
      </c>
      <c r="CY435">
        <v>50.312</v>
      </c>
      <c r="CZ435">
        <v>1415.68</v>
      </c>
      <c r="DA435">
        <v>39.28</v>
      </c>
      <c r="DB435">
        <v>0</v>
      </c>
      <c r="DC435">
        <v>1627941350.5</v>
      </c>
      <c r="DD435">
        <v>0</v>
      </c>
      <c r="DE435">
        <v>3.23124230769231</v>
      </c>
      <c r="DF435">
        <v>0.0144786396801621</v>
      </c>
      <c r="DG435">
        <v>-2.23829059951764</v>
      </c>
      <c r="DH435">
        <v>191.631846153846</v>
      </c>
      <c r="DI435">
        <v>15</v>
      </c>
      <c r="DJ435">
        <v>1627940486.6</v>
      </c>
      <c r="DK435" t="s">
        <v>294</v>
      </c>
      <c r="DL435">
        <v>1627940484.1</v>
      </c>
      <c r="DM435">
        <v>1627940486.6</v>
      </c>
      <c r="DN435">
        <v>1</v>
      </c>
      <c r="DO435">
        <v>-0.66</v>
      </c>
      <c r="DP435">
        <v>-0.126</v>
      </c>
      <c r="DQ435">
        <v>0.617</v>
      </c>
      <c r="DR435">
        <v>-0.144</v>
      </c>
      <c r="DS435">
        <v>420</v>
      </c>
      <c r="DT435">
        <v>19</v>
      </c>
      <c r="DU435">
        <v>0.69</v>
      </c>
      <c r="DV435">
        <v>0.21</v>
      </c>
      <c r="DW435">
        <v>-4.39565609756098</v>
      </c>
      <c r="DX435">
        <v>-0.529977909407673</v>
      </c>
      <c r="DY435">
        <v>0.114299432853469</v>
      </c>
      <c r="DZ435">
        <v>0</v>
      </c>
      <c r="EA435">
        <v>3.26260882352941</v>
      </c>
      <c r="EB435">
        <v>-0.332688081149624</v>
      </c>
      <c r="EC435">
        <v>0.154854307937659</v>
      </c>
      <c r="ED435">
        <v>1</v>
      </c>
      <c r="EE435">
        <v>0.0974017317073171</v>
      </c>
      <c r="EF435">
        <v>0.226114998606271</v>
      </c>
      <c r="EG435">
        <v>0.0319247756486984</v>
      </c>
      <c r="EH435">
        <v>0</v>
      </c>
      <c r="EI435">
        <v>1</v>
      </c>
      <c r="EJ435">
        <v>3</v>
      </c>
      <c r="EK435" t="s">
        <v>349</v>
      </c>
      <c r="EL435">
        <v>100</v>
      </c>
      <c r="EM435">
        <v>100</v>
      </c>
      <c r="EN435">
        <v>3.53</v>
      </c>
      <c r="EO435">
        <v>-0.1302</v>
      </c>
      <c r="EP435">
        <v>-1.5265217558934</v>
      </c>
      <c r="EQ435">
        <v>0.00616335315543056</v>
      </c>
      <c r="ER435">
        <v>-2.81551833566181e-06</v>
      </c>
      <c r="ES435">
        <v>7.20361701182458e-10</v>
      </c>
      <c r="ET435">
        <v>-0.335119031910718</v>
      </c>
      <c r="EU435">
        <v>0.000949733804135094</v>
      </c>
      <c r="EV435">
        <v>0.000626151634330831</v>
      </c>
      <c r="EW435">
        <v>-7.8445624330649e-06</v>
      </c>
      <c r="EX435">
        <v>-4</v>
      </c>
      <c r="EY435">
        <v>2067</v>
      </c>
      <c r="EZ435">
        <v>1</v>
      </c>
      <c r="FA435">
        <v>22</v>
      </c>
      <c r="FB435">
        <v>14.4</v>
      </c>
      <c r="FC435">
        <v>14.4</v>
      </c>
      <c r="FD435">
        <v>18</v>
      </c>
      <c r="FE435">
        <v>995.029</v>
      </c>
      <c r="FF435">
        <v>442.836</v>
      </c>
      <c r="FG435">
        <v>33.0013</v>
      </c>
      <c r="FH435">
        <v>36.1938</v>
      </c>
      <c r="FI435">
        <v>30.0008</v>
      </c>
      <c r="FJ435">
        <v>35.9458</v>
      </c>
      <c r="FK435">
        <v>35.9578</v>
      </c>
      <c r="FL435">
        <v>71.2011</v>
      </c>
      <c r="FM435">
        <v>46.8036</v>
      </c>
      <c r="FN435">
        <v>0</v>
      </c>
      <c r="FO435">
        <v>33</v>
      </c>
      <c r="FP435">
        <v>1407.69</v>
      </c>
      <c r="FQ435">
        <v>19.8044</v>
      </c>
      <c r="FR435">
        <v>98.6163</v>
      </c>
      <c r="FS435">
        <v>97.4232</v>
      </c>
    </row>
    <row r="436" spans="1:175">
      <c r="A436">
        <v>420</v>
      </c>
      <c r="B436">
        <v>1627941351.6</v>
      </c>
      <c r="C436">
        <v>838</v>
      </c>
      <c r="D436" t="s">
        <v>1134</v>
      </c>
      <c r="E436" t="s">
        <v>1135</v>
      </c>
      <c r="F436">
        <v>0</v>
      </c>
      <c r="H436">
        <v>1627941351.6</v>
      </c>
      <c r="I436">
        <f>(J436)/1000</f>
        <v>0</v>
      </c>
      <c r="J436">
        <f>1000*CB436*AH436*(BX436-BY436)/(100*BQ436*(1000-AH436*BX436))</f>
        <v>0</v>
      </c>
      <c r="K436">
        <f>CB436*AH436*(BW436-BV436*(1000-AH436*BY436)/(1000-AH436*BX436))/(100*BQ436)</f>
        <v>0</v>
      </c>
      <c r="L436">
        <f>BV436 - IF(AH436&gt;1, K436*BQ436*100.0/(AJ436*CJ436), 0)</f>
        <v>0</v>
      </c>
      <c r="M436">
        <f>((S436-I436/2)*L436-K436)/(S436+I436/2)</f>
        <v>0</v>
      </c>
      <c r="N436">
        <f>M436*(CC436+CD436)/1000.0</f>
        <v>0</v>
      </c>
      <c r="O436">
        <f>(BV436 - IF(AH436&gt;1, K436*BQ436*100.0/(AJ436*CJ436), 0))*(CC436+CD436)/1000.0</f>
        <v>0</v>
      </c>
      <c r="P436">
        <f>2.0/((1/R436-1/Q436)+SIGN(R436)*SQRT((1/R436-1/Q436)*(1/R436-1/Q436) + 4*BR436/((BR436+1)*(BR436+1))*(2*1/R436*1/Q436-1/Q436*1/Q436)))</f>
        <v>0</v>
      </c>
      <c r="Q436">
        <f>IF(LEFT(BS436,1)&lt;&gt;"0",IF(LEFT(BS436,1)="1",3.0,BT436),$D$5+$E$5*(CJ436*CC436/($K$5*1000))+$F$5*(CJ436*CC436/($K$5*1000))*MAX(MIN(BQ436,$J$5),$I$5)*MAX(MIN(BQ436,$J$5),$I$5)+$G$5*MAX(MIN(BQ436,$J$5),$I$5)*(CJ436*CC436/($K$5*1000))+$H$5*(CJ436*CC436/($K$5*1000))*(CJ436*CC436/($K$5*1000)))</f>
        <v>0</v>
      </c>
      <c r="R436">
        <f>I436*(1000-(1000*0.61365*exp(17.502*V436/(240.97+V436))/(CC436+CD436)+BX436)/2)/(1000*0.61365*exp(17.502*V436/(240.97+V436))/(CC436+CD436)-BX436)</f>
        <v>0</v>
      </c>
      <c r="S436">
        <f>1/((BR436+1)/(P436/1.6)+1/(Q436/1.37)) + BR436/((BR436+1)/(P436/1.6) + BR436/(Q436/1.37))</f>
        <v>0</v>
      </c>
      <c r="T436">
        <f>(BM436*BP436)</f>
        <v>0</v>
      </c>
      <c r="U436">
        <f>(CE436+(T436+2*0.95*5.67E-8*(((CE436+$B$7)+273)^4-(CE436+273)^4)-44100*I436)/(1.84*29.3*Q436+8*0.95*5.67E-8*(CE436+273)^3))</f>
        <v>0</v>
      </c>
      <c r="V436">
        <f>($C$7*CF436+$D$7*CG436+$E$7*U436)</f>
        <v>0</v>
      </c>
      <c r="W436">
        <f>0.61365*exp(17.502*V436/(240.97+V436))</f>
        <v>0</v>
      </c>
      <c r="X436">
        <f>(Y436/Z436*100)</f>
        <v>0</v>
      </c>
      <c r="Y436">
        <f>BX436*(CC436+CD436)/1000</f>
        <v>0</v>
      </c>
      <c r="Z436">
        <f>0.61365*exp(17.502*CE436/(240.97+CE436))</f>
        <v>0</v>
      </c>
      <c r="AA436">
        <f>(W436-BX436*(CC436+CD436)/1000)</f>
        <v>0</v>
      </c>
      <c r="AB436">
        <f>(-I436*44100)</f>
        <v>0</v>
      </c>
      <c r="AC436">
        <f>2*29.3*Q436*0.92*(CE436-V436)</f>
        <v>0</v>
      </c>
      <c r="AD436">
        <f>2*0.95*5.67E-8*(((CE436+$B$7)+273)^4-(V436+273)^4)</f>
        <v>0</v>
      </c>
      <c r="AE436">
        <f>T436+AD436+AB436+AC436</f>
        <v>0</v>
      </c>
      <c r="AF436">
        <v>0</v>
      </c>
      <c r="AG436">
        <v>0</v>
      </c>
      <c r="AH436">
        <f>IF(AF436*$H$13&gt;=AJ436,1.0,(AJ436/(AJ436-AF436*$H$13)))</f>
        <v>0</v>
      </c>
      <c r="AI436">
        <f>(AH436-1)*100</f>
        <v>0</v>
      </c>
      <c r="AJ436">
        <f>MAX(0,($B$13+$C$13*CJ436)/(1+$D$13*CJ436)*CC436/(CE436+273)*$E$13)</f>
        <v>0</v>
      </c>
      <c r="AK436" t="s">
        <v>292</v>
      </c>
      <c r="AL436" t="s">
        <v>292</v>
      </c>
      <c r="AM436">
        <v>0</v>
      </c>
      <c r="AN436">
        <v>0</v>
      </c>
      <c r="AO436">
        <f>1-AM436/AN436</f>
        <v>0</v>
      </c>
      <c r="AP436">
        <v>0</v>
      </c>
      <c r="AQ436" t="s">
        <v>292</v>
      </c>
      <c r="AR436" t="s">
        <v>292</v>
      </c>
      <c r="AS436">
        <v>0</v>
      </c>
      <c r="AT436">
        <v>0</v>
      </c>
      <c r="AU436">
        <f>1-AS436/AT436</f>
        <v>0</v>
      </c>
      <c r="AV436">
        <v>0.5</v>
      </c>
      <c r="AW436">
        <f>BN436</f>
        <v>0</v>
      </c>
      <c r="AX436">
        <f>K436</f>
        <v>0</v>
      </c>
      <c r="AY436">
        <f>AU436*AV436*AW436</f>
        <v>0</v>
      </c>
      <c r="AZ436">
        <f>(AX436-AP436)/AW436</f>
        <v>0</v>
      </c>
      <c r="BA436">
        <f>(AN436-AT436)/AT436</f>
        <v>0</v>
      </c>
      <c r="BB436">
        <f>AM436/(AO436+AM436/AT436)</f>
        <v>0</v>
      </c>
      <c r="BC436" t="s">
        <v>292</v>
      </c>
      <c r="BD436">
        <v>0</v>
      </c>
      <c r="BE436">
        <f>IF(BD436&lt;&gt;0, BD436, BB436)</f>
        <v>0</v>
      </c>
      <c r="BF436">
        <f>1-BE436/AT436</f>
        <v>0</v>
      </c>
      <c r="BG436">
        <f>(AT436-AS436)/(AT436-BE436)</f>
        <v>0</v>
      </c>
      <c r="BH436">
        <f>(AN436-AT436)/(AN436-BE436)</f>
        <v>0</v>
      </c>
      <c r="BI436">
        <f>(AT436-AS436)/(AT436-AM436)</f>
        <v>0</v>
      </c>
      <c r="BJ436">
        <f>(AN436-AT436)/(AN436-AM436)</f>
        <v>0</v>
      </c>
      <c r="BK436">
        <f>(BG436*BE436/AS436)</f>
        <v>0</v>
      </c>
      <c r="BL436">
        <f>(1-BK436)</f>
        <v>0</v>
      </c>
      <c r="BM436">
        <f>$B$11*CK436+$C$11*CL436+$F$11*CM436*(1-CP436)</f>
        <v>0</v>
      </c>
      <c r="BN436">
        <f>BM436*BO436</f>
        <v>0</v>
      </c>
      <c r="BO436">
        <f>($B$11*$D$9+$C$11*$D$9+$F$11*((CZ436+CR436)/MAX(CZ436+CR436+DA436, 0.1)*$I$9+DA436/MAX(CZ436+CR436+DA436, 0.1)*$J$9))/($B$11+$C$11+$F$11)</f>
        <v>0</v>
      </c>
      <c r="BP436">
        <f>($B$11*$K$9+$C$11*$K$9+$F$11*((CZ436+CR436)/MAX(CZ436+CR436+DA436, 0.1)*$P$9+DA436/MAX(CZ436+CR436+DA436, 0.1)*$Q$9))/($B$11+$C$11+$F$11)</f>
        <v>0</v>
      </c>
      <c r="BQ436">
        <v>6</v>
      </c>
      <c r="BR436">
        <v>0.5</v>
      </c>
      <c r="BS436" t="s">
        <v>293</v>
      </c>
      <c r="BT436">
        <v>2</v>
      </c>
      <c r="BU436">
        <v>1627941351.6</v>
      </c>
      <c r="BV436">
        <v>1395.45</v>
      </c>
      <c r="BW436">
        <v>1399.68</v>
      </c>
      <c r="BX436">
        <v>19.7602</v>
      </c>
      <c r="BY436">
        <v>19.6878</v>
      </c>
      <c r="BZ436">
        <v>1391.91</v>
      </c>
      <c r="CA436">
        <v>19.8905</v>
      </c>
      <c r="CB436">
        <v>899.939</v>
      </c>
      <c r="CC436">
        <v>101.132</v>
      </c>
      <c r="CD436">
        <v>0.100098</v>
      </c>
      <c r="CE436">
        <v>35.3422</v>
      </c>
      <c r="CF436">
        <v>35.5994</v>
      </c>
      <c r="CG436">
        <v>999.9</v>
      </c>
      <c r="CH436">
        <v>0</v>
      </c>
      <c r="CI436">
        <v>0</v>
      </c>
      <c r="CJ436">
        <v>9993.12</v>
      </c>
      <c r="CK436">
        <v>0</v>
      </c>
      <c r="CL436">
        <v>66.2084</v>
      </c>
      <c r="CM436">
        <v>1459.95</v>
      </c>
      <c r="CN436">
        <v>0.973003</v>
      </c>
      <c r="CO436">
        <v>0.0269966</v>
      </c>
      <c r="CP436">
        <v>0</v>
      </c>
      <c r="CQ436">
        <v>3.2194</v>
      </c>
      <c r="CR436">
        <v>4.99951</v>
      </c>
      <c r="CS436">
        <v>191.508</v>
      </c>
      <c r="CT436">
        <v>11911.5</v>
      </c>
      <c r="CU436">
        <v>48.25</v>
      </c>
      <c r="CV436">
        <v>50.625</v>
      </c>
      <c r="CW436">
        <v>49.812</v>
      </c>
      <c r="CX436">
        <v>49.812</v>
      </c>
      <c r="CY436">
        <v>50.312</v>
      </c>
      <c r="CZ436">
        <v>1415.67</v>
      </c>
      <c r="DA436">
        <v>39.28</v>
      </c>
      <c r="DB436">
        <v>0</v>
      </c>
      <c r="DC436">
        <v>1627941352.3</v>
      </c>
      <c r="DD436">
        <v>0</v>
      </c>
      <c r="DE436">
        <v>3.236556</v>
      </c>
      <c r="DF436">
        <v>-0.559769217807106</v>
      </c>
      <c r="DG436">
        <v>-0.664230779000445</v>
      </c>
      <c r="DH436">
        <v>191.57612</v>
      </c>
      <c r="DI436">
        <v>15</v>
      </c>
      <c r="DJ436">
        <v>1627940486.6</v>
      </c>
      <c r="DK436" t="s">
        <v>294</v>
      </c>
      <c r="DL436">
        <v>1627940484.1</v>
      </c>
      <c r="DM436">
        <v>1627940486.6</v>
      </c>
      <c r="DN436">
        <v>1</v>
      </c>
      <c r="DO436">
        <v>-0.66</v>
      </c>
      <c r="DP436">
        <v>-0.126</v>
      </c>
      <c r="DQ436">
        <v>0.617</v>
      </c>
      <c r="DR436">
        <v>-0.144</v>
      </c>
      <c r="DS436">
        <v>420</v>
      </c>
      <c r="DT436">
        <v>19</v>
      </c>
      <c r="DU436">
        <v>0.69</v>
      </c>
      <c r="DV436">
        <v>0.21</v>
      </c>
      <c r="DW436">
        <v>-4.40623146341463</v>
      </c>
      <c r="DX436">
        <v>-0.232058048780485</v>
      </c>
      <c r="DY436">
        <v>0.114478677012539</v>
      </c>
      <c r="DZ436">
        <v>1</v>
      </c>
      <c r="EA436">
        <v>3.24115714285714</v>
      </c>
      <c r="EB436">
        <v>-0.408749119373772</v>
      </c>
      <c r="EC436">
        <v>0.159695659276753</v>
      </c>
      <c r="ED436">
        <v>1</v>
      </c>
      <c r="EE436">
        <v>0.0995307512195122</v>
      </c>
      <c r="EF436">
        <v>0.156386195121951</v>
      </c>
      <c r="EG436">
        <v>0.0305602162648069</v>
      </c>
      <c r="EH436">
        <v>0</v>
      </c>
      <c r="EI436">
        <v>2</v>
      </c>
      <c r="EJ436">
        <v>3</v>
      </c>
      <c r="EK436" t="s">
        <v>298</v>
      </c>
      <c r="EL436">
        <v>100</v>
      </c>
      <c r="EM436">
        <v>100</v>
      </c>
      <c r="EN436">
        <v>3.54</v>
      </c>
      <c r="EO436">
        <v>-0.1303</v>
      </c>
      <c r="EP436">
        <v>-1.5265217558934</v>
      </c>
      <c r="EQ436">
        <v>0.00616335315543056</v>
      </c>
      <c r="ER436">
        <v>-2.81551833566181e-06</v>
      </c>
      <c r="ES436">
        <v>7.20361701182458e-10</v>
      </c>
      <c r="ET436">
        <v>-0.335119031910718</v>
      </c>
      <c r="EU436">
        <v>0.000949733804135094</v>
      </c>
      <c r="EV436">
        <v>0.000626151634330831</v>
      </c>
      <c r="EW436">
        <v>-7.8445624330649e-06</v>
      </c>
      <c r="EX436">
        <v>-4</v>
      </c>
      <c r="EY436">
        <v>2067</v>
      </c>
      <c r="EZ436">
        <v>1</v>
      </c>
      <c r="FA436">
        <v>22</v>
      </c>
      <c r="FB436">
        <v>14.5</v>
      </c>
      <c r="FC436">
        <v>14.4</v>
      </c>
      <c r="FD436">
        <v>18</v>
      </c>
      <c r="FE436">
        <v>994.983</v>
      </c>
      <c r="FF436">
        <v>442.914</v>
      </c>
      <c r="FG436">
        <v>33.0014</v>
      </c>
      <c r="FH436">
        <v>36.1972</v>
      </c>
      <c r="FI436">
        <v>30.0009</v>
      </c>
      <c r="FJ436">
        <v>35.9499</v>
      </c>
      <c r="FK436">
        <v>35.9619</v>
      </c>
      <c r="FL436">
        <v>71.347</v>
      </c>
      <c r="FM436">
        <v>46.8036</v>
      </c>
      <c r="FN436">
        <v>0</v>
      </c>
      <c r="FO436">
        <v>33</v>
      </c>
      <c r="FP436">
        <v>1412.72</v>
      </c>
      <c r="FQ436">
        <v>19.8168</v>
      </c>
      <c r="FR436">
        <v>98.616</v>
      </c>
      <c r="FS436">
        <v>97.4213</v>
      </c>
    </row>
    <row r="437" spans="1:175">
      <c r="A437">
        <v>421</v>
      </c>
      <c r="B437">
        <v>1627941353.6</v>
      </c>
      <c r="C437">
        <v>840</v>
      </c>
      <c r="D437" t="s">
        <v>1136</v>
      </c>
      <c r="E437" t="s">
        <v>1137</v>
      </c>
      <c r="F437">
        <v>0</v>
      </c>
      <c r="H437">
        <v>1627941353.6</v>
      </c>
      <c r="I437">
        <f>(J437)/1000</f>
        <v>0</v>
      </c>
      <c r="J437">
        <f>1000*CB437*AH437*(BX437-BY437)/(100*BQ437*(1000-AH437*BX437))</f>
        <v>0</v>
      </c>
      <c r="K437">
        <f>CB437*AH437*(BW437-BV437*(1000-AH437*BY437)/(1000-AH437*BX437))/(100*BQ437)</f>
        <v>0</v>
      </c>
      <c r="L437">
        <f>BV437 - IF(AH437&gt;1, K437*BQ437*100.0/(AJ437*CJ437), 0)</f>
        <v>0</v>
      </c>
      <c r="M437">
        <f>((S437-I437/2)*L437-K437)/(S437+I437/2)</f>
        <v>0</v>
      </c>
      <c r="N437">
        <f>M437*(CC437+CD437)/1000.0</f>
        <v>0</v>
      </c>
      <c r="O437">
        <f>(BV437 - IF(AH437&gt;1, K437*BQ437*100.0/(AJ437*CJ437), 0))*(CC437+CD437)/1000.0</f>
        <v>0</v>
      </c>
      <c r="P437">
        <f>2.0/((1/R437-1/Q437)+SIGN(R437)*SQRT((1/R437-1/Q437)*(1/R437-1/Q437) + 4*BR437/((BR437+1)*(BR437+1))*(2*1/R437*1/Q437-1/Q437*1/Q437)))</f>
        <v>0</v>
      </c>
      <c r="Q437">
        <f>IF(LEFT(BS437,1)&lt;&gt;"0",IF(LEFT(BS437,1)="1",3.0,BT437),$D$5+$E$5*(CJ437*CC437/($K$5*1000))+$F$5*(CJ437*CC437/($K$5*1000))*MAX(MIN(BQ437,$J$5),$I$5)*MAX(MIN(BQ437,$J$5),$I$5)+$G$5*MAX(MIN(BQ437,$J$5),$I$5)*(CJ437*CC437/($K$5*1000))+$H$5*(CJ437*CC437/($K$5*1000))*(CJ437*CC437/($K$5*1000)))</f>
        <v>0</v>
      </c>
      <c r="R437">
        <f>I437*(1000-(1000*0.61365*exp(17.502*V437/(240.97+V437))/(CC437+CD437)+BX437)/2)/(1000*0.61365*exp(17.502*V437/(240.97+V437))/(CC437+CD437)-BX437)</f>
        <v>0</v>
      </c>
      <c r="S437">
        <f>1/((BR437+1)/(P437/1.6)+1/(Q437/1.37)) + BR437/((BR437+1)/(P437/1.6) + BR437/(Q437/1.37))</f>
        <v>0</v>
      </c>
      <c r="T437">
        <f>(BM437*BP437)</f>
        <v>0</v>
      </c>
      <c r="U437">
        <f>(CE437+(T437+2*0.95*5.67E-8*(((CE437+$B$7)+273)^4-(CE437+273)^4)-44100*I437)/(1.84*29.3*Q437+8*0.95*5.67E-8*(CE437+273)^3))</f>
        <v>0</v>
      </c>
      <c r="V437">
        <f>($C$7*CF437+$D$7*CG437+$E$7*U437)</f>
        <v>0</v>
      </c>
      <c r="W437">
        <f>0.61365*exp(17.502*V437/(240.97+V437))</f>
        <v>0</v>
      </c>
      <c r="X437">
        <f>(Y437/Z437*100)</f>
        <v>0</v>
      </c>
      <c r="Y437">
        <f>BX437*(CC437+CD437)/1000</f>
        <v>0</v>
      </c>
      <c r="Z437">
        <f>0.61365*exp(17.502*CE437/(240.97+CE437))</f>
        <v>0</v>
      </c>
      <c r="AA437">
        <f>(W437-BX437*(CC437+CD437)/1000)</f>
        <v>0</v>
      </c>
      <c r="AB437">
        <f>(-I437*44100)</f>
        <v>0</v>
      </c>
      <c r="AC437">
        <f>2*29.3*Q437*0.92*(CE437-V437)</f>
        <v>0</v>
      </c>
      <c r="AD437">
        <f>2*0.95*5.67E-8*(((CE437+$B$7)+273)^4-(V437+273)^4)</f>
        <v>0</v>
      </c>
      <c r="AE437">
        <f>T437+AD437+AB437+AC437</f>
        <v>0</v>
      </c>
      <c r="AF437">
        <v>0</v>
      </c>
      <c r="AG437">
        <v>0</v>
      </c>
      <c r="AH437">
        <f>IF(AF437*$H$13&gt;=AJ437,1.0,(AJ437/(AJ437-AF437*$H$13)))</f>
        <v>0</v>
      </c>
      <c r="AI437">
        <f>(AH437-1)*100</f>
        <v>0</v>
      </c>
      <c r="AJ437">
        <f>MAX(0,($B$13+$C$13*CJ437)/(1+$D$13*CJ437)*CC437/(CE437+273)*$E$13)</f>
        <v>0</v>
      </c>
      <c r="AK437" t="s">
        <v>292</v>
      </c>
      <c r="AL437" t="s">
        <v>292</v>
      </c>
      <c r="AM437">
        <v>0</v>
      </c>
      <c r="AN437">
        <v>0</v>
      </c>
      <c r="AO437">
        <f>1-AM437/AN437</f>
        <v>0</v>
      </c>
      <c r="AP437">
        <v>0</v>
      </c>
      <c r="AQ437" t="s">
        <v>292</v>
      </c>
      <c r="AR437" t="s">
        <v>292</v>
      </c>
      <c r="AS437">
        <v>0</v>
      </c>
      <c r="AT437">
        <v>0</v>
      </c>
      <c r="AU437">
        <f>1-AS437/AT437</f>
        <v>0</v>
      </c>
      <c r="AV437">
        <v>0.5</v>
      </c>
      <c r="AW437">
        <f>BN437</f>
        <v>0</v>
      </c>
      <c r="AX437">
        <f>K437</f>
        <v>0</v>
      </c>
      <c r="AY437">
        <f>AU437*AV437*AW437</f>
        <v>0</v>
      </c>
      <c r="AZ437">
        <f>(AX437-AP437)/AW437</f>
        <v>0</v>
      </c>
      <c r="BA437">
        <f>(AN437-AT437)/AT437</f>
        <v>0</v>
      </c>
      <c r="BB437">
        <f>AM437/(AO437+AM437/AT437)</f>
        <v>0</v>
      </c>
      <c r="BC437" t="s">
        <v>292</v>
      </c>
      <c r="BD437">
        <v>0</v>
      </c>
      <c r="BE437">
        <f>IF(BD437&lt;&gt;0, BD437, BB437)</f>
        <v>0</v>
      </c>
      <c r="BF437">
        <f>1-BE437/AT437</f>
        <v>0</v>
      </c>
      <c r="BG437">
        <f>(AT437-AS437)/(AT437-BE437)</f>
        <v>0</v>
      </c>
      <c r="BH437">
        <f>(AN437-AT437)/(AN437-BE437)</f>
        <v>0</v>
      </c>
      <c r="BI437">
        <f>(AT437-AS437)/(AT437-AM437)</f>
        <v>0</v>
      </c>
      <c r="BJ437">
        <f>(AN437-AT437)/(AN437-AM437)</f>
        <v>0</v>
      </c>
      <c r="BK437">
        <f>(BG437*BE437/AS437)</f>
        <v>0</v>
      </c>
      <c r="BL437">
        <f>(1-BK437)</f>
        <v>0</v>
      </c>
      <c r="BM437">
        <f>$B$11*CK437+$C$11*CL437+$F$11*CM437*(1-CP437)</f>
        <v>0</v>
      </c>
      <c r="BN437">
        <f>BM437*BO437</f>
        <v>0</v>
      </c>
      <c r="BO437">
        <f>($B$11*$D$9+$C$11*$D$9+$F$11*((CZ437+CR437)/MAX(CZ437+CR437+DA437, 0.1)*$I$9+DA437/MAX(CZ437+CR437+DA437, 0.1)*$J$9))/($B$11+$C$11+$F$11)</f>
        <v>0</v>
      </c>
      <c r="BP437">
        <f>($B$11*$K$9+$C$11*$K$9+$F$11*((CZ437+CR437)/MAX(CZ437+CR437+DA437, 0.1)*$P$9+DA437/MAX(CZ437+CR437+DA437, 0.1)*$Q$9))/($B$11+$C$11+$F$11)</f>
        <v>0</v>
      </c>
      <c r="BQ437">
        <v>6</v>
      </c>
      <c r="BR437">
        <v>0.5</v>
      </c>
      <c r="BS437" t="s">
        <v>293</v>
      </c>
      <c r="BT437">
        <v>2</v>
      </c>
      <c r="BU437">
        <v>1627941353.6</v>
      </c>
      <c r="BV437">
        <v>1398.74</v>
      </c>
      <c r="BW437">
        <v>1402.94</v>
      </c>
      <c r="BX437">
        <v>19.7678</v>
      </c>
      <c r="BY437">
        <v>19.7174</v>
      </c>
      <c r="BZ437">
        <v>1395.19</v>
      </c>
      <c r="CA437">
        <v>19.8979</v>
      </c>
      <c r="CB437">
        <v>900.03</v>
      </c>
      <c r="CC437">
        <v>101.133</v>
      </c>
      <c r="CD437">
        <v>0.100447</v>
      </c>
      <c r="CE437">
        <v>35.3438</v>
      </c>
      <c r="CF437">
        <v>35.5942</v>
      </c>
      <c r="CG437">
        <v>999.9</v>
      </c>
      <c r="CH437">
        <v>0</v>
      </c>
      <c r="CI437">
        <v>0</v>
      </c>
      <c r="CJ437">
        <v>9996.25</v>
      </c>
      <c r="CK437">
        <v>0</v>
      </c>
      <c r="CL437">
        <v>66.2084</v>
      </c>
      <c r="CM437">
        <v>1460.26</v>
      </c>
      <c r="CN437">
        <v>0.973009</v>
      </c>
      <c r="CO437">
        <v>0.0269909</v>
      </c>
      <c r="CP437">
        <v>0</v>
      </c>
      <c r="CQ437">
        <v>3.5128</v>
      </c>
      <c r="CR437">
        <v>4.99951</v>
      </c>
      <c r="CS437">
        <v>191.447</v>
      </c>
      <c r="CT437">
        <v>11914.1</v>
      </c>
      <c r="CU437">
        <v>48.25</v>
      </c>
      <c r="CV437">
        <v>50.625</v>
      </c>
      <c r="CW437">
        <v>49.812</v>
      </c>
      <c r="CX437">
        <v>49.812</v>
      </c>
      <c r="CY437">
        <v>50.312</v>
      </c>
      <c r="CZ437">
        <v>1415.98</v>
      </c>
      <c r="DA437">
        <v>39.28</v>
      </c>
      <c r="DB437">
        <v>0</v>
      </c>
      <c r="DC437">
        <v>1627941354.1</v>
      </c>
      <c r="DD437">
        <v>0</v>
      </c>
      <c r="DE437">
        <v>3.26303461538462</v>
      </c>
      <c r="DF437">
        <v>0.351709410975905</v>
      </c>
      <c r="DG437">
        <v>-0.956341892343582</v>
      </c>
      <c r="DH437">
        <v>191.548730769231</v>
      </c>
      <c r="DI437">
        <v>15</v>
      </c>
      <c r="DJ437">
        <v>1627940486.6</v>
      </c>
      <c r="DK437" t="s">
        <v>294</v>
      </c>
      <c r="DL437">
        <v>1627940484.1</v>
      </c>
      <c r="DM437">
        <v>1627940486.6</v>
      </c>
      <c r="DN437">
        <v>1</v>
      </c>
      <c r="DO437">
        <v>-0.66</v>
      </c>
      <c r="DP437">
        <v>-0.126</v>
      </c>
      <c r="DQ437">
        <v>0.617</v>
      </c>
      <c r="DR437">
        <v>-0.144</v>
      </c>
      <c r="DS437">
        <v>420</v>
      </c>
      <c r="DT437">
        <v>19</v>
      </c>
      <c r="DU437">
        <v>0.69</v>
      </c>
      <c r="DV437">
        <v>0.21</v>
      </c>
      <c r="DW437">
        <v>-4.38843585365854</v>
      </c>
      <c r="DX437">
        <v>0.0570242508710799</v>
      </c>
      <c r="DY437">
        <v>0.126812815444089</v>
      </c>
      <c r="DZ437">
        <v>1</v>
      </c>
      <c r="EA437">
        <v>3.24807941176471</v>
      </c>
      <c r="EB437">
        <v>0.126078132389945</v>
      </c>
      <c r="EC437">
        <v>0.166380437162072</v>
      </c>
      <c r="ED437">
        <v>1</v>
      </c>
      <c r="EE437">
        <v>0.0996580292682927</v>
      </c>
      <c r="EF437">
        <v>0.0492186648083623</v>
      </c>
      <c r="EG437">
        <v>0.0305004102814647</v>
      </c>
      <c r="EH437">
        <v>1</v>
      </c>
      <c r="EI437">
        <v>3</v>
      </c>
      <c r="EJ437">
        <v>3</v>
      </c>
      <c r="EK437" t="s">
        <v>295</v>
      </c>
      <c r="EL437">
        <v>100</v>
      </c>
      <c r="EM437">
        <v>100</v>
      </c>
      <c r="EN437">
        <v>3.55</v>
      </c>
      <c r="EO437">
        <v>-0.1301</v>
      </c>
      <c r="EP437">
        <v>-1.5265217558934</v>
      </c>
      <c r="EQ437">
        <v>0.00616335315543056</v>
      </c>
      <c r="ER437">
        <v>-2.81551833566181e-06</v>
      </c>
      <c r="ES437">
        <v>7.20361701182458e-10</v>
      </c>
      <c r="ET437">
        <v>-0.335119031910718</v>
      </c>
      <c r="EU437">
        <v>0.000949733804135094</v>
      </c>
      <c r="EV437">
        <v>0.000626151634330831</v>
      </c>
      <c r="EW437">
        <v>-7.8445624330649e-06</v>
      </c>
      <c r="EX437">
        <v>-4</v>
      </c>
      <c r="EY437">
        <v>2067</v>
      </c>
      <c r="EZ437">
        <v>1</v>
      </c>
      <c r="FA437">
        <v>22</v>
      </c>
      <c r="FB437">
        <v>14.5</v>
      </c>
      <c r="FC437">
        <v>14.4</v>
      </c>
      <c r="FD437">
        <v>18</v>
      </c>
      <c r="FE437">
        <v>994.898</v>
      </c>
      <c r="FF437">
        <v>443.095</v>
      </c>
      <c r="FG437">
        <v>33.0014</v>
      </c>
      <c r="FH437">
        <v>36.2006</v>
      </c>
      <c r="FI437">
        <v>30.0008</v>
      </c>
      <c r="FJ437">
        <v>35.9534</v>
      </c>
      <c r="FK437">
        <v>35.9669</v>
      </c>
      <c r="FL437">
        <v>71.4574</v>
      </c>
      <c r="FM437">
        <v>46.8036</v>
      </c>
      <c r="FN437">
        <v>0</v>
      </c>
      <c r="FO437">
        <v>33</v>
      </c>
      <c r="FP437">
        <v>1412.72</v>
      </c>
      <c r="FQ437">
        <v>19.8134</v>
      </c>
      <c r="FR437">
        <v>98.6152</v>
      </c>
      <c r="FS437">
        <v>97.4198</v>
      </c>
    </row>
    <row r="438" spans="1:175">
      <c r="A438">
        <v>422</v>
      </c>
      <c r="B438">
        <v>1627941355.6</v>
      </c>
      <c r="C438">
        <v>842</v>
      </c>
      <c r="D438" t="s">
        <v>1138</v>
      </c>
      <c r="E438" t="s">
        <v>1139</v>
      </c>
      <c r="F438">
        <v>0</v>
      </c>
      <c r="H438">
        <v>1627941355.6</v>
      </c>
      <c r="I438">
        <f>(J438)/1000</f>
        <v>0</v>
      </c>
      <c r="J438">
        <f>1000*CB438*AH438*(BX438-BY438)/(100*BQ438*(1000-AH438*BX438))</f>
        <v>0</v>
      </c>
      <c r="K438">
        <f>CB438*AH438*(BW438-BV438*(1000-AH438*BY438)/(1000-AH438*BX438))/(100*BQ438)</f>
        <v>0</v>
      </c>
      <c r="L438">
        <f>BV438 - IF(AH438&gt;1, K438*BQ438*100.0/(AJ438*CJ438), 0)</f>
        <v>0</v>
      </c>
      <c r="M438">
        <f>((S438-I438/2)*L438-K438)/(S438+I438/2)</f>
        <v>0</v>
      </c>
      <c r="N438">
        <f>M438*(CC438+CD438)/1000.0</f>
        <v>0</v>
      </c>
      <c r="O438">
        <f>(BV438 - IF(AH438&gt;1, K438*BQ438*100.0/(AJ438*CJ438), 0))*(CC438+CD438)/1000.0</f>
        <v>0</v>
      </c>
      <c r="P438">
        <f>2.0/((1/R438-1/Q438)+SIGN(R438)*SQRT((1/R438-1/Q438)*(1/R438-1/Q438) + 4*BR438/((BR438+1)*(BR438+1))*(2*1/R438*1/Q438-1/Q438*1/Q438)))</f>
        <v>0</v>
      </c>
      <c r="Q438">
        <f>IF(LEFT(BS438,1)&lt;&gt;"0",IF(LEFT(BS438,1)="1",3.0,BT438),$D$5+$E$5*(CJ438*CC438/($K$5*1000))+$F$5*(CJ438*CC438/($K$5*1000))*MAX(MIN(BQ438,$J$5),$I$5)*MAX(MIN(BQ438,$J$5),$I$5)+$G$5*MAX(MIN(BQ438,$J$5),$I$5)*(CJ438*CC438/($K$5*1000))+$H$5*(CJ438*CC438/($K$5*1000))*(CJ438*CC438/($K$5*1000)))</f>
        <v>0</v>
      </c>
      <c r="R438">
        <f>I438*(1000-(1000*0.61365*exp(17.502*V438/(240.97+V438))/(CC438+CD438)+BX438)/2)/(1000*0.61365*exp(17.502*V438/(240.97+V438))/(CC438+CD438)-BX438)</f>
        <v>0</v>
      </c>
      <c r="S438">
        <f>1/((BR438+1)/(P438/1.6)+1/(Q438/1.37)) + BR438/((BR438+1)/(P438/1.6) + BR438/(Q438/1.37))</f>
        <v>0</v>
      </c>
      <c r="T438">
        <f>(BM438*BP438)</f>
        <v>0</v>
      </c>
      <c r="U438">
        <f>(CE438+(T438+2*0.95*5.67E-8*(((CE438+$B$7)+273)^4-(CE438+273)^4)-44100*I438)/(1.84*29.3*Q438+8*0.95*5.67E-8*(CE438+273)^3))</f>
        <v>0</v>
      </c>
      <c r="V438">
        <f>($C$7*CF438+$D$7*CG438+$E$7*U438)</f>
        <v>0</v>
      </c>
      <c r="W438">
        <f>0.61365*exp(17.502*V438/(240.97+V438))</f>
        <v>0</v>
      </c>
      <c r="X438">
        <f>(Y438/Z438*100)</f>
        <v>0</v>
      </c>
      <c r="Y438">
        <f>BX438*(CC438+CD438)/1000</f>
        <v>0</v>
      </c>
      <c r="Z438">
        <f>0.61365*exp(17.502*CE438/(240.97+CE438))</f>
        <v>0</v>
      </c>
      <c r="AA438">
        <f>(W438-BX438*(CC438+CD438)/1000)</f>
        <v>0</v>
      </c>
      <c r="AB438">
        <f>(-I438*44100)</f>
        <v>0</v>
      </c>
      <c r="AC438">
        <f>2*29.3*Q438*0.92*(CE438-V438)</f>
        <v>0</v>
      </c>
      <c r="AD438">
        <f>2*0.95*5.67E-8*(((CE438+$B$7)+273)^4-(V438+273)^4)</f>
        <v>0</v>
      </c>
      <c r="AE438">
        <f>T438+AD438+AB438+AC438</f>
        <v>0</v>
      </c>
      <c r="AF438">
        <v>0</v>
      </c>
      <c r="AG438">
        <v>0</v>
      </c>
      <c r="AH438">
        <f>IF(AF438*$H$13&gt;=AJ438,1.0,(AJ438/(AJ438-AF438*$H$13)))</f>
        <v>0</v>
      </c>
      <c r="AI438">
        <f>(AH438-1)*100</f>
        <v>0</v>
      </c>
      <c r="AJ438">
        <f>MAX(0,($B$13+$C$13*CJ438)/(1+$D$13*CJ438)*CC438/(CE438+273)*$E$13)</f>
        <v>0</v>
      </c>
      <c r="AK438" t="s">
        <v>292</v>
      </c>
      <c r="AL438" t="s">
        <v>292</v>
      </c>
      <c r="AM438">
        <v>0</v>
      </c>
      <c r="AN438">
        <v>0</v>
      </c>
      <c r="AO438">
        <f>1-AM438/AN438</f>
        <v>0</v>
      </c>
      <c r="AP438">
        <v>0</v>
      </c>
      <c r="AQ438" t="s">
        <v>292</v>
      </c>
      <c r="AR438" t="s">
        <v>292</v>
      </c>
      <c r="AS438">
        <v>0</v>
      </c>
      <c r="AT438">
        <v>0</v>
      </c>
      <c r="AU438">
        <f>1-AS438/AT438</f>
        <v>0</v>
      </c>
      <c r="AV438">
        <v>0.5</v>
      </c>
      <c r="AW438">
        <f>BN438</f>
        <v>0</v>
      </c>
      <c r="AX438">
        <f>K438</f>
        <v>0</v>
      </c>
      <c r="AY438">
        <f>AU438*AV438*AW438</f>
        <v>0</v>
      </c>
      <c r="AZ438">
        <f>(AX438-AP438)/AW438</f>
        <v>0</v>
      </c>
      <c r="BA438">
        <f>(AN438-AT438)/AT438</f>
        <v>0</v>
      </c>
      <c r="BB438">
        <f>AM438/(AO438+AM438/AT438)</f>
        <v>0</v>
      </c>
      <c r="BC438" t="s">
        <v>292</v>
      </c>
      <c r="BD438">
        <v>0</v>
      </c>
      <c r="BE438">
        <f>IF(BD438&lt;&gt;0, BD438, BB438)</f>
        <v>0</v>
      </c>
      <c r="BF438">
        <f>1-BE438/AT438</f>
        <v>0</v>
      </c>
      <c r="BG438">
        <f>(AT438-AS438)/(AT438-BE438)</f>
        <v>0</v>
      </c>
      <c r="BH438">
        <f>(AN438-AT438)/(AN438-BE438)</f>
        <v>0</v>
      </c>
      <c r="BI438">
        <f>(AT438-AS438)/(AT438-AM438)</f>
        <v>0</v>
      </c>
      <c r="BJ438">
        <f>(AN438-AT438)/(AN438-AM438)</f>
        <v>0</v>
      </c>
      <c r="BK438">
        <f>(BG438*BE438/AS438)</f>
        <v>0</v>
      </c>
      <c r="BL438">
        <f>(1-BK438)</f>
        <v>0</v>
      </c>
      <c r="BM438">
        <f>$B$11*CK438+$C$11*CL438+$F$11*CM438*(1-CP438)</f>
        <v>0</v>
      </c>
      <c r="BN438">
        <f>BM438*BO438</f>
        <v>0</v>
      </c>
      <c r="BO438">
        <f>($B$11*$D$9+$C$11*$D$9+$F$11*((CZ438+CR438)/MAX(CZ438+CR438+DA438, 0.1)*$I$9+DA438/MAX(CZ438+CR438+DA438, 0.1)*$J$9))/($B$11+$C$11+$F$11)</f>
        <v>0</v>
      </c>
      <c r="BP438">
        <f>($B$11*$K$9+$C$11*$K$9+$F$11*((CZ438+CR438)/MAX(CZ438+CR438+DA438, 0.1)*$P$9+DA438/MAX(CZ438+CR438+DA438, 0.1)*$Q$9))/($B$11+$C$11+$F$11)</f>
        <v>0</v>
      </c>
      <c r="BQ438">
        <v>6</v>
      </c>
      <c r="BR438">
        <v>0.5</v>
      </c>
      <c r="BS438" t="s">
        <v>293</v>
      </c>
      <c r="BT438">
        <v>2</v>
      </c>
      <c r="BU438">
        <v>1627941355.6</v>
      </c>
      <c r="BV438">
        <v>1402.05</v>
      </c>
      <c r="BW438">
        <v>1406.41</v>
      </c>
      <c r="BX438">
        <v>19.7829</v>
      </c>
      <c r="BY438">
        <v>19.7351</v>
      </c>
      <c r="BZ438">
        <v>1398.49</v>
      </c>
      <c r="CA438">
        <v>19.9128</v>
      </c>
      <c r="CB438">
        <v>900.114</v>
      </c>
      <c r="CC438">
        <v>101.133</v>
      </c>
      <c r="CD438">
        <v>0.100071</v>
      </c>
      <c r="CE438">
        <v>35.3445</v>
      </c>
      <c r="CF438">
        <v>35.5922</v>
      </c>
      <c r="CG438">
        <v>999.9</v>
      </c>
      <c r="CH438">
        <v>0</v>
      </c>
      <c r="CI438">
        <v>0</v>
      </c>
      <c r="CJ438">
        <v>10017.5</v>
      </c>
      <c r="CK438">
        <v>0</v>
      </c>
      <c r="CL438">
        <v>66.2084</v>
      </c>
      <c r="CM438">
        <v>1459.97</v>
      </c>
      <c r="CN438">
        <v>0.973003</v>
      </c>
      <c r="CO438">
        <v>0.0269966</v>
      </c>
      <c r="CP438">
        <v>0</v>
      </c>
      <c r="CQ438">
        <v>3.3214</v>
      </c>
      <c r="CR438">
        <v>4.99951</v>
      </c>
      <c r="CS438">
        <v>191.687</v>
      </c>
      <c r="CT438">
        <v>11911.6</v>
      </c>
      <c r="CU438">
        <v>48.25</v>
      </c>
      <c r="CV438">
        <v>50.687</v>
      </c>
      <c r="CW438">
        <v>49.75</v>
      </c>
      <c r="CX438">
        <v>49.812</v>
      </c>
      <c r="CY438">
        <v>50.312</v>
      </c>
      <c r="CZ438">
        <v>1415.69</v>
      </c>
      <c r="DA438">
        <v>39.28</v>
      </c>
      <c r="DB438">
        <v>0</v>
      </c>
      <c r="DC438">
        <v>1627941356.5</v>
      </c>
      <c r="DD438">
        <v>0</v>
      </c>
      <c r="DE438">
        <v>3.26592307692308</v>
      </c>
      <c r="DF438">
        <v>0.775965818818242</v>
      </c>
      <c r="DG438">
        <v>-0.67726496387439</v>
      </c>
      <c r="DH438">
        <v>191.533923076923</v>
      </c>
      <c r="DI438">
        <v>15</v>
      </c>
      <c r="DJ438">
        <v>1627940486.6</v>
      </c>
      <c r="DK438" t="s">
        <v>294</v>
      </c>
      <c r="DL438">
        <v>1627940484.1</v>
      </c>
      <c r="DM438">
        <v>1627940486.6</v>
      </c>
      <c r="DN438">
        <v>1</v>
      </c>
      <c r="DO438">
        <v>-0.66</v>
      </c>
      <c r="DP438">
        <v>-0.126</v>
      </c>
      <c r="DQ438">
        <v>0.617</v>
      </c>
      <c r="DR438">
        <v>-0.144</v>
      </c>
      <c r="DS438">
        <v>420</v>
      </c>
      <c r="DT438">
        <v>19</v>
      </c>
      <c r="DU438">
        <v>0.69</v>
      </c>
      <c r="DV438">
        <v>0.21</v>
      </c>
      <c r="DW438">
        <v>-4.36971756097561</v>
      </c>
      <c r="DX438">
        <v>0.183143414634142</v>
      </c>
      <c r="DY438">
        <v>0.13360729649603</v>
      </c>
      <c r="DZ438">
        <v>1</v>
      </c>
      <c r="EA438">
        <v>3.25548235294118</v>
      </c>
      <c r="EB438">
        <v>0.401142511346437</v>
      </c>
      <c r="EC438">
        <v>0.173882675913097</v>
      </c>
      <c r="ED438">
        <v>1</v>
      </c>
      <c r="EE438">
        <v>0.0978551707317073</v>
      </c>
      <c r="EF438">
        <v>-0.0890788222996516</v>
      </c>
      <c r="EG438">
        <v>0.0328106810728238</v>
      </c>
      <c r="EH438">
        <v>1</v>
      </c>
      <c r="EI438">
        <v>3</v>
      </c>
      <c r="EJ438">
        <v>3</v>
      </c>
      <c r="EK438" t="s">
        <v>295</v>
      </c>
      <c r="EL438">
        <v>100</v>
      </c>
      <c r="EM438">
        <v>100</v>
      </c>
      <c r="EN438">
        <v>3.56</v>
      </c>
      <c r="EO438">
        <v>-0.1299</v>
      </c>
      <c r="EP438">
        <v>-1.5265217558934</v>
      </c>
      <c r="EQ438">
        <v>0.00616335315543056</v>
      </c>
      <c r="ER438">
        <v>-2.81551833566181e-06</v>
      </c>
      <c r="ES438">
        <v>7.20361701182458e-10</v>
      </c>
      <c r="ET438">
        <v>-0.335119031910718</v>
      </c>
      <c r="EU438">
        <v>0.000949733804135094</v>
      </c>
      <c r="EV438">
        <v>0.000626151634330831</v>
      </c>
      <c r="EW438">
        <v>-7.8445624330649e-06</v>
      </c>
      <c r="EX438">
        <v>-4</v>
      </c>
      <c r="EY438">
        <v>2067</v>
      </c>
      <c r="EZ438">
        <v>1</v>
      </c>
      <c r="FA438">
        <v>22</v>
      </c>
      <c r="FB438">
        <v>14.5</v>
      </c>
      <c r="FC438">
        <v>14.5</v>
      </c>
      <c r="FD438">
        <v>18</v>
      </c>
      <c r="FE438">
        <v>994.907</v>
      </c>
      <c r="FF438">
        <v>443.009</v>
      </c>
      <c r="FG438">
        <v>33.0013</v>
      </c>
      <c r="FH438">
        <v>36.2039</v>
      </c>
      <c r="FI438">
        <v>30.0008</v>
      </c>
      <c r="FJ438">
        <v>35.9576</v>
      </c>
      <c r="FK438">
        <v>35.971</v>
      </c>
      <c r="FL438">
        <v>71.6106</v>
      </c>
      <c r="FM438">
        <v>46.8036</v>
      </c>
      <c r="FN438">
        <v>0</v>
      </c>
      <c r="FO438">
        <v>33</v>
      </c>
      <c r="FP438">
        <v>1417.75</v>
      </c>
      <c r="FQ438">
        <v>19.8102</v>
      </c>
      <c r="FR438">
        <v>98.615</v>
      </c>
      <c r="FS438">
        <v>97.418</v>
      </c>
    </row>
    <row r="439" spans="1:175">
      <c r="A439">
        <v>423</v>
      </c>
      <c r="B439">
        <v>1627941357.6</v>
      </c>
      <c r="C439">
        <v>844</v>
      </c>
      <c r="D439" t="s">
        <v>1140</v>
      </c>
      <c r="E439" t="s">
        <v>1141</v>
      </c>
      <c r="F439">
        <v>0</v>
      </c>
      <c r="H439">
        <v>1627941357.6</v>
      </c>
      <c r="I439">
        <f>(J439)/1000</f>
        <v>0</v>
      </c>
      <c r="J439">
        <f>1000*CB439*AH439*(BX439-BY439)/(100*BQ439*(1000-AH439*BX439))</f>
        <v>0</v>
      </c>
      <c r="K439">
        <f>CB439*AH439*(BW439-BV439*(1000-AH439*BY439)/(1000-AH439*BX439))/(100*BQ439)</f>
        <v>0</v>
      </c>
      <c r="L439">
        <f>BV439 - IF(AH439&gt;1, K439*BQ439*100.0/(AJ439*CJ439), 0)</f>
        <v>0</v>
      </c>
      <c r="M439">
        <f>((S439-I439/2)*L439-K439)/(S439+I439/2)</f>
        <v>0</v>
      </c>
      <c r="N439">
        <f>M439*(CC439+CD439)/1000.0</f>
        <v>0</v>
      </c>
      <c r="O439">
        <f>(BV439 - IF(AH439&gt;1, K439*BQ439*100.0/(AJ439*CJ439), 0))*(CC439+CD439)/1000.0</f>
        <v>0</v>
      </c>
      <c r="P439">
        <f>2.0/((1/R439-1/Q439)+SIGN(R439)*SQRT((1/R439-1/Q439)*(1/R439-1/Q439) + 4*BR439/((BR439+1)*(BR439+1))*(2*1/R439*1/Q439-1/Q439*1/Q439)))</f>
        <v>0</v>
      </c>
      <c r="Q439">
        <f>IF(LEFT(BS439,1)&lt;&gt;"0",IF(LEFT(BS439,1)="1",3.0,BT439),$D$5+$E$5*(CJ439*CC439/($K$5*1000))+$F$5*(CJ439*CC439/($K$5*1000))*MAX(MIN(BQ439,$J$5),$I$5)*MAX(MIN(BQ439,$J$5),$I$5)+$G$5*MAX(MIN(BQ439,$J$5),$I$5)*(CJ439*CC439/($K$5*1000))+$H$5*(CJ439*CC439/($K$5*1000))*(CJ439*CC439/($K$5*1000)))</f>
        <v>0</v>
      </c>
      <c r="R439">
        <f>I439*(1000-(1000*0.61365*exp(17.502*V439/(240.97+V439))/(CC439+CD439)+BX439)/2)/(1000*0.61365*exp(17.502*V439/(240.97+V439))/(CC439+CD439)-BX439)</f>
        <v>0</v>
      </c>
      <c r="S439">
        <f>1/((BR439+1)/(P439/1.6)+1/(Q439/1.37)) + BR439/((BR439+1)/(P439/1.6) + BR439/(Q439/1.37))</f>
        <v>0</v>
      </c>
      <c r="T439">
        <f>(BM439*BP439)</f>
        <v>0</v>
      </c>
      <c r="U439">
        <f>(CE439+(T439+2*0.95*5.67E-8*(((CE439+$B$7)+273)^4-(CE439+273)^4)-44100*I439)/(1.84*29.3*Q439+8*0.95*5.67E-8*(CE439+273)^3))</f>
        <v>0</v>
      </c>
      <c r="V439">
        <f>($C$7*CF439+$D$7*CG439+$E$7*U439)</f>
        <v>0</v>
      </c>
      <c r="W439">
        <f>0.61365*exp(17.502*V439/(240.97+V439))</f>
        <v>0</v>
      </c>
      <c r="X439">
        <f>(Y439/Z439*100)</f>
        <v>0</v>
      </c>
      <c r="Y439">
        <f>BX439*(CC439+CD439)/1000</f>
        <v>0</v>
      </c>
      <c r="Z439">
        <f>0.61365*exp(17.502*CE439/(240.97+CE439))</f>
        <v>0</v>
      </c>
      <c r="AA439">
        <f>(W439-BX439*(CC439+CD439)/1000)</f>
        <v>0</v>
      </c>
      <c r="AB439">
        <f>(-I439*44100)</f>
        <v>0</v>
      </c>
      <c r="AC439">
        <f>2*29.3*Q439*0.92*(CE439-V439)</f>
        <v>0</v>
      </c>
      <c r="AD439">
        <f>2*0.95*5.67E-8*(((CE439+$B$7)+273)^4-(V439+273)^4)</f>
        <v>0</v>
      </c>
      <c r="AE439">
        <f>T439+AD439+AB439+AC439</f>
        <v>0</v>
      </c>
      <c r="AF439">
        <v>0</v>
      </c>
      <c r="AG439">
        <v>0</v>
      </c>
      <c r="AH439">
        <f>IF(AF439*$H$13&gt;=AJ439,1.0,(AJ439/(AJ439-AF439*$H$13)))</f>
        <v>0</v>
      </c>
      <c r="AI439">
        <f>(AH439-1)*100</f>
        <v>0</v>
      </c>
      <c r="AJ439">
        <f>MAX(0,($B$13+$C$13*CJ439)/(1+$D$13*CJ439)*CC439/(CE439+273)*$E$13)</f>
        <v>0</v>
      </c>
      <c r="AK439" t="s">
        <v>292</v>
      </c>
      <c r="AL439" t="s">
        <v>292</v>
      </c>
      <c r="AM439">
        <v>0</v>
      </c>
      <c r="AN439">
        <v>0</v>
      </c>
      <c r="AO439">
        <f>1-AM439/AN439</f>
        <v>0</v>
      </c>
      <c r="AP439">
        <v>0</v>
      </c>
      <c r="AQ439" t="s">
        <v>292</v>
      </c>
      <c r="AR439" t="s">
        <v>292</v>
      </c>
      <c r="AS439">
        <v>0</v>
      </c>
      <c r="AT439">
        <v>0</v>
      </c>
      <c r="AU439">
        <f>1-AS439/AT439</f>
        <v>0</v>
      </c>
      <c r="AV439">
        <v>0.5</v>
      </c>
      <c r="AW439">
        <f>BN439</f>
        <v>0</v>
      </c>
      <c r="AX439">
        <f>K439</f>
        <v>0</v>
      </c>
      <c r="AY439">
        <f>AU439*AV439*AW439</f>
        <v>0</v>
      </c>
      <c r="AZ439">
        <f>(AX439-AP439)/AW439</f>
        <v>0</v>
      </c>
      <c r="BA439">
        <f>(AN439-AT439)/AT439</f>
        <v>0</v>
      </c>
      <c r="BB439">
        <f>AM439/(AO439+AM439/AT439)</f>
        <v>0</v>
      </c>
      <c r="BC439" t="s">
        <v>292</v>
      </c>
      <c r="BD439">
        <v>0</v>
      </c>
      <c r="BE439">
        <f>IF(BD439&lt;&gt;0, BD439, BB439)</f>
        <v>0</v>
      </c>
      <c r="BF439">
        <f>1-BE439/AT439</f>
        <v>0</v>
      </c>
      <c r="BG439">
        <f>(AT439-AS439)/(AT439-BE439)</f>
        <v>0</v>
      </c>
      <c r="BH439">
        <f>(AN439-AT439)/(AN439-BE439)</f>
        <v>0</v>
      </c>
      <c r="BI439">
        <f>(AT439-AS439)/(AT439-AM439)</f>
        <v>0</v>
      </c>
      <c r="BJ439">
        <f>(AN439-AT439)/(AN439-AM439)</f>
        <v>0</v>
      </c>
      <c r="BK439">
        <f>(BG439*BE439/AS439)</f>
        <v>0</v>
      </c>
      <c r="BL439">
        <f>(1-BK439)</f>
        <v>0</v>
      </c>
      <c r="BM439">
        <f>$B$11*CK439+$C$11*CL439+$F$11*CM439*(1-CP439)</f>
        <v>0</v>
      </c>
      <c r="BN439">
        <f>BM439*BO439</f>
        <v>0</v>
      </c>
      <c r="BO439">
        <f>($B$11*$D$9+$C$11*$D$9+$F$11*((CZ439+CR439)/MAX(CZ439+CR439+DA439, 0.1)*$I$9+DA439/MAX(CZ439+CR439+DA439, 0.1)*$J$9))/($B$11+$C$11+$F$11)</f>
        <v>0</v>
      </c>
      <c r="BP439">
        <f>($B$11*$K$9+$C$11*$K$9+$F$11*((CZ439+CR439)/MAX(CZ439+CR439+DA439, 0.1)*$P$9+DA439/MAX(CZ439+CR439+DA439, 0.1)*$Q$9))/($B$11+$C$11+$F$11)</f>
        <v>0</v>
      </c>
      <c r="BQ439">
        <v>6</v>
      </c>
      <c r="BR439">
        <v>0.5</v>
      </c>
      <c r="BS439" t="s">
        <v>293</v>
      </c>
      <c r="BT439">
        <v>2</v>
      </c>
      <c r="BU439">
        <v>1627941357.6</v>
      </c>
      <c r="BV439">
        <v>1405.42</v>
      </c>
      <c r="BW439">
        <v>1409.89</v>
      </c>
      <c r="BX439">
        <v>19.7964</v>
      </c>
      <c r="BY439">
        <v>19.7397</v>
      </c>
      <c r="BZ439">
        <v>1401.85</v>
      </c>
      <c r="CA439">
        <v>19.9261</v>
      </c>
      <c r="CB439">
        <v>899.962</v>
      </c>
      <c r="CC439">
        <v>101.132</v>
      </c>
      <c r="CD439">
        <v>0.0996593</v>
      </c>
      <c r="CE439">
        <v>35.3445</v>
      </c>
      <c r="CF439">
        <v>35.6099</v>
      </c>
      <c r="CG439">
        <v>999.9</v>
      </c>
      <c r="CH439">
        <v>0</v>
      </c>
      <c r="CI439">
        <v>0</v>
      </c>
      <c r="CJ439">
        <v>10006.2</v>
      </c>
      <c r="CK439">
        <v>0</v>
      </c>
      <c r="CL439">
        <v>66.2084</v>
      </c>
      <c r="CM439">
        <v>1459.97</v>
      </c>
      <c r="CN439">
        <v>0.973003</v>
      </c>
      <c r="CO439">
        <v>0.0269966</v>
      </c>
      <c r="CP439">
        <v>0</v>
      </c>
      <c r="CQ439">
        <v>3.1677</v>
      </c>
      <c r="CR439">
        <v>4.99951</v>
      </c>
      <c r="CS439">
        <v>191.557</v>
      </c>
      <c r="CT439">
        <v>11911.6</v>
      </c>
      <c r="CU439">
        <v>48.25</v>
      </c>
      <c r="CV439">
        <v>50.625</v>
      </c>
      <c r="CW439">
        <v>49.75</v>
      </c>
      <c r="CX439">
        <v>49.812</v>
      </c>
      <c r="CY439">
        <v>50.312</v>
      </c>
      <c r="CZ439">
        <v>1415.69</v>
      </c>
      <c r="DA439">
        <v>39.28</v>
      </c>
      <c r="DB439">
        <v>0</v>
      </c>
      <c r="DC439">
        <v>1627941358.3</v>
      </c>
      <c r="DD439">
        <v>0</v>
      </c>
      <c r="DE439">
        <v>3.27096</v>
      </c>
      <c r="DF439">
        <v>0.767838473484571</v>
      </c>
      <c r="DG439">
        <v>-0.0116923153637667</v>
      </c>
      <c r="DH439">
        <v>191.50496</v>
      </c>
      <c r="DI439">
        <v>15</v>
      </c>
      <c r="DJ439">
        <v>1627940486.6</v>
      </c>
      <c r="DK439" t="s">
        <v>294</v>
      </c>
      <c r="DL439">
        <v>1627940484.1</v>
      </c>
      <c r="DM439">
        <v>1627940486.6</v>
      </c>
      <c r="DN439">
        <v>1</v>
      </c>
      <c r="DO439">
        <v>-0.66</v>
      </c>
      <c r="DP439">
        <v>-0.126</v>
      </c>
      <c r="DQ439">
        <v>0.617</v>
      </c>
      <c r="DR439">
        <v>-0.144</v>
      </c>
      <c r="DS439">
        <v>420</v>
      </c>
      <c r="DT439">
        <v>19</v>
      </c>
      <c r="DU439">
        <v>0.69</v>
      </c>
      <c r="DV439">
        <v>0.21</v>
      </c>
      <c r="DW439">
        <v>-4.37004780487805</v>
      </c>
      <c r="DX439">
        <v>0.282206550522643</v>
      </c>
      <c r="DY439">
        <v>0.132924371171275</v>
      </c>
      <c r="DZ439">
        <v>1</v>
      </c>
      <c r="EA439">
        <v>3.26913714285714</v>
      </c>
      <c r="EB439">
        <v>0.344435181627061</v>
      </c>
      <c r="EC439">
        <v>0.169621880471518</v>
      </c>
      <c r="ED439">
        <v>1</v>
      </c>
      <c r="EE439">
        <v>0.0961032487804878</v>
      </c>
      <c r="EF439">
        <v>-0.220251809059233</v>
      </c>
      <c r="EG439">
        <v>0.0348057965297352</v>
      </c>
      <c r="EH439">
        <v>0</v>
      </c>
      <c r="EI439">
        <v>2</v>
      </c>
      <c r="EJ439">
        <v>3</v>
      </c>
      <c r="EK439" t="s">
        <v>298</v>
      </c>
      <c r="EL439">
        <v>100</v>
      </c>
      <c r="EM439">
        <v>100</v>
      </c>
      <c r="EN439">
        <v>3.57</v>
      </c>
      <c r="EO439">
        <v>-0.1297</v>
      </c>
      <c r="EP439">
        <v>-1.5265217558934</v>
      </c>
      <c r="EQ439">
        <v>0.00616335315543056</v>
      </c>
      <c r="ER439">
        <v>-2.81551833566181e-06</v>
      </c>
      <c r="ES439">
        <v>7.20361701182458e-10</v>
      </c>
      <c r="ET439">
        <v>-0.335119031910718</v>
      </c>
      <c r="EU439">
        <v>0.000949733804135094</v>
      </c>
      <c r="EV439">
        <v>0.000626151634330831</v>
      </c>
      <c r="EW439">
        <v>-7.8445624330649e-06</v>
      </c>
      <c r="EX439">
        <v>-4</v>
      </c>
      <c r="EY439">
        <v>2067</v>
      </c>
      <c r="EZ439">
        <v>1</v>
      </c>
      <c r="FA439">
        <v>22</v>
      </c>
      <c r="FB439">
        <v>14.6</v>
      </c>
      <c r="FC439">
        <v>14.5</v>
      </c>
      <c r="FD439">
        <v>18</v>
      </c>
      <c r="FE439">
        <v>995.093</v>
      </c>
      <c r="FF439">
        <v>442.736</v>
      </c>
      <c r="FG439">
        <v>33.0011</v>
      </c>
      <c r="FH439">
        <v>36.2073</v>
      </c>
      <c r="FI439">
        <v>30.0008</v>
      </c>
      <c r="FJ439">
        <v>35.9623</v>
      </c>
      <c r="FK439">
        <v>35.9743</v>
      </c>
      <c r="FL439">
        <v>71.7504</v>
      </c>
      <c r="FM439">
        <v>46.8036</v>
      </c>
      <c r="FN439">
        <v>0</v>
      </c>
      <c r="FO439">
        <v>33</v>
      </c>
      <c r="FP439">
        <v>1422.76</v>
      </c>
      <c r="FQ439">
        <v>19.8062</v>
      </c>
      <c r="FR439">
        <v>98.6154</v>
      </c>
      <c r="FS439">
        <v>97.4165</v>
      </c>
    </row>
    <row r="440" spans="1:175">
      <c r="A440">
        <v>424</v>
      </c>
      <c r="B440">
        <v>1627941359.6</v>
      </c>
      <c r="C440">
        <v>846</v>
      </c>
      <c r="D440" t="s">
        <v>1142</v>
      </c>
      <c r="E440" t="s">
        <v>1143</v>
      </c>
      <c r="F440">
        <v>0</v>
      </c>
      <c r="H440">
        <v>1627941359.6</v>
      </c>
      <c r="I440">
        <f>(J440)/1000</f>
        <v>0</v>
      </c>
      <c r="J440">
        <f>1000*CB440*AH440*(BX440-BY440)/(100*BQ440*(1000-AH440*BX440))</f>
        <v>0</v>
      </c>
      <c r="K440">
        <f>CB440*AH440*(BW440-BV440*(1000-AH440*BY440)/(1000-AH440*BX440))/(100*BQ440)</f>
        <v>0</v>
      </c>
      <c r="L440">
        <f>BV440 - IF(AH440&gt;1, K440*BQ440*100.0/(AJ440*CJ440), 0)</f>
        <v>0</v>
      </c>
      <c r="M440">
        <f>((S440-I440/2)*L440-K440)/(S440+I440/2)</f>
        <v>0</v>
      </c>
      <c r="N440">
        <f>M440*(CC440+CD440)/1000.0</f>
        <v>0</v>
      </c>
      <c r="O440">
        <f>(BV440 - IF(AH440&gt;1, K440*BQ440*100.0/(AJ440*CJ440), 0))*(CC440+CD440)/1000.0</f>
        <v>0</v>
      </c>
      <c r="P440">
        <f>2.0/((1/R440-1/Q440)+SIGN(R440)*SQRT((1/R440-1/Q440)*(1/R440-1/Q440) + 4*BR440/((BR440+1)*(BR440+1))*(2*1/R440*1/Q440-1/Q440*1/Q440)))</f>
        <v>0</v>
      </c>
      <c r="Q440">
        <f>IF(LEFT(BS440,1)&lt;&gt;"0",IF(LEFT(BS440,1)="1",3.0,BT440),$D$5+$E$5*(CJ440*CC440/($K$5*1000))+$F$5*(CJ440*CC440/($K$5*1000))*MAX(MIN(BQ440,$J$5),$I$5)*MAX(MIN(BQ440,$J$5),$I$5)+$G$5*MAX(MIN(BQ440,$J$5),$I$5)*(CJ440*CC440/($K$5*1000))+$H$5*(CJ440*CC440/($K$5*1000))*(CJ440*CC440/($K$5*1000)))</f>
        <v>0</v>
      </c>
      <c r="R440">
        <f>I440*(1000-(1000*0.61365*exp(17.502*V440/(240.97+V440))/(CC440+CD440)+BX440)/2)/(1000*0.61365*exp(17.502*V440/(240.97+V440))/(CC440+CD440)-BX440)</f>
        <v>0</v>
      </c>
      <c r="S440">
        <f>1/((BR440+1)/(P440/1.6)+1/(Q440/1.37)) + BR440/((BR440+1)/(P440/1.6) + BR440/(Q440/1.37))</f>
        <v>0</v>
      </c>
      <c r="T440">
        <f>(BM440*BP440)</f>
        <v>0</v>
      </c>
      <c r="U440">
        <f>(CE440+(T440+2*0.95*5.67E-8*(((CE440+$B$7)+273)^4-(CE440+273)^4)-44100*I440)/(1.84*29.3*Q440+8*0.95*5.67E-8*(CE440+273)^3))</f>
        <v>0</v>
      </c>
      <c r="V440">
        <f>($C$7*CF440+$D$7*CG440+$E$7*U440)</f>
        <v>0</v>
      </c>
      <c r="W440">
        <f>0.61365*exp(17.502*V440/(240.97+V440))</f>
        <v>0</v>
      </c>
      <c r="X440">
        <f>(Y440/Z440*100)</f>
        <v>0</v>
      </c>
      <c r="Y440">
        <f>BX440*(CC440+CD440)/1000</f>
        <v>0</v>
      </c>
      <c r="Z440">
        <f>0.61365*exp(17.502*CE440/(240.97+CE440))</f>
        <v>0</v>
      </c>
      <c r="AA440">
        <f>(W440-BX440*(CC440+CD440)/1000)</f>
        <v>0</v>
      </c>
      <c r="AB440">
        <f>(-I440*44100)</f>
        <v>0</v>
      </c>
      <c r="AC440">
        <f>2*29.3*Q440*0.92*(CE440-V440)</f>
        <v>0</v>
      </c>
      <c r="AD440">
        <f>2*0.95*5.67E-8*(((CE440+$B$7)+273)^4-(V440+273)^4)</f>
        <v>0</v>
      </c>
      <c r="AE440">
        <f>T440+AD440+AB440+AC440</f>
        <v>0</v>
      </c>
      <c r="AF440">
        <v>0</v>
      </c>
      <c r="AG440">
        <v>0</v>
      </c>
      <c r="AH440">
        <f>IF(AF440*$H$13&gt;=AJ440,1.0,(AJ440/(AJ440-AF440*$H$13)))</f>
        <v>0</v>
      </c>
      <c r="AI440">
        <f>(AH440-1)*100</f>
        <v>0</v>
      </c>
      <c r="AJ440">
        <f>MAX(0,($B$13+$C$13*CJ440)/(1+$D$13*CJ440)*CC440/(CE440+273)*$E$13)</f>
        <v>0</v>
      </c>
      <c r="AK440" t="s">
        <v>292</v>
      </c>
      <c r="AL440" t="s">
        <v>292</v>
      </c>
      <c r="AM440">
        <v>0</v>
      </c>
      <c r="AN440">
        <v>0</v>
      </c>
      <c r="AO440">
        <f>1-AM440/AN440</f>
        <v>0</v>
      </c>
      <c r="AP440">
        <v>0</v>
      </c>
      <c r="AQ440" t="s">
        <v>292</v>
      </c>
      <c r="AR440" t="s">
        <v>292</v>
      </c>
      <c r="AS440">
        <v>0</v>
      </c>
      <c r="AT440">
        <v>0</v>
      </c>
      <c r="AU440">
        <f>1-AS440/AT440</f>
        <v>0</v>
      </c>
      <c r="AV440">
        <v>0.5</v>
      </c>
      <c r="AW440">
        <f>BN440</f>
        <v>0</v>
      </c>
      <c r="AX440">
        <f>K440</f>
        <v>0</v>
      </c>
      <c r="AY440">
        <f>AU440*AV440*AW440</f>
        <v>0</v>
      </c>
      <c r="AZ440">
        <f>(AX440-AP440)/AW440</f>
        <v>0</v>
      </c>
      <c r="BA440">
        <f>(AN440-AT440)/AT440</f>
        <v>0</v>
      </c>
      <c r="BB440">
        <f>AM440/(AO440+AM440/AT440)</f>
        <v>0</v>
      </c>
      <c r="BC440" t="s">
        <v>292</v>
      </c>
      <c r="BD440">
        <v>0</v>
      </c>
      <c r="BE440">
        <f>IF(BD440&lt;&gt;0, BD440, BB440)</f>
        <v>0</v>
      </c>
      <c r="BF440">
        <f>1-BE440/AT440</f>
        <v>0</v>
      </c>
      <c r="BG440">
        <f>(AT440-AS440)/(AT440-BE440)</f>
        <v>0</v>
      </c>
      <c r="BH440">
        <f>(AN440-AT440)/(AN440-BE440)</f>
        <v>0</v>
      </c>
      <c r="BI440">
        <f>(AT440-AS440)/(AT440-AM440)</f>
        <v>0</v>
      </c>
      <c r="BJ440">
        <f>(AN440-AT440)/(AN440-AM440)</f>
        <v>0</v>
      </c>
      <c r="BK440">
        <f>(BG440*BE440/AS440)</f>
        <v>0</v>
      </c>
      <c r="BL440">
        <f>(1-BK440)</f>
        <v>0</v>
      </c>
      <c r="BM440">
        <f>$B$11*CK440+$C$11*CL440+$F$11*CM440*(1-CP440)</f>
        <v>0</v>
      </c>
      <c r="BN440">
        <f>BM440*BO440</f>
        <v>0</v>
      </c>
      <c r="BO440">
        <f>($B$11*$D$9+$C$11*$D$9+$F$11*((CZ440+CR440)/MAX(CZ440+CR440+DA440, 0.1)*$I$9+DA440/MAX(CZ440+CR440+DA440, 0.1)*$J$9))/($B$11+$C$11+$F$11)</f>
        <v>0</v>
      </c>
      <c r="BP440">
        <f>($B$11*$K$9+$C$11*$K$9+$F$11*((CZ440+CR440)/MAX(CZ440+CR440+DA440, 0.1)*$P$9+DA440/MAX(CZ440+CR440+DA440, 0.1)*$Q$9))/($B$11+$C$11+$F$11)</f>
        <v>0</v>
      </c>
      <c r="BQ440">
        <v>6</v>
      </c>
      <c r="BR440">
        <v>0.5</v>
      </c>
      <c r="BS440" t="s">
        <v>293</v>
      </c>
      <c r="BT440">
        <v>2</v>
      </c>
      <c r="BU440">
        <v>1627941359.6</v>
      </c>
      <c r="BV440">
        <v>1408.88</v>
      </c>
      <c r="BW440">
        <v>1413.37</v>
      </c>
      <c r="BX440">
        <v>19.8049</v>
      </c>
      <c r="BY440">
        <v>19.7422</v>
      </c>
      <c r="BZ440">
        <v>1405.31</v>
      </c>
      <c r="CA440">
        <v>19.9344</v>
      </c>
      <c r="CB440">
        <v>900.003</v>
      </c>
      <c r="CC440">
        <v>101.13</v>
      </c>
      <c r="CD440">
        <v>0.100106</v>
      </c>
      <c r="CE440">
        <v>35.3433</v>
      </c>
      <c r="CF440">
        <v>35.6107</v>
      </c>
      <c r="CG440">
        <v>999.9</v>
      </c>
      <c r="CH440">
        <v>0</v>
      </c>
      <c r="CI440">
        <v>0</v>
      </c>
      <c r="CJ440">
        <v>9998.12</v>
      </c>
      <c r="CK440">
        <v>0</v>
      </c>
      <c r="CL440">
        <v>66.2084</v>
      </c>
      <c r="CM440">
        <v>1459.98</v>
      </c>
      <c r="CN440">
        <v>0.973003</v>
      </c>
      <c r="CO440">
        <v>0.0269966</v>
      </c>
      <c r="CP440">
        <v>0</v>
      </c>
      <c r="CQ440">
        <v>3.122</v>
      </c>
      <c r="CR440">
        <v>4.99951</v>
      </c>
      <c r="CS440">
        <v>191.638</v>
      </c>
      <c r="CT440">
        <v>11911.7</v>
      </c>
      <c r="CU440">
        <v>48.25</v>
      </c>
      <c r="CV440">
        <v>50.625</v>
      </c>
      <c r="CW440">
        <v>49.75</v>
      </c>
      <c r="CX440">
        <v>49.812</v>
      </c>
      <c r="CY440">
        <v>50.312</v>
      </c>
      <c r="CZ440">
        <v>1415.7</v>
      </c>
      <c r="DA440">
        <v>39.28</v>
      </c>
      <c r="DB440">
        <v>0</v>
      </c>
      <c r="DC440">
        <v>1627941360.1</v>
      </c>
      <c r="DD440">
        <v>0</v>
      </c>
      <c r="DE440">
        <v>3.25203461538462</v>
      </c>
      <c r="DF440">
        <v>-0.00872819628121724</v>
      </c>
      <c r="DG440">
        <v>0.636786313599015</v>
      </c>
      <c r="DH440">
        <v>191.498153846154</v>
      </c>
      <c r="DI440">
        <v>15</v>
      </c>
      <c r="DJ440">
        <v>1627940486.6</v>
      </c>
      <c r="DK440" t="s">
        <v>294</v>
      </c>
      <c r="DL440">
        <v>1627940484.1</v>
      </c>
      <c r="DM440">
        <v>1627940486.6</v>
      </c>
      <c r="DN440">
        <v>1</v>
      </c>
      <c r="DO440">
        <v>-0.66</v>
      </c>
      <c r="DP440">
        <v>-0.126</v>
      </c>
      <c r="DQ440">
        <v>0.617</v>
      </c>
      <c r="DR440">
        <v>-0.144</v>
      </c>
      <c r="DS440">
        <v>420</v>
      </c>
      <c r="DT440">
        <v>19</v>
      </c>
      <c r="DU440">
        <v>0.69</v>
      </c>
      <c r="DV440">
        <v>0.21</v>
      </c>
      <c r="DW440">
        <v>-4.38218658536585</v>
      </c>
      <c r="DX440">
        <v>0.0367085017421552</v>
      </c>
      <c r="DY440">
        <v>0.139581969092205</v>
      </c>
      <c r="DZ440">
        <v>1</v>
      </c>
      <c r="EA440">
        <v>3.26197352941176</v>
      </c>
      <c r="EB440">
        <v>-0.0293457378912676</v>
      </c>
      <c r="EC440">
        <v>0.170368476628512</v>
      </c>
      <c r="ED440">
        <v>1</v>
      </c>
      <c r="EE440">
        <v>0.0946108658536585</v>
      </c>
      <c r="EF440">
        <v>-0.324174071080139</v>
      </c>
      <c r="EG440">
        <v>0.0360467578879975</v>
      </c>
      <c r="EH440">
        <v>0</v>
      </c>
      <c r="EI440">
        <v>2</v>
      </c>
      <c r="EJ440">
        <v>3</v>
      </c>
      <c r="EK440" t="s">
        <v>298</v>
      </c>
      <c r="EL440">
        <v>100</v>
      </c>
      <c r="EM440">
        <v>100</v>
      </c>
      <c r="EN440">
        <v>3.57</v>
      </c>
      <c r="EO440">
        <v>-0.1295</v>
      </c>
      <c r="EP440">
        <v>-1.5265217558934</v>
      </c>
      <c r="EQ440">
        <v>0.00616335315543056</v>
      </c>
      <c r="ER440">
        <v>-2.81551833566181e-06</v>
      </c>
      <c r="ES440">
        <v>7.20361701182458e-10</v>
      </c>
      <c r="ET440">
        <v>-0.335119031910718</v>
      </c>
      <c r="EU440">
        <v>0.000949733804135094</v>
      </c>
      <c r="EV440">
        <v>0.000626151634330831</v>
      </c>
      <c r="EW440">
        <v>-7.8445624330649e-06</v>
      </c>
      <c r="EX440">
        <v>-4</v>
      </c>
      <c r="EY440">
        <v>2067</v>
      </c>
      <c r="EZ440">
        <v>1</v>
      </c>
      <c r="FA440">
        <v>22</v>
      </c>
      <c r="FB440">
        <v>14.6</v>
      </c>
      <c r="FC440">
        <v>14.6</v>
      </c>
      <c r="FD440">
        <v>18</v>
      </c>
      <c r="FE440">
        <v>995.103</v>
      </c>
      <c r="FF440">
        <v>442.633</v>
      </c>
      <c r="FG440">
        <v>33.001</v>
      </c>
      <c r="FH440">
        <v>36.2107</v>
      </c>
      <c r="FI440">
        <v>30.0008</v>
      </c>
      <c r="FJ440">
        <v>35.9665</v>
      </c>
      <c r="FK440">
        <v>35.9785</v>
      </c>
      <c r="FL440">
        <v>71.8543</v>
      </c>
      <c r="FM440">
        <v>46.8036</v>
      </c>
      <c r="FN440">
        <v>0</v>
      </c>
      <c r="FO440">
        <v>33</v>
      </c>
      <c r="FP440">
        <v>1422.76</v>
      </c>
      <c r="FQ440">
        <v>19.8033</v>
      </c>
      <c r="FR440">
        <v>98.6146</v>
      </c>
      <c r="FS440">
        <v>97.4169</v>
      </c>
    </row>
    <row r="441" spans="1:175">
      <c r="A441">
        <v>425</v>
      </c>
      <c r="B441">
        <v>1627941361.6</v>
      </c>
      <c r="C441">
        <v>848</v>
      </c>
      <c r="D441" t="s">
        <v>1144</v>
      </c>
      <c r="E441" t="s">
        <v>1145</v>
      </c>
      <c r="F441">
        <v>0</v>
      </c>
      <c r="H441">
        <v>1627941361.6</v>
      </c>
      <c r="I441">
        <f>(J441)/1000</f>
        <v>0</v>
      </c>
      <c r="J441">
        <f>1000*CB441*AH441*(BX441-BY441)/(100*BQ441*(1000-AH441*BX441))</f>
        <v>0</v>
      </c>
      <c r="K441">
        <f>CB441*AH441*(BW441-BV441*(1000-AH441*BY441)/(1000-AH441*BX441))/(100*BQ441)</f>
        <v>0</v>
      </c>
      <c r="L441">
        <f>BV441 - IF(AH441&gt;1, K441*BQ441*100.0/(AJ441*CJ441), 0)</f>
        <v>0</v>
      </c>
      <c r="M441">
        <f>((S441-I441/2)*L441-K441)/(S441+I441/2)</f>
        <v>0</v>
      </c>
      <c r="N441">
        <f>M441*(CC441+CD441)/1000.0</f>
        <v>0</v>
      </c>
      <c r="O441">
        <f>(BV441 - IF(AH441&gt;1, K441*BQ441*100.0/(AJ441*CJ441), 0))*(CC441+CD441)/1000.0</f>
        <v>0</v>
      </c>
      <c r="P441">
        <f>2.0/((1/R441-1/Q441)+SIGN(R441)*SQRT((1/R441-1/Q441)*(1/R441-1/Q441) + 4*BR441/((BR441+1)*(BR441+1))*(2*1/R441*1/Q441-1/Q441*1/Q441)))</f>
        <v>0</v>
      </c>
      <c r="Q441">
        <f>IF(LEFT(BS441,1)&lt;&gt;"0",IF(LEFT(BS441,1)="1",3.0,BT441),$D$5+$E$5*(CJ441*CC441/($K$5*1000))+$F$5*(CJ441*CC441/($K$5*1000))*MAX(MIN(BQ441,$J$5),$I$5)*MAX(MIN(BQ441,$J$5),$I$5)+$G$5*MAX(MIN(BQ441,$J$5),$I$5)*(CJ441*CC441/($K$5*1000))+$H$5*(CJ441*CC441/($K$5*1000))*(CJ441*CC441/($K$5*1000)))</f>
        <v>0</v>
      </c>
      <c r="R441">
        <f>I441*(1000-(1000*0.61365*exp(17.502*V441/(240.97+V441))/(CC441+CD441)+BX441)/2)/(1000*0.61365*exp(17.502*V441/(240.97+V441))/(CC441+CD441)-BX441)</f>
        <v>0</v>
      </c>
      <c r="S441">
        <f>1/((BR441+1)/(P441/1.6)+1/(Q441/1.37)) + BR441/((BR441+1)/(P441/1.6) + BR441/(Q441/1.37))</f>
        <v>0</v>
      </c>
      <c r="T441">
        <f>(BM441*BP441)</f>
        <v>0</v>
      </c>
      <c r="U441">
        <f>(CE441+(T441+2*0.95*5.67E-8*(((CE441+$B$7)+273)^4-(CE441+273)^4)-44100*I441)/(1.84*29.3*Q441+8*0.95*5.67E-8*(CE441+273)^3))</f>
        <v>0</v>
      </c>
      <c r="V441">
        <f>($C$7*CF441+$D$7*CG441+$E$7*U441)</f>
        <v>0</v>
      </c>
      <c r="W441">
        <f>0.61365*exp(17.502*V441/(240.97+V441))</f>
        <v>0</v>
      </c>
      <c r="X441">
        <f>(Y441/Z441*100)</f>
        <v>0</v>
      </c>
      <c r="Y441">
        <f>BX441*(CC441+CD441)/1000</f>
        <v>0</v>
      </c>
      <c r="Z441">
        <f>0.61365*exp(17.502*CE441/(240.97+CE441))</f>
        <v>0</v>
      </c>
      <c r="AA441">
        <f>(W441-BX441*(CC441+CD441)/1000)</f>
        <v>0</v>
      </c>
      <c r="AB441">
        <f>(-I441*44100)</f>
        <v>0</v>
      </c>
      <c r="AC441">
        <f>2*29.3*Q441*0.92*(CE441-V441)</f>
        <v>0</v>
      </c>
      <c r="AD441">
        <f>2*0.95*5.67E-8*(((CE441+$B$7)+273)^4-(V441+273)^4)</f>
        <v>0</v>
      </c>
      <c r="AE441">
        <f>T441+AD441+AB441+AC441</f>
        <v>0</v>
      </c>
      <c r="AF441">
        <v>0</v>
      </c>
      <c r="AG441">
        <v>0</v>
      </c>
      <c r="AH441">
        <f>IF(AF441*$H$13&gt;=AJ441,1.0,(AJ441/(AJ441-AF441*$H$13)))</f>
        <v>0</v>
      </c>
      <c r="AI441">
        <f>(AH441-1)*100</f>
        <v>0</v>
      </c>
      <c r="AJ441">
        <f>MAX(0,($B$13+$C$13*CJ441)/(1+$D$13*CJ441)*CC441/(CE441+273)*$E$13)</f>
        <v>0</v>
      </c>
      <c r="AK441" t="s">
        <v>292</v>
      </c>
      <c r="AL441" t="s">
        <v>292</v>
      </c>
      <c r="AM441">
        <v>0</v>
      </c>
      <c r="AN441">
        <v>0</v>
      </c>
      <c r="AO441">
        <f>1-AM441/AN441</f>
        <v>0</v>
      </c>
      <c r="AP441">
        <v>0</v>
      </c>
      <c r="AQ441" t="s">
        <v>292</v>
      </c>
      <c r="AR441" t="s">
        <v>292</v>
      </c>
      <c r="AS441">
        <v>0</v>
      </c>
      <c r="AT441">
        <v>0</v>
      </c>
      <c r="AU441">
        <f>1-AS441/AT441</f>
        <v>0</v>
      </c>
      <c r="AV441">
        <v>0.5</v>
      </c>
      <c r="AW441">
        <f>BN441</f>
        <v>0</v>
      </c>
      <c r="AX441">
        <f>K441</f>
        <v>0</v>
      </c>
      <c r="AY441">
        <f>AU441*AV441*AW441</f>
        <v>0</v>
      </c>
      <c r="AZ441">
        <f>(AX441-AP441)/AW441</f>
        <v>0</v>
      </c>
      <c r="BA441">
        <f>(AN441-AT441)/AT441</f>
        <v>0</v>
      </c>
      <c r="BB441">
        <f>AM441/(AO441+AM441/AT441)</f>
        <v>0</v>
      </c>
      <c r="BC441" t="s">
        <v>292</v>
      </c>
      <c r="BD441">
        <v>0</v>
      </c>
      <c r="BE441">
        <f>IF(BD441&lt;&gt;0, BD441, BB441)</f>
        <v>0</v>
      </c>
      <c r="BF441">
        <f>1-BE441/AT441</f>
        <v>0</v>
      </c>
      <c r="BG441">
        <f>(AT441-AS441)/(AT441-BE441)</f>
        <v>0</v>
      </c>
      <c r="BH441">
        <f>(AN441-AT441)/(AN441-BE441)</f>
        <v>0</v>
      </c>
      <c r="BI441">
        <f>(AT441-AS441)/(AT441-AM441)</f>
        <v>0</v>
      </c>
      <c r="BJ441">
        <f>(AN441-AT441)/(AN441-AM441)</f>
        <v>0</v>
      </c>
      <c r="BK441">
        <f>(BG441*BE441/AS441)</f>
        <v>0</v>
      </c>
      <c r="BL441">
        <f>(1-BK441)</f>
        <v>0</v>
      </c>
      <c r="BM441">
        <f>$B$11*CK441+$C$11*CL441+$F$11*CM441*(1-CP441)</f>
        <v>0</v>
      </c>
      <c r="BN441">
        <f>BM441*BO441</f>
        <v>0</v>
      </c>
      <c r="BO441">
        <f>($B$11*$D$9+$C$11*$D$9+$F$11*((CZ441+CR441)/MAX(CZ441+CR441+DA441, 0.1)*$I$9+DA441/MAX(CZ441+CR441+DA441, 0.1)*$J$9))/($B$11+$C$11+$F$11)</f>
        <v>0</v>
      </c>
      <c r="BP441">
        <f>($B$11*$K$9+$C$11*$K$9+$F$11*((CZ441+CR441)/MAX(CZ441+CR441+DA441, 0.1)*$P$9+DA441/MAX(CZ441+CR441+DA441, 0.1)*$Q$9))/($B$11+$C$11+$F$11)</f>
        <v>0</v>
      </c>
      <c r="BQ441">
        <v>6</v>
      </c>
      <c r="BR441">
        <v>0.5</v>
      </c>
      <c r="BS441" t="s">
        <v>293</v>
      </c>
      <c r="BT441">
        <v>2</v>
      </c>
      <c r="BU441">
        <v>1627941361.6</v>
      </c>
      <c r="BV441">
        <v>1412.4</v>
      </c>
      <c r="BW441">
        <v>1416.7</v>
      </c>
      <c r="BX441">
        <v>19.8098</v>
      </c>
      <c r="BY441">
        <v>19.7463</v>
      </c>
      <c r="BZ441">
        <v>1408.82</v>
      </c>
      <c r="CA441">
        <v>19.9392</v>
      </c>
      <c r="CB441">
        <v>900.078</v>
      </c>
      <c r="CC441">
        <v>101.13</v>
      </c>
      <c r="CD441">
        <v>0.100005</v>
      </c>
      <c r="CE441">
        <v>35.3411</v>
      </c>
      <c r="CF441">
        <v>35.6035</v>
      </c>
      <c r="CG441">
        <v>999.9</v>
      </c>
      <c r="CH441">
        <v>0</v>
      </c>
      <c r="CI441">
        <v>0</v>
      </c>
      <c r="CJ441">
        <v>10014.4</v>
      </c>
      <c r="CK441">
        <v>0</v>
      </c>
      <c r="CL441">
        <v>66.2084</v>
      </c>
      <c r="CM441">
        <v>1459.97</v>
      </c>
      <c r="CN441">
        <v>0.973003</v>
      </c>
      <c r="CO441">
        <v>0.0269966</v>
      </c>
      <c r="CP441">
        <v>0</v>
      </c>
      <c r="CQ441">
        <v>2.8921</v>
      </c>
      <c r="CR441">
        <v>4.99951</v>
      </c>
      <c r="CS441">
        <v>191.192</v>
      </c>
      <c r="CT441">
        <v>11911.7</v>
      </c>
      <c r="CU441">
        <v>48.25</v>
      </c>
      <c r="CV441">
        <v>50.625</v>
      </c>
      <c r="CW441">
        <v>49.75</v>
      </c>
      <c r="CX441">
        <v>49.812</v>
      </c>
      <c r="CY441">
        <v>50.312</v>
      </c>
      <c r="CZ441">
        <v>1415.69</v>
      </c>
      <c r="DA441">
        <v>39.28</v>
      </c>
      <c r="DB441">
        <v>0</v>
      </c>
      <c r="DC441">
        <v>1627941362.5</v>
      </c>
      <c r="DD441">
        <v>0</v>
      </c>
      <c r="DE441">
        <v>3.249</v>
      </c>
      <c r="DF441">
        <v>-0.284170930794029</v>
      </c>
      <c r="DG441">
        <v>-0.0785983041647324</v>
      </c>
      <c r="DH441">
        <v>191.475730769231</v>
      </c>
      <c r="DI441">
        <v>15</v>
      </c>
      <c r="DJ441">
        <v>1627940486.6</v>
      </c>
      <c r="DK441" t="s">
        <v>294</v>
      </c>
      <c r="DL441">
        <v>1627940484.1</v>
      </c>
      <c r="DM441">
        <v>1627940486.6</v>
      </c>
      <c r="DN441">
        <v>1</v>
      </c>
      <c r="DO441">
        <v>-0.66</v>
      </c>
      <c r="DP441">
        <v>-0.126</v>
      </c>
      <c r="DQ441">
        <v>0.617</v>
      </c>
      <c r="DR441">
        <v>-0.144</v>
      </c>
      <c r="DS441">
        <v>420</v>
      </c>
      <c r="DT441">
        <v>19</v>
      </c>
      <c r="DU441">
        <v>0.69</v>
      </c>
      <c r="DV441">
        <v>0.21</v>
      </c>
      <c r="DW441">
        <v>-4.38975463414634</v>
      </c>
      <c r="DX441">
        <v>-0.220018118466894</v>
      </c>
      <c r="DY441">
        <v>0.143339075827258</v>
      </c>
      <c r="DZ441">
        <v>1</v>
      </c>
      <c r="EA441">
        <v>3.26050882352941</v>
      </c>
      <c r="EB441">
        <v>0.317994380315915</v>
      </c>
      <c r="EC441">
        <v>0.17586617634147</v>
      </c>
      <c r="ED441">
        <v>1</v>
      </c>
      <c r="EE441">
        <v>0.089670656097561</v>
      </c>
      <c r="EF441">
        <v>-0.340660501045296</v>
      </c>
      <c r="EG441">
        <v>0.0363706697473091</v>
      </c>
      <c r="EH441">
        <v>0</v>
      </c>
      <c r="EI441">
        <v>2</v>
      </c>
      <c r="EJ441">
        <v>3</v>
      </c>
      <c r="EK441" t="s">
        <v>298</v>
      </c>
      <c r="EL441">
        <v>100</v>
      </c>
      <c r="EM441">
        <v>100</v>
      </c>
      <c r="EN441">
        <v>3.58</v>
      </c>
      <c r="EO441">
        <v>-0.1294</v>
      </c>
      <c r="EP441">
        <v>-1.5265217558934</v>
      </c>
      <c r="EQ441">
        <v>0.00616335315543056</v>
      </c>
      <c r="ER441">
        <v>-2.81551833566181e-06</v>
      </c>
      <c r="ES441">
        <v>7.20361701182458e-10</v>
      </c>
      <c r="ET441">
        <v>-0.335119031910718</v>
      </c>
      <c r="EU441">
        <v>0.000949733804135094</v>
      </c>
      <c r="EV441">
        <v>0.000626151634330831</v>
      </c>
      <c r="EW441">
        <v>-7.8445624330649e-06</v>
      </c>
      <c r="EX441">
        <v>-4</v>
      </c>
      <c r="EY441">
        <v>2067</v>
      </c>
      <c r="EZ441">
        <v>1</v>
      </c>
      <c r="FA441">
        <v>22</v>
      </c>
      <c r="FB441">
        <v>14.6</v>
      </c>
      <c r="FC441">
        <v>14.6</v>
      </c>
      <c r="FD441">
        <v>18</v>
      </c>
      <c r="FE441">
        <v>995.015</v>
      </c>
      <c r="FF441">
        <v>442.808</v>
      </c>
      <c r="FG441">
        <v>33.0009</v>
      </c>
      <c r="FH441">
        <v>36.214</v>
      </c>
      <c r="FI441">
        <v>30.0007</v>
      </c>
      <c r="FJ441">
        <v>35.9698</v>
      </c>
      <c r="FK441">
        <v>35.9826</v>
      </c>
      <c r="FL441">
        <v>72.0083</v>
      </c>
      <c r="FM441">
        <v>46.8036</v>
      </c>
      <c r="FN441">
        <v>0</v>
      </c>
      <c r="FO441">
        <v>33</v>
      </c>
      <c r="FP441">
        <v>1427.82</v>
      </c>
      <c r="FQ441">
        <v>19.8024</v>
      </c>
      <c r="FR441">
        <v>98.6131</v>
      </c>
      <c r="FS441">
        <v>97.4173</v>
      </c>
    </row>
    <row r="442" spans="1:175">
      <c r="A442">
        <v>426</v>
      </c>
      <c r="B442">
        <v>1627941363.6</v>
      </c>
      <c r="C442">
        <v>850</v>
      </c>
      <c r="D442" t="s">
        <v>1146</v>
      </c>
      <c r="E442" t="s">
        <v>1147</v>
      </c>
      <c r="F442">
        <v>0</v>
      </c>
      <c r="H442">
        <v>1627941363.6</v>
      </c>
      <c r="I442">
        <f>(J442)/1000</f>
        <v>0</v>
      </c>
      <c r="J442">
        <f>1000*CB442*AH442*(BX442-BY442)/(100*BQ442*(1000-AH442*BX442))</f>
        <v>0</v>
      </c>
      <c r="K442">
        <f>CB442*AH442*(BW442-BV442*(1000-AH442*BY442)/(1000-AH442*BX442))/(100*BQ442)</f>
        <v>0</v>
      </c>
      <c r="L442">
        <f>BV442 - IF(AH442&gt;1, K442*BQ442*100.0/(AJ442*CJ442), 0)</f>
        <v>0</v>
      </c>
      <c r="M442">
        <f>((S442-I442/2)*L442-K442)/(S442+I442/2)</f>
        <v>0</v>
      </c>
      <c r="N442">
        <f>M442*(CC442+CD442)/1000.0</f>
        <v>0</v>
      </c>
      <c r="O442">
        <f>(BV442 - IF(AH442&gt;1, K442*BQ442*100.0/(AJ442*CJ442), 0))*(CC442+CD442)/1000.0</f>
        <v>0</v>
      </c>
      <c r="P442">
        <f>2.0/((1/R442-1/Q442)+SIGN(R442)*SQRT((1/R442-1/Q442)*(1/R442-1/Q442) + 4*BR442/((BR442+1)*(BR442+1))*(2*1/R442*1/Q442-1/Q442*1/Q442)))</f>
        <v>0</v>
      </c>
      <c r="Q442">
        <f>IF(LEFT(BS442,1)&lt;&gt;"0",IF(LEFT(BS442,1)="1",3.0,BT442),$D$5+$E$5*(CJ442*CC442/($K$5*1000))+$F$5*(CJ442*CC442/($K$5*1000))*MAX(MIN(BQ442,$J$5),$I$5)*MAX(MIN(BQ442,$J$5),$I$5)+$G$5*MAX(MIN(BQ442,$J$5),$I$5)*(CJ442*CC442/($K$5*1000))+$H$5*(CJ442*CC442/($K$5*1000))*(CJ442*CC442/($K$5*1000)))</f>
        <v>0</v>
      </c>
      <c r="R442">
        <f>I442*(1000-(1000*0.61365*exp(17.502*V442/(240.97+V442))/(CC442+CD442)+BX442)/2)/(1000*0.61365*exp(17.502*V442/(240.97+V442))/(CC442+CD442)-BX442)</f>
        <v>0</v>
      </c>
      <c r="S442">
        <f>1/((BR442+1)/(P442/1.6)+1/(Q442/1.37)) + BR442/((BR442+1)/(P442/1.6) + BR442/(Q442/1.37))</f>
        <v>0</v>
      </c>
      <c r="T442">
        <f>(BM442*BP442)</f>
        <v>0</v>
      </c>
      <c r="U442">
        <f>(CE442+(T442+2*0.95*5.67E-8*(((CE442+$B$7)+273)^4-(CE442+273)^4)-44100*I442)/(1.84*29.3*Q442+8*0.95*5.67E-8*(CE442+273)^3))</f>
        <v>0</v>
      </c>
      <c r="V442">
        <f>($C$7*CF442+$D$7*CG442+$E$7*U442)</f>
        <v>0</v>
      </c>
      <c r="W442">
        <f>0.61365*exp(17.502*V442/(240.97+V442))</f>
        <v>0</v>
      </c>
      <c r="X442">
        <f>(Y442/Z442*100)</f>
        <v>0</v>
      </c>
      <c r="Y442">
        <f>BX442*(CC442+CD442)/1000</f>
        <v>0</v>
      </c>
      <c r="Z442">
        <f>0.61365*exp(17.502*CE442/(240.97+CE442))</f>
        <v>0</v>
      </c>
      <c r="AA442">
        <f>(W442-BX442*(CC442+CD442)/1000)</f>
        <v>0</v>
      </c>
      <c r="AB442">
        <f>(-I442*44100)</f>
        <v>0</v>
      </c>
      <c r="AC442">
        <f>2*29.3*Q442*0.92*(CE442-V442)</f>
        <v>0</v>
      </c>
      <c r="AD442">
        <f>2*0.95*5.67E-8*(((CE442+$B$7)+273)^4-(V442+273)^4)</f>
        <v>0</v>
      </c>
      <c r="AE442">
        <f>T442+AD442+AB442+AC442</f>
        <v>0</v>
      </c>
      <c r="AF442">
        <v>0</v>
      </c>
      <c r="AG442">
        <v>0</v>
      </c>
      <c r="AH442">
        <f>IF(AF442*$H$13&gt;=AJ442,1.0,(AJ442/(AJ442-AF442*$H$13)))</f>
        <v>0</v>
      </c>
      <c r="AI442">
        <f>(AH442-1)*100</f>
        <v>0</v>
      </c>
      <c r="AJ442">
        <f>MAX(0,($B$13+$C$13*CJ442)/(1+$D$13*CJ442)*CC442/(CE442+273)*$E$13)</f>
        <v>0</v>
      </c>
      <c r="AK442" t="s">
        <v>292</v>
      </c>
      <c r="AL442" t="s">
        <v>292</v>
      </c>
      <c r="AM442">
        <v>0</v>
      </c>
      <c r="AN442">
        <v>0</v>
      </c>
      <c r="AO442">
        <f>1-AM442/AN442</f>
        <v>0</v>
      </c>
      <c r="AP442">
        <v>0</v>
      </c>
      <c r="AQ442" t="s">
        <v>292</v>
      </c>
      <c r="AR442" t="s">
        <v>292</v>
      </c>
      <c r="AS442">
        <v>0</v>
      </c>
      <c r="AT442">
        <v>0</v>
      </c>
      <c r="AU442">
        <f>1-AS442/AT442</f>
        <v>0</v>
      </c>
      <c r="AV442">
        <v>0.5</v>
      </c>
      <c r="AW442">
        <f>BN442</f>
        <v>0</v>
      </c>
      <c r="AX442">
        <f>K442</f>
        <v>0</v>
      </c>
      <c r="AY442">
        <f>AU442*AV442*AW442</f>
        <v>0</v>
      </c>
      <c r="AZ442">
        <f>(AX442-AP442)/AW442</f>
        <v>0</v>
      </c>
      <c r="BA442">
        <f>(AN442-AT442)/AT442</f>
        <v>0</v>
      </c>
      <c r="BB442">
        <f>AM442/(AO442+AM442/AT442)</f>
        <v>0</v>
      </c>
      <c r="BC442" t="s">
        <v>292</v>
      </c>
      <c r="BD442">
        <v>0</v>
      </c>
      <c r="BE442">
        <f>IF(BD442&lt;&gt;0, BD442, BB442)</f>
        <v>0</v>
      </c>
      <c r="BF442">
        <f>1-BE442/AT442</f>
        <v>0</v>
      </c>
      <c r="BG442">
        <f>(AT442-AS442)/(AT442-BE442)</f>
        <v>0</v>
      </c>
      <c r="BH442">
        <f>(AN442-AT442)/(AN442-BE442)</f>
        <v>0</v>
      </c>
      <c r="BI442">
        <f>(AT442-AS442)/(AT442-AM442)</f>
        <v>0</v>
      </c>
      <c r="BJ442">
        <f>(AN442-AT442)/(AN442-AM442)</f>
        <v>0</v>
      </c>
      <c r="BK442">
        <f>(BG442*BE442/AS442)</f>
        <v>0</v>
      </c>
      <c r="BL442">
        <f>(1-BK442)</f>
        <v>0</v>
      </c>
      <c r="BM442">
        <f>$B$11*CK442+$C$11*CL442+$F$11*CM442*(1-CP442)</f>
        <v>0</v>
      </c>
      <c r="BN442">
        <f>BM442*BO442</f>
        <v>0</v>
      </c>
      <c r="BO442">
        <f>($B$11*$D$9+$C$11*$D$9+$F$11*((CZ442+CR442)/MAX(CZ442+CR442+DA442, 0.1)*$I$9+DA442/MAX(CZ442+CR442+DA442, 0.1)*$J$9))/($B$11+$C$11+$F$11)</f>
        <v>0</v>
      </c>
      <c r="BP442">
        <f>($B$11*$K$9+$C$11*$K$9+$F$11*((CZ442+CR442)/MAX(CZ442+CR442+DA442, 0.1)*$P$9+DA442/MAX(CZ442+CR442+DA442, 0.1)*$Q$9))/($B$11+$C$11+$F$11)</f>
        <v>0</v>
      </c>
      <c r="BQ442">
        <v>6</v>
      </c>
      <c r="BR442">
        <v>0.5</v>
      </c>
      <c r="BS442" t="s">
        <v>293</v>
      </c>
      <c r="BT442">
        <v>2</v>
      </c>
      <c r="BU442">
        <v>1627941363.6</v>
      </c>
      <c r="BV442">
        <v>1415.72</v>
      </c>
      <c r="BW442">
        <v>1419.85</v>
      </c>
      <c r="BX442">
        <v>19.8164</v>
      </c>
      <c r="BY442">
        <v>19.7515</v>
      </c>
      <c r="BZ442">
        <v>1412.13</v>
      </c>
      <c r="CA442">
        <v>19.9457</v>
      </c>
      <c r="CB442">
        <v>899.988</v>
      </c>
      <c r="CC442">
        <v>101.131</v>
      </c>
      <c r="CD442">
        <v>0.100027</v>
      </c>
      <c r="CE442">
        <v>35.3406</v>
      </c>
      <c r="CF442">
        <v>35.6008</v>
      </c>
      <c r="CG442">
        <v>999.9</v>
      </c>
      <c r="CH442">
        <v>0</v>
      </c>
      <c r="CI442">
        <v>0</v>
      </c>
      <c r="CJ442">
        <v>10012.5</v>
      </c>
      <c r="CK442">
        <v>0</v>
      </c>
      <c r="CL442">
        <v>66.2084</v>
      </c>
      <c r="CM442">
        <v>1459.98</v>
      </c>
      <c r="CN442">
        <v>0.973003</v>
      </c>
      <c r="CO442">
        <v>0.0269966</v>
      </c>
      <c r="CP442">
        <v>0</v>
      </c>
      <c r="CQ442">
        <v>2.9798</v>
      </c>
      <c r="CR442">
        <v>4.99951</v>
      </c>
      <c r="CS442">
        <v>191.787</v>
      </c>
      <c r="CT442">
        <v>11911.8</v>
      </c>
      <c r="CU442">
        <v>48.25</v>
      </c>
      <c r="CV442">
        <v>50.625</v>
      </c>
      <c r="CW442">
        <v>49.75</v>
      </c>
      <c r="CX442">
        <v>49.812</v>
      </c>
      <c r="CY442">
        <v>50.312</v>
      </c>
      <c r="CZ442">
        <v>1415.7</v>
      </c>
      <c r="DA442">
        <v>39.28</v>
      </c>
      <c r="DB442">
        <v>0</v>
      </c>
      <c r="DC442">
        <v>1627941364.3</v>
      </c>
      <c r="DD442">
        <v>0</v>
      </c>
      <c r="DE442">
        <v>3.257964</v>
      </c>
      <c r="DF442">
        <v>-0.499230762981855</v>
      </c>
      <c r="DG442">
        <v>-0.514384628994133</v>
      </c>
      <c r="DH442">
        <v>191.50036</v>
      </c>
      <c r="DI442">
        <v>15</v>
      </c>
      <c r="DJ442">
        <v>1627940486.6</v>
      </c>
      <c r="DK442" t="s">
        <v>294</v>
      </c>
      <c r="DL442">
        <v>1627940484.1</v>
      </c>
      <c r="DM442">
        <v>1627940486.6</v>
      </c>
      <c r="DN442">
        <v>1</v>
      </c>
      <c r="DO442">
        <v>-0.66</v>
      </c>
      <c r="DP442">
        <v>-0.126</v>
      </c>
      <c r="DQ442">
        <v>0.617</v>
      </c>
      <c r="DR442">
        <v>-0.144</v>
      </c>
      <c r="DS442">
        <v>420</v>
      </c>
      <c r="DT442">
        <v>19</v>
      </c>
      <c r="DU442">
        <v>0.69</v>
      </c>
      <c r="DV442">
        <v>0.21</v>
      </c>
      <c r="DW442">
        <v>-4.37949780487805</v>
      </c>
      <c r="DX442">
        <v>0.159819721254356</v>
      </c>
      <c r="DY442">
        <v>0.154747223348937</v>
      </c>
      <c r="DZ442">
        <v>1</v>
      </c>
      <c r="EA442">
        <v>3.25213428571429</v>
      </c>
      <c r="EB442">
        <v>-0.0170216483528876</v>
      </c>
      <c r="EC442">
        <v>0.189379443661747</v>
      </c>
      <c r="ED442">
        <v>1</v>
      </c>
      <c r="EE442">
        <v>0.0810002658536585</v>
      </c>
      <c r="EF442">
        <v>-0.262482470383275</v>
      </c>
      <c r="EG442">
        <v>0.0303547203407184</v>
      </c>
      <c r="EH442">
        <v>0</v>
      </c>
      <c r="EI442">
        <v>2</v>
      </c>
      <c r="EJ442">
        <v>3</v>
      </c>
      <c r="EK442" t="s">
        <v>298</v>
      </c>
      <c r="EL442">
        <v>100</v>
      </c>
      <c r="EM442">
        <v>100</v>
      </c>
      <c r="EN442">
        <v>3.59</v>
      </c>
      <c r="EO442">
        <v>-0.1293</v>
      </c>
      <c r="EP442">
        <v>-1.5265217558934</v>
      </c>
      <c r="EQ442">
        <v>0.00616335315543056</v>
      </c>
      <c r="ER442">
        <v>-2.81551833566181e-06</v>
      </c>
      <c r="ES442">
        <v>7.20361701182458e-10</v>
      </c>
      <c r="ET442">
        <v>-0.335119031910718</v>
      </c>
      <c r="EU442">
        <v>0.000949733804135094</v>
      </c>
      <c r="EV442">
        <v>0.000626151634330831</v>
      </c>
      <c r="EW442">
        <v>-7.8445624330649e-06</v>
      </c>
      <c r="EX442">
        <v>-4</v>
      </c>
      <c r="EY442">
        <v>2067</v>
      </c>
      <c r="EZ442">
        <v>1</v>
      </c>
      <c r="FA442">
        <v>22</v>
      </c>
      <c r="FB442">
        <v>14.7</v>
      </c>
      <c r="FC442">
        <v>14.6</v>
      </c>
      <c r="FD442">
        <v>18</v>
      </c>
      <c r="FE442">
        <v>995.095</v>
      </c>
      <c r="FF442">
        <v>442.886</v>
      </c>
      <c r="FG442">
        <v>33.0008</v>
      </c>
      <c r="FH442">
        <v>36.2176</v>
      </c>
      <c r="FI442">
        <v>30.0008</v>
      </c>
      <c r="FJ442">
        <v>35.9733</v>
      </c>
      <c r="FK442">
        <v>35.9867</v>
      </c>
      <c r="FL442">
        <v>72.1506</v>
      </c>
      <c r="FM442">
        <v>46.8036</v>
      </c>
      <c r="FN442">
        <v>0</v>
      </c>
      <c r="FO442">
        <v>33</v>
      </c>
      <c r="FP442">
        <v>1432.85</v>
      </c>
      <c r="FQ442">
        <v>19.8005</v>
      </c>
      <c r="FR442">
        <v>98.6122</v>
      </c>
      <c r="FS442">
        <v>97.417</v>
      </c>
    </row>
    <row r="443" spans="1:175">
      <c r="A443">
        <v>427</v>
      </c>
      <c r="B443">
        <v>1627941365.6</v>
      </c>
      <c r="C443">
        <v>852</v>
      </c>
      <c r="D443" t="s">
        <v>1148</v>
      </c>
      <c r="E443" t="s">
        <v>1149</v>
      </c>
      <c r="F443">
        <v>0</v>
      </c>
      <c r="H443">
        <v>1627941365.6</v>
      </c>
      <c r="I443">
        <f>(J443)/1000</f>
        <v>0</v>
      </c>
      <c r="J443">
        <f>1000*CB443*AH443*(BX443-BY443)/(100*BQ443*(1000-AH443*BX443))</f>
        <v>0</v>
      </c>
      <c r="K443">
        <f>CB443*AH443*(BW443-BV443*(1000-AH443*BY443)/(1000-AH443*BX443))/(100*BQ443)</f>
        <v>0</v>
      </c>
      <c r="L443">
        <f>BV443 - IF(AH443&gt;1, K443*BQ443*100.0/(AJ443*CJ443), 0)</f>
        <v>0</v>
      </c>
      <c r="M443">
        <f>((S443-I443/2)*L443-K443)/(S443+I443/2)</f>
        <v>0</v>
      </c>
      <c r="N443">
        <f>M443*(CC443+CD443)/1000.0</f>
        <v>0</v>
      </c>
      <c r="O443">
        <f>(BV443 - IF(AH443&gt;1, K443*BQ443*100.0/(AJ443*CJ443), 0))*(CC443+CD443)/1000.0</f>
        <v>0</v>
      </c>
      <c r="P443">
        <f>2.0/((1/R443-1/Q443)+SIGN(R443)*SQRT((1/R443-1/Q443)*(1/R443-1/Q443) + 4*BR443/((BR443+1)*(BR443+1))*(2*1/R443*1/Q443-1/Q443*1/Q443)))</f>
        <v>0</v>
      </c>
      <c r="Q443">
        <f>IF(LEFT(BS443,1)&lt;&gt;"0",IF(LEFT(BS443,1)="1",3.0,BT443),$D$5+$E$5*(CJ443*CC443/($K$5*1000))+$F$5*(CJ443*CC443/($K$5*1000))*MAX(MIN(BQ443,$J$5),$I$5)*MAX(MIN(BQ443,$J$5),$I$5)+$G$5*MAX(MIN(BQ443,$J$5),$I$5)*(CJ443*CC443/($K$5*1000))+$H$5*(CJ443*CC443/($K$5*1000))*(CJ443*CC443/($K$5*1000)))</f>
        <v>0</v>
      </c>
      <c r="R443">
        <f>I443*(1000-(1000*0.61365*exp(17.502*V443/(240.97+V443))/(CC443+CD443)+BX443)/2)/(1000*0.61365*exp(17.502*V443/(240.97+V443))/(CC443+CD443)-BX443)</f>
        <v>0</v>
      </c>
      <c r="S443">
        <f>1/((BR443+1)/(P443/1.6)+1/(Q443/1.37)) + BR443/((BR443+1)/(P443/1.6) + BR443/(Q443/1.37))</f>
        <v>0</v>
      </c>
      <c r="T443">
        <f>(BM443*BP443)</f>
        <v>0</v>
      </c>
      <c r="U443">
        <f>(CE443+(T443+2*0.95*5.67E-8*(((CE443+$B$7)+273)^4-(CE443+273)^4)-44100*I443)/(1.84*29.3*Q443+8*0.95*5.67E-8*(CE443+273)^3))</f>
        <v>0</v>
      </c>
      <c r="V443">
        <f>($C$7*CF443+$D$7*CG443+$E$7*U443)</f>
        <v>0</v>
      </c>
      <c r="W443">
        <f>0.61365*exp(17.502*V443/(240.97+V443))</f>
        <v>0</v>
      </c>
      <c r="X443">
        <f>(Y443/Z443*100)</f>
        <v>0</v>
      </c>
      <c r="Y443">
        <f>BX443*(CC443+CD443)/1000</f>
        <v>0</v>
      </c>
      <c r="Z443">
        <f>0.61365*exp(17.502*CE443/(240.97+CE443))</f>
        <v>0</v>
      </c>
      <c r="AA443">
        <f>(W443-BX443*(CC443+CD443)/1000)</f>
        <v>0</v>
      </c>
      <c r="AB443">
        <f>(-I443*44100)</f>
        <v>0</v>
      </c>
      <c r="AC443">
        <f>2*29.3*Q443*0.92*(CE443-V443)</f>
        <v>0</v>
      </c>
      <c r="AD443">
        <f>2*0.95*5.67E-8*(((CE443+$B$7)+273)^4-(V443+273)^4)</f>
        <v>0</v>
      </c>
      <c r="AE443">
        <f>T443+AD443+AB443+AC443</f>
        <v>0</v>
      </c>
      <c r="AF443">
        <v>0</v>
      </c>
      <c r="AG443">
        <v>0</v>
      </c>
      <c r="AH443">
        <f>IF(AF443*$H$13&gt;=AJ443,1.0,(AJ443/(AJ443-AF443*$H$13)))</f>
        <v>0</v>
      </c>
      <c r="AI443">
        <f>(AH443-1)*100</f>
        <v>0</v>
      </c>
      <c r="AJ443">
        <f>MAX(0,($B$13+$C$13*CJ443)/(1+$D$13*CJ443)*CC443/(CE443+273)*$E$13)</f>
        <v>0</v>
      </c>
      <c r="AK443" t="s">
        <v>292</v>
      </c>
      <c r="AL443" t="s">
        <v>292</v>
      </c>
      <c r="AM443">
        <v>0</v>
      </c>
      <c r="AN443">
        <v>0</v>
      </c>
      <c r="AO443">
        <f>1-AM443/AN443</f>
        <v>0</v>
      </c>
      <c r="AP443">
        <v>0</v>
      </c>
      <c r="AQ443" t="s">
        <v>292</v>
      </c>
      <c r="AR443" t="s">
        <v>292</v>
      </c>
      <c r="AS443">
        <v>0</v>
      </c>
      <c r="AT443">
        <v>0</v>
      </c>
      <c r="AU443">
        <f>1-AS443/AT443</f>
        <v>0</v>
      </c>
      <c r="AV443">
        <v>0.5</v>
      </c>
      <c r="AW443">
        <f>BN443</f>
        <v>0</v>
      </c>
      <c r="AX443">
        <f>K443</f>
        <v>0</v>
      </c>
      <c r="AY443">
        <f>AU443*AV443*AW443</f>
        <v>0</v>
      </c>
      <c r="AZ443">
        <f>(AX443-AP443)/AW443</f>
        <v>0</v>
      </c>
      <c r="BA443">
        <f>(AN443-AT443)/AT443</f>
        <v>0</v>
      </c>
      <c r="BB443">
        <f>AM443/(AO443+AM443/AT443)</f>
        <v>0</v>
      </c>
      <c r="BC443" t="s">
        <v>292</v>
      </c>
      <c r="BD443">
        <v>0</v>
      </c>
      <c r="BE443">
        <f>IF(BD443&lt;&gt;0, BD443, BB443)</f>
        <v>0</v>
      </c>
      <c r="BF443">
        <f>1-BE443/AT443</f>
        <v>0</v>
      </c>
      <c r="BG443">
        <f>(AT443-AS443)/(AT443-BE443)</f>
        <v>0</v>
      </c>
      <c r="BH443">
        <f>(AN443-AT443)/(AN443-BE443)</f>
        <v>0</v>
      </c>
      <c r="BI443">
        <f>(AT443-AS443)/(AT443-AM443)</f>
        <v>0</v>
      </c>
      <c r="BJ443">
        <f>(AN443-AT443)/(AN443-AM443)</f>
        <v>0</v>
      </c>
      <c r="BK443">
        <f>(BG443*BE443/AS443)</f>
        <v>0</v>
      </c>
      <c r="BL443">
        <f>(1-BK443)</f>
        <v>0</v>
      </c>
      <c r="BM443">
        <f>$B$11*CK443+$C$11*CL443+$F$11*CM443*(1-CP443)</f>
        <v>0</v>
      </c>
      <c r="BN443">
        <f>BM443*BO443</f>
        <v>0</v>
      </c>
      <c r="BO443">
        <f>($B$11*$D$9+$C$11*$D$9+$F$11*((CZ443+CR443)/MAX(CZ443+CR443+DA443, 0.1)*$I$9+DA443/MAX(CZ443+CR443+DA443, 0.1)*$J$9))/($B$11+$C$11+$F$11)</f>
        <v>0</v>
      </c>
      <c r="BP443">
        <f>($B$11*$K$9+$C$11*$K$9+$F$11*((CZ443+CR443)/MAX(CZ443+CR443+DA443, 0.1)*$P$9+DA443/MAX(CZ443+CR443+DA443, 0.1)*$Q$9))/($B$11+$C$11+$F$11)</f>
        <v>0</v>
      </c>
      <c r="BQ443">
        <v>6</v>
      </c>
      <c r="BR443">
        <v>0.5</v>
      </c>
      <c r="BS443" t="s">
        <v>293</v>
      </c>
      <c r="BT443">
        <v>2</v>
      </c>
      <c r="BU443">
        <v>1627941365.6</v>
      </c>
      <c r="BV443">
        <v>1419.03</v>
      </c>
      <c r="BW443">
        <v>1423.1</v>
      </c>
      <c r="BX443">
        <v>19.8214</v>
      </c>
      <c r="BY443">
        <v>19.7557</v>
      </c>
      <c r="BZ443">
        <v>1415.43</v>
      </c>
      <c r="CA443">
        <v>19.9506</v>
      </c>
      <c r="CB443">
        <v>900.029</v>
      </c>
      <c r="CC443">
        <v>101.132</v>
      </c>
      <c r="CD443">
        <v>0.100389</v>
      </c>
      <c r="CE443">
        <v>35.3412</v>
      </c>
      <c r="CF443">
        <v>35.5998</v>
      </c>
      <c r="CG443">
        <v>999.9</v>
      </c>
      <c r="CH443">
        <v>0</v>
      </c>
      <c r="CI443">
        <v>0</v>
      </c>
      <c r="CJ443">
        <v>9981.25</v>
      </c>
      <c r="CK443">
        <v>0</v>
      </c>
      <c r="CL443">
        <v>66.2084</v>
      </c>
      <c r="CM443">
        <v>1460</v>
      </c>
      <c r="CN443">
        <v>0.973003</v>
      </c>
      <c r="CO443">
        <v>0.0269966</v>
      </c>
      <c r="CP443">
        <v>0</v>
      </c>
      <c r="CQ443">
        <v>3.2611</v>
      </c>
      <c r="CR443">
        <v>4.99951</v>
      </c>
      <c r="CS443">
        <v>191.366</v>
      </c>
      <c r="CT443">
        <v>11911.9</v>
      </c>
      <c r="CU443">
        <v>48.25</v>
      </c>
      <c r="CV443">
        <v>50.625</v>
      </c>
      <c r="CW443">
        <v>49.75</v>
      </c>
      <c r="CX443">
        <v>49.812</v>
      </c>
      <c r="CY443">
        <v>50.312</v>
      </c>
      <c r="CZ443">
        <v>1415.72</v>
      </c>
      <c r="DA443">
        <v>39.28</v>
      </c>
      <c r="DB443">
        <v>0</v>
      </c>
      <c r="DC443">
        <v>1627941366.1</v>
      </c>
      <c r="DD443">
        <v>0</v>
      </c>
      <c r="DE443">
        <v>3.25614615384615</v>
      </c>
      <c r="DF443">
        <v>-0.637517946342776</v>
      </c>
      <c r="DG443">
        <v>-0.814085480339253</v>
      </c>
      <c r="DH443">
        <v>191.477076923077</v>
      </c>
      <c r="DI443">
        <v>15</v>
      </c>
      <c r="DJ443">
        <v>1627940486.6</v>
      </c>
      <c r="DK443" t="s">
        <v>294</v>
      </c>
      <c r="DL443">
        <v>1627940484.1</v>
      </c>
      <c r="DM443">
        <v>1627940486.6</v>
      </c>
      <c r="DN443">
        <v>1</v>
      </c>
      <c r="DO443">
        <v>-0.66</v>
      </c>
      <c r="DP443">
        <v>-0.126</v>
      </c>
      <c r="DQ443">
        <v>0.617</v>
      </c>
      <c r="DR443">
        <v>-0.144</v>
      </c>
      <c r="DS443">
        <v>420</v>
      </c>
      <c r="DT443">
        <v>19</v>
      </c>
      <c r="DU443">
        <v>0.69</v>
      </c>
      <c r="DV443">
        <v>0.21</v>
      </c>
      <c r="DW443">
        <v>-4.36472146341463</v>
      </c>
      <c r="DX443">
        <v>0.748567944250869</v>
      </c>
      <c r="DY443">
        <v>0.170153285362962</v>
      </c>
      <c r="DZ443">
        <v>0</v>
      </c>
      <c r="EA443">
        <v>3.24195882352941</v>
      </c>
      <c r="EB443">
        <v>-0.0825220538339859</v>
      </c>
      <c r="EC443">
        <v>0.200715627220156</v>
      </c>
      <c r="ED443">
        <v>1</v>
      </c>
      <c r="EE443">
        <v>0.073388843902439</v>
      </c>
      <c r="EF443">
        <v>-0.169826163763066</v>
      </c>
      <c r="EG443">
        <v>0.0225380503422064</v>
      </c>
      <c r="EH443">
        <v>0</v>
      </c>
      <c r="EI443">
        <v>1</v>
      </c>
      <c r="EJ443">
        <v>3</v>
      </c>
      <c r="EK443" t="s">
        <v>349</v>
      </c>
      <c r="EL443">
        <v>100</v>
      </c>
      <c r="EM443">
        <v>100</v>
      </c>
      <c r="EN443">
        <v>3.6</v>
      </c>
      <c r="EO443">
        <v>-0.1292</v>
      </c>
      <c r="EP443">
        <v>-1.5265217558934</v>
      </c>
      <c r="EQ443">
        <v>0.00616335315543056</v>
      </c>
      <c r="ER443">
        <v>-2.81551833566181e-06</v>
      </c>
      <c r="ES443">
        <v>7.20361701182458e-10</v>
      </c>
      <c r="ET443">
        <v>-0.335119031910718</v>
      </c>
      <c r="EU443">
        <v>0.000949733804135094</v>
      </c>
      <c r="EV443">
        <v>0.000626151634330831</v>
      </c>
      <c r="EW443">
        <v>-7.8445624330649e-06</v>
      </c>
      <c r="EX443">
        <v>-4</v>
      </c>
      <c r="EY443">
        <v>2067</v>
      </c>
      <c r="EZ443">
        <v>1</v>
      </c>
      <c r="FA443">
        <v>22</v>
      </c>
      <c r="FB443">
        <v>14.7</v>
      </c>
      <c r="FC443">
        <v>14.7</v>
      </c>
      <c r="FD443">
        <v>18</v>
      </c>
      <c r="FE443">
        <v>995.131</v>
      </c>
      <c r="FF443">
        <v>442.997</v>
      </c>
      <c r="FG443">
        <v>33.0006</v>
      </c>
      <c r="FH443">
        <v>36.2216</v>
      </c>
      <c r="FI443">
        <v>30.0008</v>
      </c>
      <c r="FJ443">
        <v>35.9774</v>
      </c>
      <c r="FK443">
        <v>35.9909</v>
      </c>
      <c r="FL443">
        <v>72.2637</v>
      </c>
      <c r="FM443">
        <v>46.8036</v>
      </c>
      <c r="FN443">
        <v>0</v>
      </c>
      <c r="FO443">
        <v>33</v>
      </c>
      <c r="FP443">
        <v>1432.85</v>
      </c>
      <c r="FQ443">
        <v>19.8005</v>
      </c>
      <c r="FR443">
        <v>98.6118</v>
      </c>
      <c r="FS443">
        <v>97.4171</v>
      </c>
    </row>
    <row r="444" spans="1:175">
      <c r="A444">
        <v>428</v>
      </c>
      <c r="B444">
        <v>1627941367.6</v>
      </c>
      <c r="C444">
        <v>854</v>
      </c>
      <c r="D444" t="s">
        <v>1150</v>
      </c>
      <c r="E444" t="s">
        <v>1151</v>
      </c>
      <c r="F444">
        <v>0</v>
      </c>
      <c r="H444">
        <v>1627941367.6</v>
      </c>
      <c r="I444">
        <f>(J444)/1000</f>
        <v>0</v>
      </c>
      <c r="J444">
        <f>1000*CB444*AH444*(BX444-BY444)/(100*BQ444*(1000-AH444*BX444))</f>
        <v>0</v>
      </c>
      <c r="K444">
        <f>CB444*AH444*(BW444-BV444*(1000-AH444*BY444)/(1000-AH444*BX444))/(100*BQ444)</f>
        <v>0</v>
      </c>
      <c r="L444">
        <f>BV444 - IF(AH444&gt;1, K444*BQ444*100.0/(AJ444*CJ444), 0)</f>
        <v>0</v>
      </c>
      <c r="M444">
        <f>((S444-I444/2)*L444-K444)/(S444+I444/2)</f>
        <v>0</v>
      </c>
      <c r="N444">
        <f>M444*(CC444+CD444)/1000.0</f>
        <v>0</v>
      </c>
      <c r="O444">
        <f>(BV444 - IF(AH444&gt;1, K444*BQ444*100.0/(AJ444*CJ444), 0))*(CC444+CD444)/1000.0</f>
        <v>0</v>
      </c>
      <c r="P444">
        <f>2.0/((1/R444-1/Q444)+SIGN(R444)*SQRT((1/R444-1/Q444)*(1/R444-1/Q444) + 4*BR444/((BR444+1)*(BR444+1))*(2*1/R444*1/Q444-1/Q444*1/Q444)))</f>
        <v>0</v>
      </c>
      <c r="Q444">
        <f>IF(LEFT(BS444,1)&lt;&gt;"0",IF(LEFT(BS444,1)="1",3.0,BT444),$D$5+$E$5*(CJ444*CC444/($K$5*1000))+$F$5*(CJ444*CC444/($K$5*1000))*MAX(MIN(BQ444,$J$5),$I$5)*MAX(MIN(BQ444,$J$5),$I$5)+$G$5*MAX(MIN(BQ444,$J$5),$I$5)*(CJ444*CC444/($K$5*1000))+$H$5*(CJ444*CC444/($K$5*1000))*(CJ444*CC444/($K$5*1000)))</f>
        <v>0</v>
      </c>
      <c r="R444">
        <f>I444*(1000-(1000*0.61365*exp(17.502*V444/(240.97+V444))/(CC444+CD444)+BX444)/2)/(1000*0.61365*exp(17.502*V444/(240.97+V444))/(CC444+CD444)-BX444)</f>
        <v>0</v>
      </c>
      <c r="S444">
        <f>1/((BR444+1)/(P444/1.6)+1/(Q444/1.37)) + BR444/((BR444+1)/(P444/1.6) + BR444/(Q444/1.37))</f>
        <v>0</v>
      </c>
      <c r="T444">
        <f>(BM444*BP444)</f>
        <v>0</v>
      </c>
      <c r="U444">
        <f>(CE444+(T444+2*0.95*5.67E-8*(((CE444+$B$7)+273)^4-(CE444+273)^4)-44100*I444)/(1.84*29.3*Q444+8*0.95*5.67E-8*(CE444+273)^3))</f>
        <v>0</v>
      </c>
      <c r="V444">
        <f>($C$7*CF444+$D$7*CG444+$E$7*U444)</f>
        <v>0</v>
      </c>
      <c r="W444">
        <f>0.61365*exp(17.502*V444/(240.97+V444))</f>
        <v>0</v>
      </c>
      <c r="X444">
        <f>(Y444/Z444*100)</f>
        <v>0</v>
      </c>
      <c r="Y444">
        <f>BX444*(CC444+CD444)/1000</f>
        <v>0</v>
      </c>
      <c r="Z444">
        <f>0.61365*exp(17.502*CE444/(240.97+CE444))</f>
        <v>0</v>
      </c>
      <c r="AA444">
        <f>(W444-BX444*(CC444+CD444)/1000)</f>
        <v>0</v>
      </c>
      <c r="AB444">
        <f>(-I444*44100)</f>
        <v>0</v>
      </c>
      <c r="AC444">
        <f>2*29.3*Q444*0.92*(CE444-V444)</f>
        <v>0</v>
      </c>
      <c r="AD444">
        <f>2*0.95*5.67E-8*(((CE444+$B$7)+273)^4-(V444+273)^4)</f>
        <v>0</v>
      </c>
      <c r="AE444">
        <f>T444+AD444+AB444+AC444</f>
        <v>0</v>
      </c>
      <c r="AF444">
        <v>0</v>
      </c>
      <c r="AG444">
        <v>0</v>
      </c>
      <c r="AH444">
        <f>IF(AF444*$H$13&gt;=AJ444,1.0,(AJ444/(AJ444-AF444*$H$13)))</f>
        <v>0</v>
      </c>
      <c r="AI444">
        <f>(AH444-1)*100</f>
        <v>0</v>
      </c>
      <c r="AJ444">
        <f>MAX(0,($B$13+$C$13*CJ444)/(1+$D$13*CJ444)*CC444/(CE444+273)*$E$13)</f>
        <v>0</v>
      </c>
      <c r="AK444" t="s">
        <v>292</v>
      </c>
      <c r="AL444" t="s">
        <v>292</v>
      </c>
      <c r="AM444">
        <v>0</v>
      </c>
      <c r="AN444">
        <v>0</v>
      </c>
      <c r="AO444">
        <f>1-AM444/AN444</f>
        <v>0</v>
      </c>
      <c r="AP444">
        <v>0</v>
      </c>
      <c r="AQ444" t="s">
        <v>292</v>
      </c>
      <c r="AR444" t="s">
        <v>292</v>
      </c>
      <c r="AS444">
        <v>0</v>
      </c>
      <c r="AT444">
        <v>0</v>
      </c>
      <c r="AU444">
        <f>1-AS444/AT444</f>
        <v>0</v>
      </c>
      <c r="AV444">
        <v>0.5</v>
      </c>
      <c r="AW444">
        <f>BN444</f>
        <v>0</v>
      </c>
      <c r="AX444">
        <f>K444</f>
        <v>0</v>
      </c>
      <c r="AY444">
        <f>AU444*AV444*AW444</f>
        <v>0</v>
      </c>
      <c r="AZ444">
        <f>(AX444-AP444)/AW444</f>
        <v>0</v>
      </c>
      <c r="BA444">
        <f>(AN444-AT444)/AT444</f>
        <v>0</v>
      </c>
      <c r="BB444">
        <f>AM444/(AO444+AM444/AT444)</f>
        <v>0</v>
      </c>
      <c r="BC444" t="s">
        <v>292</v>
      </c>
      <c r="BD444">
        <v>0</v>
      </c>
      <c r="BE444">
        <f>IF(BD444&lt;&gt;0, BD444, BB444)</f>
        <v>0</v>
      </c>
      <c r="BF444">
        <f>1-BE444/AT444</f>
        <v>0</v>
      </c>
      <c r="BG444">
        <f>(AT444-AS444)/(AT444-BE444)</f>
        <v>0</v>
      </c>
      <c r="BH444">
        <f>(AN444-AT444)/(AN444-BE444)</f>
        <v>0</v>
      </c>
      <c r="BI444">
        <f>(AT444-AS444)/(AT444-AM444)</f>
        <v>0</v>
      </c>
      <c r="BJ444">
        <f>(AN444-AT444)/(AN444-AM444)</f>
        <v>0</v>
      </c>
      <c r="BK444">
        <f>(BG444*BE444/AS444)</f>
        <v>0</v>
      </c>
      <c r="BL444">
        <f>(1-BK444)</f>
        <v>0</v>
      </c>
      <c r="BM444">
        <f>$B$11*CK444+$C$11*CL444+$F$11*CM444*(1-CP444)</f>
        <v>0</v>
      </c>
      <c r="BN444">
        <f>BM444*BO444</f>
        <v>0</v>
      </c>
      <c r="BO444">
        <f>($B$11*$D$9+$C$11*$D$9+$F$11*((CZ444+CR444)/MAX(CZ444+CR444+DA444, 0.1)*$I$9+DA444/MAX(CZ444+CR444+DA444, 0.1)*$J$9))/($B$11+$C$11+$F$11)</f>
        <v>0</v>
      </c>
      <c r="BP444">
        <f>($B$11*$K$9+$C$11*$K$9+$F$11*((CZ444+CR444)/MAX(CZ444+CR444+DA444, 0.1)*$P$9+DA444/MAX(CZ444+CR444+DA444, 0.1)*$Q$9))/($B$11+$C$11+$F$11)</f>
        <v>0</v>
      </c>
      <c r="BQ444">
        <v>6</v>
      </c>
      <c r="BR444">
        <v>0.5</v>
      </c>
      <c r="BS444" t="s">
        <v>293</v>
      </c>
      <c r="BT444">
        <v>2</v>
      </c>
      <c r="BU444">
        <v>1627941367.6</v>
      </c>
      <c r="BV444">
        <v>1422.29</v>
      </c>
      <c r="BW444">
        <v>1426.37</v>
      </c>
      <c r="BX444">
        <v>19.8247</v>
      </c>
      <c r="BY444">
        <v>19.7587</v>
      </c>
      <c r="BZ444">
        <v>1418.68</v>
      </c>
      <c r="CA444">
        <v>19.9539</v>
      </c>
      <c r="CB444">
        <v>900.012</v>
      </c>
      <c r="CC444">
        <v>101.131</v>
      </c>
      <c r="CD444">
        <v>0.10004</v>
      </c>
      <c r="CE444">
        <v>35.3411</v>
      </c>
      <c r="CF444">
        <v>35.5993</v>
      </c>
      <c r="CG444">
        <v>999.9</v>
      </c>
      <c r="CH444">
        <v>0</v>
      </c>
      <c r="CI444">
        <v>0</v>
      </c>
      <c r="CJ444">
        <v>9976.25</v>
      </c>
      <c r="CK444">
        <v>0</v>
      </c>
      <c r="CL444">
        <v>66.2084</v>
      </c>
      <c r="CM444">
        <v>1460</v>
      </c>
      <c r="CN444">
        <v>0.973003</v>
      </c>
      <c r="CO444">
        <v>0.0269966</v>
      </c>
      <c r="CP444">
        <v>0</v>
      </c>
      <c r="CQ444">
        <v>3.2883</v>
      </c>
      <c r="CR444">
        <v>4.99951</v>
      </c>
      <c r="CS444">
        <v>190.731</v>
      </c>
      <c r="CT444">
        <v>11911.9</v>
      </c>
      <c r="CU444">
        <v>48.25</v>
      </c>
      <c r="CV444">
        <v>50.625</v>
      </c>
      <c r="CW444">
        <v>49.75</v>
      </c>
      <c r="CX444">
        <v>49.812</v>
      </c>
      <c r="CY444">
        <v>50.312</v>
      </c>
      <c r="CZ444">
        <v>1415.72</v>
      </c>
      <c r="DA444">
        <v>39.28</v>
      </c>
      <c r="DB444">
        <v>0</v>
      </c>
      <c r="DC444">
        <v>1627941368.5</v>
      </c>
      <c r="DD444">
        <v>0</v>
      </c>
      <c r="DE444">
        <v>3.24500769230769</v>
      </c>
      <c r="DF444">
        <v>-1.09937778203269</v>
      </c>
      <c r="DG444">
        <v>-1.77545299506763</v>
      </c>
      <c r="DH444">
        <v>191.399923076923</v>
      </c>
      <c r="DI444">
        <v>15</v>
      </c>
      <c r="DJ444">
        <v>1627940486.6</v>
      </c>
      <c r="DK444" t="s">
        <v>294</v>
      </c>
      <c r="DL444">
        <v>1627940484.1</v>
      </c>
      <c r="DM444">
        <v>1627940486.6</v>
      </c>
      <c r="DN444">
        <v>1</v>
      </c>
      <c r="DO444">
        <v>-0.66</v>
      </c>
      <c r="DP444">
        <v>-0.126</v>
      </c>
      <c r="DQ444">
        <v>0.617</v>
      </c>
      <c r="DR444">
        <v>-0.144</v>
      </c>
      <c r="DS444">
        <v>420</v>
      </c>
      <c r="DT444">
        <v>19</v>
      </c>
      <c r="DU444">
        <v>0.69</v>
      </c>
      <c r="DV444">
        <v>0.21</v>
      </c>
      <c r="DW444">
        <v>-4.33219121951219</v>
      </c>
      <c r="DX444">
        <v>1.0434324041812</v>
      </c>
      <c r="DY444">
        <v>0.180712220370388</v>
      </c>
      <c r="DZ444">
        <v>0</v>
      </c>
      <c r="EA444">
        <v>3.24527941176471</v>
      </c>
      <c r="EB444">
        <v>-0.180928124999996</v>
      </c>
      <c r="EC444">
        <v>0.200107738303809</v>
      </c>
      <c r="ED444">
        <v>1</v>
      </c>
      <c r="EE444">
        <v>0.0680865829268293</v>
      </c>
      <c r="EF444">
        <v>-0.0941016857142856</v>
      </c>
      <c r="EG444">
        <v>0.0164956874692411</v>
      </c>
      <c r="EH444">
        <v>1</v>
      </c>
      <c r="EI444">
        <v>2</v>
      </c>
      <c r="EJ444">
        <v>3</v>
      </c>
      <c r="EK444" t="s">
        <v>298</v>
      </c>
      <c r="EL444">
        <v>100</v>
      </c>
      <c r="EM444">
        <v>100</v>
      </c>
      <c r="EN444">
        <v>3.61</v>
      </c>
      <c r="EO444">
        <v>-0.1292</v>
      </c>
      <c r="EP444">
        <v>-1.5265217558934</v>
      </c>
      <c r="EQ444">
        <v>0.00616335315543056</v>
      </c>
      <c r="ER444">
        <v>-2.81551833566181e-06</v>
      </c>
      <c r="ES444">
        <v>7.20361701182458e-10</v>
      </c>
      <c r="ET444">
        <v>-0.335119031910718</v>
      </c>
      <c r="EU444">
        <v>0.000949733804135094</v>
      </c>
      <c r="EV444">
        <v>0.000626151634330831</v>
      </c>
      <c r="EW444">
        <v>-7.8445624330649e-06</v>
      </c>
      <c r="EX444">
        <v>-4</v>
      </c>
      <c r="EY444">
        <v>2067</v>
      </c>
      <c r="EZ444">
        <v>1</v>
      </c>
      <c r="FA444">
        <v>22</v>
      </c>
      <c r="FB444">
        <v>14.7</v>
      </c>
      <c r="FC444">
        <v>14.7</v>
      </c>
      <c r="FD444">
        <v>18</v>
      </c>
      <c r="FE444">
        <v>995.112</v>
      </c>
      <c r="FF444">
        <v>443.053</v>
      </c>
      <c r="FG444">
        <v>33.0003</v>
      </c>
      <c r="FH444">
        <v>36.2248</v>
      </c>
      <c r="FI444">
        <v>30.0007</v>
      </c>
      <c r="FJ444">
        <v>35.9814</v>
      </c>
      <c r="FK444">
        <v>35.9941</v>
      </c>
      <c r="FL444">
        <v>72.4244</v>
      </c>
      <c r="FM444">
        <v>46.8036</v>
      </c>
      <c r="FN444">
        <v>0</v>
      </c>
      <c r="FO444">
        <v>33</v>
      </c>
      <c r="FP444">
        <v>1437.93</v>
      </c>
      <c r="FQ444">
        <v>19.8005</v>
      </c>
      <c r="FR444">
        <v>98.6114</v>
      </c>
      <c r="FS444">
        <v>97.4171</v>
      </c>
    </row>
    <row r="445" spans="1:175">
      <c r="A445">
        <v>429</v>
      </c>
      <c r="B445">
        <v>1627941369.6</v>
      </c>
      <c r="C445">
        <v>856</v>
      </c>
      <c r="D445" t="s">
        <v>1152</v>
      </c>
      <c r="E445" t="s">
        <v>1153</v>
      </c>
      <c r="F445">
        <v>0</v>
      </c>
      <c r="H445">
        <v>1627941369.6</v>
      </c>
      <c r="I445">
        <f>(J445)/1000</f>
        <v>0</v>
      </c>
      <c r="J445">
        <f>1000*CB445*AH445*(BX445-BY445)/(100*BQ445*(1000-AH445*BX445))</f>
        <v>0</v>
      </c>
      <c r="K445">
        <f>CB445*AH445*(BW445-BV445*(1000-AH445*BY445)/(1000-AH445*BX445))/(100*BQ445)</f>
        <v>0</v>
      </c>
      <c r="L445">
        <f>BV445 - IF(AH445&gt;1, K445*BQ445*100.0/(AJ445*CJ445), 0)</f>
        <v>0</v>
      </c>
      <c r="M445">
        <f>((S445-I445/2)*L445-K445)/(S445+I445/2)</f>
        <v>0</v>
      </c>
      <c r="N445">
        <f>M445*(CC445+CD445)/1000.0</f>
        <v>0</v>
      </c>
      <c r="O445">
        <f>(BV445 - IF(AH445&gt;1, K445*BQ445*100.0/(AJ445*CJ445), 0))*(CC445+CD445)/1000.0</f>
        <v>0</v>
      </c>
      <c r="P445">
        <f>2.0/((1/R445-1/Q445)+SIGN(R445)*SQRT((1/R445-1/Q445)*(1/R445-1/Q445) + 4*BR445/((BR445+1)*(BR445+1))*(2*1/R445*1/Q445-1/Q445*1/Q445)))</f>
        <v>0</v>
      </c>
      <c r="Q445">
        <f>IF(LEFT(BS445,1)&lt;&gt;"0",IF(LEFT(BS445,1)="1",3.0,BT445),$D$5+$E$5*(CJ445*CC445/($K$5*1000))+$F$5*(CJ445*CC445/($K$5*1000))*MAX(MIN(BQ445,$J$5),$I$5)*MAX(MIN(BQ445,$J$5),$I$5)+$G$5*MAX(MIN(BQ445,$J$5),$I$5)*(CJ445*CC445/($K$5*1000))+$H$5*(CJ445*CC445/($K$5*1000))*(CJ445*CC445/($K$5*1000)))</f>
        <v>0</v>
      </c>
      <c r="R445">
        <f>I445*(1000-(1000*0.61365*exp(17.502*V445/(240.97+V445))/(CC445+CD445)+BX445)/2)/(1000*0.61365*exp(17.502*V445/(240.97+V445))/(CC445+CD445)-BX445)</f>
        <v>0</v>
      </c>
      <c r="S445">
        <f>1/((BR445+1)/(P445/1.6)+1/(Q445/1.37)) + BR445/((BR445+1)/(P445/1.6) + BR445/(Q445/1.37))</f>
        <v>0</v>
      </c>
      <c r="T445">
        <f>(BM445*BP445)</f>
        <v>0</v>
      </c>
      <c r="U445">
        <f>(CE445+(T445+2*0.95*5.67E-8*(((CE445+$B$7)+273)^4-(CE445+273)^4)-44100*I445)/(1.84*29.3*Q445+8*0.95*5.67E-8*(CE445+273)^3))</f>
        <v>0</v>
      </c>
      <c r="V445">
        <f>($C$7*CF445+$D$7*CG445+$E$7*U445)</f>
        <v>0</v>
      </c>
      <c r="W445">
        <f>0.61365*exp(17.502*V445/(240.97+V445))</f>
        <v>0</v>
      </c>
      <c r="X445">
        <f>(Y445/Z445*100)</f>
        <v>0</v>
      </c>
      <c r="Y445">
        <f>BX445*(CC445+CD445)/1000</f>
        <v>0</v>
      </c>
      <c r="Z445">
        <f>0.61365*exp(17.502*CE445/(240.97+CE445))</f>
        <v>0</v>
      </c>
      <c r="AA445">
        <f>(W445-BX445*(CC445+CD445)/1000)</f>
        <v>0</v>
      </c>
      <c r="AB445">
        <f>(-I445*44100)</f>
        <v>0</v>
      </c>
      <c r="AC445">
        <f>2*29.3*Q445*0.92*(CE445-V445)</f>
        <v>0</v>
      </c>
      <c r="AD445">
        <f>2*0.95*5.67E-8*(((CE445+$B$7)+273)^4-(V445+273)^4)</f>
        <v>0</v>
      </c>
      <c r="AE445">
        <f>T445+AD445+AB445+AC445</f>
        <v>0</v>
      </c>
      <c r="AF445">
        <v>0</v>
      </c>
      <c r="AG445">
        <v>0</v>
      </c>
      <c r="AH445">
        <f>IF(AF445*$H$13&gt;=AJ445,1.0,(AJ445/(AJ445-AF445*$H$13)))</f>
        <v>0</v>
      </c>
      <c r="AI445">
        <f>(AH445-1)*100</f>
        <v>0</v>
      </c>
      <c r="AJ445">
        <f>MAX(0,($B$13+$C$13*CJ445)/(1+$D$13*CJ445)*CC445/(CE445+273)*$E$13)</f>
        <v>0</v>
      </c>
      <c r="AK445" t="s">
        <v>292</v>
      </c>
      <c r="AL445" t="s">
        <v>292</v>
      </c>
      <c r="AM445">
        <v>0</v>
      </c>
      <c r="AN445">
        <v>0</v>
      </c>
      <c r="AO445">
        <f>1-AM445/AN445</f>
        <v>0</v>
      </c>
      <c r="AP445">
        <v>0</v>
      </c>
      <c r="AQ445" t="s">
        <v>292</v>
      </c>
      <c r="AR445" t="s">
        <v>292</v>
      </c>
      <c r="AS445">
        <v>0</v>
      </c>
      <c r="AT445">
        <v>0</v>
      </c>
      <c r="AU445">
        <f>1-AS445/AT445</f>
        <v>0</v>
      </c>
      <c r="AV445">
        <v>0.5</v>
      </c>
      <c r="AW445">
        <f>BN445</f>
        <v>0</v>
      </c>
      <c r="AX445">
        <f>K445</f>
        <v>0</v>
      </c>
      <c r="AY445">
        <f>AU445*AV445*AW445</f>
        <v>0</v>
      </c>
      <c r="AZ445">
        <f>(AX445-AP445)/AW445</f>
        <v>0</v>
      </c>
      <c r="BA445">
        <f>(AN445-AT445)/AT445</f>
        <v>0</v>
      </c>
      <c r="BB445">
        <f>AM445/(AO445+AM445/AT445)</f>
        <v>0</v>
      </c>
      <c r="BC445" t="s">
        <v>292</v>
      </c>
      <c r="BD445">
        <v>0</v>
      </c>
      <c r="BE445">
        <f>IF(BD445&lt;&gt;0, BD445, BB445)</f>
        <v>0</v>
      </c>
      <c r="BF445">
        <f>1-BE445/AT445</f>
        <v>0</v>
      </c>
      <c r="BG445">
        <f>(AT445-AS445)/(AT445-BE445)</f>
        <v>0</v>
      </c>
      <c r="BH445">
        <f>(AN445-AT445)/(AN445-BE445)</f>
        <v>0</v>
      </c>
      <c r="BI445">
        <f>(AT445-AS445)/(AT445-AM445)</f>
        <v>0</v>
      </c>
      <c r="BJ445">
        <f>(AN445-AT445)/(AN445-AM445)</f>
        <v>0</v>
      </c>
      <c r="BK445">
        <f>(BG445*BE445/AS445)</f>
        <v>0</v>
      </c>
      <c r="BL445">
        <f>(1-BK445)</f>
        <v>0</v>
      </c>
      <c r="BM445">
        <f>$B$11*CK445+$C$11*CL445+$F$11*CM445*(1-CP445)</f>
        <v>0</v>
      </c>
      <c r="BN445">
        <f>BM445*BO445</f>
        <v>0</v>
      </c>
      <c r="BO445">
        <f>($B$11*$D$9+$C$11*$D$9+$F$11*((CZ445+CR445)/MAX(CZ445+CR445+DA445, 0.1)*$I$9+DA445/MAX(CZ445+CR445+DA445, 0.1)*$J$9))/($B$11+$C$11+$F$11)</f>
        <v>0</v>
      </c>
      <c r="BP445">
        <f>($B$11*$K$9+$C$11*$K$9+$F$11*((CZ445+CR445)/MAX(CZ445+CR445+DA445, 0.1)*$P$9+DA445/MAX(CZ445+CR445+DA445, 0.1)*$Q$9))/($B$11+$C$11+$F$11)</f>
        <v>0</v>
      </c>
      <c r="BQ445">
        <v>6</v>
      </c>
      <c r="BR445">
        <v>0.5</v>
      </c>
      <c r="BS445" t="s">
        <v>293</v>
      </c>
      <c r="BT445">
        <v>2</v>
      </c>
      <c r="BU445">
        <v>1627941369.6</v>
      </c>
      <c r="BV445">
        <v>1425.54</v>
      </c>
      <c r="BW445">
        <v>1429.79</v>
      </c>
      <c r="BX445">
        <v>19.8283</v>
      </c>
      <c r="BY445">
        <v>19.7609</v>
      </c>
      <c r="BZ445">
        <v>1421.92</v>
      </c>
      <c r="CA445">
        <v>19.9574</v>
      </c>
      <c r="CB445">
        <v>899.841</v>
      </c>
      <c r="CC445">
        <v>101.131</v>
      </c>
      <c r="CD445">
        <v>0.0999218</v>
      </c>
      <c r="CE445">
        <v>35.3403</v>
      </c>
      <c r="CF445">
        <v>35.5991</v>
      </c>
      <c r="CG445">
        <v>999.9</v>
      </c>
      <c r="CH445">
        <v>0</v>
      </c>
      <c r="CI445">
        <v>0</v>
      </c>
      <c r="CJ445">
        <v>10005</v>
      </c>
      <c r="CK445">
        <v>0</v>
      </c>
      <c r="CL445">
        <v>66.2084</v>
      </c>
      <c r="CM445">
        <v>1460.02</v>
      </c>
      <c r="CN445">
        <v>0.973003</v>
      </c>
      <c r="CO445">
        <v>0.0269966</v>
      </c>
      <c r="CP445">
        <v>0</v>
      </c>
      <c r="CQ445">
        <v>2.8816</v>
      </c>
      <c r="CR445">
        <v>4.99951</v>
      </c>
      <c r="CS445">
        <v>191.503</v>
      </c>
      <c r="CT445">
        <v>11912</v>
      </c>
      <c r="CU445">
        <v>48.25</v>
      </c>
      <c r="CV445">
        <v>50.625</v>
      </c>
      <c r="CW445">
        <v>49.75</v>
      </c>
      <c r="CX445">
        <v>49.812</v>
      </c>
      <c r="CY445">
        <v>50.312</v>
      </c>
      <c r="CZ445">
        <v>1415.74</v>
      </c>
      <c r="DA445">
        <v>39.28</v>
      </c>
      <c r="DB445">
        <v>0</v>
      </c>
      <c r="DC445">
        <v>1627941370.3</v>
      </c>
      <c r="DD445">
        <v>0</v>
      </c>
      <c r="DE445">
        <v>3.194288</v>
      </c>
      <c r="DF445">
        <v>-0.77860769971642</v>
      </c>
      <c r="DG445">
        <v>-1.97300001317716</v>
      </c>
      <c r="DH445">
        <v>191.38404</v>
      </c>
      <c r="DI445">
        <v>15</v>
      </c>
      <c r="DJ445">
        <v>1627940486.6</v>
      </c>
      <c r="DK445" t="s">
        <v>294</v>
      </c>
      <c r="DL445">
        <v>1627940484.1</v>
      </c>
      <c r="DM445">
        <v>1627940486.6</v>
      </c>
      <c r="DN445">
        <v>1</v>
      </c>
      <c r="DO445">
        <v>-0.66</v>
      </c>
      <c r="DP445">
        <v>-0.126</v>
      </c>
      <c r="DQ445">
        <v>0.617</v>
      </c>
      <c r="DR445">
        <v>-0.144</v>
      </c>
      <c r="DS445">
        <v>420</v>
      </c>
      <c r="DT445">
        <v>19</v>
      </c>
      <c r="DU445">
        <v>0.69</v>
      </c>
      <c r="DV445">
        <v>0.21</v>
      </c>
      <c r="DW445">
        <v>-4.28146975609756</v>
      </c>
      <c r="DX445">
        <v>0.888800905923343</v>
      </c>
      <c r="DY445">
        <v>0.167544101925984</v>
      </c>
      <c r="DZ445">
        <v>0</v>
      </c>
      <c r="EA445">
        <v>3.24402571428571</v>
      </c>
      <c r="EB445">
        <v>-0.407471809166344</v>
      </c>
      <c r="EC445">
        <v>0.203335018897887</v>
      </c>
      <c r="ED445">
        <v>1</v>
      </c>
      <c r="EE445">
        <v>0.0645116048780488</v>
      </c>
      <c r="EF445">
        <v>-0.0313864662020907</v>
      </c>
      <c r="EG445">
        <v>0.0118525227917623</v>
      </c>
      <c r="EH445">
        <v>1</v>
      </c>
      <c r="EI445">
        <v>2</v>
      </c>
      <c r="EJ445">
        <v>3</v>
      </c>
      <c r="EK445" t="s">
        <v>298</v>
      </c>
      <c r="EL445">
        <v>100</v>
      </c>
      <c r="EM445">
        <v>100</v>
      </c>
      <c r="EN445">
        <v>3.62</v>
      </c>
      <c r="EO445">
        <v>-0.1291</v>
      </c>
      <c r="EP445">
        <v>-1.5265217558934</v>
      </c>
      <c r="EQ445">
        <v>0.00616335315543056</v>
      </c>
      <c r="ER445">
        <v>-2.81551833566181e-06</v>
      </c>
      <c r="ES445">
        <v>7.20361701182458e-10</v>
      </c>
      <c r="ET445">
        <v>-0.335119031910718</v>
      </c>
      <c r="EU445">
        <v>0.000949733804135094</v>
      </c>
      <c r="EV445">
        <v>0.000626151634330831</v>
      </c>
      <c r="EW445">
        <v>-7.8445624330649e-06</v>
      </c>
      <c r="EX445">
        <v>-4</v>
      </c>
      <c r="EY445">
        <v>2067</v>
      </c>
      <c r="EZ445">
        <v>1</v>
      </c>
      <c r="FA445">
        <v>22</v>
      </c>
      <c r="FB445">
        <v>14.8</v>
      </c>
      <c r="FC445">
        <v>14.7</v>
      </c>
      <c r="FD445">
        <v>18</v>
      </c>
      <c r="FE445">
        <v>995.065</v>
      </c>
      <c r="FF445">
        <v>442.861</v>
      </c>
      <c r="FG445">
        <v>33.0002</v>
      </c>
      <c r="FH445">
        <v>36.2275</v>
      </c>
      <c r="FI445">
        <v>30.0007</v>
      </c>
      <c r="FJ445">
        <v>35.9855</v>
      </c>
      <c r="FK445">
        <v>35.9974</v>
      </c>
      <c r="FL445">
        <v>72.5679</v>
      </c>
      <c r="FM445">
        <v>46.8036</v>
      </c>
      <c r="FN445">
        <v>0</v>
      </c>
      <c r="FO445">
        <v>33</v>
      </c>
      <c r="FP445">
        <v>1443.01</v>
      </c>
      <c r="FQ445">
        <v>19.8005</v>
      </c>
      <c r="FR445">
        <v>98.6108</v>
      </c>
      <c r="FS445">
        <v>97.4173</v>
      </c>
    </row>
    <row r="446" spans="1:175">
      <c r="A446">
        <v>430</v>
      </c>
      <c r="B446">
        <v>1627941371.6</v>
      </c>
      <c r="C446">
        <v>858</v>
      </c>
      <c r="D446" t="s">
        <v>1154</v>
      </c>
      <c r="E446" t="s">
        <v>1155</v>
      </c>
      <c r="F446">
        <v>0</v>
      </c>
      <c r="H446">
        <v>1627941371.6</v>
      </c>
      <c r="I446">
        <f>(J446)/1000</f>
        <v>0</v>
      </c>
      <c r="J446">
        <f>1000*CB446*AH446*(BX446-BY446)/(100*BQ446*(1000-AH446*BX446))</f>
        <v>0</v>
      </c>
      <c r="K446">
        <f>CB446*AH446*(BW446-BV446*(1000-AH446*BY446)/(1000-AH446*BX446))/(100*BQ446)</f>
        <v>0</v>
      </c>
      <c r="L446">
        <f>BV446 - IF(AH446&gt;1, K446*BQ446*100.0/(AJ446*CJ446), 0)</f>
        <v>0</v>
      </c>
      <c r="M446">
        <f>((S446-I446/2)*L446-K446)/(S446+I446/2)</f>
        <v>0</v>
      </c>
      <c r="N446">
        <f>M446*(CC446+CD446)/1000.0</f>
        <v>0</v>
      </c>
      <c r="O446">
        <f>(BV446 - IF(AH446&gt;1, K446*BQ446*100.0/(AJ446*CJ446), 0))*(CC446+CD446)/1000.0</f>
        <v>0</v>
      </c>
      <c r="P446">
        <f>2.0/((1/R446-1/Q446)+SIGN(R446)*SQRT((1/R446-1/Q446)*(1/R446-1/Q446) + 4*BR446/((BR446+1)*(BR446+1))*(2*1/R446*1/Q446-1/Q446*1/Q446)))</f>
        <v>0</v>
      </c>
      <c r="Q446">
        <f>IF(LEFT(BS446,1)&lt;&gt;"0",IF(LEFT(BS446,1)="1",3.0,BT446),$D$5+$E$5*(CJ446*CC446/($K$5*1000))+$F$5*(CJ446*CC446/($K$5*1000))*MAX(MIN(BQ446,$J$5),$I$5)*MAX(MIN(BQ446,$J$5),$I$5)+$G$5*MAX(MIN(BQ446,$J$5),$I$5)*(CJ446*CC446/($K$5*1000))+$H$5*(CJ446*CC446/($K$5*1000))*(CJ446*CC446/($K$5*1000)))</f>
        <v>0</v>
      </c>
      <c r="R446">
        <f>I446*(1000-(1000*0.61365*exp(17.502*V446/(240.97+V446))/(CC446+CD446)+BX446)/2)/(1000*0.61365*exp(17.502*V446/(240.97+V446))/(CC446+CD446)-BX446)</f>
        <v>0</v>
      </c>
      <c r="S446">
        <f>1/((BR446+1)/(P446/1.6)+1/(Q446/1.37)) + BR446/((BR446+1)/(P446/1.6) + BR446/(Q446/1.37))</f>
        <v>0</v>
      </c>
      <c r="T446">
        <f>(BM446*BP446)</f>
        <v>0</v>
      </c>
      <c r="U446">
        <f>(CE446+(T446+2*0.95*5.67E-8*(((CE446+$B$7)+273)^4-(CE446+273)^4)-44100*I446)/(1.84*29.3*Q446+8*0.95*5.67E-8*(CE446+273)^3))</f>
        <v>0</v>
      </c>
      <c r="V446">
        <f>($C$7*CF446+$D$7*CG446+$E$7*U446)</f>
        <v>0</v>
      </c>
      <c r="W446">
        <f>0.61365*exp(17.502*V446/(240.97+V446))</f>
        <v>0</v>
      </c>
      <c r="X446">
        <f>(Y446/Z446*100)</f>
        <v>0</v>
      </c>
      <c r="Y446">
        <f>BX446*(CC446+CD446)/1000</f>
        <v>0</v>
      </c>
      <c r="Z446">
        <f>0.61365*exp(17.502*CE446/(240.97+CE446))</f>
        <v>0</v>
      </c>
      <c r="AA446">
        <f>(W446-BX446*(CC446+CD446)/1000)</f>
        <v>0</v>
      </c>
      <c r="AB446">
        <f>(-I446*44100)</f>
        <v>0</v>
      </c>
      <c r="AC446">
        <f>2*29.3*Q446*0.92*(CE446-V446)</f>
        <v>0</v>
      </c>
      <c r="AD446">
        <f>2*0.95*5.67E-8*(((CE446+$B$7)+273)^4-(V446+273)^4)</f>
        <v>0</v>
      </c>
      <c r="AE446">
        <f>T446+AD446+AB446+AC446</f>
        <v>0</v>
      </c>
      <c r="AF446">
        <v>0</v>
      </c>
      <c r="AG446">
        <v>0</v>
      </c>
      <c r="AH446">
        <f>IF(AF446*$H$13&gt;=AJ446,1.0,(AJ446/(AJ446-AF446*$H$13)))</f>
        <v>0</v>
      </c>
      <c r="AI446">
        <f>(AH446-1)*100</f>
        <v>0</v>
      </c>
      <c r="AJ446">
        <f>MAX(0,($B$13+$C$13*CJ446)/(1+$D$13*CJ446)*CC446/(CE446+273)*$E$13)</f>
        <v>0</v>
      </c>
      <c r="AK446" t="s">
        <v>292</v>
      </c>
      <c r="AL446" t="s">
        <v>292</v>
      </c>
      <c r="AM446">
        <v>0</v>
      </c>
      <c r="AN446">
        <v>0</v>
      </c>
      <c r="AO446">
        <f>1-AM446/AN446</f>
        <v>0</v>
      </c>
      <c r="AP446">
        <v>0</v>
      </c>
      <c r="AQ446" t="s">
        <v>292</v>
      </c>
      <c r="AR446" t="s">
        <v>292</v>
      </c>
      <c r="AS446">
        <v>0</v>
      </c>
      <c r="AT446">
        <v>0</v>
      </c>
      <c r="AU446">
        <f>1-AS446/AT446</f>
        <v>0</v>
      </c>
      <c r="AV446">
        <v>0.5</v>
      </c>
      <c r="AW446">
        <f>BN446</f>
        <v>0</v>
      </c>
      <c r="AX446">
        <f>K446</f>
        <v>0</v>
      </c>
      <c r="AY446">
        <f>AU446*AV446*AW446</f>
        <v>0</v>
      </c>
      <c r="AZ446">
        <f>(AX446-AP446)/AW446</f>
        <v>0</v>
      </c>
      <c r="BA446">
        <f>(AN446-AT446)/AT446</f>
        <v>0</v>
      </c>
      <c r="BB446">
        <f>AM446/(AO446+AM446/AT446)</f>
        <v>0</v>
      </c>
      <c r="BC446" t="s">
        <v>292</v>
      </c>
      <c r="BD446">
        <v>0</v>
      </c>
      <c r="BE446">
        <f>IF(BD446&lt;&gt;0, BD446, BB446)</f>
        <v>0</v>
      </c>
      <c r="BF446">
        <f>1-BE446/AT446</f>
        <v>0</v>
      </c>
      <c r="BG446">
        <f>(AT446-AS446)/(AT446-BE446)</f>
        <v>0</v>
      </c>
      <c r="BH446">
        <f>(AN446-AT446)/(AN446-BE446)</f>
        <v>0</v>
      </c>
      <c r="BI446">
        <f>(AT446-AS446)/(AT446-AM446)</f>
        <v>0</v>
      </c>
      <c r="BJ446">
        <f>(AN446-AT446)/(AN446-AM446)</f>
        <v>0</v>
      </c>
      <c r="BK446">
        <f>(BG446*BE446/AS446)</f>
        <v>0</v>
      </c>
      <c r="BL446">
        <f>(1-BK446)</f>
        <v>0</v>
      </c>
      <c r="BM446">
        <f>$B$11*CK446+$C$11*CL446+$F$11*CM446*(1-CP446)</f>
        <v>0</v>
      </c>
      <c r="BN446">
        <f>BM446*BO446</f>
        <v>0</v>
      </c>
      <c r="BO446">
        <f>($B$11*$D$9+$C$11*$D$9+$F$11*((CZ446+CR446)/MAX(CZ446+CR446+DA446, 0.1)*$I$9+DA446/MAX(CZ446+CR446+DA446, 0.1)*$J$9))/($B$11+$C$11+$F$11)</f>
        <v>0</v>
      </c>
      <c r="BP446">
        <f>($B$11*$K$9+$C$11*$K$9+$F$11*((CZ446+CR446)/MAX(CZ446+CR446+DA446, 0.1)*$P$9+DA446/MAX(CZ446+CR446+DA446, 0.1)*$Q$9))/($B$11+$C$11+$F$11)</f>
        <v>0</v>
      </c>
      <c r="BQ446">
        <v>6</v>
      </c>
      <c r="BR446">
        <v>0.5</v>
      </c>
      <c r="BS446" t="s">
        <v>293</v>
      </c>
      <c r="BT446">
        <v>2</v>
      </c>
      <c r="BU446">
        <v>1627941371.6</v>
      </c>
      <c r="BV446">
        <v>1428.94</v>
      </c>
      <c r="BW446">
        <v>1433.22</v>
      </c>
      <c r="BX446">
        <v>19.8306</v>
      </c>
      <c r="BY446">
        <v>19.764</v>
      </c>
      <c r="BZ446">
        <v>1425.32</v>
      </c>
      <c r="CA446">
        <v>19.9597</v>
      </c>
      <c r="CB446">
        <v>900.013</v>
      </c>
      <c r="CC446">
        <v>101.131</v>
      </c>
      <c r="CD446">
        <v>0.100414</v>
      </c>
      <c r="CE446">
        <v>35.3386</v>
      </c>
      <c r="CF446">
        <v>35.6015</v>
      </c>
      <c r="CG446">
        <v>999.9</v>
      </c>
      <c r="CH446">
        <v>0</v>
      </c>
      <c r="CI446">
        <v>0</v>
      </c>
      <c r="CJ446">
        <v>9998.75</v>
      </c>
      <c r="CK446">
        <v>0</v>
      </c>
      <c r="CL446">
        <v>66.2084</v>
      </c>
      <c r="CM446">
        <v>1460.01</v>
      </c>
      <c r="CN446">
        <v>0.973003</v>
      </c>
      <c r="CO446">
        <v>0.0269966</v>
      </c>
      <c r="CP446">
        <v>0</v>
      </c>
      <c r="CQ446">
        <v>3.141</v>
      </c>
      <c r="CR446">
        <v>4.99951</v>
      </c>
      <c r="CS446">
        <v>191.442</v>
      </c>
      <c r="CT446">
        <v>11912</v>
      </c>
      <c r="CU446">
        <v>48.25</v>
      </c>
      <c r="CV446">
        <v>50.625</v>
      </c>
      <c r="CW446">
        <v>49.75</v>
      </c>
      <c r="CX446">
        <v>49.812</v>
      </c>
      <c r="CY446">
        <v>50.312</v>
      </c>
      <c r="CZ446">
        <v>1415.73</v>
      </c>
      <c r="DA446">
        <v>39.28</v>
      </c>
      <c r="DB446">
        <v>0</v>
      </c>
      <c r="DC446">
        <v>1627941372.1</v>
      </c>
      <c r="DD446">
        <v>0</v>
      </c>
      <c r="DE446">
        <v>3.1895</v>
      </c>
      <c r="DF446">
        <v>-0.222967524389935</v>
      </c>
      <c r="DG446">
        <v>-1.26940172022663</v>
      </c>
      <c r="DH446">
        <v>191.360538461538</v>
      </c>
      <c r="DI446">
        <v>15</v>
      </c>
      <c r="DJ446">
        <v>1627940486.6</v>
      </c>
      <c r="DK446" t="s">
        <v>294</v>
      </c>
      <c r="DL446">
        <v>1627940484.1</v>
      </c>
      <c r="DM446">
        <v>1627940486.6</v>
      </c>
      <c r="DN446">
        <v>1</v>
      </c>
      <c r="DO446">
        <v>-0.66</v>
      </c>
      <c r="DP446">
        <v>-0.126</v>
      </c>
      <c r="DQ446">
        <v>0.617</v>
      </c>
      <c r="DR446">
        <v>-0.144</v>
      </c>
      <c r="DS446">
        <v>420</v>
      </c>
      <c r="DT446">
        <v>19</v>
      </c>
      <c r="DU446">
        <v>0.69</v>
      </c>
      <c r="DV446">
        <v>0.21</v>
      </c>
      <c r="DW446">
        <v>-4.2594256097561</v>
      </c>
      <c r="DX446">
        <v>0.571284250871065</v>
      </c>
      <c r="DY446">
        <v>0.148966087760527</v>
      </c>
      <c r="DZ446">
        <v>0</v>
      </c>
      <c r="EA446">
        <v>3.24410294117647</v>
      </c>
      <c r="EB446">
        <v>-0.758817436276315</v>
      </c>
      <c r="EC446">
        <v>0.20571020662329</v>
      </c>
      <c r="ED446">
        <v>1</v>
      </c>
      <c r="EE446">
        <v>0.0621149048780488</v>
      </c>
      <c r="EF446">
        <v>0.0240771491289199</v>
      </c>
      <c r="EG446">
        <v>0.00792232625851256</v>
      </c>
      <c r="EH446">
        <v>1</v>
      </c>
      <c r="EI446">
        <v>2</v>
      </c>
      <c r="EJ446">
        <v>3</v>
      </c>
      <c r="EK446" t="s">
        <v>298</v>
      </c>
      <c r="EL446">
        <v>100</v>
      </c>
      <c r="EM446">
        <v>100</v>
      </c>
      <c r="EN446">
        <v>3.62</v>
      </c>
      <c r="EO446">
        <v>-0.1291</v>
      </c>
      <c r="EP446">
        <v>-1.5265217558934</v>
      </c>
      <c r="EQ446">
        <v>0.00616335315543056</v>
      </c>
      <c r="ER446">
        <v>-2.81551833566181e-06</v>
      </c>
      <c r="ES446">
        <v>7.20361701182458e-10</v>
      </c>
      <c r="ET446">
        <v>-0.335119031910718</v>
      </c>
      <c r="EU446">
        <v>0.000949733804135094</v>
      </c>
      <c r="EV446">
        <v>0.000626151634330831</v>
      </c>
      <c r="EW446">
        <v>-7.8445624330649e-06</v>
      </c>
      <c r="EX446">
        <v>-4</v>
      </c>
      <c r="EY446">
        <v>2067</v>
      </c>
      <c r="EZ446">
        <v>1</v>
      </c>
      <c r="FA446">
        <v>22</v>
      </c>
      <c r="FB446">
        <v>14.8</v>
      </c>
      <c r="FC446">
        <v>14.8</v>
      </c>
      <c r="FD446">
        <v>18</v>
      </c>
      <c r="FE446">
        <v>995.102</v>
      </c>
      <c r="FF446">
        <v>442.753</v>
      </c>
      <c r="FG446">
        <v>33</v>
      </c>
      <c r="FH446">
        <v>36.231</v>
      </c>
      <c r="FI446">
        <v>30.0007</v>
      </c>
      <c r="FJ446">
        <v>35.9897</v>
      </c>
      <c r="FK446">
        <v>36.0007</v>
      </c>
      <c r="FL446">
        <v>72.6821</v>
      </c>
      <c r="FM446">
        <v>46.8036</v>
      </c>
      <c r="FN446">
        <v>0</v>
      </c>
      <c r="FO446">
        <v>33</v>
      </c>
      <c r="FP446">
        <v>1443.01</v>
      </c>
      <c r="FQ446">
        <v>19.8005</v>
      </c>
      <c r="FR446">
        <v>98.6107</v>
      </c>
      <c r="FS446">
        <v>97.4162</v>
      </c>
    </row>
    <row r="447" spans="1:175">
      <c r="A447">
        <v>431</v>
      </c>
      <c r="B447">
        <v>1627941373.6</v>
      </c>
      <c r="C447">
        <v>860</v>
      </c>
      <c r="D447" t="s">
        <v>1156</v>
      </c>
      <c r="E447" t="s">
        <v>1157</v>
      </c>
      <c r="F447">
        <v>0</v>
      </c>
      <c r="H447">
        <v>1627941373.6</v>
      </c>
      <c r="I447">
        <f>(J447)/1000</f>
        <v>0</v>
      </c>
      <c r="J447">
        <f>1000*CB447*AH447*(BX447-BY447)/(100*BQ447*(1000-AH447*BX447))</f>
        <v>0</v>
      </c>
      <c r="K447">
        <f>CB447*AH447*(BW447-BV447*(1000-AH447*BY447)/(1000-AH447*BX447))/(100*BQ447)</f>
        <v>0</v>
      </c>
      <c r="L447">
        <f>BV447 - IF(AH447&gt;1, K447*BQ447*100.0/(AJ447*CJ447), 0)</f>
        <v>0</v>
      </c>
      <c r="M447">
        <f>((S447-I447/2)*L447-K447)/(S447+I447/2)</f>
        <v>0</v>
      </c>
      <c r="N447">
        <f>M447*(CC447+CD447)/1000.0</f>
        <v>0</v>
      </c>
      <c r="O447">
        <f>(BV447 - IF(AH447&gt;1, K447*BQ447*100.0/(AJ447*CJ447), 0))*(CC447+CD447)/1000.0</f>
        <v>0</v>
      </c>
      <c r="P447">
        <f>2.0/((1/R447-1/Q447)+SIGN(R447)*SQRT((1/R447-1/Q447)*(1/R447-1/Q447) + 4*BR447/((BR447+1)*(BR447+1))*(2*1/R447*1/Q447-1/Q447*1/Q447)))</f>
        <v>0</v>
      </c>
      <c r="Q447">
        <f>IF(LEFT(BS447,1)&lt;&gt;"0",IF(LEFT(BS447,1)="1",3.0,BT447),$D$5+$E$5*(CJ447*CC447/($K$5*1000))+$F$5*(CJ447*CC447/($K$5*1000))*MAX(MIN(BQ447,$J$5),$I$5)*MAX(MIN(BQ447,$J$5),$I$5)+$G$5*MAX(MIN(BQ447,$J$5),$I$5)*(CJ447*CC447/($K$5*1000))+$H$5*(CJ447*CC447/($K$5*1000))*(CJ447*CC447/($K$5*1000)))</f>
        <v>0</v>
      </c>
      <c r="R447">
        <f>I447*(1000-(1000*0.61365*exp(17.502*V447/(240.97+V447))/(CC447+CD447)+BX447)/2)/(1000*0.61365*exp(17.502*V447/(240.97+V447))/(CC447+CD447)-BX447)</f>
        <v>0</v>
      </c>
      <c r="S447">
        <f>1/((BR447+1)/(P447/1.6)+1/(Q447/1.37)) + BR447/((BR447+1)/(P447/1.6) + BR447/(Q447/1.37))</f>
        <v>0</v>
      </c>
      <c r="T447">
        <f>(BM447*BP447)</f>
        <v>0</v>
      </c>
      <c r="U447">
        <f>(CE447+(T447+2*0.95*5.67E-8*(((CE447+$B$7)+273)^4-(CE447+273)^4)-44100*I447)/(1.84*29.3*Q447+8*0.95*5.67E-8*(CE447+273)^3))</f>
        <v>0</v>
      </c>
      <c r="V447">
        <f>($C$7*CF447+$D$7*CG447+$E$7*U447)</f>
        <v>0</v>
      </c>
      <c r="W447">
        <f>0.61365*exp(17.502*V447/(240.97+V447))</f>
        <v>0</v>
      </c>
      <c r="X447">
        <f>(Y447/Z447*100)</f>
        <v>0</v>
      </c>
      <c r="Y447">
        <f>BX447*(CC447+CD447)/1000</f>
        <v>0</v>
      </c>
      <c r="Z447">
        <f>0.61365*exp(17.502*CE447/(240.97+CE447))</f>
        <v>0</v>
      </c>
      <c r="AA447">
        <f>(W447-BX447*(CC447+CD447)/1000)</f>
        <v>0</v>
      </c>
      <c r="AB447">
        <f>(-I447*44100)</f>
        <v>0</v>
      </c>
      <c r="AC447">
        <f>2*29.3*Q447*0.92*(CE447-V447)</f>
        <v>0</v>
      </c>
      <c r="AD447">
        <f>2*0.95*5.67E-8*(((CE447+$B$7)+273)^4-(V447+273)^4)</f>
        <v>0</v>
      </c>
      <c r="AE447">
        <f>T447+AD447+AB447+AC447</f>
        <v>0</v>
      </c>
      <c r="AF447">
        <v>0</v>
      </c>
      <c r="AG447">
        <v>0</v>
      </c>
      <c r="AH447">
        <f>IF(AF447*$H$13&gt;=AJ447,1.0,(AJ447/(AJ447-AF447*$H$13)))</f>
        <v>0</v>
      </c>
      <c r="AI447">
        <f>(AH447-1)*100</f>
        <v>0</v>
      </c>
      <c r="AJ447">
        <f>MAX(0,($B$13+$C$13*CJ447)/(1+$D$13*CJ447)*CC447/(CE447+273)*$E$13)</f>
        <v>0</v>
      </c>
      <c r="AK447" t="s">
        <v>292</v>
      </c>
      <c r="AL447" t="s">
        <v>292</v>
      </c>
      <c r="AM447">
        <v>0</v>
      </c>
      <c r="AN447">
        <v>0</v>
      </c>
      <c r="AO447">
        <f>1-AM447/AN447</f>
        <v>0</v>
      </c>
      <c r="AP447">
        <v>0</v>
      </c>
      <c r="AQ447" t="s">
        <v>292</v>
      </c>
      <c r="AR447" t="s">
        <v>292</v>
      </c>
      <c r="AS447">
        <v>0</v>
      </c>
      <c r="AT447">
        <v>0</v>
      </c>
      <c r="AU447">
        <f>1-AS447/AT447</f>
        <v>0</v>
      </c>
      <c r="AV447">
        <v>0.5</v>
      </c>
      <c r="AW447">
        <f>BN447</f>
        <v>0</v>
      </c>
      <c r="AX447">
        <f>K447</f>
        <v>0</v>
      </c>
      <c r="AY447">
        <f>AU447*AV447*AW447</f>
        <v>0</v>
      </c>
      <c r="AZ447">
        <f>(AX447-AP447)/AW447</f>
        <v>0</v>
      </c>
      <c r="BA447">
        <f>(AN447-AT447)/AT447</f>
        <v>0</v>
      </c>
      <c r="BB447">
        <f>AM447/(AO447+AM447/AT447)</f>
        <v>0</v>
      </c>
      <c r="BC447" t="s">
        <v>292</v>
      </c>
      <c r="BD447">
        <v>0</v>
      </c>
      <c r="BE447">
        <f>IF(BD447&lt;&gt;0, BD447, BB447)</f>
        <v>0</v>
      </c>
      <c r="BF447">
        <f>1-BE447/AT447</f>
        <v>0</v>
      </c>
      <c r="BG447">
        <f>(AT447-AS447)/(AT447-BE447)</f>
        <v>0</v>
      </c>
      <c r="BH447">
        <f>(AN447-AT447)/(AN447-BE447)</f>
        <v>0</v>
      </c>
      <c r="BI447">
        <f>(AT447-AS447)/(AT447-AM447)</f>
        <v>0</v>
      </c>
      <c r="BJ447">
        <f>(AN447-AT447)/(AN447-AM447)</f>
        <v>0</v>
      </c>
      <c r="BK447">
        <f>(BG447*BE447/AS447)</f>
        <v>0</v>
      </c>
      <c r="BL447">
        <f>(1-BK447)</f>
        <v>0</v>
      </c>
      <c r="BM447">
        <f>$B$11*CK447+$C$11*CL447+$F$11*CM447*(1-CP447)</f>
        <v>0</v>
      </c>
      <c r="BN447">
        <f>BM447*BO447</f>
        <v>0</v>
      </c>
      <c r="BO447">
        <f>($B$11*$D$9+$C$11*$D$9+$F$11*((CZ447+CR447)/MAX(CZ447+CR447+DA447, 0.1)*$I$9+DA447/MAX(CZ447+CR447+DA447, 0.1)*$J$9))/($B$11+$C$11+$F$11)</f>
        <v>0</v>
      </c>
      <c r="BP447">
        <f>($B$11*$K$9+$C$11*$K$9+$F$11*((CZ447+CR447)/MAX(CZ447+CR447+DA447, 0.1)*$P$9+DA447/MAX(CZ447+CR447+DA447, 0.1)*$Q$9))/($B$11+$C$11+$F$11)</f>
        <v>0</v>
      </c>
      <c r="BQ447">
        <v>6</v>
      </c>
      <c r="BR447">
        <v>0.5</v>
      </c>
      <c r="BS447" t="s">
        <v>293</v>
      </c>
      <c r="BT447">
        <v>2</v>
      </c>
      <c r="BU447">
        <v>1627941373.6</v>
      </c>
      <c r="BV447">
        <v>1432.4</v>
      </c>
      <c r="BW447">
        <v>1436.82</v>
      </c>
      <c r="BX447">
        <v>19.8326</v>
      </c>
      <c r="BY447">
        <v>19.766</v>
      </c>
      <c r="BZ447">
        <v>1428.77</v>
      </c>
      <c r="CA447">
        <v>19.9617</v>
      </c>
      <c r="CB447">
        <v>900.135</v>
      </c>
      <c r="CC447">
        <v>101.129</v>
      </c>
      <c r="CD447">
        <v>0.100062</v>
      </c>
      <c r="CE447">
        <v>35.3364</v>
      </c>
      <c r="CF447">
        <v>35.6032</v>
      </c>
      <c r="CG447">
        <v>999.9</v>
      </c>
      <c r="CH447">
        <v>0</v>
      </c>
      <c r="CI447">
        <v>0</v>
      </c>
      <c r="CJ447">
        <v>9993.75</v>
      </c>
      <c r="CK447">
        <v>0</v>
      </c>
      <c r="CL447">
        <v>66.2084</v>
      </c>
      <c r="CM447">
        <v>1460.01</v>
      </c>
      <c r="CN447">
        <v>0.973003</v>
      </c>
      <c r="CO447">
        <v>0.0269966</v>
      </c>
      <c r="CP447">
        <v>0</v>
      </c>
      <c r="CQ447">
        <v>3.2736</v>
      </c>
      <c r="CR447">
        <v>4.99951</v>
      </c>
      <c r="CS447">
        <v>191.255</v>
      </c>
      <c r="CT447">
        <v>11912</v>
      </c>
      <c r="CU447">
        <v>48.25</v>
      </c>
      <c r="CV447">
        <v>50.625</v>
      </c>
      <c r="CW447">
        <v>49.75</v>
      </c>
      <c r="CX447">
        <v>49.75</v>
      </c>
      <c r="CY447">
        <v>50.312</v>
      </c>
      <c r="CZ447">
        <v>1415.73</v>
      </c>
      <c r="DA447">
        <v>39.28</v>
      </c>
      <c r="DB447">
        <v>0</v>
      </c>
      <c r="DC447">
        <v>1627941374.5</v>
      </c>
      <c r="DD447">
        <v>0</v>
      </c>
      <c r="DE447">
        <v>3.17938076923077</v>
      </c>
      <c r="DF447">
        <v>-0.335524781513682</v>
      </c>
      <c r="DG447">
        <v>-0.582017104857662</v>
      </c>
      <c r="DH447">
        <v>191.334461538462</v>
      </c>
      <c r="DI447">
        <v>15</v>
      </c>
      <c r="DJ447">
        <v>1627940486.6</v>
      </c>
      <c r="DK447" t="s">
        <v>294</v>
      </c>
      <c r="DL447">
        <v>1627940484.1</v>
      </c>
      <c r="DM447">
        <v>1627940486.6</v>
      </c>
      <c r="DN447">
        <v>1</v>
      </c>
      <c r="DO447">
        <v>-0.66</v>
      </c>
      <c r="DP447">
        <v>-0.126</v>
      </c>
      <c r="DQ447">
        <v>0.617</v>
      </c>
      <c r="DR447">
        <v>-0.144</v>
      </c>
      <c r="DS447">
        <v>420</v>
      </c>
      <c r="DT447">
        <v>19</v>
      </c>
      <c r="DU447">
        <v>0.69</v>
      </c>
      <c r="DV447">
        <v>0.21</v>
      </c>
      <c r="DW447">
        <v>-4.2702543902439</v>
      </c>
      <c r="DX447">
        <v>0.507279930313586</v>
      </c>
      <c r="DY447">
        <v>0.151886204708412</v>
      </c>
      <c r="DZ447">
        <v>0</v>
      </c>
      <c r="EA447">
        <v>3.21325294117647</v>
      </c>
      <c r="EB447">
        <v>-0.955731789156</v>
      </c>
      <c r="EC447">
        <v>0.220469930236321</v>
      </c>
      <c r="ED447">
        <v>1</v>
      </c>
      <c r="EE447">
        <v>0.0612929780487805</v>
      </c>
      <c r="EF447">
        <v>0.0564418076655053</v>
      </c>
      <c r="EG447">
        <v>0.00658020254683114</v>
      </c>
      <c r="EH447">
        <v>1</v>
      </c>
      <c r="EI447">
        <v>2</v>
      </c>
      <c r="EJ447">
        <v>3</v>
      </c>
      <c r="EK447" t="s">
        <v>298</v>
      </c>
      <c r="EL447">
        <v>100</v>
      </c>
      <c r="EM447">
        <v>100</v>
      </c>
      <c r="EN447">
        <v>3.63</v>
      </c>
      <c r="EO447">
        <v>-0.1291</v>
      </c>
      <c r="EP447">
        <v>-1.5265217558934</v>
      </c>
      <c r="EQ447">
        <v>0.00616335315543056</v>
      </c>
      <c r="ER447">
        <v>-2.81551833566181e-06</v>
      </c>
      <c r="ES447">
        <v>7.20361701182458e-10</v>
      </c>
      <c r="ET447">
        <v>-0.335119031910718</v>
      </c>
      <c r="EU447">
        <v>0.000949733804135094</v>
      </c>
      <c r="EV447">
        <v>0.000626151634330831</v>
      </c>
      <c r="EW447">
        <v>-7.8445624330649e-06</v>
      </c>
      <c r="EX447">
        <v>-4</v>
      </c>
      <c r="EY447">
        <v>2067</v>
      </c>
      <c r="EZ447">
        <v>1</v>
      </c>
      <c r="FA447">
        <v>22</v>
      </c>
      <c r="FB447">
        <v>14.8</v>
      </c>
      <c r="FC447">
        <v>14.8</v>
      </c>
      <c r="FD447">
        <v>18</v>
      </c>
      <c r="FE447">
        <v>995.07</v>
      </c>
      <c r="FF447">
        <v>442.503</v>
      </c>
      <c r="FG447">
        <v>32.9998</v>
      </c>
      <c r="FH447">
        <v>36.2351</v>
      </c>
      <c r="FI447">
        <v>30.0007</v>
      </c>
      <c r="FJ447">
        <v>35.993</v>
      </c>
      <c r="FK447">
        <v>36.0049</v>
      </c>
      <c r="FL447">
        <v>72.8287</v>
      </c>
      <c r="FM447">
        <v>46.8036</v>
      </c>
      <c r="FN447">
        <v>0</v>
      </c>
      <c r="FO447">
        <v>33</v>
      </c>
      <c r="FP447">
        <v>1448.09</v>
      </c>
      <c r="FQ447">
        <v>19.8005</v>
      </c>
      <c r="FR447">
        <v>98.6112</v>
      </c>
      <c r="FS447">
        <v>97.4148</v>
      </c>
    </row>
    <row r="448" spans="1:175">
      <c r="A448">
        <v>432</v>
      </c>
      <c r="B448">
        <v>1627941375.6</v>
      </c>
      <c r="C448">
        <v>862</v>
      </c>
      <c r="D448" t="s">
        <v>1158</v>
      </c>
      <c r="E448" t="s">
        <v>1159</v>
      </c>
      <c r="F448">
        <v>0</v>
      </c>
      <c r="H448">
        <v>1627941375.6</v>
      </c>
      <c r="I448">
        <f>(J448)/1000</f>
        <v>0</v>
      </c>
      <c r="J448">
        <f>1000*CB448*AH448*(BX448-BY448)/(100*BQ448*(1000-AH448*BX448))</f>
        <v>0</v>
      </c>
      <c r="K448">
        <f>CB448*AH448*(BW448-BV448*(1000-AH448*BY448)/(1000-AH448*BX448))/(100*BQ448)</f>
        <v>0</v>
      </c>
      <c r="L448">
        <f>BV448 - IF(AH448&gt;1, K448*BQ448*100.0/(AJ448*CJ448), 0)</f>
        <v>0</v>
      </c>
      <c r="M448">
        <f>((S448-I448/2)*L448-K448)/(S448+I448/2)</f>
        <v>0</v>
      </c>
      <c r="N448">
        <f>M448*(CC448+CD448)/1000.0</f>
        <v>0</v>
      </c>
      <c r="O448">
        <f>(BV448 - IF(AH448&gt;1, K448*BQ448*100.0/(AJ448*CJ448), 0))*(CC448+CD448)/1000.0</f>
        <v>0</v>
      </c>
      <c r="P448">
        <f>2.0/((1/R448-1/Q448)+SIGN(R448)*SQRT((1/R448-1/Q448)*(1/R448-1/Q448) + 4*BR448/((BR448+1)*(BR448+1))*(2*1/R448*1/Q448-1/Q448*1/Q448)))</f>
        <v>0</v>
      </c>
      <c r="Q448">
        <f>IF(LEFT(BS448,1)&lt;&gt;"0",IF(LEFT(BS448,1)="1",3.0,BT448),$D$5+$E$5*(CJ448*CC448/($K$5*1000))+$F$5*(CJ448*CC448/($K$5*1000))*MAX(MIN(BQ448,$J$5),$I$5)*MAX(MIN(BQ448,$J$5),$I$5)+$G$5*MAX(MIN(BQ448,$J$5),$I$5)*(CJ448*CC448/($K$5*1000))+$H$5*(CJ448*CC448/($K$5*1000))*(CJ448*CC448/($K$5*1000)))</f>
        <v>0</v>
      </c>
      <c r="R448">
        <f>I448*(1000-(1000*0.61365*exp(17.502*V448/(240.97+V448))/(CC448+CD448)+BX448)/2)/(1000*0.61365*exp(17.502*V448/(240.97+V448))/(CC448+CD448)-BX448)</f>
        <v>0</v>
      </c>
      <c r="S448">
        <f>1/((BR448+1)/(P448/1.6)+1/(Q448/1.37)) + BR448/((BR448+1)/(P448/1.6) + BR448/(Q448/1.37))</f>
        <v>0</v>
      </c>
      <c r="T448">
        <f>(BM448*BP448)</f>
        <v>0</v>
      </c>
      <c r="U448">
        <f>(CE448+(T448+2*0.95*5.67E-8*(((CE448+$B$7)+273)^4-(CE448+273)^4)-44100*I448)/(1.84*29.3*Q448+8*0.95*5.67E-8*(CE448+273)^3))</f>
        <v>0</v>
      </c>
      <c r="V448">
        <f>($C$7*CF448+$D$7*CG448+$E$7*U448)</f>
        <v>0</v>
      </c>
      <c r="W448">
        <f>0.61365*exp(17.502*V448/(240.97+V448))</f>
        <v>0</v>
      </c>
      <c r="X448">
        <f>(Y448/Z448*100)</f>
        <v>0</v>
      </c>
      <c r="Y448">
        <f>BX448*(CC448+CD448)/1000</f>
        <v>0</v>
      </c>
      <c r="Z448">
        <f>0.61365*exp(17.502*CE448/(240.97+CE448))</f>
        <v>0</v>
      </c>
      <c r="AA448">
        <f>(W448-BX448*(CC448+CD448)/1000)</f>
        <v>0</v>
      </c>
      <c r="AB448">
        <f>(-I448*44100)</f>
        <v>0</v>
      </c>
      <c r="AC448">
        <f>2*29.3*Q448*0.92*(CE448-V448)</f>
        <v>0</v>
      </c>
      <c r="AD448">
        <f>2*0.95*5.67E-8*(((CE448+$B$7)+273)^4-(V448+273)^4)</f>
        <v>0</v>
      </c>
      <c r="AE448">
        <f>T448+AD448+AB448+AC448</f>
        <v>0</v>
      </c>
      <c r="AF448">
        <v>0</v>
      </c>
      <c r="AG448">
        <v>0</v>
      </c>
      <c r="AH448">
        <f>IF(AF448*$H$13&gt;=AJ448,1.0,(AJ448/(AJ448-AF448*$H$13)))</f>
        <v>0</v>
      </c>
      <c r="AI448">
        <f>(AH448-1)*100</f>
        <v>0</v>
      </c>
      <c r="AJ448">
        <f>MAX(0,($B$13+$C$13*CJ448)/(1+$D$13*CJ448)*CC448/(CE448+273)*$E$13)</f>
        <v>0</v>
      </c>
      <c r="AK448" t="s">
        <v>292</v>
      </c>
      <c r="AL448" t="s">
        <v>292</v>
      </c>
      <c r="AM448">
        <v>0</v>
      </c>
      <c r="AN448">
        <v>0</v>
      </c>
      <c r="AO448">
        <f>1-AM448/AN448</f>
        <v>0</v>
      </c>
      <c r="AP448">
        <v>0</v>
      </c>
      <c r="AQ448" t="s">
        <v>292</v>
      </c>
      <c r="AR448" t="s">
        <v>292</v>
      </c>
      <c r="AS448">
        <v>0</v>
      </c>
      <c r="AT448">
        <v>0</v>
      </c>
      <c r="AU448">
        <f>1-AS448/AT448</f>
        <v>0</v>
      </c>
      <c r="AV448">
        <v>0.5</v>
      </c>
      <c r="AW448">
        <f>BN448</f>
        <v>0</v>
      </c>
      <c r="AX448">
        <f>K448</f>
        <v>0</v>
      </c>
      <c r="AY448">
        <f>AU448*AV448*AW448</f>
        <v>0</v>
      </c>
      <c r="AZ448">
        <f>(AX448-AP448)/AW448</f>
        <v>0</v>
      </c>
      <c r="BA448">
        <f>(AN448-AT448)/AT448</f>
        <v>0</v>
      </c>
      <c r="BB448">
        <f>AM448/(AO448+AM448/AT448)</f>
        <v>0</v>
      </c>
      <c r="BC448" t="s">
        <v>292</v>
      </c>
      <c r="BD448">
        <v>0</v>
      </c>
      <c r="BE448">
        <f>IF(BD448&lt;&gt;0, BD448, BB448)</f>
        <v>0</v>
      </c>
      <c r="BF448">
        <f>1-BE448/AT448</f>
        <v>0</v>
      </c>
      <c r="BG448">
        <f>(AT448-AS448)/(AT448-BE448)</f>
        <v>0</v>
      </c>
      <c r="BH448">
        <f>(AN448-AT448)/(AN448-BE448)</f>
        <v>0</v>
      </c>
      <c r="BI448">
        <f>(AT448-AS448)/(AT448-AM448)</f>
        <v>0</v>
      </c>
      <c r="BJ448">
        <f>(AN448-AT448)/(AN448-AM448)</f>
        <v>0</v>
      </c>
      <c r="BK448">
        <f>(BG448*BE448/AS448)</f>
        <v>0</v>
      </c>
      <c r="BL448">
        <f>(1-BK448)</f>
        <v>0</v>
      </c>
      <c r="BM448">
        <f>$B$11*CK448+$C$11*CL448+$F$11*CM448*(1-CP448)</f>
        <v>0</v>
      </c>
      <c r="BN448">
        <f>BM448*BO448</f>
        <v>0</v>
      </c>
      <c r="BO448">
        <f>($B$11*$D$9+$C$11*$D$9+$F$11*((CZ448+CR448)/MAX(CZ448+CR448+DA448, 0.1)*$I$9+DA448/MAX(CZ448+CR448+DA448, 0.1)*$J$9))/($B$11+$C$11+$F$11)</f>
        <v>0</v>
      </c>
      <c r="BP448">
        <f>($B$11*$K$9+$C$11*$K$9+$F$11*((CZ448+CR448)/MAX(CZ448+CR448+DA448, 0.1)*$P$9+DA448/MAX(CZ448+CR448+DA448, 0.1)*$Q$9))/($B$11+$C$11+$F$11)</f>
        <v>0</v>
      </c>
      <c r="BQ448">
        <v>6</v>
      </c>
      <c r="BR448">
        <v>0.5</v>
      </c>
      <c r="BS448" t="s">
        <v>293</v>
      </c>
      <c r="BT448">
        <v>2</v>
      </c>
      <c r="BU448">
        <v>1627941375.6</v>
      </c>
      <c r="BV448">
        <v>1435.81</v>
      </c>
      <c r="BW448">
        <v>1440.38</v>
      </c>
      <c r="BX448">
        <v>19.8353</v>
      </c>
      <c r="BY448">
        <v>19.7678</v>
      </c>
      <c r="BZ448">
        <v>1432.17</v>
      </c>
      <c r="CA448">
        <v>19.9644</v>
      </c>
      <c r="CB448">
        <v>900.095</v>
      </c>
      <c r="CC448">
        <v>101.129</v>
      </c>
      <c r="CD448">
        <v>0.0997832</v>
      </c>
      <c r="CE448">
        <v>35.3364</v>
      </c>
      <c r="CF448">
        <v>35.5996</v>
      </c>
      <c r="CG448">
        <v>999.9</v>
      </c>
      <c r="CH448">
        <v>0</v>
      </c>
      <c r="CI448">
        <v>0</v>
      </c>
      <c r="CJ448">
        <v>10010</v>
      </c>
      <c r="CK448">
        <v>0</v>
      </c>
      <c r="CL448">
        <v>66.2084</v>
      </c>
      <c r="CM448">
        <v>1460.03</v>
      </c>
      <c r="CN448">
        <v>0.973003</v>
      </c>
      <c r="CO448">
        <v>0.0269966</v>
      </c>
      <c r="CP448">
        <v>0</v>
      </c>
      <c r="CQ448">
        <v>3.381</v>
      </c>
      <c r="CR448">
        <v>4.99951</v>
      </c>
      <c r="CS448">
        <v>190.842</v>
      </c>
      <c r="CT448">
        <v>11912.2</v>
      </c>
      <c r="CU448">
        <v>48.25</v>
      </c>
      <c r="CV448">
        <v>50.625</v>
      </c>
      <c r="CW448">
        <v>49.75</v>
      </c>
      <c r="CX448">
        <v>49.75</v>
      </c>
      <c r="CY448">
        <v>50.312</v>
      </c>
      <c r="CZ448">
        <v>1415.75</v>
      </c>
      <c r="DA448">
        <v>39.28</v>
      </c>
      <c r="DB448">
        <v>0</v>
      </c>
      <c r="DC448">
        <v>1627941376.3</v>
      </c>
      <c r="DD448">
        <v>0</v>
      </c>
      <c r="DE448">
        <v>3.17394</v>
      </c>
      <c r="DF448">
        <v>0.385600001187202</v>
      </c>
      <c r="DG448">
        <v>-0.217923085011148</v>
      </c>
      <c r="DH448">
        <v>191.2988</v>
      </c>
      <c r="DI448">
        <v>15</v>
      </c>
      <c r="DJ448">
        <v>1627940486.6</v>
      </c>
      <c r="DK448" t="s">
        <v>294</v>
      </c>
      <c r="DL448">
        <v>1627940484.1</v>
      </c>
      <c r="DM448">
        <v>1627940486.6</v>
      </c>
      <c r="DN448">
        <v>1</v>
      </c>
      <c r="DO448">
        <v>-0.66</v>
      </c>
      <c r="DP448">
        <v>-0.126</v>
      </c>
      <c r="DQ448">
        <v>0.617</v>
      </c>
      <c r="DR448">
        <v>-0.144</v>
      </c>
      <c r="DS448">
        <v>420</v>
      </c>
      <c r="DT448">
        <v>19</v>
      </c>
      <c r="DU448">
        <v>0.69</v>
      </c>
      <c r="DV448">
        <v>0.21</v>
      </c>
      <c r="DW448">
        <v>-4.29213780487805</v>
      </c>
      <c r="DX448">
        <v>0.321825574912882</v>
      </c>
      <c r="DY448">
        <v>0.158899656932387</v>
      </c>
      <c r="DZ448">
        <v>1</v>
      </c>
      <c r="EA448">
        <v>3.20065142857143</v>
      </c>
      <c r="EB448">
        <v>-0.421799643321075</v>
      </c>
      <c r="EC448">
        <v>0.202779913588851</v>
      </c>
      <c r="ED448">
        <v>1</v>
      </c>
      <c r="EE448">
        <v>0.0626828731707317</v>
      </c>
      <c r="EF448">
        <v>0.0503383337979093</v>
      </c>
      <c r="EG448">
        <v>0.00595537219135571</v>
      </c>
      <c r="EH448">
        <v>1</v>
      </c>
      <c r="EI448">
        <v>3</v>
      </c>
      <c r="EJ448">
        <v>3</v>
      </c>
      <c r="EK448" t="s">
        <v>295</v>
      </c>
      <c r="EL448">
        <v>100</v>
      </c>
      <c r="EM448">
        <v>100</v>
      </c>
      <c r="EN448">
        <v>3.64</v>
      </c>
      <c r="EO448">
        <v>-0.1291</v>
      </c>
      <c r="EP448">
        <v>-1.5265217558934</v>
      </c>
      <c r="EQ448">
        <v>0.00616335315543056</v>
      </c>
      <c r="ER448">
        <v>-2.81551833566181e-06</v>
      </c>
      <c r="ES448">
        <v>7.20361701182458e-10</v>
      </c>
      <c r="ET448">
        <v>-0.335119031910718</v>
      </c>
      <c r="EU448">
        <v>0.000949733804135094</v>
      </c>
      <c r="EV448">
        <v>0.000626151634330831</v>
      </c>
      <c r="EW448">
        <v>-7.8445624330649e-06</v>
      </c>
      <c r="EX448">
        <v>-4</v>
      </c>
      <c r="EY448">
        <v>2067</v>
      </c>
      <c r="EZ448">
        <v>1</v>
      </c>
      <c r="FA448">
        <v>22</v>
      </c>
      <c r="FB448">
        <v>14.9</v>
      </c>
      <c r="FC448">
        <v>14.8</v>
      </c>
      <c r="FD448">
        <v>18</v>
      </c>
      <c r="FE448">
        <v>995.122</v>
      </c>
      <c r="FF448">
        <v>442.415</v>
      </c>
      <c r="FG448">
        <v>32.9996</v>
      </c>
      <c r="FH448">
        <v>36.2383</v>
      </c>
      <c r="FI448">
        <v>30.0007</v>
      </c>
      <c r="FJ448">
        <v>35.9963</v>
      </c>
      <c r="FK448">
        <v>36.009</v>
      </c>
      <c r="FL448">
        <v>72.9662</v>
      </c>
      <c r="FM448">
        <v>46.8036</v>
      </c>
      <c r="FN448">
        <v>0</v>
      </c>
      <c r="FO448">
        <v>33</v>
      </c>
      <c r="FP448">
        <v>1453.13</v>
      </c>
      <c r="FQ448">
        <v>19.8005</v>
      </c>
      <c r="FR448">
        <v>98.6112</v>
      </c>
      <c r="FS448">
        <v>97.4142</v>
      </c>
    </row>
    <row r="449" spans="1:175">
      <c r="A449">
        <v>433</v>
      </c>
      <c r="B449">
        <v>1627941377.6</v>
      </c>
      <c r="C449">
        <v>864</v>
      </c>
      <c r="D449" t="s">
        <v>1160</v>
      </c>
      <c r="E449" t="s">
        <v>1161</v>
      </c>
      <c r="F449">
        <v>0</v>
      </c>
      <c r="H449">
        <v>1627941377.6</v>
      </c>
      <c r="I449">
        <f>(J449)/1000</f>
        <v>0</v>
      </c>
      <c r="J449">
        <f>1000*CB449*AH449*(BX449-BY449)/(100*BQ449*(1000-AH449*BX449))</f>
        <v>0</v>
      </c>
      <c r="K449">
        <f>CB449*AH449*(BW449-BV449*(1000-AH449*BY449)/(1000-AH449*BX449))/(100*BQ449)</f>
        <v>0</v>
      </c>
      <c r="L449">
        <f>BV449 - IF(AH449&gt;1, K449*BQ449*100.0/(AJ449*CJ449), 0)</f>
        <v>0</v>
      </c>
      <c r="M449">
        <f>((S449-I449/2)*L449-K449)/(S449+I449/2)</f>
        <v>0</v>
      </c>
      <c r="N449">
        <f>M449*(CC449+CD449)/1000.0</f>
        <v>0</v>
      </c>
      <c r="O449">
        <f>(BV449 - IF(AH449&gt;1, K449*BQ449*100.0/(AJ449*CJ449), 0))*(CC449+CD449)/1000.0</f>
        <v>0</v>
      </c>
      <c r="P449">
        <f>2.0/((1/R449-1/Q449)+SIGN(R449)*SQRT((1/R449-1/Q449)*(1/R449-1/Q449) + 4*BR449/((BR449+1)*(BR449+1))*(2*1/R449*1/Q449-1/Q449*1/Q449)))</f>
        <v>0</v>
      </c>
      <c r="Q449">
        <f>IF(LEFT(BS449,1)&lt;&gt;"0",IF(LEFT(BS449,1)="1",3.0,BT449),$D$5+$E$5*(CJ449*CC449/($K$5*1000))+$F$5*(CJ449*CC449/($K$5*1000))*MAX(MIN(BQ449,$J$5),$I$5)*MAX(MIN(BQ449,$J$5),$I$5)+$G$5*MAX(MIN(BQ449,$J$5),$I$5)*(CJ449*CC449/($K$5*1000))+$H$5*(CJ449*CC449/($K$5*1000))*(CJ449*CC449/($K$5*1000)))</f>
        <v>0</v>
      </c>
      <c r="R449">
        <f>I449*(1000-(1000*0.61365*exp(17.502*V449/(240.97+V449))/(CC449+CD449)+BX449)/2)/(1000*0.61365*exp(17.502*V449/(240.97+V449))/(CC449+CD449)-BX449)</f>
        <v>0</v>
      </c>
      <c r="S449">
        <f>1/((BR449+1)/(P449/1.6)+1/(Q449/1.37)) + BR449/((BR449+1)/(P449/1.6) + BR449/(Q449/1.37))</f>
        <v>0</v>
      </c>
      <c r="T449">
        <f>(BM449*BP449)</f>
        <v>0</v>
      </c>
      <c r="U449">
        <f>(CE449+(T449+2*0.95*5.67E-8*(((CE449+$B$7)+273)^4-(CE449+273)^4)-44100*I449)/(1.84*29.3*Q449+8*0.95*5.67E-8*(CE449+273)^3))</f>
        <v>0</v>
      </c>
      <c r="V449">
        <f>($C$7*CF449+$D$7*CG449+$E$7*U449)</f>
        <v>0</v>
      </c>
      <c r="W449">
        <f>0.61365*exp(17.502*V449/(240.97+V449))</f>
        <v>0</v>
      </c>
      <c r="X449">
        <f>(Y449/Z449*100)</f>
        <v>0</v>
      </c>
      <c r="Y449">
        <f>BX449*(CC449+CD449)/1000</f>
        <v>0</v>
      </c>
      <c r="Z449">
        <f>0.61365*exp(17.502*CE449/(240.97+CE449))</f>
        <v>0</v>
      </c>
      <c r="AA449">
        <f>(W449-BX449*(CC449+CD449)/1000)</f>
        <v>0</v>
      </c>
      <c r="AB449">
        <f>(-I449*44100)</f>
        <v>0</v>
      </c>
      <c r="AC449">
        <f>2*29.3*Q449*0.92*(CE449-V449)</f>
        <v>0</v>
      </c>
      <c r="AD449">
        <f>2*0.95*5.67E-8*(((CE449+$B$7)+273)^4-(V449+273)^4)</f>
        <v>0</v>
      </c>
      <c r="AE449">
        <f>T449+AD449+AB449+AC449</f>
        <v>0</v>
      </c>
      <c r="AF449">
        <v>0</v>
      </c>
      <c r="AG449">
        <v>0</v>
      </c>
      <c r="AH449">
        <f>IF(AF449*$H$13&gt;=AJ449,1.0,(AJ449/(AJ449-AF449*$H$13)))</f>
        <v>0</v>
      </c>
      <c r="AI449">
        <f>(AH449-1)*100</f>
        <v>0</v>
      </c>
      <c r="AJ449">
        <f>MAX(0,($B$13+$C$13*CJ449)/(1+$D$13*CJ449)*CC449/(CE449+273)*$E$13)</f>
        <v>0</v>
      </c>
      <c r="AK449" t="s">
        <v>292</v>
      </c>
      <c r="AL449" t="s">
        <v>292</v>
      </c>
      <c r="AM449">
        <v>0</v>
      </c>
      <c r="AN449">
        <v>0</v>
      </c>
      <c r="AO449">
        <f>1-AM449/AN449</f>
        <v>0</v>
      </c>
      <c r="AP449">
        <v>0</v>
      </c>
      <c r="AQ449" t="s">
        <v>292</v>
      </c>
      <c r="AR449" t="s">
        <v>292</v>
      </c>
      <c r="AS449">
        <v>0</v>
      </c>
      <c r="AT449">
        <v>0</v>
      </c>
      <c r="AU449">
        <f>1-AS449/AT449</f>
        <v>0</v>
      </c>
      <c r="AV449">
        <v>0.5</v>
      </c>
      <c r="AW449">
        <f>BN449</f>
        <v>0</v>
      </c>
      <c r="AX449">
        <f>K449</f>
        <v>0</v>
      </c>
      <c r="AY449">
        <f>AU449*AV449*AW449</f>
        <v>0</v>
      </c>
      <c r="AZ449">
        <f>(AX449-AP449)/AW449</f>
        <v>0</v>
      </c>
      <c r="BA449">
        <f>(AN449-AT449)/AT449</f>
        <v>0</v>
      </c>
      <c r="BB449">
        <f>AM449/(AO449+AM449/AT449)</f>
        <v>0</v>
      </c>
      <c r="BC449" t="s">
        <v>292</v>
      </c>
      <c r="BD449">
        <v>0</v>
      </c>
      <c r="BE449">
        <f>IF(BD449&lt;&gt;0, BD449, BB449)</f>
        <v>0</v>
      </c>
      <c r="BF449">
        <f>1-BE449/AT449</f>
        <v>0</v>
      </c>
      <c r="BG449">
        <f>(AT449-AS449)/(AT449-BE449)</f>
        <v>0</v>
      </c>
      <c r="BH449">
        <f>(AN449-AT449)/(AN449-BE449)</f>
        <v>0</v>
      </c>
      <c r="BI449">
        <f>(AT449-AS449)/(AT449-AM449)</f>
        <v>0</v>
      </c>
      <c r="BJ449">
        <f>(AN449-AT449)/(AN449-AM449)</f>
        <v>0</v>
      </c>
      <c r="BK449">
        <f>(BG449*BE449/AS449)</f>
        <v>0</v>
      </c>
      <c r="BL449">
        <f>(1-BK449)</f>
        <v>0</v>
      </c>
      <c r="BM449">
        <f>$B$11*CK449+$C$11*CL449+$F$11*CM449*(1-CP449)</f>
        <v>0</v>
      </c>
      <c r="BN449">
        <f>BM449*BO449</f>
        <v>0</v>
      </c>
      <c r="BO449">
        <f>($B$11*$D$9+$C$11*$D$9+$F$11*((CZ449+CR449)/MAX(CZ449+CR449+DA449, 0.1)*$I$9+DA449/MAX(CZ449+CR449+DA449, 0.1)*$J$9))/($B$11+$C$11+$F$11)</f>
        <v>0</v>
      </c>
      <c r="BP449">
        <f>($B$11*$K$9+$C$11*$K$9+$F$11*((CZ449+CR449)/MAX(CZ449+CR449+DA449, 0.1)*$P$9+DA449/MAX(CZ449+CR449+DA449, 0.1)*$Q$9))/($B$11+$C$11+$F$11)</f>
        <v>0</v>
      </c>
      <c r="BQ449">
        <v>6</v>
      </c>
      <c r="BR449">
        <v>0.5</v>
      </c>
      <c r="BS449" t="s">
        <v>293</v>
      </c>
      <c r="BT449">
        <v>2</v>
      </c>
      <c r="BU449">
        <v>1627941377.6</v>
      </c>
      <c r="BV449">
        <v>1439.21</v>
      </c>
      <c r="BW449">
        <v>1443.37</v>
      </c>
      <c r="BX449">
        <v>19.8383</v>
      </c>
      <c r="BY449">
        <v>19.7711</v>
      </c>
      <c r="BZ449">
        <v>1435.56</v>
      </c>
      <c r="CA449">
        <v>19.9673</v>
      </c>
      <c r="CB449">
        <v>900.012</v>
      </c>
      <c r="CC449">
        <v>101.13</v>
      </c>
      <c r="CD449">
        <v>0.0998611</v>
      </c>
      <c r="CE449">
        <v>35.3354</v>
      </c>
      <c r="CF449">
        <v>35.5927</v>
      </c>
      <c r="CG449">
        <v>999.9</v>
      </c>
      <c r="CH449">
        <v>0</v>
      </c>
      <c r="CI449">
        <v>0</v>
      </c>
      <c r="CJ449">
        <v>10025</v>
      </c>
      <c r="CK449">
        <v>0</v>
      </c>
      <c r="CL449">
        <v>66.2226</v>
      </c>
      <c r="CM449">
        <v>1460.02</v>
      </c>
      <c r="CN449">
        <v>0.973003</v>
      </c>
      <c r="CO449">
        <v>0.0269966</v>
      </c>
      <c r="CP449">
        <v>0</v>
      </c>
      <c r="CQ449">
        <v>3.5202</v>
      </c>
      <c r="CR449">
        <v>4.99951</v>
      </c>
      <c r="CS449">
        <v>190.346</v>
      </c>
      <c r="CT449">
        <v>11912.1</v>
      </c>
      <c r="CU449">
        <v>48.25</v>
      </c>
      <c r="CV449">
        <v>50.625</v>
      </c>
      <c r="CW449">
        <v>49.687</v>
      </c>
      <c r="CX449">
        <v>49.75</v>
      </c>
      <c r="CY449">
        <v>50.312</v>
      </c>
      <c r="CZ449">
        <v>1415.74</v>
      </c>
      <c r="DA449">
        <v>39.28</v>
      </c>
      <c r="DB449">
        <v>0</v>
      </c>
      <c r="DC449">
        <v>1627941378.1</v>
      </c>
      <c r="DD449">
        <v>0</v>
      </c>
      <c r="DE449">
        <v>3.22024230769231</v>
      </c>
      <c r="DF449">
        <v>0.483121371559323</v>
      </c>
      <c r="DG449">
        <v>-2.11357265752918</v>
      </c>
      <c r="DH449">
        <v>191.210923076923</v>
      </c>
      <c r="DI449">
        <v>15</v>
      </c>
      <c r="DJ449">
        <v>1627940486.6</v>
      </c>
      <c r="DK449" t="s">
        <v>294</v>
      </c>
      <c r="DL449">
        <v>1627940484.1</v>
      </c>
      <c r="DM449">
        <v>1627940486.6</v>
      </c>
      <c r="DN449">
        <v>1</v>
      </c>
      <c r="DO449">
        <v>-0.66</v>
      </c>
      <c r="DP449">
        <v>-0.126</v>
      </c>
      <c r="DQ449">
        <v>0.617</v>
      </c>
      <c r="DR449">
        <v>-0.144</v>
      </c>
      <c r="DS449">
        <v>420</v>
      </c>
      <c r="DT449">
        <v>19</v>
      </c>
      <c r="DU449">
        <v>0.69</v>
      </c>
      <c r="DV449">
        <v>0.21</v>
      </c>
      <c r="DW449">
        <v>-4.30749512195122</v>
      </c>
      <c r="DX449">
        <v>-0.0452098954703803</v>
      </c>
      <c r="DY449">
        <v>0.170514897069277</v>
      </c>
      <c r="DZ449">
        <v>1</v>
      </c>
      <c r="EA449">
        <v>3.19884411764706</v>
      </c>
      <c r="EB449">
        <v>0.182722273008029</v>
      </c>
      <c r="EC449">
        <v>0.216620204629285</v>
      </c>
      <c r="ED449">
        <v>1</v>
      </c>
      <c r="EE449">
        <v>0.0646025463414634</v>
      </c>
      <c r="EF449">
        <v>0.0294306250871081</v>
      </c>
      <c r="EG449">
        <v>0.00345087438273453</v>
      </c>
      <c r="EH449">
        <v>1</v>
      </c>
      <c r="EI449">
        <v>3</v>
      </c>
      <c r="EJ449">
        <v>3</v>
      </c>
      <c r="EK449" t="s">
        <v>295</v>
      </c>
      <c r="EL449">
        <v>100</v>
      </c>
      <c r="EM449">
        <v>100</v>
      </c>
      <c r="EN449">
        <v>3.65</v>
      </c>
      <c r="EO449">
        <v>-0.129</v>
      </c>
      <c r="EP449">
        <v>-1.5265217558934</v>
      </c>
      <c r="EQ449">
        <v>0.00616335315543056</v>
      </c>
      <c r="ER449">
        <v>-2.81551833566181e-06</v>
      </c>
      <c r="ES449">
        <v>7.20361701182458e-10</v>
      </c>
      <c r="ET449">
        <v>-0.335119031910718</v>
      </c>
      <c r="EU449">
        <v>0.000949733804135094</v>
      </c>
      <c r="EV449">
        <v>0.000626151634330831</v>
      </c>
      <c r="EW449">
        <v>-7.8445624330649e-06</v>
      </c>
      <c r="EX449">
        <v>-4</v>
      </c>
      <c r="EY449">
        <v>2067</v>
      </c>
      <c r="EZ449">
        <v>1</v>
      </c>
      <c r="FA449">
        <v>22</v>
      </c>
      <c r="FB449">
        <v>14.9</v>
      </c>
      <c r="FC449">
        <v>14.8</v>
      </c>
      <c r="FD449">
        <v>18</v>
      </c>
      <c r="FE449">
        <v>995.368</v>
      </c>
      <c r="FF449">
        <v>442.898</v>
      </c>
      <c r="FG449">
        <v>32.9994</v>
      </c>
      <c r="FH449">
        <v>36.241</v>
      </c>
      <c r="FI449">
        <v>30.0007</v>
      </c>
      <c r="FJ449">
        <v>35.9998</v>
      </c>
      <c r="FK449">
        <v>36.0123</v>
      </c>
      <c r="FL449">
        <v>73.0891</v>
      </c>
      <c r="FM449">
        <v>46.8036</v>
      </c>
      <c r="FN449">
        <v>0</v>
      </c>
      <c r="FO449">
        <v>33</v>
      </c>
      <c r="FP449">
        <v>1453.13</v>
      </c>
      <c r="FQ449">
        <v>19.8005</v>
      </c>
      <c r="FR449">
        <v>98.6102</v>
      </c>
      <c r="FS449">
        <v>97.4133</v>
      </c>
    </row>
    <row r="450" spans="1:175">
      <c r="A450">
        <v>434</v>
      </c>
      <c r="B450">
        <v>1627941379.6</v>
      </c>
      <c r="C450">
        <v>866</v>
      </c>
      <c r="D450" t="s">
        <v>1162</v>
      </c>
      <c r="E450" t="s">
        <v>1163</v>
      </c>
      <c r="F450">
        <v>0</v>
      </c>
      <c r="H450">
        <v>1627941379.6</v>
      </c>
      <c r="I450">
        <f>(J450)/1000</f>
        <v>0</v>
      </c>
      <c r="J450">
        <f>1000*CB450*AH450*(BX450-BY450)/(100*BQ450*(1000-AH450*BX450))</f>
        <v>0</v>
      </c>
      <c r="K450">
        <f>CB450*AH450*(BW450-BV450*(1000-AH450*BY450)/(1000-AH450*BX450))/(100*BQ450)</f>
        <v>0</v>
      </c>
      <c r="L450">
        <f>BV450 - IF(AH450&gt;1, K450*BQ450*100.0/(AJ450*CJ450), 0)</f>
        <v>0</v>
      </c>
      <c r="M450">
        <f>((S450-I450/2)*L450-K450)/(S450+I450/2)</f>
        <v>0</v>
      </c>
      <c r="N450">
        <f>M450*(CC450+CD450)/1000.0</f>
        <v>0</v>
      </c>
      <c r="O450">
        <f>(BV450 - IF(AH450&gt;1, K450*BQ450*100.0/(AJ450*CJ450), 0))*(CC450+CD450)/1000.0</f>
        <v>0</v>
      </c>
      <c r="P450">
        <f>2.0/((1/R450-1/Q450)+SIGN(R450)*SQRT((1/R450-1/Q450)*(1/R450-1/Q450) + 4*BR450/((BR450+1)*(BR450+1))*(2*1/R450*1/Q450-1/Q450*1/Q450)))</f>
        <v>0</v>
      </c>
      <c r="Q450">
        <f>IF(LEFT(BS450,1)&lt;&gt;"0",IF(LEFT(BS450,1)="1",3.0,BT450),$D$5+$E$5*(CJ450*CC450/($K$5*1000))+$F$5*(CJ450*CC450/($K$5*1000))*MAX(MIN(BQ450,$J$5),$I$5)*MAX(MIN(BQ450,$J$5),$I$5)+$G$5*MAX(MIN(BQ450,$J$5),$I$5)*(CJ450*CC450/($K$5*1000))+$H$5*(CJ450*CC450/($K$5*1000))*(CJ450*CC450/($K$5*1000)))</f>
        <v>0</v>
      </c>
      <c r="R450">
        <f>I450*(1000-(1000*0.61365*exp(17.502*V450/(240.97+V450))/(CC450+CD450)+BX450)/2)/(1000*0.61365*exp(17.502*V450/(240.97+V450))/(CC450+CD450)-BX450)</f>
        <v>0</v>
      </c>
      <c r="S450">
        <f>1/((BR450+1)/(P450/1.6)+1/(Q450/1.37)) + BR450/((BR450+1)/(P450/1.6) + BR450/(Q450/1.37))</f>
        <v>0</v>
      </c>
      <c r="T450">
        <f>(BM450*BP450)</f>
        <v>0</v>
      </c>
      <c r="U450">
        <f>(CE450+(T450+2*0.95*5.67E-8*(((CE450+$B$7)+273)^4-(CE450+273)^4)-44100*I450)/(1.84*29.3*Q450+8*0.95*5.67E-8*(CE450+273)^3))</f>
        <v>0</v>
      </c>
      <c r="V450">
        <f>($C$7*CF450+$D$7*CG450+$E$7*U450)</f>
        <v>0</v>
      </c>
      <c r="W450">
        <f>0.61365*exp(17.502*V450/(240.97+V450))</f>
        <v>0</v>
      </c>
      <c r="X450">
        <f>(Y450/Z450*100)</f>
        <v>0</v>
      </c>
      <c r="Y450">
        <f>BX450*(CC450+CD450)/1000</f>
        <v>0</v>
      </c>
      <c r="Z450">
        <f>0.61365*exp(17.502*CE450/(240.97+CE450))</f>
        <v>0</v>
      </c>
      <c r="AA450">
        <f>(W450-BX450*(CC450+CD450)/1000)</f>
        <v>0</v>
      </c>
      <c r="AB450">
        <f>(-I450*44100)</f>
        <v>0</v>
      </c>
      <c r="AC450">
        <f>2*29.3*Q450*0.92*(CE450-V450)</f>
        <v>0</v>
      </c>
      <c r="AD450">
        <f>2*0.95*5.67E-8*(((CE450+$B$7)+273)^4-(V450+273)^4)</f>
        <v>0</v>
      </c>
      <c r="AE450">
        <f>T450+AD450+AB450+AC450</f>
        <v>0</v>
      </c>
      <c r="AF450">
        <v>0</v>
      </c>
      <c r="AG450">
        <v>0</v>
      </c>
      <c r="AH450">
        <f>IF(AF450*$H$13&gt;=AJ450,1.0,(AJ450/(AJ450-AF450*$H$13)))</f>
        <v>0</v>
      </c>
      <c r="AI450">
        <f>(AH450-1)*100</f>
        <v>0</v>
      </c>
      <c r="AJ450">
        <f>MAX(0,($B$13+$C$13*CJ450)/(1+$D$13*CJ450)*CC450/(CE450+273)*$E$13)</f>
        <v>0</v>
      </c>
      <c r="AK450" t="s">
        <v>292</v>
      </c>
      <c r="AL450" t="s">
        <v>292</v>
      </c>
      <c r="AM450">
        <v>0</v>
      </c>
      <c r="AN450">
        <v>0</v>
      </c>
      <c r="AO450">
        <f>1-AM450/AN450</f>
        <v>0</v>
      </c>
      <c r="AP450">
        <v>0</v>
      </c>
      <c r="AQ450" t="s">
        <v>292</v>
      </c>
      <c r="AR450" t="s">
        <v>292</v>
      </c>
      <c r="AS450">
        <v>0</v>
      </c>
      <c r="AT450">
        <v>0</v>
      </c>
      <c r="AU450">
        <f>1-AS450/AT450</f>
        <v>0</v>
      </c>
      <c r="AV450">
        <v>0.5</v>
      </c>
      <c r="AW450">
        <f>BN450</f>
        <v>0</v>
      </c>
      <c r="AX450">
        <f>K450</f>
        <v>0</v>
      </c>
      <c r="AY450">
        <f>AU450*AV450*AW450</f>
        <v>0</v>
      </c>
      <c r="AZ450">
        <f>(AX450-AP450)/AW450</f>
        <v>0</v>
      </c>
      <c r="BA450">
        <f>(AN450-AT450)/AT450</f>
        <v>0</v>
      </c>
      <c r="BB450">
        <f>AM450/(AO450+AM450/AT450)</f>
        <v>0</v>
      </c>
      <c r="BC450" t="s">
        <v>292</v>
      </c>
      <c r="BD450">
        <v>0</v>
      </c>
      <c r="BE450">
        <f>IF(BD450&lt;&gt;0, BD450, BB450)</f>
        <v>0</v>
      </c>
      <c r="BF450">
        <f>1-BE450/AT450</f>
        <v>0</v>
      </c>
      <c r="BG450">
        <f>(AT450-AS450)/(AT450-BE450)</f>
        <v>0</v>
      </c>
      <c r="BH450">
        <f>(AN450-AT450)/(AN450-BE450)</f>
        <v>0</v>
      </c>
      <c r="BI450">
        <f>(AT450-AS450)/(AT450-AM450)</f>
        <v>0</v>
      </c>
      <c r="BJ450">
        <f>(AN450-AT450)/(AN450-AM450)</f>
        <v>0</v>
      </c>
      <c r="BK450">
        <f>(BG450*BE450/AS450)</f>
        <v>0</v>
      </c>
      <c r="BL450">
        <f>(1-BK450)</f>
        <v>0</v>
      </c>
      <c r="BM450">
        <f>$B$11*CK450+$C$11*CL450+$F$11*CM450*(1-CP450)</f>
        <v>0</v>
      </c>
      <c r="BN450">
        <f>BM450*BO450</f>
        <v>0</v>
      </c>
      <c r="BO450">
        <f>($B$11*$D$9+$C$11*$D$9+$F$11*((CZ450+CR450)/MAX(CZ450+CR450+DA450, 0.1)*$I$9+DA450/MAX(CZ450+CR450+DA450, 0.1)*$J$9))/($B$11+$C$11+$F$11)</f>
        <v>0</v>
      </c>
      <c r="BP450">
        <f>($B$11*$K$9+$C$11*$K$9+$F$11*((CZ450+CR450)/MAX(CZ450+CR450+DA450, 0.1)*$P$9+DA450/MAX(CZ450+CR450+DA450, 0.1)*$Q$9))/($B$11+$C$11+$F$11)</f>
        <v>0</v>
      </c>
      <c r="BQ450">
        <v>6</v>
      </c>
      <c r="BR450">
        <v>0.5</v>
      </c>
      <c r="BS450" t="s">
        <v>293</v>
      </c>
      <c r="BT450">
        <v>2</v>
      </c>
      <c r="BU450">
        <v>1627941379.6</v>
      </c>
      <c r="BV450">
        <v>1442.53</v>
      </c>
      <c r="BW450">
        <v>1446.58</v>
      </c>
      <c r="BX450">
        <v>19.8418</v>
      </c>
      <c r="BY450">
        <v>19.774</v>
      </c>
      <c r="BZ450">
        <v>1438.87</v>
      </c>
      <c r="CA450">
        <v>19.9707</v>
      </c>
      <c r="CB450">
        <v>899.895</v>
      </c>
      <c r="CC450">
        <v>101.13</v>
      </c>
      <c r="CD450">
        <v>0.0996619</v>
      </c>
      <c r="CE450">
        <v>35.3338</v>
      </c>
      <c r="CF450">
        <v>35.5853</v>
      </c>
      <c r="CG450">
        <v>999.9</v>
      </c>
      <c r="CH450">
        <v>0</v>
      </c>
      <c r="CI450">
        <v>0</v>
      </c>
      <c r="CJ450">
        <v>10006.2</v>
      </c>
      <c r="CK450">
        <v>0</v>
      </c>
      <c r="CL450">
        <v>66.2367</v>
      </c>
      <c r="CM450">
        <v>1460.03</v>
      </c>
      <c r="CN450">
        <v>0.973003</v>
      </c>
      <c r="CO450">
        <v>0.0269966</v>
      </c>
      <c r="CP450">
        <v>0</v>
      </c>
      <c r="CQ450">
        <v>3.0834</v>
      </c>
      <c r="CR450">
        <v>4.99951</v>
      </c>
      <c r="CS450">
        <v>191.221</v>
      </c>
      <c r="CT450">
        <v>11912.2</v>
      </c>
      <c r="CU450">
        <v>48.25</v>
      </c>
      <c r="CV450">
        <v>50.625</v>
      </c>
      <c r="CW450">
        <v>49.687</v>
      </c>
      <c r="CX450">
        <v>49.75</v>
      </c>
      <c r="CY450">
        <v>50.312</v>
      </c>
      <c r="CZ450">
        <v>1415.75</v>
      </c>
      <c r="DA450">
        <v>39.28</v>
      </c>
      <c r="DB450">
        <v>0</v>
      </c>
      <c r="DC450">
        <v>1627941380.5</v>
      </c>
      <c r="DD450">
        <v>0</v>
      </c>
      <c r="DE450">
        <v>3.22745</v>
      </c>
      <c r="DF450">
        <v>0.46202735493319</v>
      </c>
      <c r="DG450">
        <v>-2.01589744541743</v>
      </c>
      <c r="DH450">
        <v>191.118653846154</v>
      </c>
      <c r="DI450">
        <v>15</v>
      </c>
      <c r="DJ450">
        <v>1627940486.6</v>
      </c>
      <c r="DK450" t="s">
        <v>294</v>
      </c>
      <c r="DL450">
        <v>1627940484.1</v>
      </c>
      <c r="DM450">
        <v>1627940486.6</v>
      </c>
      <c r="DN450">
        <v>1</v>
      </c>
      <c r="DO450">
        <v>-0.66</v>
      </c>
      <c r="DP450">
        <v>-0.126</v>
      </c>
      <c r="DQ450">
        <v>0.617</v>
      </c>
      <c r="DR450">
        <v>-0.144</v>
      </c>
      <c r="DS450">
        <v>420</v>
      </c>
      <c r="DT450">
        <v>19</v>
      </c>
      <c r="DU450">
        <v>0.69</v>
      </c>
      <c r="DV450">
        <v>0.21</v>
      </c>
      <c r="DW450">
        <v>-4.27921365853658</v>
      </c>
      <c r="DX450">
        <v>-0.0952080836237075</v>
      </c>
      <c r="DY450">
        <v>0.1669707608368</v>
      </c>
      <c r="DZ450">
        <v>1</v>
      </c>
      <c r="EA450">
        <v>3.22020588235294</v>
      </c>
      <c r="EB450">
        <v>0.412530711256779</v>
      </c>
      <c r="EC450">
        <v>0.218328660699975</v>
      </c>
      <c r="ED450">
        <v>1</v>
      </c>
      <c r="EE450">
        <v>0.0656553585365854</v>
      </c>
      <c r="EF450">
        <v>0.016011574912892</v>
      </c>
      <c r="EG450">
        <v>0.00186705137556857</v>
      </c>
      <c r="EH450">
        <v>1</v>
      </c>
      <c r="EI450">
        <v>3</v>
      </c>
      <c r="EJ450">
        <v>3</v>
      </c>
      <c r="EK450" t="s">
        <v>295</v>
      </c>
      <c r="EL450">
        <v>100</v>
      </c>
      <c r="EM450">
        <v>100</v>
      </c>
      <c r="EN450">
        <v>3.66</v>
      </c>
      <c r="EO450">
        <v>-0.1289</v>
      </c>
      <c r="EP450">
        <v>-1.5265217558934</v>
      </c>
      <c r="EQ450">
        <v>0.00616335315543056</v>
      </c>
      <c r="ER450">
        <v>-2.81551833566181e-06</v>
      </c>
      <c r="ES450">
        <v>7.20361701182458e-10</v>
      </c>
      <c r="ET450">
        <v>-0.335119031910718</v>
      </c>
      <c r="EU450">
        <v>0.000949733804135094</v>
      </c>
      <c r="EV450">
        <v>0.000626151634330831</v>
      </c>
      <c r="EW450">
        <v>-7.8445624330649e-06</v>
      </c>
      <c r="EX450">
        <v>-4</v>
      </c>
      <c r="EY450">
        <v>2067</v>
      </c>
      <c r="EZ450">
        <v>1</v>
      </c>
      <c r="FA450">
        <v>22</v>
      </c>
      <c r="FB450">
        <v>14.9</v>
      </c>
      <c r="FC450">
        <v>14.9</v>
      </c>
      <c r="FD450">
        <v>18</v>
      </c>
      <c r="FE450">
        <v>995.128</v>
      </c>
      <c r="FF450">
        <v>443.004</v>
      </c>
      <c r="FG450">
        <v>32.9994</v>
      </c>
      <c r="FH450">
        <v>36.2444</v>
      </c>
      <c r="FI450">
        <v>30.0006</v>
      </c>
      <c r="FJ450">
        <v>36.0039</v>
      </c>
      <c r="FK450">
        <v>36.0156</v>
      </c>
      <c r="FL450">
        <v>73.2227</v>
      </c>
      <c r="FM450">
        <v>46.8036</v>
      </c>
      <c r="FN450">
        <v>0</v>
      </c>
      <c r="FO450">
        <v>33</v>
      </c>
      <c r="FP450">
        <v>1458.19</v>
      </c>
      <c r="FQ450">
        <v>19.8005</v>
      </c>
      <c r="FR450">
        <v>98.6088</v>
      </c>
      <c r="FS450">
        <v>97.4124</v>
      </c>
    </row>
    <row r="451" spans="1:175">
      <c r="A451">
        <v>435</v>
      </c>
      <c r="B451">
        <v>1627941381.6</v>
      </c>
      <c r="C451">
        <v>868</v>
      </c>
      <c r="D451" t="s">
        <v>1164</v>
      </c>
      <c r="E451" t="s">
        <v>1165</v>
      </c>
      <c r="F451">
        <v>0</v>
      </c>
      <c r="H451">
        <v>1627941381.6</v>
      </c>
      <c r="I451">
        <f>(J451)/1000</f>
        <v>0</v>
      </c>
      <c r="J451">
        <f>1000*CB451*AH451*(BX451-BY451)/(100*BQ451*(1000-AH451*BX451))</f>
        <v>0</v>
      </c>
      <c r="K451">
        <f>CB451*AH451*(BW451-BV451*(1000-AH451*BY451)/(1000-AH451*BX451))/(100*BQ451)</f>
        <v>0</v>
      </c>
      <c r="L451">
        <f>BV451 - IF(AH451&gt;1, K451*BQ451*100.0/(AJ451*CJ451), 0)</f>
        <v>0</v>
      </c>
      <c r="M451">
        <f>((S451-I451/2)*L451-K451)/(S451+I451/2)</f>
        <v>0</v>
      </c>
      <c r="N451">
        <f>M451*(CC451+CD451)/1000.0</f>
        <v>0</v>
      </c>
      <c r="O451">
        <f>(BV451 - IF(AH451&gt;1, K451*BQ451*100.0/(AJ451*CJ451), 0))*(CC451+CD451)/1000.0</f>
        <v>0</v>
      </c>
      <c r="P451">
        <f>2.0/((1/R451-1/Q451)+SIGN(R451)*SQRT((1/R451-1/Q451)*(1/R451-1/Q451) + 4*BR451/((BR451+1)*(BR451+1))*(2*1/R451*1/Q451-1/Q451*1/Q451)))</f>
        <v>0</v>
      </c>
      <c r="Q451">
        <f>IF(LEFT(BS451,1)&lt;&gt;"0",IF(LEFT(BS451,1)="1",3.0,BT451),$D$5+$E$5*(CJ451*CC451/($K$5*1000))+$F$5*(CJ451*CC451/($K$5*1000))*MAX(MIN(BQ451,$J$5),$I$5)*MAX(MIN(BQ451,$J$5),$I$5)+$G$5*MAX(MIN(BQ451,$J$5),$I$5)*(CJ451*CC451/($K$5*1000))+$H$5*(CJ451*CC451/($K$5*1000))*(CJ451*CC451/($K$5*1000)))</f>
        <v>0</v>
      </c>
      <c r="R451">
        <f>I451*(1000-(1000*0.61365*exp(17.502*V451/(240.97+V451))/(CC451+CD451)+BX451)/2)/(1000*0.61365*exp(17.502*V451/(240.97+V451))/(CC451+CD451)-BX451)</f>
        <v>0</v>
      </c>
      <c r="S451">
        <f>1/((BR451+1)/(P451/1.6)+1/(Q451/1.37)) + BR451/((BR451+1)/(P451/1.6) + BR451/(Q451/1.37))</f>
        <v>0</v>
      </c>
      <c r="T451">
        <f>(BM451*BP451)</f>
        <v>0</v>
      </c>
      <c r="U451">
        <f>(CE451+(T451+2*0.95*5.67E-8*(((CE451+$B$7)+273)^4-(CE451+273)^4)-44100*I451)/(1.84*29.3*Q451+8*0.95*5.67E-8*(CE451+273)^3))</f>
        <v>0</v>
      </c>
      <c r="V451">
        <f>($C$7*CF451+$D$7*CG451+$E$7*U451)</f>
        <v>0</v>
      </c>
      <c r="W451">
        <f>0.61365*exp(17.502*V451/(240.97+V451))</f>
        <v>0</v>
      </c>
      <c r="X451">
        <f>(Y451/Z451*100)</f>
        <v>0</v>
      </c>
      <c r="Y451">
        <f>BX451*(CC451+CD451)/1000</f>
        <v>0</v>
      </c>
      <c r="Z451">
        <f>0.61365*exp(17.502*CE451/(240.97+CE451))</f>
        <v>0</v>
      </c>
      <c r="AA451">
        <f>(W451-BX451*(CC451+CD451)/1000)</f>
        <v>0</v>
      </c>
      <c r="AB451">
        <f>(-I451*44100)</f>
        <v>0</v>
      </c>
      <c r="AC451">
        <f>2*29.3*Q451*0.92*(CE451-V451)</f>
        <v>0</v>
      </c>
      <c r="AD451">
        <f>2*0.95*5.67E-8*(((CE451+$B$7)+273)^4-(V451+273)^4)</f>
        <v>0</v>
      </c>
      <c r="AE451">
        <f>T451+AD451+AB451+AC451</f>
        <v>0</v>
      </c>
      <c r="AF451">
        <v>0</v>
      </c>
      <c r="AG451">
        <v>0</v>
      </c>
      <c r="AH451">
        <f>IF(AF451*$H$13&gt;=AJ451,1.0,(AJ451/(AJ451-AF451*$H$13)))</f>
        <v>0</v>
      </c>
      <c r="AI451">
        <f>(AH451-1)*100</f>
        <v>0</v>
      </c>
      <c r="AJ451">
        <f>MAX(0,($B$13+$C$13*CJ451)/(1+$D$13*CJ451)*CC451/(CE451+273)*$E$13)</f>
        <v>0</v>
      </c>
      <c r="AK451" t="s">
        <v>292</v>
      </c>
      <c r="AL451" t="s">
        <v>292</v>
      </c>
      <c r="AM451">
        <v>0</v>
      </c>
      <c r="AN451">
        <v>0</v>
      </c>
      <c r="AO451">
        <f>1-AM451/AN451</f>
        <v>0</v>
      </c>
      <c r="AP451">
        <v>0</v>
      </c>
      <c r="AQ451" t="s">
        <v>292</v>
      </c>
      <c r="AR451" t="s">
        <v>292</v>
      </c>
      <c r="AS451">
        <v>0</v>
      </c>
      <c r="AT451">
        <v>0</v>
      </c>
      <c r="AU451">
        <f>1-AS451/AT451</f>
        <v>0</v>
      </c>
      <c r="AV451">
        <v>0.5</v>
      </c>
      <c r="AW451">
        <f>BN451</f>
        <v>0</v>
      </c>
      <c r="AX451">
        <f>K451</f>
        <v>0</v>
      </c>
      <c r="AY451">
        <f>AU451*AV451*AW451</f>
        <v>0</v>
      </c>
      <c r="AZ451">
        <f>(AX451-AP451)/AW451</f>
        <v>0</v>
      </c>
      <c r="BA451">
        <f>(AN451-AT451)/AT451</f>
        <v>0</v>
      </c>
      <c r="BB451">
        <f>AM451/(AO451+AM451/AT451)</f>
        <v>0</v>
      </c>
      <c r="BC451" t="s">
        <v>292</v>
      </c>
      <c r="BD451">
        <v>0</v>
      </c>
      <c r="BE451">
        <f>IF(BD451&lt;&gt;0, BD451, BB451)</f>
        <v>0</v>
      </c>
      <c r="BF451">
        <f>1-BE451/AT451</f>
        <v>0</v>
      </c>
      <c r="BG451">
        <f>(AT451-AS451)/(AT451-BE451)</f>
        <v>0</v>
      </c>
      <c r="BH451">
        <f>(AN451-AT451)/(AN451-BE451)</f>
        <v>0</v>
      </c>
      <c r="BI451">
        <f>(AT451-AS451)/(AT451-AM451)</f>
        <v>0</v>
      </c>
      <c r="BJ451">
        <f>(AN451-AT451)/(AN451-AM451)</f>
        <v>0</v>
      </c>
      <c r="BK451">
        <f>(BG451*BE451/AS451)</f>
        <v>0</v>
      </c>
      <c r="BL451">
        <f>(1-BK451)</f>
        <v>0</v>
      </c>
      <c r="BM451">
        <f>$B$11*CK451+$C$11*CL451+$F$11*CM451*(1-CP451)</f>
        <v>0</v>
      </c>
      <c r="BN451">
        <f>BM451*BO451</f>
        <v>0</v>
      </c>
      <c r="BO451">
        <f>($B$11*$D$9+$C$11*$D$9+$F$11*((CZ451+CR451)/MAX(CZ451+CR451+DA451, 0.1)*$I$9+DA451/MAX(CZ451+CR451+DA451, 0.1)*$J$9))/($B$11+$C$11+$F$11)</f>
        <v>0</v>
      </c>
      <c r="BP451">
        <f>($B$11*$K$9+$C$11*$K$9+$F$11*((CZ451+CR451)/MAX(CZ451+CR451+DA451, 0.1)*$P$9+DA451/MAX(CZ451+CR451+DA451, 0.1)*$Q$9))/($B$11+$C$11+$F$11)</f>
        <v>0</v>
      </c>
      <c r="BQ451">
        <v>6</v>
      </c>
      <c r="BR451">
        <v>0.5</v>
      </c>
      <c r="BS451" t="s">
        <v>293</v>
      </c>
      <c r="BT451">
        <v>2</v>
      </c>
      <c r="BU451">
        <v>1627941381.6</v>
      </c>
      <c r="BV451">
        <v>1445.78</v>
      </c>
      <c r="BW451">
        <v>1449.98</v>
      </c>
      <c r="BX451">
        <v>19.8459</v>
      </c>
      <c r="BY451">
        <v>19.7771</v>
      </c>
      <c r="BZ451">
        <v>1442.11</v>
      </c>
      <c r="CA451">
        <v>19.9747</v>
      </c>
      <c r="CB451">
        <v>899.89</v>
      </c>
      <c r="CC451">
        <v>101.13</v>
      </c>
      <c r="CD451">
        <v>0.100214</v>
      </c>
      <c r="CE451">
        <v>35.3339</v>
      </c>
      <c r="CF451">
        <v>35.5891</v>
      </c>
      <c r="CG451">
        <v>999.9</v>
      </c>
      <c r="CH451">
        <v>0</v>
      </c>
      <c r="CI451">
        <v>0</v>
      </c>
      <c r="CJ451">
        <v>9993.75</v>
      </c>
      <c r="CK451">
        <v>0</v>
      </c>
      <c r="CL451">
        <v>66.2226</v>
      </c>
      <c r="CM451">
        <v>1460.03</v>
      </c>
      <c r="CN451">
        <v>0.973003</v>
      </c>
      <c r="CO451">
        <v>0.0269966</v>
      </c>
      <c r="CP451">
        <v>0</v>
      </c>
      <c r="CQ451">
        <v>3.2569</v>
      </c>
      <c r="CR451">
        <v>4.99951</v>
      </c>
      <c r="CS451">
        <v>190.797</v>
      </c>
      <c r="CT451">
        <v>11912.2</v>
      </c>
      <c r="CU451">
        <v>48.187</v>
      </c>
      <c r="CV451">
        <v>50.625</v>
      </c>
      <c r="CW451">
        <v>49.75</v>
      </c>
      <c r="CX451">
        <v>49.75</v>
      </c>
      <c r="CY451">
        <v>50.312</v>
      </c>
      <c r="CZ451">
        <v>1415.75</v>
      </c>
      <c r="DA451">
        <v>39.28</v>
      </c>
      <c r="DB451">
        <v>0</v>
      </c>
      <c r="DC451">
        <v>1627941382.3</v>
      </c>
      <c r="DD451">
        <v>0</v>
      </c>
      <c r="DE451">
        <v>3.231868</v>
      </c>
      <c r="DF451">
        <v>0.999515393412152</v>
      </c>
      <c r="DG451">
        <v>-2.73684616944388</v>
      </c>
      <c r="DH451">
        <v>191.03572</v>
      </c>
      <c r="DI451">
        <v>15</v>
      </c>
      <c r="DJ451">
        <v>1627940486.6</v>
      </c>
      <c r="DK451" t="s">
        <v>294</v>
      </c>
      <c r="DL451">
        <v>1627940484.1</v>
      </c>
      <c r="DM451">
        <v>1627940486.6</v>
      </c>
      <c r="DN451">
        <v>1</v>
      </c>
      <c r="DO451">
        <v>-0.66</v>
      </c>
      <c r="DP451">
        <v>-0.126</v>
      </c>
      <c r="DQ451">
        <v>0.617</v>
      </c>
      <c r="DR451">
        <v>-0.144</v>
      </c>
      <c r="DS451">
        <v>420</v>
      </c>
      <c r="DT451">
        <v>19</v>
      </c>
      <c r="DU451">
        <v>0.69</v>
      </c>
      <c r="DV451">
        <v>0.21</v>
      </c>
      <c r="DW451">
        <v>-4.23319024390244</v>
      </c>
      <c r="DX451">
        <v>-0.178459860627179</v>
      </c>
      <c r="DY451">
        <v>0.159995101517817</v>
      </c>
      <c r="DZ451">
        <v>1</v>
      </c>
      <c r="EA451">
        <v>3.2241</v>
      </c>
      <c r="EB451">
        <v>0.225908419989566</v>
      </c>
      <c r="EC451">
        <v>0.215169381783614</v>
      </c>
      <c r="ED451">
        <v>1</v>
      </c>
      <c r="EE451">
        <v>0.0662560292682927</v>
      </c>
      <c r="EF451">
        <v>0.0114137163763066</v>
      </c>
      <c r="EG451">
        <v>0.00133300316308773</v>
      </c>
      <c r="EH451">
        <v>1</v>
      </c>
      <c r="EI451">
        <v>3</v>
      </c>
      <c r="EJ451">
        <v>3</v>
      </c>
      <c r="EK451" t="s">
        <v>295</v>
      </c>
      <c r="EL451">
        <v>100</v>
      </c>
      <c r="EM451">
        <v>100</v>
      </c>
      <c r="EN451">
        <v>3.67</v>
      </c>
      <c r="EO451">
        <v>-0.1288</v>
      </c>
      <c r="EP451">
        <v>-1.5265217558934</v>
      </c>
      <c r="EQ451">
        <v>0.00616335315543056</v>
      </c>
      <c r="ER451">
        <v>-2.81551833566181e-06</v>
      </c>
      <c r="ES451">
        <v>7.20361701182458e-10</v>
      </c>
      <c r="ET451">
        <v>-0.335119031910718</v>
      </c>
      <c r="EU451">
        <v>0.000949733804135094</v>
      </c>
      <c r="EV451">
        <v>0.000626151634330831</v>
      </c>
      <c r="EW451">
        <v>-7.8445624330649e-06</v>
      </c>
      <c r="EX451">
        <v>-4</v>
      </c>
      <c r="EY451">
        <v>2067</v>
      </c>
      <c r="EZ451">
        <v>1</v>
      </c>
      <c r="FA451">
        <v>22</v>
      </c>
      <c r="FB451">
        <v>15</v>
      </c>
      <c r="FC451">
        <v>14.9</v>
      </c>
      <c r="FD451">
        <v>18</v>
      </c>
      <c r="FE451">
        <v>994.854</v>
      </c>
      <c r="FF451">
        <v>442.793</v>
      </c>
      <c r="FG451">
        <v>32.9994</v>
      </c>
      <c r="FH451">
        <v>36.2474</v>
      </c>
      <c r="FI451">
        <v>30.0007</v>
      </c>
      <c r="FJ451">
        <v>36.0076</v>
      </c>
      <c r="FK451">
        <v>36.0186</v>
      </c>
      <c r="FL451">
        <v>73.3103</v>
      </c>
      <c r="FM451">
        <v>46.8036</v>
      </c>
      <c r="FN451">
        <v>0</v>
      </c>
      <c r="FO451">
        <v>33</v>
      </c>
      <c r="FP451">
        <v>1463.26</v>
      </c>
      <c r="FQ451">
        <v>19.8005</v>
      </c>
      <c r="FR451">
        <v>98.607</v>
      </c>
      <c r="FS451">
        <v>97.4119</v>
      </c>
    </row>
    <row r="452" spans="1:175">
      <c r="A452">
        <v>436</v>
      </c>
      <c r="B452">
        <v>1627941383.6</v>
      </c>
      <c r="C452">
        <v>870</v>
      </c>
      <c r="D452" t="s">
        <v>1166</v>
      </c>
      <c r="E452" t="s">
        <v>1167</v>
      </c>
      <c r="F452">
        <v>0</v>
      </c>
      <c r="H452">
        <v>1627941383.6</v>
      </c>
      <c r="I452">
        <f>(J452)/1000</f>
        <v>0</v>
      </c>
      <c r="J452">
        <f>1000*CB452*AH452*(BX452-BY452)/(100*BQ452*(1000-AH452*BX452))</f>
        <v>0</v>
      </c>
      <c r="K452">
        <f>CB452*AH452*(BW452-BV452*(1000-AH452*BY452)/(1000-AH452*BX452))/(100*BQ452)</f>
        <v>0</v>
      </c>
      <c r="L452">
        <f>BV452 - IF(AH452&gt;1, K452*BQ452*100.0/(AJ452*CJ452), 0)</f>
        <v>0</v>
      </c>
      <c r="M452">
        <f>((S452-I452/2)*L452-K452)/(S452+I452/2)</f>
        <v>0</v>
      </c>
      <c r="N452">
        <f>M452*(CC452+CD452)/1000.0</f>
        <v>0</v>
      </c>
      <c r="O452">
        <f>(BV452 - IF(AH452&gt;1, K452*BQ452*100.0/(AJ452*CJ452), 0))*(CC452+CD452)/1000.0</f>
        <v>0</v>
      </c>
      <c r="P452">
        <f>2.0/((1/R452-1/Q452)+SIGN(R452)*SQRT((1/R452-1/Q452)*(1/R452-1/Q452) + 4*BR452/((BR452+1)*(BR452+1))*(2*1/R452*1/Q452-1/Q452*1/Q452)))</f>
        <v>0</v>
      </c>
      <c r="Q452">
        <f>IF(LEFT(BS452,1)&lt;&gt;"0",IF(LEFT(BS452,1)="1",3.0,BT452),$D$5+$E$5*(CJ452*CC452/($K$5*1000))+$F$5*(CJ452*CC452/($K$5*1000))*MAX(MIN(BQ452,$J$5),$I$5)*MAX(MIN(BQ452,$J$5),$I$5)+$G$5*MAX(MIN(BQ452,$J$5),$I$5)*(CJ452*CC452/($K$5*1000))+$H$5*(CJ452*CC452/($K$5*1000))*(CJ452*CC452/($K$5*1000)))</f>
        <v>0</v>
      </c>
      <c r="R452">
        <f>I452*(1000-(1000*0.61365*exp(17.502*V452/(240.97+V452))/(CC452+CD452)+BX452)/2)/(1000*0.61365*exp(17.502*V452/(240.97+V452))/(CC452+CD452)-BX452)</f>
        <v>0</v>
      </c>
      <c r="S452">
        <f>1/((BR452+1)/(P452/1.6)+1/(Q452/1.37)) + BR452/((BR452+1)/(P452/1.6) + BR452/(Q452/1.37))</f>
        <v>0</v>
      </c>
      <c r="T452">
        <f>(BM452*BP452)</f>
        <v>0</v>
      </c>
      <c r="U452">
        <f>(CE452+(T452+2*0.95*5.67E-8*(((CE452+$B$7)+273)^4-(CE452+273)^4)-44100*I452)/(1.84*29.3*Q452+8*0.95*5.67E-8*(CE452+273)^3))</f>
        <v>0</v>
      </c>
      <c r="V452">
        <f>($C$7*CF452+$D$7*CG452+$E$7*U452)</f>
        <v>0</v>
      </c>
      <c r="W452">
        <f>0.61365*exp(17.502*V452/(240.97+V452))</f>
        <v>0</v>
      </c>
      <c r="X452">
        <f>(Y452/Z452*100)</f>
        <v>0</v>
      </c>
      <c r="Y452">
        <f>BX452*(CC452+CD452)/1000</f>
        <v>0</v>
      </c>
      <c r="Z452">
        <f>0.61365*exp(17.502*CE452/(240.97+CE452))</f>
        <v>0</v>
      </c>
      <c r="AA452">
        <f>(W452-BX452*(CC452+CD452)/1000)</f>
        <v>0</v>
      </c>
      <c r="AB452">
        <f>(-I452*44100)</f>
        <v>0</v>
      </c>
      <c r="AC452">
        <f>2*29.3*Q452*0.92*(CE452-V452)</f>
        <v>0</v>
      </c>
      <c r="AD452">
        <f>2*0.95*5.67E-8*(((CE452+$B$7)+273)^4-(V452+273)^4)</f>
        <v>0</v>
      </c>
      <c r="AE452">
        <f>T452+AD452+AB452+AC452</f>
        <v>0</v>
      </c>
      <c r="AF452">
        <v>0</v>
      </c>
      <c r="AG452">
        <v>0</v>
      </c>
      <c r="AH452">
        <f>IF(AF452*$H$13&gt;=AJ452,1.0,(AJ452/(AJ452-AF452*$H$13)))</f>
        <v>0</v>
      </c>
      <c r="AI452">
        <f>(AH452-1)*100</f>
        <v>0</v>
      </c>
      <c r="AJ452">
        <f>MAX(0,($B$13+$C$13*CJ452)/(1+$D$13*CJ452)*CC452/(CE452+273)*$E$13)</f>
        <v>0</v>
      </c>
      <c r="AK452" t="s">
        <v>292</v>
      </c>
      <c r="AL452" t="s">
        <v>292</v>
      </c>
      <c r="AM452">
        <v>0</v>
      </c>
      <c r="AN452">
        <v>0</v>
      </c>
      <c r="AO452">
        <f>1-AM452/AN452</f>
        <v>0</v>
      </c>
      <c r="AP452">
        <v>0</v>
      </c>
      <c r="AQ452" t="s">
        <v>292</v>
      </c>
      <c r="AR452" t="s">
        <v>292</v>
      </c>
      <c r="AS452">
        <v>0</v>
      </c>
      <c r="AT452">
        <v>0</v>
      </c>
      <c r="AU452">
        <f>1-AS452/AT452</f>
        <v>0</v>
      </c>
      <c r="AV452">
        <v>0.5</v>
      </c>
      <c r="AW452">
        <f>BN452</f>
        <v>0</v>
      </c>
      <c r="AX452">
        <f>K452</f>
        <v>0</v>
      </c>
      <c r="AY452">
        <f>AU452*AV452*AW452</f>
        <v>0</v>
      </c>
      <c r="AZ452">
        <f>(AX452-AP452)/AW452</f>
        <v>0</v>
      </c>
      <c r="BA452">
        <f>(AN452-AT452)/AT452</f>
        <v>0</v>
      </c>
      <c r="BB452">
        <f>AM452/(AO452+AM452/AT452)</f>
        <v>0</v>
      </c>
      <c r="BC452" t="s">
        <v>292</v>
      </c>
      <c r="BD452">
        <v>0</v>
      </c>
      <c r="BE452">
        <f>IF(BD452&lt;&gt;0, BD452, BB452)</f>
        <v>0</v>
      </c>
      <c r="BF452">
        <f>1-BE452/AT452</f>
        <v>0</v>
      </c>
      <c r="BG452">
        <f>(AT452-AS452)/(AT452-BE452)</f>
        <v>0</v>
      </c>
      <c r="BH452">
        <f>(AN452-AT452)/(AN452-BE452)</f>
        <v>0</v>
      </c>
      <c r="BI452">
        <f>(AT452-AS452)/(AT452-AM452)</f>
        <v>0</v>
      </c>
      <c r="BJ452">
        <f>(AN452-AT452)/(AN452-AM452)</f>
        <v>0</v>
      </c>
      <c r="BK452">
        <f>(BG452*BE452/AS452)</f>
        <v>0</v>
      </c>
      <c r="BL452">
        <f>(1-BK452)</f>
        <v>0</v>
      </c>
      <c r="BM452">
        <f>$B$11*CK452+$C$11*CL452+$F$11*CM452*(1-CP452)</f>
        <v>0</v>
      </c>
      <c r="BN452">
        <f>BM452*BO452</f>
        <v>0</v>
      </c>
      <c r="BO452">
        <f>($B$11*$D$9+$C$11*$D$9+$F$11*((CZ452+CR452)/MAX(CZ452+CR452+DA452, 0.1)*$I$9+DA452/MAX(CZ452+CR452+DA452, 0.1)*$J$9))/($B$11+$C$11+$F$11)</f>
        <v>0</v>
      </c>
      <c r="BP452">
        <f>($B$11*$K$9+$C$11*$K$9+$F$11*((CZ452+CR452)/MAX(CZ452+CR452+DA452, 0.1)*$P$9+DA452/MAX(CZ452+CR452+DA452, 0.1)*$Q$9))/($B$11+$C$11+$F$11)</f>
        <v>0</v>
      </c>
      <c r="BQ452">
        <v>6</v>
      </c>
      <c r="BR452">
        <v>0.5</v>
      </c>
      <c r="BS452" t="s">
        <v>293</v>
      </c>
      <c r="BT452">
        <v>2</v>
      </c>
      <c r="BU452">
        <v>1627941383.6</v>
      </c>
      <c r="BV452">
        <v>1449.09</v>
      </c>
      <c r="BW452">
        <v>1453.31</v>
      </c>
      <c r="BX452">
        <v>19.8483</v>
      </c>
      <c r="BY452">
        <v>19.7798</v>
      </c>
      <c r="BZ452">
        <v>1445.42</v>
      </c>
      <c r="CA452">
        <v>19.9771</v>
      </c>
      <c r="CB452">
        <v>900.052</v>
      </c>
      <c r="CC452">
        <v>101.128</v>
      </c>
      <c r="CD452">
        <v>0.100095</v>
      </c>
      <c r="CE452">
        <v>35.3341</v>
      </c>
      <c r="CF452">
        <v>35.5915</v>
      </c>
      <c r="CG452">
        <v>999.9</v>
      </c>
      <c r="CH452">
        <v>0</v>
      </c>
      <c r="CI452">
        <v>0</v>
      </c>
      <c r="CJ452">
        <v>10012.5</v>
      </c>
      <c r="CK452">
        <v>0</v>
      </c>
      <c r="CL452">
        <v>66.2226</v>
      </c>
      <c r="CM452">
        <v>1460.03</v>
      </c>
      <c r="CN452">
        <v>0.973003</v>
      </c>
      <c r="CO452">
        <v>0.0269966</v>
      </c>
      <c r="CP452">
        <v>0</v>
      </c>
      <c r="CQ452">
        <v>3.2076</v>
      </c>
      <c r="CR452">
        <v>4.99951</v>
      </c>
      <c r="CS452">
        <v>190.53</v>
      </c>
      <c r="CT452">
        <v>11912.1</v>
      </c>
      <c r="CU452">
        <v>48.187</v>
      </c>
      <c r="CV452">
        <v>50.625</v>
      </c>
      <c r="CW452">
        <v>49.687</v>
      </c>
      <c r="CX452">
        <v>49.75</v>
      </c>
      <c r="CY452">
        <v>50.25</v>
      </c>
      <c r="CZ452">
        <v>1415.75</v>
      </c>
      <c r="DA452">
        <v>39.28</v>
      </c>
      <c r="DB452">
        <v>0</v>
      </c>
      <c r="DC452">
        <v>1627941384.1</v>
      </c>
      <c r="DD452">
        <v>0</v>
      </c>
      <c r="DE452">
        <v>3.22838076923077</v>
      </c>
      <c r="DF452">
        <v>0.351620518947722</v>
      </c>
      <c r="DG452">
        <v>-3.76348718390527</v>
      </c>
      <c r="DH452">
        <v>191.005</v>
      </c>
      <c r="DI452">
        <v>15</v>
      </c>
      <c r="DJ452">
        <v>1627940486.6</v>
      </c>
      <c r="DK452" t="s">
        <v>294</v>
      </c>
      <c r="DL452">
        <v>1627940484.1</v>
      </c>
      <c r="DM452">
        <v>1627940486.6</v>
      </c>
      <c r="DN452">
        <v>1</v>
      </c>
      <c r="DO452">
        <v>-0.66</v>
      </c>
      <c r="DP452">
        <v>-0.126</v>
      </c>
      <c r="DQ452">
        <v>0.617</v>
      </c>
      <c r="DR452">
        <v>-0.144</v>
      </c>
      <c r="DS452">
        <v>420</v>
      </c>
      <c r="DT452">
        <v>19</v>
      </c>
      <c r="DU452">
        <v>0.69</v>
      </c>
      <c r="DV452">
        <v>0.21</v>
      </c>
      <c r="DW452">
        <v>-4.21943804878049</v>
      </c>
      <c r="DX452">
        <v>-0.283835121951231</v>
      </c>
      <c r="DY452">
        <v>0.152606815230282</v>
      </c>
      <c r="DZ452">
        <v>1</v>
      </c>
      <c r="EA452">
        <v>3.21705294117647</v>
      </c>
      <c r="EB452">
        <v>0.30533742331288</v>
      </c>
      <c r="EC452">
        <v>0.197364865511591</v>
      </c>
      <c r="ED452">
        <v>1</v>
      </c>
      <c r="EE452">
        <v>0.0667929682926829</v>
      </c>
      <c r="EF452">
        <v>0.0102861888501744</v>
      </c>
      <c r="EG452">
        <v>0.00119463996544709</v>
      </c>
      <c r="EH452">
        <v>1</v>
      </c>
      <c r="EI452">
        <v>3</v>
      </c>
      <c r="EJ452">
        <v>3</v>
      </c>
      <c r="EK452" t="s">
        <v>295</v>
      </c>
      <c r="EL452">
        <v>100</v>
      </c>
      <c r="EM452">
        <v>100</v>
      </c>
      <c r="EN452">
        <v>3.67</v>
      </c>
      <c r="EO452">
        <v>-0.1288</v>
      </c>
      <c r="EP452">
        <v>-1.5265217558934</v>
      </c>
      <c r="EQ452">
        <v>0.00616335315543056</v>
      </c>
      <c r="ER452">
        <v>-2.81551833566181e-06</v>
      </c>
      <c r="ES452">
        <v>7.20361701182458e-10</v>
      </c>
      <c r="ET452">
        <v>-0.335119031910718</v>
      </c>
      <c r="EU452">
        <v>0.000949733804135094</v>
      </c>
      <c r="EV452">
        <v>0.000626151634330831</v>
      </c>
      <c r="EW452">
        <v>-7.8445624330649e-06</v>
      </c>
      <c r="EX452">
        <v>-4</v>
      </c>
      <c r="EY452">
        <v>2067</v>
      </c>
      <c r="EZ452">
        <v>1</v>
      </c>
      <c r="FA452">
        <v>22</v>
      </c>
      <c r="FB452">
        <v>15</v>
      </c>
      <c r="FC452">
        <v>14.9</v>
      </c>
      <c r="FD452">
        <v>18</v>
      </c>
      <c r="FE452">
        <v>995.007</v>
      </c>
      <c r="FF452">
        <v>442.576</v>
      </c>
      <c r="FG452">
        <v>32.9994</v>
      </c>
      <c r="FH452">
        <v>36.2511</v>
      </c>
      <c r="FI452">
        <v>30.0007</v>
      </c>
      <c r="FJ452">
        <v>36.0121</v>
      </c>
      <c r="FK452">
        <v>36.023</v>
      </c>
      <c r="FL452">
        <v>73.4643</v>
      </c>
      <c r="FM452">
        <v>46.8036</v>
      </c>
      <c r="FN452">
        <v>0</v>
      </c>
      <c r="FO452">
        <v>33</v>
      </c>
      <c r="FP452">
        <v>1463.26</v>
      </c>
      <c r="FQ452">
        <v>19.8005</v>
      </c>
      <c r="FR452">
        <v>98.6048</v>
      </c>
      <c r="FS452">
        <v>97.4114</v>
      </c>
    </row>
    <row r="453" spans="1:175">
      <c r="A453">
        <v>437</v>
      </c>
      <c r="B453">
        <v>1627941385.6</v>
      </c>
      <c r="C453">
        <v>872</v>
      </c>
      <c r="D453" t="s">
        <v>1168</v>
      </c>
      <c r="E453" t="s">
        <v>1169</v>
      </c>
      <c r="F453">
        <v>0</v>
      </c>
      <c r="H453">
        <v>1627941385.6</v>
      </c>
      <c r="I453">
        <f>(J453)/1000</f>
        <v>0</v>
      </c>
      <c r="J453">
        <f>1000*CB453*AH453*(BX453-BY453)/(100*BQ453*(1000-AH453*BX453))</f>
        <v>0</v>
      </c>
      <c r="K453">
        <f>CB453*AH453*(BW453-BV453*(1000-AH453*BY453)/(1000-AH453*BX453))/(100*BQ453)</f>
        <v>0</v>
      </c>
      <c r="L453">
        <f>BV453 - IF(AH453&gt;1, K453*BQ453*100.0/(AJ453*CJ453), 0)</f>
        <v>0</v>
      </c>
      <c r="M453">
        <f>((S453-I453/2)*L453-K453)/(S453+I453/2)</f>
        <v>0</v>
      </c>
      <c r="N453">
        <f>M453*(CC453+CD453)/1000.0</f>
        <v>0</v>
      </c>
      <c r="O453">
        <f>(BV453 - IF(AH453&gt;1, K453*BQ453*100.0/(AJ453*CJ453), 0))*(CC453+CD453)/1000.0</f>
        <v>0</v>
      </c>
      <c r="P453">
        <f>2.0/((1/R453-1/Q453)+SIGN(R453)*SQRT((1/R453-1/Q453)*(1/R453-1/Q453) + 4*BR453/((BR453+1)*(BR453+1))*(2*1/R453*1/Q453-1/Q453*1/Q453)))</f>
        <v>0</v>
      </c>
      <c r="Q453">
        <f>IF(LEFT(BS453,1)&lt;&gt;"0",IF(LEFT(BS453,1)="1",3.0,BT453),$D$5+$E$5*(CJ453*CC453/($K$5*1000))+$F$5*(CJ453*CC453/($K$5*1000))*MAX(MIN(BQ453,$J$5),$I$5)*MAX(MIN(BQ453,$J$5),$I$5)+$G$5*MAX(MIN(BQ453,$J$5),$I$5)*(CJ453*CC453/($K$5*1000))+$H$5*(CJ453*CC453/($K$5*1000))*(CJ453*CC453/($K$5*1000)))</f>
        <v>0</v>
      </c>
      <c r="R453">
        <f>I453*(1000-(1000*0.61365*exp(17.502*V453/(240.97+V453))/(CC453+CD453)+BX453)/2)/(1000*0.61365*exp(17.502*V453/(240.97+V453))/(CC453+CD453)-BX453)</f>
        <v>0</v>
      </c>
      <c r="S453">
        <f>1/((BR453+1)/(P453/1.6)+1/(Q453/1.37)) + BR453/((BR453+1)/(P453/1.6) + BR453/(Q453/1.37))</f>
        <v>0</v>
      </c>
      <c r="T453">
        <f>(BM453*BP453)</f>
        <v>0</v>
      </c>
      <c r="U453">
        <f>(CE453+(T453+2*0.95*5.67E-8*(((CE453+$B$7)+273)^4-(CE453+273)^4)-44100*I453)/(1.84*29.3*Q453+8*0.95*5.67E-8*(CE453+273)^3))</f>
        <v>0</v>
      </c>
      <c r="V453">
        <f>($C$7*CF453+$D$7*CG453+$E$7*U453)</f>
        <v>0</v>
      </c>
      <c r="W453">
        <f>0.61365*exp(17.502*V453/(240.97+V453))</f>
        <v>0</v>
      </c>
      <c r="X453">
        <f>(Y453/Z453*100)</f>
        <v>0</v>
      </c>
      <c r="Y453">
        <f>BX453*(CC453+CD453)/1000</f>
        <v>0</v>
      </c>
      <c r="Z453">
        <f>0.61365*exp(17.502*CE453/(240.97+CE453))</f>
        <v>0</v>
      </c>
      <c r="AA453">
        <f>(W453-BX453*(CC453+CD453)/1000)</f>
        <v>0</v>
      </c>
      <c r="AB453">
        <f>(-I453*44100)</f>
        <v>0</v>
      </c>
      <c r="AC453">
        <f>2*29.3*Q453*0.92*(CE453-V453)</f>
        <v>0</v>
      </c>
      <c r="AD453">
        <f>2*0.95*5.67E-8*(((CE453+$B$7)+273)^4-(V453+273)^4)</f>
        <v>0</v>
      </c>
      <c r="AE453">
        <f>T453+AD453+AB453+AC453</f>
        <v>0</v>
      </c>
      <c r="AF453">
        <v>0</v>
      </c>
      <c r="AG453">
        <v>0</v>
      </c>
      <c r="AH453">
        <f>IF(AF453*$H$13&gt;=AJ453,1.0,(AJ453/(AJ453-AF453*$H$13)))</f>
        <v>0</v>
      </c>
      <c r="AI453">
        <f>(AH453-1)*100</f>
        <v>0</v>
      </c>
      <c r="AJ453">
        <f>MAX(0,($B$13+$C$13*CJ453)/(1+$D$13*CJ453)*CC453/(CE453+273)*$E$13)</f>
        <v>0</v>
      </c>
      <c r="AK453" t="s">
        <v>292</v>
      </c>
      <c r="AL453" t="s">
        <v>292</v>
      </c>
      <c r="AM453">
        <v>0</v>
      </c>
      <c r="AN453">
        <v>0</v>
      </c>
      <c r="AO453">
        <f>1-AM453/AN453</f>
        <v>0</v>
      </c>
      <c r="AP453">
        <v>0</v>
      </c>
      <c r="AQ453" t="s">
        <v>292</v>
      </c>
      <c r="AR453" t="s">
        <v>292</v>
      </c>
      <c r="AS453">
        <v>0</v>
      </c>
      <c r="AT453">
        <v>0</v>
      </c>
      <c r="AU453">
        <f>1-AS453/AT453</f>
        <v>0</v>
      </c>
      <c r="AV453">
        <v>0.5</v>
      </c>
      <c r="AW453">
        <f>BN453</f>
        <v>0</v>
      </c>
      <c r="AX453">
        <f>K453</f>
        <v>0</v>
      </c>
      <c r="AY453">
        <f>AU453*AV453*AW453</f>
        <v>0</v>
      </c>
      <c r="AZ453">
        <f>(AX453-AP453)/AW453</f>
        <v>0</v>
      </c>
      <c r="BA453">
        <f>(AN453-AT453)/AT453</f>
        <v>0</v>
      </c>
      <c r="BB453">
        <f>AM453/(AO453+AM453/AT453)</f>
        <v>0</v>
      </c>
      <c r="BC453" t="s">
        <v>292</v>
      </c>
      <c r="BD453">
        <v>0</v>
      </c>
      <c r="BE453">
        <f>IF(BD453&lt;&gt;0, BD453, BB453)</f>
        <v>0</v>
      </c>
      <c r="BF453">
        <f>1-BE453/AT453</f>
        <v>0</v>
      </c>
      <c r="BG453">
        <f>(AT453-AS453)/(AT453-BE453)</f>
        <v>0</v>
      </c>
      <c r="BH453">
        <f>(AN453-AT453)/(AN453-BE453)</f>
        <v>0</v>
      </c>
      <c r="BI453">
        <f>(AT453-AS453)/(AT453-AM453)</f>
        <v>0</v>
      </c>
      <c r="BJ453">
        <f>(AN453-AT453)/(AN453-AM453)</f>
        <v>0</v>
      </c>
      <c r="BK453">
        <f>(BG453*BE453/AS453)</f>
        <v>0</v>
      </c>
      <c r="BL453">
        <f>(1-BK453)</f>
        <v>0</v>
      </c>
      <c r="BM453">
        <f>$B$11*CK453+$C$11*CL453+$F$11*CM453*(1-CP453)</f>
        <v>0</v>
      </c>
      <c r="BN453">
        <f>BM453*BO453</f>
        <v>0</v>
      </c>
      <c r="BO453">
        <f>($B$11*$D$9+$C$11*$D$9+$F$11*((CZ453+CR453)/MAX(CZ453+CR453+DA453, 0.1)*$I$9+DA453/MAX(CZ453+CR453+DA453, 0.1)*$J$9))/($B$11+$C$11+$F$11)</f>
        <v>0</v>
      </c>
      <c r="BP453">
        <f>($B$11*$K$9+$C$11*$K$9+$F$11*((CZ453+CR453)/MAX(CZ453+CR453+DA453, 0.1)*$P$9+DA453/MAX(CZ453+CR453+DA453, 0.1)*$Q$9))/($B$11+$C$11+$F$11)</f>
        <v>0</v>
      </c>
      <c r="BQ453">
        <v>6</v>
      </c>
      <c r="BR453">
        <v>0.5</v>
      </c>
      <c r="BS453" t="s">
        <v>293</v>
      </c>
      <c r="BT453">
        <v>2</v>
      </c>
      <c r="BU453">
        <v>1627941385.6</v>
      </c>
      <c r="BV453">
        <v>1452.49</v>
      </c>
      <c r="BW453">
        <v>1456.69</v>
      </c>
      <c r="BX453">
        <v>19.8505</v>
      </c>
      <c r="BY453">
        <v>19.7826</v>
      </c>
      <c r="BZ453">
        <v>1448.81</v>
      </c>
      <c r="CA453">
        <v>19.9793</v>
      </c>
      <c r="CB453">
        <v>899.987</v>
      </c>
      <c r="CC453">
        <v>101.128</v>
      </c>
      <c r="CD453">
        <v>0.0996766</v>
      </c>
      <c r="CE453">
        <v>35.3347</v>
      </c>
      <c r="CF453">
        <v>35.5963</v>
      </c>
      <c r="CG453">
        <v>999.9</v>
      </c>
      <c r="CH453">
        <v>0</v>
      </c>
      <c r="CI453">
        <v>0</v>
      </c>
      <c r="CJ453">
        <v>10000</v>
      </c>
      <c r="CK453">
        <v>0</v>
      </c>
      <c r="CL453">
        <v>66.2367</v>
      </c>
      <c r="CM453">
        <v>1460.04</v>
      </c>
      <c r="CN453">
        <v>0.973003</v>
      </c>
      <c r="CO453">
        <v>0.0269966</v>
      </c>
      <c r="CP453">
        <v>0</v>
      </c>
      <c r="CQ453">
        <v>3.4333</v>
      </c>
      <c r="CR453">
        <v>4.99951</v>
      </c>
      <c r="CS453">
        <v>190.871</v>
      </c>
      <c r="CT453">
        <v>11912.2</v>
      </c>
      <c r="CU453">
        <v>48.187</v>
      </c>
      <c r="CV453">
        <v>50.625</v>
      </c>
      <c r="CW453">
        <v>49.687</v>
      </c>
      <c r="CX453">
        <v>49.75</v>
      </c>
      <c r="CY453">
        <v>50.25</v>
      </c>
      <c r="CZ453">
        <v>1415.76</v>
      </c>
      <c r="DA453">
        <v>39.28</v>
      </c>
      <c r="DB453">
        <v>0</v>
      </c>
      <c r="DC453">
        <v>1627941386.5</v>
      </c>
      <c r="DD453">
        <v>0</v>
      </c>
      <c r="DE453">
        <v>3.27261538461538</v>
      </c>
      <c r="DF453">
        <v>0.872000003013187</v>
      </c>
      <c r="DG453">
        <v>-3.51391453282719</v>
      </c>
      <c r="DH453">
        <v>190.905538461538</v>
      </c>
      <c r="DI453">
        <v>15</v>
      </c>
      <c r="DJ453">
        <v>1627940486.6</v>
      </c>
      <c r="DK453" t="s">
        <v>294</v>
      </c>
      <c r="DL453">
        <v>1627940484.1</v>
      </c>
      <c r="DM453">
        <v>1627940486.6</v>
      </c>
      <c r="DN453">
        <v>1</v>
      </c>
      <c r="DO453">
        <v>-0.66</v>
      </c>
      <c r="DP453">
        <v>-0.126</v>
      </c>
      <c r="DQ453">
        <v>0.617</v>
      </c>
      <c r="DR453">
        <v>-0.144</v>
      </c>
      <c r="DS453">
        <v>420</v>
      </c>
      <c r="DT453">
        <v>19</v>
      </c>
      <c r="DU453">
        <v>0.69</v>
      </c>
      <c r="DV453">
        <v>0.21</v>
      </c>
      <c r="DW453">
        <v>-4.23295243902439</v>
      </c>
      <c r="DX453">
        <v>-0.165881811846688</v>
      </c>
      <c r="DY453">
        <v>0.149834399560355</v>
      </c>
      <c r="DZ453">
        <v>1</v>
      </c>
      <c r="EA453">
        <v>3.23937941176471</v>
      </c>
      <c r="EB453">
        <v>0.386112426035504</v>
      </c>
      <c r="EC453">
        <v>0.192770729074435</v>
      </c>
      <c r="ED453">
        <v>1</v>
      </c>
      <c r="EE453">
        <v>0.0672160268292683</v>
      </c>
      <c r="EF453">
        <v>0.00972918397212547</v>
      </c>
      <c r="EG453">
        <v>0.00112301332746786</v>
      </c>
      <c r="EH453">
        <v>1</v>
      </c>
      <c r="EI453">
        <v>3</v>
      </c>
      <c r="EJ453">
        <v>3</v>
      </c>
      <c r="EK453" t="s">
        <v>295</v>
      </c>
      <c r="EL453">
        <v>100</v>
      </c>
      <c r="EM453">
        <v>100</v>
      </c>
      <c r="EN453">
        <v>3.68</v>
      </c>
      <c r="EO453">
        <v>-0.1288</v>
      </c>
      <c r="EP453">
        <v>-1.5265217558934</v>
      </c>
      <c r="EQ453">
        <v>0.00616335315543056</v>
      </c>
      <c r="ER453">
        <v>-2.81551833566181e-06</v>
      </c>
      <c r="ES453">
        <v>7.20361701182458e-10</v>
      </c>
      <c r="ET453">
        <v>-0.335119031910718</v>
      </c>
      <c r="EU453">
        <v>0.000949733804135094</v>
      </c>
      <c r="EV453">
        <v>0.000626151634330831</v>
      </c>
      <c r="EW453">
        <v>-7.8445624330649e-06</v>
      </c>
      <c r="EX453">
        <v>-4</v>
      </c>
      <c r="EY453">
        <v>2067</v>
      </c>
      <c r="EZ453">
        <v>1</v>
      </c>
      <c r="FA453">
        <v>22</v>
      </c>
      <c r="FB453">
        <v>15</v>
      </c>
      <c r="FC453">
        <v>15</v>
      </c>
      <c r="FD453">
        <v>18</v>
      </c>
      <c r="FE453">
        <v>995.182</v>
      </c>
      <c r="FF453">
        <v>442.522</v>
      </c>
      <c r="FG453">
        <v>32.9995</v>
      </c>
      <c r="FH453">
        <v>36.2545</v>
      </c>
      <c r="FI453">
        <v>30.0006</v>
      </c>
      <c r="FJ453">
        <v>36.0162</v>
      </c>
      <c r="FK453">
        <v>36.0272</v>
      </c>
      <c r="FL453">
        <v>73.6051</v>
      </c>
      <c r="FM453">
        <v>46.8036</v>
      </c>
      <c r="FN453">
        <v>0</v>
      </c>
      <c r="FO453">
        <v>33</v>
      </c>
      <c r="FP453">
        <v>1468.34</v>
      </c>
      <c r="FQ453">
        <v>19.8005</v>
      </c>
      <c r="FR453">
        <v>98.6042</v>
      </c>
      <c r="FS453">
        <v>97.4112</v>
      </c>
    </row>
    <row r="454" spans="1:175">
      <c r="A454">
        <v>438</v>
      </c>
      <c r="B454">
        <v>1627941387.6</v>
      </c>
      <c r="C454">
        <v>874</v>
      </c>
      <c r="D454" t="s">
        <v>1170</v>
      </c>
      <c r="E454" t="s">
        <v>1171</v>
      </c>
      <c r="F454">
        <v>0</v>
      </c>
      <c r="H454">
        <v>1627941387.6</v>
      </c>
      <c r="I454">
        <f>(J454)/1000</f>
        <v>0</v>
      </c>
      <c r="J454">
        <f>1000*CB454*AH454*(BX454-BY454)/(100*BQ454*(1000-AH454*BX454))</f>
        <v>0</v>
      </c>
      <c r="K454">
        <f>CB454*AH454*(BW454-BV454*(1000-AH454*BY454)/(1000-AH454*BX454))/(100*BQ454)</f>
        <v>0</v>
      </c>
      <c r="L454">
        <f>BV454 - IF(AH454&gt;1, K454*BQ454*100.0/(AJ454*CJ454), 0)</f>
        <v>0</v>
      </c>
      <c r="M454">
        <f>((S454-I454/2)*L454-K454)/(S454+I454/2)</f>
        <v>0</v>
      </c>
      <c r="N454">
        <f>M454*(CC454+CD454)/1000.0</f>
        <v>0</v>
      </c>
      <c r="O454">
        <f>(BV454 - IF(AH454&gt;1, K454*BQ454*100.0/(AJ454*CJ454), 0))*(CC454+CD454)/1000.0</f>
        <v>0</v>
      </c>
      <c r="P454">
        <f>2.0/((1/R454-1/Q454)+SIGN(R454)*SQRT((1/R454-1/Q454)*(1/R454-1/Q454) + 4*BR454/((BR454+1)*(BR454+1))*(2*1/R454*1/Q454-1/Q454*1/Q454)))</f>
        <v>0</v>
      </c>
      <c r="Q454">
        <f>IF(LEFT(BS454,1)&lt;&gt;"0",IF(LEFT(BS454,1)="1",3.0,BT454),$D$5+$E$5*(CJ454*CC454/($K$5*1000))+$F$5*(CJ454*CC454/($K$5*1000))*MAX(MIN(BQ454,$J$5),$I$5)*MAX(MIN(BQ454,$J$5),$I$5)+$G$5*MAX(MIN(BQ454,$J$5),$I$5)*(CJ454*CC454/($K$5*1000))+$H$5*(CJ454*CC454/($K$5*1000))*(CJ454*CC454/($K$5*1000)))</f>
        <v>0</v>
      </c>
      <c r="R454">
        <f>I454*(1000-(1000*0.61365*exp(17.502*V454/(240.97+V454))/(CC454+CD454)+BX454)/2)/(1000*0.61365*exp(17.502*V454/(240.97+V454))/(CC454+CD454)-BX454)</f>
        <v>0</v>
      </c>
      <c r="S454">
        <f>1/((BR454+1)/(P454/1.6)+1/(Q454/1.37)) + BR454/((BR454+1)/(P454/1.6) + BR454/(Q454/1.37))</f>
        <v>0</v>
      </c>
      <c r="T454">
        <f>(BM454*BP454)</f>
        <v>0</v>
      </c>
      <c r="U454">
        <f>(CE454+(T454+2*0.95*5.67E-8*(((CE454+$B$7)+273)^4-(CE454+273)^4)-44100*I454)/(1.84*29.3*Q454+8*0.95*5.67E-8*(CE454+273)^3))</f>
        <v>0</v>
      </c>
      <c r="V454">
        <f>($C$7*CF454+$D$7*CG454+$E$7*U454)</f>
        <v>0</v>
      </c>
      <c r="W454">
        <f>0.61365*exp(17.502*V454/(240.97+V454))</f>
        <v>0</v>
      </c>
      <c r="X454">
        <f>(Y454/Z454*100)</f>
        <v>0</v>
      </c>
      <c r="Y454">
        <f>BX454*(CC454+CD454)/1000</f>
        <v>0</v>
      </c>
      <c r="Z454">
        <f>0.61365*exp(17.502*CE454/(240.97+CE454))</f>
        <v>0</v>
      </c>
      <c r="AA454">
        <f>(W454-BX454*(CC454+CD454)/1000)</f>
        <v>0</v>
      </c>
      <c r="AB454">
        <f>(-I454*44100)</f>
        <v>0</v>
      </c>
      <c r="AC454">
        <f>2*29.3*Q454*0.92*(CE454-V454)</f>
        <v>0</v>
      </c>
      <c r="AD454">
        <f>2*0.95*5.67E-8*(((CE454+$B$7)+273)^4-(V454+273)^4)</f>
        <v>0</v>
      </c>
      <c r="AE454">
        <f>T454+AD454+AB454+AC454</f>
        <v>0</v>
      </c>
      <c r="AF454">
        <v>0</v>
      </c>
      <c r="AG454">
        <v>0</v>
      </c>
      <c r="AH454">
        <f>IF(AF454*$H$13&gt;=AJ454,1.0,(AJ454/(AJ454-AF454*$H$13)))</f>
        <v>0</v>
      </c>
      <c r="AI454">
        <f>(AH454-1)*100</f>
        <v>0</v>
      </c>
      <c r="AJ454">
        <f>MAX(0,($B$13+$C$13*CJ454)/(1+$D$13*CJ454)*CC454/(CE454+273)*$E$13)</f>
        <v>0</v>
      </c>
      <c r="AK454" t="s">
        <v>292</v>
      </c>
      <c r="AL454" t="s">
        <v>292</v>
      </c>
      <c r="AM454">
        <v>0</v>
      </c>
      <c r="AN454">
        <v>0</v>
      </c>
      <c r="AO454">
        <f>1-AM454/AN454</f>
        <v>0</v>
      </c>
      <c r="AP454">
        <v>0</v>
      </c>
      <c r="AQ454" t="s">
        <v>292</v>
      </c>
      <c r="AR454" t="s">
        <v>292</v>
      </c>
      <c r="AS454">
        <v>0</v>
      </c>
      <c r="AT454">
        <v>0</v>
      </c>
      <c r="AU454">
        <f>1-AS454/AT454</f>
        <v>0</v>
      </c>
      <c r="AV454">
        <v>0.5</v>
      </c>
      <c r="AW454">
        <f>BN454</f>
        <v>0</v>
      </c>
      <c r="AX454">
        <f>K454</f>
        <v>0</v>
      </c>
      <c r="AY454">
        <f>AU454*AV454*AW454</f>
        <v>0</v>
      </c>
      <c r="AZ454">
        <f>(AX454-AP454)/AW454</f>
        <v>0</v>
      </c>
      <c r="BA454">
        <f>(AN454-AT454)/AT454</f>
        <v>0</v>
      </c>
      <c r="BB454">
        <f>AM454/(AO454+AM454/AT454)</f>
        <v>0</v>
      </c>
      <c r="BC454" t="s">
        <v>292</v>
      </c>
      <c r="BD454">
        <v>0</v>
      </c>
      <c r="BE454">
        <f>IF(BD454&lt;&gt;0, BD454, BB454)</f>
        <v>0</v>
      </c>
      <c r="BF454">
        <f>1-BE454/AT454</f>
        <v>0</v>
      </c>
      <c r="BG454">
        <f>(AT454-AS454)/(AT454-BE454)</f>
        <v>0</v>
      </c>
      <c r="BH454">
        <f>(AN454-AT454)/(AN454-BE454)</f>
        <v>0</v>
      </c>
      <c r="BI454">
        <f>(AT454-AS454)/(AT454-AM454)</f>
        <v>0</v>
      </c>
      <c r="BJ454">
        <f>(AN454-AT454)/(AN454-AM454)</f>
        <v>0</v>
      </c>
      <c r="BK454">
        <f>(BG454*BE454/AS454)</f>
        <v>0</v>
      </c>
      <c r="BL454">
        <f>(1-BK454)</f>
        <v>0</v>
      </c>
      <c r="BM454">
        <f>$B$11*CK454+$C$11*CL454+$F$11*CM454*(1-CP454)</f>
        <v>0</v>
      </c>
      <c r="BN454">
        <f>BM454*BO454</f>
        <v>0</v>
      </c>
      <c r="BO454">
        <f>($B$11*$D$9+$C$11*$D$9+$F$11*((CZ454+CR454)/MAX(CZ454+CR454+DA454, 0.1)*$I$9+DA454/MAX(CZ454+CR454+DA454, 0.1)*$J$9))/($B$11+$C$11+$F$11)</f>
        <v>0</v>
      </c>
      <c r="BP454">
        <f>($B$11*$K$9+$C$11*$K$9+$F$11*((CZ454+CR454)/MAX(CZ454+CR454+DA454, 0.1)*$P$9+DA454/MAX(CZ454+CR454+DA454, 0.1)*$Q$9))/($B$11+$C$11+$F$11)</f>
        <v>0</v>
      </c>
      <c r="BQ454">
        <v>6</v>
      </c>
      <c r="BR454">
        <v>0.5</v>
      </c>
      <c r="BS454" t="s">
        <v>293</v>
      </c>
      <c r="BT454">
        <v>2</v>
      </c>
      <c r="BU454">
        <v>1627941387.6</v>
      </c>
      <c r="BV454">
        <v>1455.8</v>
      </c>
      <c r="BW454">
        <v>1459.72</v>
      </c>
      <c r="BX454">
        <v>19.8542</v>
      </c>
      <c r="BY454">
        <v>19.7866</v>
      </c>
      <c r="BZ454">
        <v>1452.11</v>
      </c>
      <c r="CA454">
        <v>19.9829</v>
      </c>
      <c r="CB454">
        <v>899.952</v>
      </c>
      <c r="CC454">
        <v>101.128</v>
      </c>
      <c r="CD454">
        <v>0.100041</v>
      </c>
      <c r="CE454">
        <v>35.3347</v>
      </c>
      <c r="CF454">
        <v>35.6033</v>
      </c>
      <c r="CG454">
        <v>999.9</v>
      </c>
      <c r="CH454">
        <v>0</v>
      </c>
      <c r="CI454">
        <v>0</v>
      </c>
      <c r="CJ454">
        <v>9986.25</v>
      </c>
      <c r="CK454">
        <v>0</v>
      </c>
      <c r="CL454">
        <v>66.2226</v>
      </c>
      <c r="CM454">
        <v>1460.03</v>
      </c>
      <c r="CN454">
        <v>0.973003</v>
      </c>
      <c r="CO454">
        <v>0.0269966</v>
      </c>
      <c r="CP454">
        <v>0</v>
      </c>
      <c r="CQ454">
        <v>3.06</v>
      </c>
      <c r="CR454">
        <v>4.99951</v>
      </c>
      <c r="CS454">
        <v>190.562</v>
      </c>
      <c r="CT454">
        <v>11912.1</v>
      </c>
      <c r="CU454">
        <v>48.187</v>
      </c>
      <c r="CV454">
        <v>50.625</v>
      </c>
      <c r="CW454">
        <v>49.687</v>
      </c>
      <c r="CX454">
        <v>49.75</v>
      </c>
      <c r="CY454">
        <v>50.312</v>
      </c>
      <c r="CZ454">
        <v>1415.75</v>
      </c>
      <c r="DA454">
        <v>39.28</v>
      </c>
      <c r="DB454">
        <v>0</v>
      </c>
      <c r="DC454">
        <v>1627941388.3</v>
      </c>
      <c r="DD454">
        <v>0</v>
      </c>
      <c r="DE454">
        <v>3.306628</v>
      </c>
      <c r="DF454">
        <v>-0.093299994294763</v>
      </c>
      <c r="DG454">
        <v>-2.31469232226858</v>
      </c>
      <c r="DH454">
        <v>190.78288</v>
      </c>
      <c r="DI454">
        <v>15</v>
      </c>
      <c r="DJ454">
        <v>1627940486.6</v>
      </c>
      <c r="DK454" t="s">
        <v>294</v>
      </c>
      <c r="DL454">
        <v>1627940484.1</v>
      </c>
      <c r="DM454">
        <v>1627940486.6</v>
      </c>
      <c r="DN454">
        <v>1</v>
      </c>
      <c r="DO454">
        <v>-0.66</v>
      </c>
      <c r="DP454">
        <v>-0.126</v>
      </c>
      <c r="DQ454">
        <v>0.617</v>
      </c>
      <c r="DR454">
        <v>-0.144</v>
      </c>
      <c r="DS454">
        <v>420</v>
      </c>
      <c r="DT454">
        <v>19</v>
      </c>
      <c r="DU454">
        <v>0.69</v>
      </c>
      <c r="DV454">
        <v>0.21</v>
      </c>
      <c r="DW454">
        <v>-4.23831146341463</v>
      </c>
      <c r="DX454">
        <v>0.244186829268289</v>
      </c>
      <c r="DY454">
        <v>0.147085869835194</v>
      </c>
      <c r="DZ454">
        <v>1</v>
      </c>
      <c r="EA454">
        <v>3.24599428571429</v>
      </c>
      <c r="EB454">
        <v>0.625667318982384</v>
      </c>
      <c r="EC454">
        <v>0.197601850689507</v>
      </c>
      <c r="ED454">
        <v>1</v>
      </c>
      <c r="EE454">
        <v>0.0674537951219512</v>
      </c>
      <c r="EF454">
        <v>0.00797509547038322</v>
      </c>
      <c r="EG454">
        <v>0.0010557811319174</v>
      </c>
      <c r="EH454">
        <v>1</v>
      </c>
      <c r="EI454">
        <v>3</v>
      </c>
      <c r="EJ454">
        <v>3</v>
      </c>
      <c r="EK454" t="s">
        <v>295</v>
      </c>
      <c r="EL454">
        <v>100</v>
      </c>
      <c r="EM454">
        <v>100</v>
      </c>
      <c r="EN454">
        <v>3.69</v>
      </c>
      <c r="EO454">
        <v>-0.1287</v>
      </c>
      <c r="EP454">
        <v>-1.5265217558934</v>
      </c>
      <c r="EQ454">
        <v>0.00616335315543056</v>
      </c>
      <c r="ER454">
        <v>-2.81551833566181e-06</v>
      </c>
      <c r="ES454">
        <v>7.20361701182458e-10</v>
      </c>
      <c r="ET454">
        <v>-0.335119031910718</v>
      </c>
      <c r="EU454">
        <v>0.000949733804135094</v>
      </c>
      <c r="EV454">
        <v>0.000626151634330831</v>
      </c>
      <c r="EW454">
        <v>-7.8445624330649e-06</v>
      </c>
      <c r="EX454">
        <v>-4</v>
      </c>
      <c r="EY454">
        <v>2067</v>
      </c>
      <c r="EZ454">
        <v>1</v>
      </c>
      <c r="FA454">
        <v>22</v>
      </c>
      <c r="FB454">
        <v>15.1</v>
      </c>
      <c r="FC454">
        <v>15</v>
      </c>
      <c r="FD454">
        <v>18</v>
      </c>
      <c r="FE454">
        <v>995.064</v>
      </c>
      <c r="FF454">
        <v>442.397</v>
      </c>
      <c r="FG454">
        <v>32.9995</v>
      </c>
      <c r="FH454">
        <v>36.2577</v>
      </c>
      <c r="FI454">
        <v>30.0006</v>
      </c>
      <c r="FJ454">
        <v>36.0194</v>
      </c>
      <c r="FK454">
        <v>36.0303</v>
      </c>
      <c r="FL454">
        <v>73.702</v>
      </c>
      <c r="FM454">
        <v>46.8036</v>
      </c>
      <c r="FN454">
        <v>0</v>
      </c>
      <c r="FO454">
        <v>33</v>
      </c>
      <c r="FP454">
        <v>1473.42</v>
      </c>
      <c r="FQ454">
        <v>19.8005</v>
      </c>
      <c r="FR454">
        <v>98.6047</v>
      </c>
      <c r="FS454">
        <v>97.4116</v>
      </c>
    </row>
    <row r="455" spans="1:175">
      <c r="A455">
        <v>439</v>
      </c>
      <c r="B455">
        <v>1627941389.6</v>
      </c>
      <c r="C455">
        <v>876</v>
      </c>
      <c r="D455" t="s">
        <v>1172</v>
      </c>
      <c r="E455" t="s">
        <v>1173</v>
      </c>
      <c r="F455">
        <v>0</v>
      </c>
      <c r="H455">
        <v>1627941389.6</v>
      </c>
      <c r="I455">
        <f>(J455)/1000</f>
        <v>0</v>
      </c>
      <c r="J455">
        <f>1000*CB455*AH455*(BX455-BY455)/(100*BQ455*(1000-AH455*BX455))</f>
        <v>0</v>
      </c>
      <c r="K455">
        <f>CB455*AH455*(BW455-BV455*(1000-AH455*BY455)/(1000-AH455*BX455))/(100*BQ455)</f>
        <v>0</v>
      </c>
      <c r="L455">
        <f>BV455 - IF(AH455&gt;1, K455*BQ455*100.0/(AJ455*CJ455), 0)</f>
        <v>0</v>
      </c>
      <c r="M455">
        <f>((S455-I455/2)*L455-K455)/(S455+I455/2)</f>
        <v>0</v>
      </c>
      <c r="N455">
        <f>M455*(CC455+CD455)/1000.0</f>
        <v>0</v>
      </c>
      <c r="O455">
        <f>(BV455 - IF(AH455&gt;1, K455*BQ455*100.0/(AJ455*CJ455), 0))*(CC455+CD455)/1000.0</f>
        <v>0</v>
      </c>
      <c r="P455">
        <f>2.0/((1/R455-1/Q455)+SIGN(R455)*SQRT((1/R455-1/Q455)*(1/R455-1/Q455) + 4*BR455/((BR455+1)*(BR455+1))*(2*1/R455*1/Q455-1/Q455*1/Q455)))</f>
        <v>0</v>
      </c>
      <c r="Q455">
        <f>IF(LEFT(BS455,1)&lt;&gt;"0",IF(LEFT(BS455,1)="1",3.0,BT455),$D$5+$E$5*(CJ455*CC455/($K$5*1000))+$F$5*(CJ455*CC455/($K$5*1000))*MAX(MIN(BQ455,$J$5),$I$5)*MAX(MIN(BQ455,$J$5),$I$5)+$G$5*MAX(MIN(BQ455,$J$5),$I$5)*(CJ455*CC455/($K$5*1000))+$H$5*(CJ455*CC455/($K$5*1000))*(CJ455*CC455/($K$5*1000)))</f>
        <v>0</v>
      </c>
      <c r="R455">
        <f>I455*(1000-(1000*0.61365*exp(17.502*V455/(240.97+V455))/(CC455+CD455)+BX455)/2)/(1000*0.61365*exp(17.502*V455/(240.97+V455))/(CC455+CD455)-BX455)</f>
        <v>0</v>
      </c>
      <c r="S455">
        <f>1/((BR455+1)/(P455/1.6)+1/(Q455/1.37)) + BR455/((BR455+1)/(P455/1.6) + BR455/(Q455/1.37))</f>
        <v>0</v>
      </c>
      <c r="T455">
        <f>(BM455*BP455)</f>
        <v>0</v>
      </c>
      <c r="U455">
        <f>(CE455+(T455+2*0.95*5.67E-8*(((CE455+$B$7)+273)^4-(CE455+273)^4)-44100*I455)/(1.84*29.3*Q455+8*0.95*5.67E-8*(CE455+273)^3))</f>
        <v>0</v>
      </c>
      <c r="V455">
        <f>($C$7*CF455+$D$7*CG455+$E$7*U455)</f>
        <v>0</v>
      </c>
      <c r="W455">
        <f>0.61365*exp(17.502*V455/(240.97+V455))</f>
        <v>0</v>
      </c>
      <c r="X455">
        <f>(Y455/Z455*100)</f>
        <v>0</v>
      </c>
      <c r="Y455">
        <f>BX455*(CC455+CD455)/1000</f>
        <v>0</v>
      </c>
      <c r="Z455">
        <f>0.61365*exp(17.502*CE455/(240.97+CE455))</f>
        <v>0</v>
      </c>
      <c r="AA455">
        <f>(W455-BX455*(CC455+CD455)/1000)</f>
        <v>0</v>
      </c>
      <c r="AB455">
        <f>(-I455*44100)</f>
        <v>0</v>
      </c>
      <c r="AC455">
        <f>2*29.3*Q455*0.92*(CE455-V455)</f>
        <v>0</v>
      </c>
      <c r="AD455">
        <f>2*0.95*5.67E-8*(((CE455+$B$7)+273)^4-(V455+273)^4)</f>
        <v>0</v>
      </c>
      <c r="AE455">
        <f>T455+AD455+AB455+AC455</f>
        <v>0</v>
      </c>
      <c r="AF455">
        <v>0</v>
      </c>
      <c r="AG455">
        <v>0</v>
      </c>
      <c r="AH455">
        <f>IF(AF455*$H$13&gt;=AJ455,1.0,(AJ455/(AJ455-AF455*$H$13)))</f>
        <v>0</v>
      </c>
      <c r="AI455">
        <f>(AH455-1)*100</f>
        <v>0</v>
      </c>
      <c r="AJ455">
        <f>MAX(0,($B$13+$C$13*CJ455)/(1+$D$13*CJ455)*CC455/(CE455+273)*$E$13)</f>
        <v>0</v>
      </c>
      <c r="AK455" t="s">
        <v>292</v>
      </c>
      <c r="AL455" t="s">
        <v>292</v>
      </c>
      <c r="AM455">
        <v>0</v>
      </c>
      <c r="AN455">
        <v>0</v>
      </c>
      <c r="AO455">
        <f>1-AM455/AN455</f>
        <v>0</v>
      </c>
      <c r="AP455">
        <v>0</v>
      </c>
      <c r="AQ455" t="s">
        <v>292</v>
      </c>
      <c r="AR455" t="s">
        <v>292</v>
      </c>
      <c r="AS455">
        <v>0</v>
      </c>
      <c r="AT455">
        <v>0</v>
      </c>
      <c r="AU455">
        <f>1-AS455/AT455</f>
        <v>0</v>
      </c>
      <c r="AV455">
        <v>0.5</v>
      </c>
      <c r="AW455">
        <f>BN455</f>
        <v>0</v>
      </c>
      <c r="AX455">
        <f>K455</f>
        <v>0</v>
      </c>
      <c r="AY455">
        <f>AU455*AV455*AW455</f>
        <v>0</v>
      </c>
      <c r="AZ455">
        <f>(AX455-AP455)/AW455</f>
        <v>0</v>
      </c>
      <c r="BA455">
        <f>(AN455-AT455)/AT455</f>
        <v>0</v>
      </c>
      <c r="BB455">
        <f>AM455/(AO455+AM455/AT455)</f>
        <v>0</v>
      </c>
      <c r="BC455" t="s">
        <v>292</v>
      </c>
      <c r="BD455">
        <v>0</v>
      </c>
      <c r="BE455">
        <f>IF(BD455&lt;&gt;0, BD455, BB455)</f>
        <v>0</v>
      </c>
      <c r="BF455">
        <f>1-BE455/AT455</f>
        <v>0</v>
      </c>
      <c r="BG455">
        <f>(AT455-AS455)/(AT455-BE455)</f>
        <v>0</v>
      </c>
      <c r="BH455">
        <f>(AN455-AT455)/(AN455-BE455)</f>
        <v>0</v>
      </c>
      <c r="BI455">
        <f>(AT455-AS455)/(AT455-AM455)</f>
        <v>0</v>
      </c>
      <c r="BJ455">
        <f>(AN455-AT455)/(AN455-AM455)</f>
        <v>0</v>
      </c>
      <c r="BK455">
        <f>(BG455*BE455/AS455)</f>
        <v>0</v>
      </c>
      <c r="BL455">
        <f>(1-BK455)</f>
        <v>0</v>
      </c>
      <c r="BM455">
        <f>$B$11*CK455+$C$11*CL455+$F$11*CM455*(1-CP455)</f>
        <v>0</v>
      </c>
      <c r="BN455">
        <f>BM455*BO455</f>
        <v>0</v>
      </c>
      <c r="BO455">
        <f>($B$11*$D$9+$C$11*$D$9+$F$11*((CZ455+CR455)/MAX(CZ455+CR455+DA455, 0.1)*$I$9+DA455/MAX(CZ455+CR455+DA455, 0.1)*$J$9))/($B$11+$C$11+$F$11)</f>
        <v>0</v>
      </c>
      <c r="BP455">
        <f>($B$11*$K$9+$C$11*$K$9+$F$11*((CZ455+CR455)/MAX(CZ455+CR455+DA455, 0.1)*$P$9+DA455/MAX(CZ455+CR455+DA455, 0.1)*$Q$9))/($B$11+$C$11+$F$11)</f>
        <v>0</v>
      </c>
      <c r="BQ455">
        <v>6</v>
      </c>
      <c r="BR455">
        <v>0.5</v>
      </c>
      <c r="BS455" t="s">
        <v>293</v>
      </c>
      <c r="BT455">
        <v>2</v>
      </c>
      <c r="BU455">
        <v>1627941389.6</v>
      </c>
      <c r="BV455">
        <v>1459.03</v>
      </c>
      <c r="BW455">
        <v>1462.69</v>
      </c>
      <c r="BX455">
        <v>19.8582</v>
      </c>
      <c r="BY455">
        <v>19.7896</v>
      </c>
      <c r="BZ455">
        <v>1455.33</v>
      </c>
      <c r="CA455">
        <v>19.9869</v>
      </c>
      <c r="CB455">
        <v>900.06</v>
      </c>
      <c r="CC455">
        <v>101.129</v>
      </c>
      <c r="CD455">
        <v>0.0999987</v>
      </c>
      <c r="CE455">
        <v>35.3347</v>
      </c>
      <c r="CF455">
        <v>35.5989</v>
      </c>
      <c r="CG455">
        <v>999.9</v>
      </c>
      <c r="CH455">
        <v>0</v>
      </c>
      <c r="CI455">
        <v>0</v>
      </c>
      <c r="CJ455">
        <v>9990</v>
      </c>
      <c r="CK455">
        <v>0</v>
      </c>
      <c r="CL455">
        <v>65.6289</v>
      </c>
      <c r="CM455">
        <v>1460.04</v>
      </c>
      <c r="CN455">
        <v>0.973003</v>
      </c>
      <c r="CO455">
        <v>0.0269966</v>
      </c>
      <c r="CP455">
        <v>0</v>
      </c>
      <c r="CQ455">
        <v>3.2782</v>
      </c>
      <c r="CR455">
        <v>4.99951</v>
      </c>
      <c r="CS455">
        <v>189.55</v>
      </c>
      <c r="CT455">
        <v>11912.2</v>
      </c>
      <c r="CU455">
        <v>48.187</v>
      </c>
      <c r="CV455">
        <v>50.562</v>
      </c>
      <c r="CW455">
        <v>49.687</v>
      </c>
      <c r="CX455">
        <v>49.75</v>
      </c>
      <c r="CY455">
        <v>50.312</v>
      </c>
      <c r="CZ455">
        <v>1415.76</v>
      </c>
      <c r="DA455">
        <v>39.28</v>
      </c>
      <c r="DB455">
        <v>0</v>
      </c>
      <c r="DC455">
        <v>1627941390.1</v>
      </c>
      <c r="DD455">
        <v>0</v>
      </c>
      <c r="DE455">
        <v>3.29772307692308</v>
      </c>
      <c r="DF455">
        <v>-0.204082045452708</v>
      </c>
      <c r="DG455">
        <v>-3.43459829702344</v>
      </c>
      <c r="DH455">
        <v>190.643384615385</v>
      </c>
      <c r="DI455">
        <v>15</v>
      </c>
      <c r="DJ455">
        <v>1627940486.6</v>
      </c>
      <c r="DK455" t="s">
        <v>294</v>
      </c>
      <c r="DL455">
        <v>1627940484.1</v>
      </c>
      <c r="DM455">
        <v>1627940486.6</v>
      </c>
      <c r="DN455">
        <v>1</v>
      </c>
      <c r="DO455">
        <v>-0.66</v>
      </c>
      <c r="DP455">
        <v>-0.126</v>
      </c>
      <c r="DQ455">
        <v>0.617</v>
      </c>
      <c r="DR455">
        <v>-0.144</v>
      </c>
      <c r="DS455">
        <v>420</v>
      </c>
      <c r="DT455">
        <v>19</v>
      </c>
      <c r="DU455">
        <v>0.69</v>
      </c>
      <c r="DV455">
        <v>0.21</v>
      </c>
      <c r="DW455">
        <v>-4.21559463414634</v>
      </c>
      <c r="DX455">
        <v>1.08435804878048</v>
      </c>
      <c r="DY455">
        <v>0.181949859403796</v>
      </c>
      <c r="DZ455">
        <v>0</v>
      </c>
      <c r="EA455">
        <v>3.25686764705882</v>
      </c>
      <c r="EB455">
        <v>0.480442168523852</v>
      </c>
      <c r="EC455">
        <v>0.202449371623955</v>
      </c>
      <c r="ED455">
        <v>1</v>
      </c>
      <c r="EE455">
        <v>0.0675992658536585</v>
      </c>
      <c r="EF455">
        <v>0.00512012404181188</v>
      </c>
      <c r="EG455">
        <v>0.000933511942419006</v>
      </c>
      <c r="EH455">
        <v>1</v>
      </c>
      <c r="EI455">
        <v>2</v>
      </c>
      <c r="EJ455">
        <v>3</v>
      </c>
      <c r="EK455" t="s">
        <v>298</v>
      </c>
      <c r="EL455">
        <v>100</v>
      </c>
      <c r="EM455">
        <v>100</v>
      </c>
      <c r="EN455">
        <v>3.7</v>
      </c>
      <c r="EO455">
        <v>-0.1287</v>
      </c>
      <c r="EP455">
        <v>-1.5265217558934</v>
      </c>
      <c r="EQ455">
        <v>0.00616335315543056</v>
      </c>
      <c r="ER455">
        <v>-2.81551833566181e-06</v>
      </c>
      <c r="ES455">
        <v>7.20361701182458e-10</v>
      </c>
      <c r="ET455">
        <v>-0.335119031910718</v>
      </c>
      <c r="EU455">
        <v>0.000949733804135094</v>
      </c>
      <c r="EV455">
        <v>0.000626151634330831</v>
      </c>
      <c r="EW455">
        <v>-7.8445624330649e-06</v>
      </c>
      <c r="EX455">
        <v>-4</v>
      </c>
      <c r="EY455">
        <v>2067</v>
      </c>
      <c r="EZ455">
        <v>1</v>
      </c>
      <c r="FA455">
        <v>22</v>
      </c>
      <c r="FB455">
        <v>15.1</v>
      </c>
      <c r="FC455">
        <v>15.1</v>
      </c>
      <c r="FD455">
        <v>18</v>
      </c>
      <c r="FE455">
        <v>995.008</v>
      </c>
      <c r="FF455">
        <v>442.404</v>
      </c>
      <c r="FG455">
        <v>32.9998</v>
      </c>
      <c r="FH455">
        <v>36.2612</v>
      </c>
      <c r="FI455">
        <v>30.0007</v>
      </c>
      <c r="FJ455">
        <v>36.0228</v>
      </c>
      <c r="FK455">
        <v>36.0338</v>
      </c>
      <c r="FL455">
        <v>73.8751</v>
      </c>
      <c r="FM455">
        <v>46.8036</v>
      </c>
      <c r="FN455">
        <v>0</v>
      </c>
      <c r="FO455">
        <v>33</v>
      </c>
      <c r="FP455">
        <v>1473.42</v>
      </c>
      <c r="FQ455">
        <v>19.8005</v>
      </c>
      <c r="FR455">
        <v>98.6049</v>
      </c>
      <c r="FS455">
        <v>97.4121</v>
      </c>
    </row>
    <row r="456" spans="1:175">
      <c r="A456">
        <v>440</v>
      </c>
      <c r="B456">
        <v>1627941391.6</v>
      </c>
      <c r="C456">
        <v>878</v>
      </c>
      <c r="D456" t="s">
        <v>1174</v>
      </c>
      <c r="E456" t="s">
        <v>1175</v>
      </c>
      <c r="F456">
        <v>0</v>
      </c>
      <c r="H456">
        <v>1627941391.6</v>
      </c>
      <c r="I456">
        <f>(J456)/1000</f>
        <v>0</v>
      </c>
      <c r="J456">
        <f>1000*CB456*AH456*(BX456-BY456)/(100*BQ456*(1000-AH456*BX456))</f>
        <v>0</v>
      </c>
      <c r="K456">
        <f>CB456*AH456*(BW456-BV456*(1000-AH456*BY456)/(1000-AH456*BX456))/(100*BQ456)</f>
        <v>0</v>
      </c>
      <c r="L456">
        <f>BV456 - IF(AH456&gt;1, K456*BQ456*100.0/(AJ456*CJ456), 0)</f>
        <v>0</v>
      </c>
      <c r="M456">
        <f>((S456-I456/2)*L456-K456)/(S456+I456/2)</f>
        <v>0</v>
      </c>
      <c r="N456">
        <f>M456*(CC456+CD456)/1000.0</f>
        <v>0</v>
      </c>
      <c r="O456">
        <f>(BV456 - IF(AH456&gt;1, K456*BQ456*100.0/(AJ456*CJ456), 0))*(CC456+CD456)/1000.0</f>
        <v>0</v>
      </c>
      <c r="P456">
        <f>2.0/((1/R456-1/Q456)+SIGN(R456)*SQRT((1/R456-1/Q456)*(1/R456-1/Q456) + 4*BR456/((BR456+1)*(BR456+1))*(2*1/R456*1/Q456-1/Q456*1/Q456)))</f>
        <v>0</v>
      </c>
      <c r="Q456">
        <f>IF(LEFT(BS456,1)&lt;&gt;"0",IF(LEFT(BS456,1)="1",3.0,BT456),$D$5+$E$5*(CJ456*CC456/($K$5*1000))+$F$5*(CJ456*CC456/($K$5*1000))*MAX(MIN(BQ456,$J$5),$I$5)*MAX(MIN(BQ456,$J$5),$I$5)+$G$5*MAX(MIN(BQ456,$J$5),$I$5)*(CJ456*CC456/($K$5*1000))+$H$5*(CJ456*CC456/($K$5*1000))*(CJ456*CC456/($K$5*1000)))</f>
        <v>0</v>
      </c>
      <c r="R456">
        <f>I456*(1000-(1000*0.61365*exp(17.502*V456/(240.97+V456))/(CC456+CD456)+BX456)/2)/(1000*0.61365*exp(17.502*V456/(240.97+V456))/(CC456+CD456)-BX456)</f>
        <v>0</v>
      </c>
      <c r="S456">
        <f>1/((BR456+1)/(P456/1.6)+1/(Q456/1.37)) + BR456/((BR456+1)/(P456/1.6) + BR456/(Q456/1.37))</f>
        <v>0</v>
      </c>
      <c r="T456">
        <f>(BM456*BP456)</f>
        <v>0</v>
      </c>
      <c r="U456">
        <f>(CE456+(T456+2*0.95*5.67E-8*(((CE456+$B$7)+273)^4-(CE456+273)^4)-44100*I456)/(1.84*29.3*Q456+8*0.95*5.67E-8*(CE456+273)^3))</f>
        <v>0</v>
      </c>
      <c r="V456">
        <f>($C$7*CF456+$D$7*CG456+$E$7*U456)</f>
        <v>0</v>
      </c>
      <c r="W456">
        <f>0.61365*exp(17.502*V456/(240.97+V456))</f>
        <v>0</v>
      </c>
      <c r="X456">
        <f>(Y456/Z456*100)</f>
        <v>0</v>
      </c>
      <c r="Y456">
        <f>BX456*(CC456+CD456)/1000</f>
        <v>0</v>
      </c>
      <c r="Z456">
        <f>0.61365*exp(17.502*CE456/(240.97+CE456))</f>
        <v>0</v>
      </c>
      <c r="AA456">
        <f>(W456-BX456*(CC456+CD456)/1000)</f>
        <v>0</v>
      </c>
      <c r="AB456">
        <f>(-I456*44100)</f>
        <v>0</v>
      </c>
      <c r="AC456">
        <f>2*29.3*Q456*0.92*(CE456-V456)</f>
        <v>0</v>
      </c>
      <c r="AD456">
        <f>2*0.95*5.67E-8*(((CE456+$B$7)+273)^4-(V456+273)^4)</f>
        <v>0</v>
      </c>
      <c r="AE456">
        <f>T456+AD456+AB456+AC456</f>
        <v>0</v>
      </c>
      <c r="AF456">
        <v>0</v>
      </c>
      <c r="AG456">
        <v>0</v>
      </c>
      <c r="AH456">
        <f>IF(AF456*$H$13&gt;=AJ456,1.0,(AJ456/(AJ456-AF456*$H$13)))</f>
        <v>0</v>
      </c>
      <c r="AI456">
        <f>(AH456-1)*100</f>
        <v>0</v>
      </c>
      <c r="AJ456">
        <f>MAX(0,($B$13+$C$13*CJ456)/(1+$D$13*CJ456)*CC456/(CE456+273)*$E$13)</f>
        <v>0</v>
      </c>
      <c r="AK456" t="s">
        <v>292</v>
      </c>
      <c r="AL456" t="s">
        <v>292</v>
      </c>
      <c r="AM456">
        <v>0</v>
      </c>
      <c r="AN456">
        <v>0</v>
      </c>
      <c r="AO456">
        <f>1-AM456/AN456</f>
        <v>0</v>
      </c>
      <c r="AP456">
        <v>0</v>
      </c>
      <c r="AQ456" t="s">
        <v>292</v>
      </c>
      <c r="AR456" t="s">
        <v>292</v>
      </c>
      <c r="AS456">
        <v>0</v>
      </c>
      <c r="AT456">
        <v>0</v>
      </c>
      <c r="AU456">
        <f>1-AS456/AT456</f>
        <v>0</v>
      </c>
      <c r="AV456">
        <v>0.5</v>
      </c>
      <c r="AW456">
        <f>BN456</f>
        <v>0</v>
      </c>
      <c r="AX456">
        <f>K456</f>
        <v>0</v>
      </c>
      <c r="AY456">
        <f>AU456*AV456*AW456</f>
        <v>0</v>
      </c>
      <c r="AZ456">
        <f>(AX456-AP456)/AW456</f>
        <v>0</v>
      </c>
      <c r="BA456">
        <f>(AN456-AT456)/AT456</f>
        <v>0</v>
      </c>
      <c r="BB456">
        <f>AM456/(AO456+AM456/AT456)</f>
        <v>0</v>
      </c>
      <c r="BC456" t="s">
        <v>292</v>
      </c>
      <c r="BD456">
        <v>0</v>
      </c>
      <c r="BE456">
        <f>IF(BD456&lt;&gt;0, BD456, BB456)</f>
        <v>0</v>
      </c>
      <c r="BF456">
        <f>1-BE456/AT456</f>
        <v>0</v>
      </c>
      <c r="BG456">
        <f>(AT456-AS456)/(AT456-BE456)</f>
        <v>0</v>
      </c>
      <c r="BH456">
        <f>(AN456-AT456)/(AN456-BE456)</f>
        <v>0</v>
      </c>
      <c r="BI456">
        <f>(AT456-AS456)/(AT456-AM456)</f>
        <v>0</v>
      </c>
      <c r="BJ456">
        <f>(AN456-AT456)/(AN456-AM456)</f>
        <v>0</v>
      </c>
      <c r="BK456">
        <f>(BG456*BE456/AS456)</f>
        <v>0</v>
      </c>
      <c r="BL456">
        <f>(1-BK456)</f>
        <v>0</v>
      </c>
      <c r="BM456">
        <f>$B$11*CK456+$C$11*CL456+$F$11*CM456*(1-CP456)</f>
        <v>0</v>
      </c>
      <c r="BN456">
        <f>BM456*BO456</f>
        <v>0</v>
      </c>
      <c r="BO456">
        <f>($B$11*$D$9+$C$11*$D$9+$F$11*((CZ456+CR456)/MAX(CZ456+CR456+DA456, 0.1)*$I$9+DA456/MAX(CZ456+CR456+DA456, 0.1)*$J$9))/($B$11+$C$11+$F$11)</f>
        <v>0</v>
      </c>
      <c r="BP456">
        <f>($B$11*$K$9+$C$11*$K$9+$F$11*((CZ456+CR456)/MAX(CZ456+CR456+DA456, 0.1)*$P$9+DA456/MAX(CZ456+CR456+DA456, 0.1)*$Q$9))/($B$11+$C$11+$F$11)</f>
        <v>0</v>
      </c>
      <c r="BQ456">
        <v>6</v>
      </c>
      <c r="BR456">
        <v>0.5</v>
      </c>
      <c r="BS456" t="s">
        <v>293</v>
      </c>
      <c r="BT456">
        <v>2</v>
      </c>
      <c r="BU456">
        <v>1627941391.6</v>
      </c>
      <c r="BV456">
        <v>1462.33</v>
      </c>
      <c r="BW456">
        <v>1466.13</v>
      </c>
      <c r="BX456">
        <v>19.8612</v>
      </c>
      <c r="BY456">
        <v>19.7922</v>
      </c>
      <c r="BZ456">
        <v>1458.62</v>
      </c>
      <c r="CA456">
        <v>19.9898</v>
      </c>
      <c r="CB456">
        <v>899.898</v>
      </c>
      <c r="CC456">
        <v>101.129</v>
      </c>
      <c r="CD456">
        <v>0.0997944</v>
      </c>
      <c r="CE456">
        <v>35.3338</v>
      </c>
      <c r="CF456">
        <v>35.5992</v>
      </c>
      <c r="CG456">
        <v>999.9</v>
      </c>
      <c r="CH456">
        <v>0</v>
      </c>
      <c r="CI456">
        <v>0</v>
      </c>
      <c r="CJ456">
        <v>9992.5</v>
      </c>
      <c r="CK456">
        <v>0</v>
      </c>
      <c r="CL456">
        <v>62.2365</v>
      </c>
      <c r="CM456">
        <v>1460.04</v>
      </c>
      <c r="CN456">
        <v>0.973003</v>
      </c>
      <c r="CO456">
        <v>0.0269966</v>
      </c>
      <c r="CP456">
        <v>0</v>
      </c>
      <c r="CQ456">
        <v>3.0265</v>
      </c>
      <c r="CR456">
        <v>4.99951</v>
      </c>
      <c r="CS456">
        <v>189.479</v>
      </c>
      <c r="CT456">
        <v>11912.2</v>
      </c>
      <c r="CU456">
        <v>48.187</v>
      </c>
      <c r="CV456">
        <v>50.625</v>
      </c>
      <c r="CW456">
        <v>49.687</v>
      </c>
      <c r="CX456">
        <v>49.75</v>
      </c>
      <c r="CY456">
        <v>50.312</v>
      </c>
      <c r="CZ456">
        <v>1415.76</v>
      </c>
      <c r="DA456">
        <v>39.28</v>
      </c>
      <c r="DB456">
        <v>0</v>
      </c>
      <c r="DC456">
        <v>1627941392.5</v>
      </c>
      <c r="DD456">
        <v>0</v>
      </c>
      <c r="DE456">
        <v>3.26910769230769</v>
      </c>
      <c r="DF456">
        <v>-0.181353840750889</v>
      </c>
      <c r="DG456">
        <v>-5.37883760433614</v>
      </c>
      <c r="DH456">
        <v>190.401730769231</v>
      </c>
      <c r="DI456">
        <v>15</v>
      </c>
      <c r="DJ456">
        <v>1627940486.6</v>
      </c>
      <c r="DK456" t="s">
        <v>294</v>
      </c>
      <c r="DL456">
        <v>1627940484.1</v>
      </c>
      <c r="DM456">
        <v>1627940486.6</v>
      </c>
      <c r="DN456">
        <v>1</v>
      </c>
      <c r="DO456">
        <v>-0.66</v>
      </c>
      <c r="DP456">
        <v>-0.126</v>
      </c>
      <c r="DQ456">
        <v>0.617</v>
      </c>
      <c r="DR456">
        <v>-0.144</v>
      </c>
      <c r="DS456">
        <v>420</v>
      </c>
      <c r="DT456">
        <v>19</v>
      </c>
      <c r="DU456">
        <v>0.69</v>
      </c>
      <c r="DV456">
        <v>0.21</v>
      </c>
      <c r="DW456">
        <v>-4.17037487804878</v>
      </c>
      <c r="DX456">
        <v>1.84578982578398</v>
      </c>
      <c r="DY456">
        <v>0.229818861249378</v>
      </c>
      <c r="DZ456">
        <v>0</v>
      </c>
      <c r="EA456">
        <v>3.25502941176471</v>
      </c>
      <c r="EB456">
        <v>0.116244294167371</v>
      </c>
      <c r="EC456">
        <v>0.192082738804695</v>
      </c>
      <c r="ED456">
        <v>1</v>
      </c>
      <c r="EE456">
        <v>0.0677662317073171</v>
      </c>
      <c r="EF456">
        <v>0.00554754564459938</v>
      </c>
      <c r="EG456">
        <v>0.000979107264469072</v>
      </c>
      <c r="EH456">
        <v>1</v>
      </c>
      <c r="EI456">
        <v>2</v>
      </c>
      <c r="EJ456">
        <v>3</v>
      </c>
      <c r="EK456" t="s">
        <v>298</v>
      </c>
      <c r="EL456">
        <v>100</v>
      </c>
      <c r="EM456">
        <v>100</v>
      </c>
      <c r="EN456">
        <v>3.71</v>
      </c>
      <c r="EO456">
        <v>-0.1286</v>
      </c>
      <c r="EP456">
        <v>-1.5265217558934</v>
      </c>
      <c r="EQ456">
        <v>0.00616335315543056</v>
      </c>
      <c r="ER456">
        <v>-2.81551833566181e-06</v>
      </c>
      <c r="ES456">
        <v>7.20361701182458e-10</v>
      </c>
      <c r="ET456">
        <v>-0.335119031910718</v>
      </c>
      <c r="EU456">
        <v>0.000949733804135094</v>
      </c>
      <c r="EV456">
        <v>0.000626151634330831</v>
      </c>
      <c r="EW456">
        <v>-7.8445624330649e-06</v>
      </c>
      <c r="EX456">
        <v>-4</v>
      </c>
      <c r="EY456">
        <v>2067</v>
      </c>
      <c r="EZ456">
        <v>1</v>
      </c>
      <c r="FA456">
        <v>22</v>
      </c>
      <c r="FB456">
        <v>15.1</v>
      </c>
      <c r="FC456">
        <v>15.1</v>
      </c>
      <c r="FD456">
        <v>18</v>
      </c>
      <c r="FE456">
        <v>995.225</v>
      </c>
      <c r="FF456">
        <v>442.706</v>
      </c>
      <c r="FG456">
        <v>33</v>
      </c>
      <c r="FH456">
        <v>36.2638</v>
      </c>
      <c r="FI456">
        <v>30.0006</v>
      </c>
      <c r="FJ456">
        <v>36.0262</v>
      </c>
      <c r="FK456">
        <v>36.0371</v>
      </c>
      <c r="FL456">
        <v>74.0219</v>
      </c>
      <c r="FM456">
        <v>46.8036</v>
      </c>
      <c r="FN456">
        <v>0</v>
      </c>
      <c r="FO456">
        <v>33</v>
      </c>
      <c r="FP456">
        <v>1478.46</v>
      </c>
      <c r="FQ456">
        <v>19.8005</v>
      </c>
      <c r="FR456">
        <v>98.6044</v>
      </c>
      <c r="FS456">
        <v>97.4121</v>
      </c>
    </row>
    <row r="457" spans="1:175">
      <c r="A457">
        <v>441</v>
      </c>
      <c r="B457">
        <v>1627941393.6</v>
      </c>
      <c r="C457">
        <v>880</v>
      </c>
      <c r="D457" t="s">
        <v>1176</v>
      </c>
      <c r="E457" t="s">
        <v>1177</v>
      </c>
      <c r="F457">
        <v>0</v>
      </c>
      <c r="H457">
        <v>1627941393.6</v>
      </c>
      <c r="I457">
        <f>(J457)/1000</f>
        <v>0</v>
      </c>
      <c r="J457">
        <f>1000*CB457*AH457*(BX457-BY457)/(100*BQ457*(1000-AH457*BX457))</f>
        <v>0</v>
      </c>
      <c r="K457">
        <f>CB457*AH457*(BW457-BV457*(1000-AH457*BY457)/(1000-AH457*BX457))/(100*BQ457)</f>
        <v>0</v>
      </c>
      <c r="L457">
        <f>BV457 - IF(AH457&gt;1, K457*BQ457*100.0/(AJ457*CJ457), 0)</f>
        <v>0</v>
      </c>
      <c r="M457">
        <f>((S457-I457/2)*L457-K457)/(S457+I457/2)</f>
        <v>0</v>
      </c>
      <c r="N457">
        <f>M457*(CC457+CD457)/1000.0</f>
        <v>0</v>
      </c>
      <c r="O457">
        <f>(BV457 - IF(AH457&gt;1, K457*BQ457*100.0/(AJ457*CJ457), 0))*(CC457+CD457)/1000.0</f>
        <v>0</v>
      </c>
      <c r="P457">
        <f>2.0/((1/R457-1/Q457)+SIGN(R457)*SQRT((1/R457-1/Q457)*(1/R457-1/Q457) + 4*BR457/((BR457+1)*(BR457+1))*(2*1/R457*1/Q457-1/Q457*1/Q457)))</f>
        <v>0</v>
      </c>
      <c r="Q457">
        <f>IF(LEFT(BS457,1)&lt;&gt;"0",IF(LEFT(BS457,1)="1",3.0,BT457),$D$5+$E$5*(CJ457*CC457/($K$5*1000))+$F$5*(CJ457*CC457/($K$5*1000))*MAX(MIN(BQ457,$J$5),$I$5)*MAX(MIN(BQ457,$J$5),$I$5)+$G$5*MAX(MIN(BQ457,$J$5),$I$5)*(CJ457*CC457/($K$5*1000))+$H$5*(CJ457*CC457/($K$5*1000))*(CJ457*CC457/($K$5*1000)))</f>
        <v>0</v>
      </c>
      <c r="R457">
        <f>I457*(1000-(1000*0.61365*exp(17.502*V457/(240.97+V457))/(CC457+CD457)+BX457)/2)/(1000*0.61365*exp(17.502*V457/(240.97+V457))/(CC457+CD457)-BX457)</f>
        <v>0</v>
      </c>
      <c r="S457">
        <f>1/((BR457+1)/(P457/1.6)+1/(Q457/1.37)) + BR457/((BR457+1)/(P457/1.6) + BR457/(Q457/1.37))</f>
        <v>0</v>
      </c>
      <c r="T457">
        <f>(BM457*BP457)</f>
        <v>0</v>
      </c>
      <c r="U457">
        <f>(CE457+(T457+2*0.95*5.67E-8*(((CE457+$B$7)+273)^4-(CE457+273)^4)-44100*I457)/(1.84*29.3*Q457+8*0.95*5.67E-8*(CE457+273)^3))</f>
        <v>0</v>
      </c>
      <c r="V457">
        <f>($C$7*CF457+$D$7*CG457+$E$7*U457)</f>
        <v>0</v>
      </c>
      <c r="W457">
        <f>0.61365*exp(17.502*V457/(240.97+V457))</f>
        <v>0</v>
      </c>
      <c r="X457">
        <f>(Y457/Z457*100)</f>
        <v>0</v>
      </c>
      <c r="Y457">
        <f>BX457*(CC457+CD457)/1000</f>
        <v>0</v>
      </c>
      <c r="Z457">
        <f>0.61365*exp(17.502*CE457/(240.97+CE457))</f>
        <v>0</v>
      </c>
      <c r="AA457">
        <f>(W457-BX457*(CC457+CD457)/1000)</f>
        <v>0</v>
      </c>
      <c r="AB457">
        <f>(-I457*44100)</f>
        <v>0</v>
      </c>
      <c r="AC457">
        <f>2*29.3*Q457*0.92*(CE457-V457)</f>
        <v>0</v>
      </c>
      <c r="AD457">
        <f>2*0.95*5.67E-8*(((CE457+$B$7)+273)^4-(V457+273)^4)</f>
        <v>0</v>
      </c>
      <c r="AE457">
        <f>T457+AD457+AB457+AC457</f>
        <v>0</v>
      </c>
      <c r="AF457">
        <v>0</v>
      </c>
      <c r="AG457">
        <v>0</v>
      </c>
      <c r="AH457">
        <f>IF(AF457*$H$13&gt;=AJ457,1.0,(AJ457/(AJ457-AF457*$H$13)))</f>
        <v>0</v>
      </c>
      <c r="AI457">
        <f>(AH457-1)*100</f>
        <v>0</v>
      </c>
      <c r="AJ457">
        <f>MAX(0,($B$13+$C$13*CJ457)/(1+$D$13*CJ457)*CC457/(CE457+273)*$E$13)</f>
        <v>0</v>
      </c>
      <c r="AK457" t="s">
        <v>292</v>
      </c>
      <c r="AL457" t="s">
        <v>292</v>
      </c>
      <c r="AM457">
        <v>0</v>
      </c>
      <c r="AN457">
        <v>0</v>
      </c>
      <c r="AO457">
        <f>1-AM457/AN457</f>
        <v>0</v>
      </c>
      <c r="AP457">
        <v>0</v>
      </c>
      <c r="AQ457" t="s">
        <v>292</v>
      </c>
      <c r="AR457" t="s">
        <v>292</v>
      </c>
      <c r="AS457">
        <v>0</v>
      </c>
      <c r="AT457">
        <v>0</v>
      </c>
      <c r="AU457">
        <f>1-AS457/AT457</f>
        <v>0</v>
      </c>
      <c r="AV457">
        <v>0.5</v>
      </c>
      <c r="AW457">
        <f>BN457</f>
        <v>0</v>
      </c>
      <c r="AX457">
        <f>K457</f>
        <v>0</v>
      </c>
      <c r="AY457">
        <f>AU457*AV457*AW457</f>
        <v>0</v>
      </c>
      <c r="AZ457">
        <f>(AX457-AP457)/AW457</f>
        <v>0</v>
      </c>
      <c r="BA457">
        <f>(AN457-AT457)/AT457</f>
        <v>0</v>
      </c>
      <c r="BB457">
        <f>AM457/(AO457+AM457/AT457)</f>
        <v>0</v>
      </c>
      <c r="BC457" t="s">
        <v>292</v>
      </c>
      <c r="BD457">
        <v>0</v>
      </c>
      <c r="BE457">
        <f>IF(BD457&lt;&gt;0, BD457, BB457)</f>
        <v>0</v>
      </c>
      <c r="BF457">
        <f>1-BE457/AT457</f>
        <v>0</v>
      </c>
      <c r="BG457">
        <f>(AT457-AS457)/(AT457-BE457)</f>
        <v>0</v>
      </c>
      <c r="BH457">
        <f>(AN457-AT457)/(AN457-BE457)</f>
        <v>0</v>
      </c>
      <c r="BI457">
        <f>(AT457-AS457)/(AT457-AM457)</f>
        <v>0</v>
      </c>
      <c r="BJ457">
        <f>(AN457-AT457)/(AN457-AM457)</f>
        <v>0</v>
      </c>
      <c r="BK457">
        <f>(BG457*BE457/AS457)</f>
        <v>0</v>
      </c>
      <c r="BL457">
        <f>(1-BK457)</f>
        <v>0</v>
      </c>
      <c r="BM457">
        <f>$B$11*CK457+$C$11*CL457+$F$11*CM457*(1-CP457)</f>
        <v>0</v>
      </c>
      <c r="BN457">
        <f>BM457*BO457</f>
        <v>0</v>
      </c>
      <c r="BO457">
        <f>($B$11*$D$9+$C$11*$D$9+$F$11*((CZ457+CR457)/MAX(CZ457+CR457+DA457, 0.1)*$I$9+DA457/MAX(CZ457+CR457+DA457, 0.1)*$J$9))/($B$11+$C$11+$F$11)</f>
        <v>0</v>
      </c>
      <c r="BP457">
        <f>($B$11*$K$9+$C$11*$K$9+$F$11*((CZ457+CR457)/MAX(CZ457+CR457+DA457, 0.1)*$P$9+DA457/MAX(CZ457+CR457+DA457, 0.1)*$Q$9))/($B$11+$C$11+$F$11)</f>
        <v>0</v>
      </c>
      <c r="BQ457">
        <v>6</v>
      </c>
      <c r="BR457">
        <v>0.5</v>
      </c>
      <c r="BS457" t="s">
        <v>293</v>
      </c>
      <c r="BT457">
        <v>2</v>
      </c>
      <c r="BU457">
        <v>1627941393.6</v>
      </c>
      <c r="BV457">
        <v>1465.59</v>
      </c>
      <c r="BW457">
        <v>1469.59</v>
      </c>
      <c r="BX457">
        <v>19.862</v>
      </c>
      <c r="BY457">
        <v>19.795</v>
      </c>
      <c r="BZ457">
        <v>1461.88</v>
      </c>
      <c r="CA457">
        <v>19.9905</v>
      </c>
      <c r="CB457">
        <v>900.032</v>
      </c>
      <c r="CC457">
        <v>101.129</v>
      </c>
      <c r="CD457">
        <v>0.100311</v>
      </c>
      <c r="CE457">
        <v>35.3314</v>
      </c>
      <c r="CF457">
        <v>35.5966</v>
      </c>
      <c r="CG457">
        <v>999.9</v>
      </c>
      <c r="CH457">
        <v>0</v>
      </c>
      <c r="CI457">
        <v>0</v>
      </c>
      <c r="CJ457">
        <v>10005</v>
      </c>
      <c r="CK457">
        <v>0</v>
      </c>
      <c r="CL457">
        <v>58.1274</v>
      </c>
      <c r="CM457">
        <v>1460.04</v>
      </c>
      <c r="CN457">
        <v>0.973003</v>
      </c>
      <c r="CO457">
        <v>0.0269966</v>
      </c>
      <c r="CP457">
        <v>0</v>
      </c>
      <c r="CQ457">
        <v>3.1368</v>
      </c>
      <c r="CR457">
        <v>4.99951</v>
      </c>
      <c r="CS457">
        <v>188.46</v>
      </c>
      <c r="CT457">
        <v>11912.2</v>
      </c>
      <c r="CU457">
        <v>48.187</v>
      </c>
      <c r="CV457">
        <v>50.562</v>
      </c>
      <c r="CW457">
        <v>49.687</v>
      </c>
      <c r="CX457">
        <v>49.75</v>
      </c>
      <c r="CY457">
        <v>50.25</v>
      </c>
      <c r="CZ457">
        <v>1415.76</v>
      </c>
      <c r="DA457">
        <v>39.28</v>
      </c>
      <c r="DB457">
        <v>0</v>
      </c>
      <c r="DC457">
        <v>1627941394.3</v>
      </c>
      <c r="DD457">
        <v>0</v>
      </c>
      <c r="DE457">
        <v>3.251156</v>
      </c>
      <c r="DF457">
        <v>-0.208676915294937</v>
      </c>
      <c r="DG457">
        <v>-8.99584617533311</v>
      </c>
      <c r="DH457">
        <v>190.14868</v>
      </c>
      <c r="DI457">
        <v>15</v>
      </c>
      <c r="DJ457">
        <v>1627940486.6</v>
      </c>
      <c r="DK457" t="s">
        <v>294</v>
      </c>
      <c r="DL457">
        <v>1627940484.1</v>
      </c>
      <c r="DM457">
        <v>1627940486.6</v>
      </c>
      <c r="DN457">
        <v>1</v>
      </c>
      <c r="DO457">
        <v>-0.66</v>
      </c>
      <c r="DP457">
        <v>-0.126</v>
      </c>
      <c r="DQ457">
        <v>0.617</v>
      </c>
      <c r="DR457">
        <v>-0.144</v>
      </c>
      <c r="DS457">
        <v>420</v>
      </c>
      <c r="DT457">
        <v>19</v>
      </c>
      <c r="DU457">
        <v>0.69</v>
      </c>
      <c r="DV457">
        <v>0.21</v>
      </c>
      <c r="DW457">
        <v>-4.1236043902439</v>
      </c>
      <c r="DX457">
        <v>2.15069393728223</v>
      </c>
      <c r="DY457">
        <v>0.246156452708423</v>
      </c>
      <c r="DZ457">
        <v>0</v>
      </c>
      <c r="EA457">
        <v>3.26692</v>
      </c>
      <c r="EB457">
        <v>0.0875906066536238</v>
      </c>
      <c r="EC457">
        <v>0.202208592158833</v>
      </c>
      <c r="ED457">
        <v>1</v>
      </c>
      <c r="EE457">
        <v>0.0679452902439024</v>
      </c>
      <c r="EF457">
        <v>0.00476403344947746</v>
      </c>
      <c r="EG457">
        <v>0.000966255743504812</v>
      </c>
      <c r="EH457">
        <v>1</v>
      </c>
      <c r="EI457">
        <v>2</v>
      </c>
      <c r="EJ457">
        <v>3</v>
      </c>
      <c r="EK457" t="s">
        <v>298</v>
      </c>
      <c r="EL457">
        <v>100</v>
      </c>
      <c r="EM457">
        <v>100</v>
      </c>
      <c r="EN457">
        <v>3.71</v>
      </c>
      <c r="EO457">
        <v>-0.1285</v>
      </c>
      <c r="EP457">
        <v>-1.5265217558934</v>
      </c>
      <c r="EQ457">
        <v>0.00616335315543056</v>
      </c>
      <c r="ER457">
        <v>-2.81551833566181e-06</v>
      </c>
      <c r="ES457">
        <v>7.20361701182458e-10</v>
      </c>
      <c r="ET457">
        <v>-0.335119031910718</v>
      </c>
      <c r="EU457">
        <v>0.000949733804135094</v>
      </c>
      <c r="EV457">
        <v>0.000626151634330831</v>
      </c>
      <c r="EW457">
        <v>-7.8445624330649e-06</v>
      </c>
      <c r="EX457">
        <v>-4</v>
      </c>
      <c r="EY457">
        <v>2067</v>
      </c>
      <c r="EZ457">
        <v>1</v>
      </c>
      <c r="FA457">
        <v>22</v>
      </c>
      <c r="FB457">
        <v>15.2</v>
      </c>
      <c r="FC457">
        <v>15.1</v>
      </c>
      <c r="FD457">
        <v>18</v>
      </c>
      <c r="FE457">
        <v>995.246</v>
      </c>
      <c r="FF457">
        <v>442.553</v>
      </c>
      <c r="FG457">
        <v>33</v>
      </c>
      <c r="FH457">
        <v>36.2661</v>
      </c>
      <c r="FI457">
        <v>30.0007</v>
      </c>
      <c r="FJ457">
        <v>36.0294</v>
      </c>
      <c r="FK457">
        <v>36.0411</v>
      </c>
      <c r="FL457">
        <v>74.1195</v>
      </c>
      <c r="FM457">
        <v>46.8036</v>
      </c>
      <c r="FN457">
        <v>0</v>
      </c>
      <c r="FO457">
        <v>33</v>
      </c>
      <c r="FP457">
        <v>1483.48</v>
      </c>
      <c r="FQ457">
        <v>19.8005</v>
      </c>
      <c r="FR457">
        <v>98.6043</v>
      </c>
      <c r="FS457">
        <v>97.4112</v>
      </c>
    </row>
    <row r="458" spans="1:175">
      <c r="A458">
        <v>442</v>
      </c>
      <c r="B458">
        <v>1627941395.6</v>
      </c>
      <c r="C458">
        <v>882</v>
      </c>
      <c r="D458" t="s">
        <v>1178</v>
      </c>
      <c r="E458" t="s">
        <v>1179</v>
      </c>
      <c r="F458">
        <v>0</v>
      </c>
      <c r="H458">
        <v>1627941395.6</v>
      </c>
      <c r="I458">
        <f>(J458)/1000</f>
        <v>0</v>
      </c>
      <c r="J458">
        <f>1000*CB458*AH458*(BX458-BY458)/(100*BQ458*(1000-AH458*BX458))</f>
        <v>0</v>
      </c>
      <c r="K458">
        <f>CB458*AH458*(BW458-BV458*(1000-AH458*BY458)/(1000-AH458*BX458))/(100*BQ458)</f>
        <v>0</v>
      </c>
      <c r="L458">
        <f>BV458 - IF(AH458&gt;1, K458*BQ458*100.0/(AJ458*CJ458), 0)</f>
        <v>0</v>
      </c>
      <c r="M458">
        <f>((S458-I458/2)*L458-K458)/(S458+I458/2)</f>
        <v>0</v>
      </c>
      <c r="N458">
        <f>M458*(CC458+CD458)/1000.0</f>
        <v>0</v>
      </c>
      <c r="O458">
        <f>(BV458 - IF(AH458&gt;1, K458*BQ458*100.0/(AJ458*CJ458), 0))*(CC458+CD458)/1000.0</f>
        <v>0</v>
      </c>
      <c r="P458">
        <f>2.0/((1/R458-1/Q458)+SIGN(R458)*SQRT((1/R458-1/Q458)*(1/R458-1/Q458) + 4*BR458/((BR458+1)*(BR458+1))*(2*1/R458*1/Q458-1/Q458*1/Q458)))</f>
        <v>0</v>
      </c>
      <c r="Q458">
        <f>IF(LEFT(BS458,1)&lt;&gt;"0",IF(LEFT(BS458,1)="1",3.0,BT458),$D$5+$E$5*(CJ458*CC458/($K$5*1000))+$F$5*(CJ458*CC458/($K$5*1000))*MAX(MIN(BQ458,$J$5),$I$5)*MAX(MIN(BQ458,$J$5),$I$5)+$G$5*MAX(MIN(BQ458,$J$5),$I$5)*(CJ458*CC458/($K$5*1000))+$H$5*(CJ458*CC458/($K$5*1000))*(CJ458*CC458/($K$5*1000)))</f>
        <v>0</v>
      </c>
      <c r="R458">
        <f>I458*(1000-(1000*0.61365*exp(17.502*V458/(240.97+V458))/(CC458+CD458)+BX458)/2)/(1000*0.61365*exp(17.502*V458/(240.97+V458))/(CC458+CD458)-BX458)</f>
        <v>0</v>
      </c>
      <c r="S458">
        <f>1/((BR458+1)/(P458/1.6)+1/(Q458/1.37)) + BR458/((BR458+1)/(P458/1.6) + BR458/(Q458/1.37))</f>
        <v>0</v>
      </c>
      <c r="T458">
        <f>(BM458*BP458)</f>
        <v>0</v>
      </c>
      <c r="U458">
        <f>(CE458+(T458+2*0.95*5.67E-8*(((CE458+$B$7)+273)^4-(CE458+273)^4)-44100*I458)/(1.84*29.3*Q458+8*0.95*5.67E-8*(CE458+273)^3))</f>
        <v>0</v>
      </c>
      <c r="V458">
        <f>($C$7*CF458+$D$7*CG458+$E$7*U458)</f>
        <v>0</v>
      </c>
      <c r="W458">
        <f>0.61365*exp(17.502*V458/(240.97+V458))</f>
        <v>0</v>
      </c>
      <c r="X458">
        <f>(Y458/Z458*100)</f>
        <v>0</v>
      </c>
      <c r="Y458">
        <f>BX458*(CC458+CD458)/1000</f>
        <v>0</v>
      </c>
      <c r="Z458">
        <f>0.61365*exp(17.502*CE458/(240.97+CE458))</f>
        <v>0</v>
      </c>
      <c r="AA458">
        <f>(W458-BX458*(CC458+CD458)/1000)</f>
        <v>0</v>
      </c>
      <c r="AB458">
        <f>(-I458*44100)</f>
        <v>0</v>
      </c>
      <c r="AC458">
        <f>2*29.3*Q458*0.92*(CE458-V458)</f>
        <v>0</v>
      </c>
      <c r="AD458">
        <f>2*0.95*5.67E-8*(((CE458+$B$7)+273)^4-(V458+273)^4)</f>
        <v>0</v>
      </c>
      <c r="AE458">
        <f>T458+AD458+AB458+AC458</f>
        <v>0</v>
      </c>
      <c r="AF458">
        <v>0</v>
      </c>
      <c r="AG458">
        <v>0</v>
      </c>
      <c r="AH458">
        <f>IF(AF458*$H$13&gt;=AJ458,1.0,(AJ458/(AJ458-AF458*$H$13)))</f>
        <v>0</v>
      </c>
      <c r="AI458">
        <f>(AH458-1)*100</f>
        <v>0</v>
      </c>
      <c r="AJ458">
        <f>MAX(0,($B$13+$C$13*CJ458)/(1+$D$13*CJ458)*CC458/(CE458+273)*$E$13)</f>
        <v>0</v>
      </c>
      <c r="AK458" t="s">
        <v>292</v>
      </c>
      <c r="AL458" t="s">
        <v>292</v>
      </c>
      <c r="AM458">
        <v>0</v>
      </c>
      <c r="AN458">
        <v>0</v>
      </c>
      <c r="AO458">
        <f>1-AM458/AN458</f>
        <v>0</v>
      </c>
      <c r="AP458">
        <v>0</v>
      </c>
      <c r="AQ458" t="s">
        <v>292</v>
      </c>
      <c r="AR458" t="s">
        <v>292</v>
      </c>
      <c r="AS458">
        <v>0</v>
      </c>
      <c r="AT458">
        <v>0</v>
      </c>
      <c r="AU458">
        <f>1-AS458/AT458</f>
        <v>0</v>
      </c>
      <c r="AV458">
        <v>0.5</v>
      </c>
      <c r="AW458">
        <f>BN458</f>
        <v>0</v>
      </c>
      <c r="AX458">
        <f>K458</f>
        <v>0</v>
      </c>
      <c r="AY458">
        <f>AU458*AV458*AW458</f>
        <v>0</v>
      </c>
      <c r="AZ458">
        <f>(AX458-AP458)/AW458</f>
        <v>0</v>
      </c>
      <c r="BA458">
        <f>(AN458-AT458)/AT458</f>
        <v>0</v>
      </c>
      <c r="BB458">
        <f>AM458/(AO458+AM458/AT458)</f>
        <v>0</v>
      </c>
      <c r="BC458" t="s">
        <v>292</v>
      </c>
      <c r="BD458">
        <v>0</v>
      </c>
      <c r="BE458">
        <f>IF(BD458&lt;&gt;0, BD458, BB458)</f>
        <v>0</v>
      </c>
      <c r="BF458">
        <f>1-BE458/AT458</f>
        <v>0</v>
      </c>
      <c r="BG458">
        <f>(AT458-AS458)/(AT458-BE458)</f>
        <v>0</v>
      </c>
      <c r="BH458">
        <f>(AN458-AT458)/(AN458-BE458)</f>
        <v>0</v>
      </c>
      <c r="BI458">
        <f>(AT458-AS458)/(AT458-AM458)</f>
        <v>0</v>
      </c>
      <c r="BJ458">
        <f>(AN458-AT458)/(AN458-AM458)</f>
        <v>0</v>
      </c>
      <c r="BK458">
        <f>(BG458*BE458/AS458)</f>
        <v>0</v>
      </c>
      <c r="BL458">
        <f>(1-BK458)</f>
        <v>0</v>
      </c>
      <c r="BM458">
        <f>$B$11*CK458+$C$11*CL458+$F$11*CM458*(1-CP458)</f>
        <v>0</v>
      </c>
      <c r="BN458">
        <f>BM458*BO458</f>
        <v>0</v>
      </c>
      <c r="BO458">
        <f>($B$11*$D$9+$C$11*$D$9+$F$11*((CZ458+CR458)/MAX(CZ458+CR458+DA458, 0.1)*$I$9+DA458/MAX(CZ458+CR458+DA458, 0.1)*$J$9))/($B$11+$C$11+$F$11)</f>
        <v>0</v>
      </c>
      <c r="BP458">
        <f>($B$11*$K$9+$C$11*$K$9+$F$11*((CZ458+CR458)/MAX(CZ458+CR458+DA458, 0.1)*$P$9+DA458/MAX(CZ458+CR458+DA458, 0.1)*$Q$9))/($B$11+$C$11+$F$11)</f>
        <v>0</v>
      </c>
      <c r="BQ458">
        <v>6</v>
      </c>
      <c r="BR458">
        <v>0.5</v>
      </c>
      <c r="BS458" t="s">
        <v>293</v>
      </c>
      <c r="BT458">
        <v>2</v>
      </c>
      <c r="BU458">
        <v>1627941395.6</v>
      </c>
      <c r="BV458">
        <v>1468.94</v>
      </c>
      <c r="BW458">
        <v>1472.9</v>
      </c>
      <c r="BX458">
        <v>19.865</v>
      </c>
      <c r="BY458">
        <v>19.7969</v>
      </c>
      <c r="BZ458">
        <v>1465.21</v>
      </c>
      <c r="CA458">
        <v>19.9935</v>
      </c>
      <c r="CB458">
        <v>900.04</v>
      </c>
      <c r="CC458">
        <v>101.128</v>
      </c>
      <c r="CD458">
        <v>0.100237</v>
      </c>
      <c r="CE458">
        <v>35.3287</v>
      </c>
      <c r="CF458">
        <v>35.5974</v>
      </c>
      <c r="CG458">
        <v>999.9</v>
      </c>
      <c r="CH458">
        <v>0</v>
      </c>
      <c r="CI458">
        <v>0</v>
      </c>
      <c r="CJ458">
        <v>10010.6</v>
      </c>
      <c r="CK458">
        <v>0</v>
      </c>
      <c r="CL458">
        <v>56.2574</v>
      </c>
      <c r="CM458">
        <v>1460.04</v>
      </c>
      <c r="CN458">
        <v>0.973003</v>
      </c>
      <c r="CO458">
        <v>0.0269966</v>
      </c>
      <c r="CP458">
        <v>0</v>
      </c>
      <c r="CQ458">
        <v>3.2224</v>
      </c>
      <c r="CR458">
        <v>4.99951</v>
      </c>
      <c r="CS458">
        <v>188.709</v>
      </c>
      <c r="CT458">
        <v>11912.2</v>
      </c>
      <c r="CU458">
        <v>48.187</v>
      </c>
      <c r="CV458">
        <v>50.625</v>
      </c>
      <c r="CW458">
        <v>49.687</v>
      </c>
      <c r="CX458">
        <v>49.75</v>
      </c>
      <c r="CY458">
        <v>50.25</v>
      </c>
      <c r="CZ458">
        <v>1415.76</v>
      </c>
      <c r="DA458">
        <v>39.28</v>
      </c>
      <c r="DB458">
        <v>0</v>
      </c>
      <c r="DC458">
        <v>1627941396.1</v>
      </c>
      <c r="DD458">
        <v>0</v>
      </c>
      <c r="DE458">
        <v>3.26920384615385</v>
      </c>
      <c r="DF458">
        <v>-0.230984604809391</v>
      </c>
      <c r="DG458">
        <v>-9.7888205159583</v>
      </c>
      <c r="DH458">
        <v>189.928807692308</v>
      </c>
      <c r="DI458">
        <v>15</v>
      </c>
      <c r="DJ458">
        <v>1627940486.6</v>
      </c>
      <c r="DK458" t="s">
        <v>294</v>
      </c>
      <c r="DL458">
        <v>1627940484.1</v>
      </c>
      <c r="DM458">
        <v>1627940486.6</v>
      </c>
      <c r="DN458">
        <v>1</v>
      </c>
      <c r="DO458">
        <v>-0.66</v>
      </c>
      <c r="DP458">
        <v>-0.126</v>
      </c>
      <c r="DQ458">
        <v>0.617</v>
      </c>
      <c r="DR458">
        <v>-0.144</v>
      </c>
      <c r="DS458">
        <v>420</v>
      </c>
      <c r="DT458">
        <v>19</v>
      </c>
      <c r="DU458">
        <v>0.69</v>
      </c>
      <c r="DV458">
        <v>0.21</v>
      </c>
      <c r="DW458">
        <v>-4.07738414634146</v>
      </c>
      <c r="DX458">
        <v>1.8323418815331</v>
      </c>
      <c r="DY458">
        <v>0.229176460800945</v>
      </c>
      <c r="DZ458">
        <v>0</v>
      </c>
      <c r="EA458">
        <v>3.28344411764706</v>
      </c>
      <c r="EB458">
        <v>-0.291960285463869</v>
      </c>
      <c r="EC458">
        <v>0.184172227885264</v>
      </c>
      <c r="ED458">
        <v>1</v>
      </c>
      <c r="EE458">
        <v>0.0679712024390244</v>
      </c>
      <c r="EF458">
        <v>0.00212571846689887</v>
      </c>
      <c r="EG458">
        <v>0.000954476318807744</v>
      </c>
      <c r="EH458">
        <v>1</v>
      </c>
      <c r="EI458">
        <v>2</v>
      </c>
      <c r="EJ458">
        <v>3</v>
      </c>
      <c r="EK458" t="s">
        <v>298</v>
      </c>
      <c r="EL458">
        <v>100</v>
      </c>
      <c r="EM458">
        <v>100</v>
      </c>
      <c r="EN458">
        <v>3.73</v>
      </c>
      <c r="EO458">
        <v>-0.1285</v>
      </c>
      <c r="EP458">
        <v>-1.5265217558934</v>
      </c>
      <c r="EQ458">
        <v>0.00616335315543056</v>
      </c>
      <c r="ER458">
        <v>-2.81551833566181e-06</v>
      </c>
      <c r="ES458">
        <v>7.20361701182458e-10</v>
      </c>
      <c r="ET458">
        <v>-0.335119031910718</v>
      </c>
      <c r="EU458">
        <v>0.000949733804135094</v>
      </c>
      <c r="EV458">
        <v>0.000626151634330831</v>
      </c>
      <c r="EW458">
        <v>-7.8445624330649e-06</v>
      </c>
      <c r="EX458">
        <v>-4</v>
      </c>
      <c r="EY458">
        <v>2067</v>
      </c>
      <c r="EZ458">
        <v>1</v>
      </c>
      <c r="FA458">
        <v>22</v>
      </c>
      <c r="FB458">
        <v>15.2</v>
      </c>
      <c r="FC458">
        <v>15.2</v>
      </c>
      <c r="FD458">
        <v>18</v>
      </c>
      <c r="FE458">
        <v>995.066</v>
      </c>
      <c r="FF458">
        <v>442.467</v>
      </c>
      <c r="FG458">
        <v>33.0001</v>
      </c>
      <c r="FH458">
        <v>36.2696</v>
      </c>
      <c r="FI458">
        <v>30.0007</v>
      </c>
      <c r="FJ458">
        <v>36.0338</v>
      </c>
      <c r="FK458">
        <v>36.0454</v>
      </c>
      <c r="FL458">
        <v>74.2821</v>
      </c>
      <c r="FM458">
        <v>46.8036</v>
      </c>
      <c r="FN458">
        <v>0</v>
      </c>
      <c r="FO458">
        <v>33</v>
      </c>
      <c r="FP458">
        <v>1483.48</v>
      </c>
      <c r="FQ458">
        <v>19.8005</v>
      </c>
      <c r="FR458">
        <v>98.6041</v>
      </c>
      <c r="FS458">
        <v>97.4107</v>
      </c>
    </row>
    <row r="459" spans="1:175">
      <c r="A459">
        <v>443</v>
      </c>
      <c r="B459">
        <v>1627941397.6</v>
      </c>
      <c r="C459">
        <v>884</v>
      </c>
      <c r="D459" t="s">
        <v>1180</v>
      </c>
      <c r="E459" t="s">
        <v>1181</v>
      </c>
      <c r="F459">
        <v>0</v>
      </c>
      <c r="H459">
        <v>1627941397.6</v>
      </c>
      <c r="I459">
        <f>(J459)/1000</f>
        <v>0</v>
      </c>
      <c r="J459">
        <f>1000*CB459*AH459*(BX459-BY459)/(100*BQ459*(1000-AH459*BX459))</f>
        <v>0</v>
      </c>
      <c r="K459">
        <f>CB459*AH459*(BW459-BV459*(1000-AH459*BY459)/(1000-AH459*BX459))/(100*BQ459)</f>
        <v>0</v>
      </c>
      <c r="L459">
        <f>BV459 - IF(AH459&gt;1, K459*BQ459*100.0/(AJ459*CJ459), 0)</f>
        <v>0</v>
      </c>
      <c r="M459">
        <f>((S459-I459/2)*L459-K459)/(S459+I459/2)</f>
        <v>0</v>
      </c>
      <c r="N459">
        <f>M459*(CC459+CD459)/1000.0</f>
        <v>0</v>
      </c>
      <c r="O459">
        <f>(BV459 - IF(AH459&gt;1, K459*BQ459*100.0/(AJ459*CJ459), 0))*(CC459+CD459)/1000.0</f>
        <v>0</v>
      </c>
      <c r="P459">
        <f>2.0/((1/R459-1/Q459)+SIGN(R459)*SQRT((1/R459-1/Q459)*(1/R459-1/Q459) + 4*BR459/((BR459+1)*(BR459+1))*(2*1/R459*1/Q459-1/Q459*1/Q459)))</f>
        <v>0</v>
      </c>
      <c r="Q459">
        <f>IF(LEFT(BS459,1)&lt;&gt;"0",IF(LEFT(BS459,1)="1",3.0,BT459),$D$5+$E$5*(CJ459*CC459/($K$5*1000))+$F$5*(CJ459*CC459/($K$5*1000))*MAX(MIN(BQ459,$J$5),$I$5)*MAX(MIN(BQ459,$J$5),$I$5)+$G$5*MAX(MIN(BQ459,$J$5),$I$5)*(CJ459*CC459/($K$5*1000))+$H$5*(CJ459*CC459/($K$5*1000))*(CJ459*CC459/($K$5*1000)))</f>
        <v>0</v>
      </c>
      <c r="R459">
        <f>I459*(1000-(1000*0.61365*exp(17.502*V459/(240.97+V459))/(CC459+CD459)+BX459)/2)/(1000*0.61365*exp(17.502*V459/(240.97+V459))/(CC459+CD459)-BX459)</f>
        <v>0</v>
      </c>
      <c r="S459">
        <f>1/((BR459+1)/(P459/1.6)+1/(Q459/1.37)) + BR459/((BR459+1)/(P459/1.6) + BR459/(Q459/1.37))</f>
        <v>0</v>
      </c>
      <c r="T459">
        <f>(BM459*BP459)</f>
        <v>0</v>
      </c>
      <c r="U459">
        <f>(CE459+(T459+2*0.95*5.67E-8*(((CE459+$B$7)+273)^4-(CE459+273)^4)-44100*I459)/(1.84*29.3*Q459+8*0.95*5.67E-8*(CE459+273)^3))</f>
        <v>0</v>
      </c>
      <c r="V459">
        <f>($C$7*CF459+$D$7*CG459+$E$7*U459)</f>
        <v>0</v>
      </c>
      <c r="W459">
        <f>0.61365*exp(17.502*V459/(240.97+V459))</f>
        <v>0</v>
      </c>
      <c r="X459">
        <f>(Y459/Z459*100)</f>
        <v>0</v>
      </c>
      <c r="Y459">
        <f>BX459*(CC459+CD459)/1000</f>
        <v>0</v>
      </c>
      <c r="Z459">
        <f>0.61365*exp(17.502*CE459/(240.97+CE459))</f>
        <v>0</v>
      </c>
      <c r="AA459">
        <f>(W459-BX459*(CC459+CD459)/1000)</f>
        <v>0</v>
      </c>
      <c r="AB459">
        <f>(-I459*44100)</f>
        <v>0</v>
      </c>
      <c r="AC459">
        <f>2*29.3*Q459*0.92*(CE459-V459)</f>
        <v>0</v>
      </c>
      <c r="AD459">
        <f>2*0.95*5.67E-8*(((CE459+$B$7)+273)^4-(V459+273)^4)</f>
        <v>0</v>
      </c>
      <c r="AE459">
        <f>T459+AD459+AB459+AC459</f>
        <v>0</v>
      </c>
      <c r="AF459">
        <v>0</v>
      </c>
      <c r="AG459">
        <v>0</v>
      </c>
      <c r="AH459">
        <f>IF(AF459*$H$13&gt;=AJ459,1.0,(AJ459/(AJ459-AF459*$H$13)))</f>
        <v>0</v>
      </c>
      <c r="AI459">
        <f>(AH459-1)*100</f>
        <v>0</v>
      </c>
      <c r="AJ459">
        <f>MAX(0,($B$13+$C$13*CJ459)/(1+$D$13*CJ459)*CC459/(CE459+273)*$E$13)</f>
        <v>0</v>
      </c>
      <c r="AK459" t="s">
        <v>292</v>
      </c>
      <c r="AL459" t="s">
        <v>292</v>
      </c>
      <c r="AM459">
        <v>0</v>
      </c>
      <c r="AN459">
        <v>0</v>
      </c>
      <c r="AO459">
        <f>1-AM459/AN459</f>
        <v>0</v>
      </c>
      <c r="AP459">
        <v>0</v>
      </c>
      <c r="AQ459" t="s">
        <v>292</v>
      </c>
      <c r="AR459" t="s">
        <v>292</v>
      </c>
      <c r="AS459">
        <v>0</v>
      </c>
      <c r="AT459">
        <v>0</v>
      </c>
      <c r="AU459">
        <f>1-AS459/AT459</f>
        <v>0</v>
      </c>
      <c r="AV459">
        <v>0.5</v>
      </c>
      <c r="AW459">
        <f>BN459</f>
        <v>0</v>
      </c>
      <c r="AX459">
        <f>K459</f>
        <v>0</v>
      </c>
      <c r="AY459">
        <f>AU459*AV459*AW459</f>
        <v>0</v>
      </c>
      <c r="AZ459">
        <f>(AX459-AP459)/AW459</f>
        <v>0</v>
      </c>
      <c r="BA459">
        <f>(AN459-AT459)/AT459</f>
        <v>0</v>
      </c>
      <c r="BB459">
        <f>AM459/(AO459+AM459/AT459)</f>
        <v>0</v>
      </c>
      <c r="BC459" t="s">
        <v>292</v>
      </c>
      <c r="BD459">
        <v>0</v>
      </c>
      <c r="BE459">
        <f>IF(BD459&lt;&gt;0, BD459, BB459)</f>
        <v>0</v>
      </c>
      <c r="BF459">
        <f>1-BE459/AT459</f>
        <v>0</v>
      </c>
      <c r="BG459">
        <f>(AT459-AS459)/(AT459-BE459)</f>
        <v>0</v>
      </c>
      <c r="BH459">
        <f>(AN459-AT459)/(AN459-BE459)</f>
        <v>0</v>
      </c>
      <c r="BI459">
        <f>(AT459-AS459)/(AT459-AM459)</f>
        <v>0</v>
      </c>
      <c r="BJ459">
        <f>(AN459-AT459)/(AN459-AM459)</f>
        <v>0</v>
      </c>
      <c r="BK459">
        <f>(BG459*BE459/AS459)</f>
        <v>0</v>
      </c>
      <c r="BL459">
        <f>(1-BK459)</f>
        <v>0</v>
      </c>
      <c r="BM459">
        <f>$B$11*CK459+$C$11*CL459+$F$11*CM459*(1-CP459)</f>
        <v>0</v>
      </c>
      <c r="BN459">
        <f>BM459*BO459</f>
        <v>0</v>
      </c>
      <c r="BO459">
        <f>($B$11*$D$9+$C$11*$D$9+$F$11*((CZ459+CR459)/MAX(CZ459+CR459+DA459, 0.1)*$I$9+DA459/MAX(CZ459+CR459+DA459, 0.1)*$J$9))/($B$11+$C$11+$F$11)</f>
        <v>0</v>
      </c>
      <c r="BP459">
        <f>($B$11*$K$9+$C$11*$K$9+$F$11*((CZ459+CR459)/MAX(CZ459+CR459+DA459, 0.1)*$P$9+DA459/MAX(CZ459+CR459+DA459, 0.1)*$Q$9))/($B$11+$C$11+$F$11)</f>
        <v>0</v>
      </c>
      <c r="BQ459">
        <v>6</v>
      </c>
      <c r="BR459">
        <v>0.5</v>
      </c>
      <c r="BS459" t="s">
        <v>293</v>
      </c>
      <c r="BT459">
        <v>2</v>
      </c>
      <c r="BU459">
        <v>1627941397.6</v>
      </c>
      <c r="BV459">
        <v>1472.37</v>
      </c>
      <c r="BW459">
        <v>1476.34</v>
      </c>
      <c r="BX459">
        <v>19.8686</v>
      </c>
      <c r="BY459">
        <v>19.8001</v>
      </c>
      <c r="BZ459">
        <v>1468.63</v>
      </c>
      <c r="CA459">
        <v>19.997</v>
      </c>
      <c r="CB459">
        <v>899.991</v>
      </c>
      <c r="CC459">
        <v>101.127</v>
      </c>
      <c r="CD459">
        <v>0.0996877</v>
      </c>
      <c r="CE459">
        <v>35.3265</v>
      </c>
      <c r="CF459">
        <v>35.5899</v>
      </c>
      <c r="CG459">
        <v>999.9</v>
      </c>
      <c r="CH459">
        <v>0</v>
      </c>
      <c r="CI459">
        <v>0</v>
      </c>
      <c r="CJ459">
        <v>10009.4</v>
      </c>
      <c r="CK459">
        <v>0</v>
      </c>
      <c r="CL459">
        <v>56.2008</v>
      </c>
      <c r="CM459">
        <v>1460.03</v>
      </c>
      <c r="CN459">
        <v>0.973003</v>
      </c>
      <c r="CO459">
        <v>0.0269966</v>
      </c>
      <c r="CP459">
        <v>0</v>
      </c>
      <c r="CQ459">
        <v>3.2405</v>
      </c>
      <c r="CR459">
        <v>4.99951</v>
      </c>
      <c r="CS459">
        <v>188.729</v>
      </c>
      <c r="CT459">
        <v>11912.1</v>
      </c>
      <c r="CU459">
        <v>48.187</v>
      </c>
      <c r="CV459">
        <v>50.562</v>
      </c>
      <c r="CW459">
        <v>49.687</v>
      </c>
      <c r="CX459">
        <v>49.75</v>
      </c>
      <c r="CY459">
        <v>50.25</v>
      </c>
      <c r="CZ459">
        <v>1415.75</v>
      </c>
      <c r="DA459">
        <v>39.28</v>
      </c>
      <c r="DB459">
        <v>0</v>
      </c>
      <c r="DC459">
        <v>1627941398.5</v>
      </c>
      <c r="DD459">
        <v>0</v>
      </c>
      <c r="DE459">
        <v>3.25628846153846</v>
      </c>
      <c r="DF459">
        <v>-0.657637594759262</v>
      </c>
      <c r="DG459">
        <v>-10.314940155999</v>
      </c>
      <c r="DH459">
        <v>189.642153846154</v>
      </c>
      <c r="DI459">
        <v>15</v>
      </c>
      <c r="DJ459">
        <v>1627940486.6</v>
      </c>
      <c r="DK459" t="s">
        <v>294</v>
      </c>
      <c r="DL459">
        <v>1627940484.1</v>
      </c>
      <c r="DM459">
        <v>1627940486.6</v>
      </c>
      <c r="DN459">
        <v>1</v>
      </c>
      <c r="DO459">
        <v>-0.66</v>
      </c>
      <c r="DP459">
        <v>-0.126</v>
      </c>
      <c r="DQ459">
        <v>0.617</v>
      </c>
      <c r="DR459">
        <v>-0.144</v>
      </c>
      <c r="DS459">
        <v>420</v>
      </c>
      <c r="DT459">
        <v>19</v>
      </c>
      <c r="DU459">
        <v>0.69</v>
      </c>
      <c r="DV459">
        <v>0.21</v>
      </c>
      <c r="DW459">
        <v>-4.02421195121951</v>
      </c>
      <c r="DX459">
        <v>1.18273609756097</v>
      </c>
      <c r="DY459">
        <v>0.179391076024334</v>
      </c>
      <c r="DZ459">
        <v>0</v>
      </c>
      <c r="EA459">
        <v>3.26242647058824</v>
      </c>
      <c r="EB459">
        <v>-0.174801352493657</v>
      </c>
      <c r="EC459">
        <v>0.171879650625977</v>
      </c>
      <c r="ED459">
        <v>1</v>
      </c>
      <c r="EE459">
        <v>0.0680356365853658</v>
      </c>
      <c r="EF459">
        <v>0.00180101393728207</v>
      </c>
      <c r="EG459">
        <v>0.000953921467022772</v>
      </c>
      <c r="EH459">
        <v>1</v>
      </c>
      <c r="EI459">
        <v>2</v>
      </c>
      <c r="EJ459">
        <v>3</v>
      </c>
      <c r="EK459" t="s">
        <v>298</v>
      </c>
      <c r="EL459">
        <v>100</v>
      </c>
      <c r="EM459">
        <v>100</v>
      </c>
      <c r="EN459">
        <v>3.74</v>
      </c>
      <c r="EO459">
        <v>-0.1284</v>
      </c>
      <c r="EP459">
        <v>-1.5265217558934</v>
      </c>
      <c r="EQ459">
        <v>0.00616335315543056</v>
      </c>
      <c r="ER459">
        <v>-2.81551833566181e-06</v>
      </c>
      <c r="ES459">
        <v>7.20361701182458e-10</v>
      </c>
      <c r="ET459">
        <v>-0.335119031910718</v>
      </c>
      <c r="EU459">
        <v>0.000949733804135094</v>
      </c>
      <c r="EV459">
        <v>0.000626151634330831</v>
      </c>
      <c r="EW459">
        <v>-7.8445624330649e-06</v>
      </c>
      <c r="EX459">
        <v>-4</v>
      </c>
      <c r="EY459">
        <v>2067</v>
      </c>
      <c r="EZ459">
        <v>1</v>
      </c>
      <c r="FA459">
        <v>22</v>
      </c>
      <c r="FB459">
        <v>15.2</v>
      </c>
      <c r="FC459">
        <v>15.2</v>
      </c>
      <c r="FD459">
        <v>18</v>
      </c>
      <c r="FE459">
        <v>994.826</v>
      </c>
      <c r="FF459">
        <v>442.637</v>
      </c>
      <c r="FG459">
        <v>33.0002</v>
      </c>
      <c r="FH459">
        <v>36.273</v>
      </c>
      <c r="FI459">
        <v>30.0007</v>
      </c>
      <c r="FJ459">
        <v>36.0378</v>
      </c>
      <c r="FK459">
        <v>36.0487</v>
      </c>
      <c r="FL459">
        <v>74.4307</v>
      </c>
      <c r="FM459">
        <v>46.8036</v>
      </c>
      <c r="FN459">
        <v>0</v>
      </c>
      <c r="FO459">
        <v>33</v>
      </c>
      <c r="FP459">
        <v>1488.54</v>
      </c>
      <c r="FQ459">
        <v>19.8005</v>
      </c>
      <c r="FR459">
        <v>98.6025</v>
      </c>
      <c r="FS459">
        <v>97.4101</v>
      </c>
    </row>
    <row r="460" spans="1:175">
      <c r="A460">
        <v>444</v>
      </c>
      <c r="B460">
        <v>1627941399.6</v>
      </c>
      <c r="C460">
        <v>886</v>
      </c>
      <c r="D460" t="s">
        <v>1182</v>
      </c>
      <c r="E460" t="s">
        <v>1183</v>
      </c>
      <c r="F460">
        <v>0</v>
      </c>
      <c r="H460">
        <v>1627941399.6</v>
      </c>
      <c r="I460">
        <f>(J460)/1000</f>
        <v>0</v>
      </c>
      <c r="J460">
        <f>1000*CB460*AH460*(BX460-BY460)/(100*BQ460*(1000-AH460*BX460))</f>
        <v>0</v>
      </c>
      <c r="K460">
        <f>CB460*AH460*(BW460-BV460*(1000-AH460*BY460)/(1000-AH460*BX460))/(100*BQ460)</f>
        <v>0</v>
      </c>
      <c r="L460">
        <f>BV460 - IF(AH460&gt;1, K460*BQ460*100.0/(AJ460*CJ460), 0)</f>
        <v>0</v>
      </c>
      <c r="M460">
        <f>((S460-I460/2)*L460-K460)/(S460+I460/2)</f>
        <v>0</v>
      </c>
      <c r="N460">
        <f>M460*(CC460+CD460)/1000.0</f>
        <v>0</v>
      </c>
      <c r="O460">
        <f>(BV460 - IF(AH460&gt;1, K460*BQ460*100.0/(AJ460*CJ460), 0))*(CC460+CD460)/1000.0</f>
        <v>0</v>
      </c>
      <c r="P460">
        <f>2.0/((1/R460-1/Q460)+SIGN(R460)*SQRT((1/R460-1/Q460)*(1/R460-1/Q460) + 4*BR460/((BR460+1)*(BR460+1))*(2*1/R460*1/Q460-1/Q460*1/Q460)))</f>
        <v>0</v>
      </c>
      <c r="Q460">
        <f>IF(LEFT(BS460,1)&lt;&gt;"0",IF(LEFT(BS460,1)="1",3.0,BT460),$D$5+$E$5*(CJ460*CC460/($K$5*1000))+$F$5*(CJ460*CC460/($K$5*1000))*MAX(MIN(BQ460,$J$5),$I$5)*MAX(MIN(BQ460,$J$5),$I$5)+$G$5*MAX(MIN(BQ460,$J$5),$I$5)*(CJ460*CC460/($K$5*1000))+$H$5*(CJ460*CC460/($K$5*1000))*(CJ460*CC460/($K$5*1000)))</f>
        <v>0</v>
      </c>
      <c r="R460">
        <f>I460*(1000-(1000*0.61365*exp(17.502*V460/(240.97+V460))/(CC460+CD460)+BX460)/2)/(1000*0.61365*exp(17.502*V460/(240.97+V460))/(CC460+CD460)-BX460)</f>
        <v>0</v>
      </c>
      <c r="S460">
        <f>1/((BR460+1)/(P460/1.6)+1/(Q460/1.37)) + BR460/((BR460+1)/(P460/1.6) + BR460/(Q460/1.37))</f>
        <v>0</v>
      </c>
      <c r="T460">
        <f>(BM460*BP460)</f>
        <v>0</v>
      </c>
      <c r="U460">
        <f>(CE460+(T460+2*0.95*5.67E-8*(((CE460+$B$7)+273)^4-(CE460+273)^4)-44100*I460)/(1.84*29.3*Q460+8*0.95*5.67E-8*(CE460+273)^3))</f>
        <v>0</v>
      </c>
      <c r="V460">
        <f>($C$7*CF460+$D$7*CG460+$E$7*U460)</f>
        <v>0</v>
      </c>
      <c r="W460">
        <f>0.61365*exp(17.502*V460/(240.97+V460))</f>
        <v>0</v>
      </c>
      <c r="X460">
        <f>(Y460/Z460*100)</f>
        <v>0</v>
      </c>
      <c r="Y460">
        <f>BX460*(CC460+CD460)/1000</f>
        <v>0</v>
      </c>
      <c r="Z460">
        <f>0.61365*exp(17.502*CE460/(240.97+CE460))</f>
        <v>0</v>
      </c>
      <c r="AA460">
        <f>(W460-BX460*(CC460+CD460)/1000)</f>
        <v>0</v>
      </c>
      <c r="AB460">
        <f>(-I460*44100)</f>
        <v>0</v>
      </c>
      <c r="AC460">
        <f>2*29.3*Q460*0.92*(CE460-V460)</f>
        <v>0</v>
      </c>
      <c r="AD460">
        <f>2*0.95*5.67E-8*(((CE460+$B$7)+273)^4-(V460+273)^4)</f>
        <v>0</v>
      </c>
      <c r="AE460">
        <f>T460+AD460+AB460+AC460</f>
        <v>0</v>
      </c>
      <c r="AF460">
        <v>0</v>
      </c>
      <c r="AG460">
        <v>0</v>
      </c>
      <c r="AH460">
        <f>IF(AF460*$H$13&gt;=AJ460,1.0,(AJ460/(AJ460-AF460*$H$13)))</f>
        <v>0</v>
      </c>
      <c r="AI460">
        <f>(AH460-1)*100</f>
        <v>0</v>
      </c>
      <c r="AJ460">
        <f>MAX(0,($B$13+$C$13*CJ460)/(1+$D$13*CJ460)*CC460/(CE460+273)*$E$13)</f>
        <v>0</v>
      </c>
      <c r="AK460" t="s">
        <v>292</v>
      </c>
      <c r="AL460" t="s">
        <v>292</v>
      </c>
      <c r="AM460">
        <v>0</v>
      </c>
      <c r="AN460">
        <v>0</v>
      </c>
      <c r="AO460">
        <f>1-AM460/AN460</f>
        <v>0</v>
      </c>
      <c r="AP460">
        <v>0</v>
      </c>
      <c r="AQ460" t="s">
        <v>292</v>
      </c>
      <c r="AR460" t="s">
        <v>292</v>
      </c>
      <c r="AS460">
        <v>0</v>
      </c>
      <c r="AT460">
        <v>0</v>
      </c>
      <c r="AU460">
        <f>1-AS460/AT460</f>
        <v>0</v>
      </c>
      <c r="AV460">
        <v>0.5</v>
      </c>
      <c r="AW460">
        <f>BN460</f>
        <v>0</v>
      </c>
      <c r="AX460">
        <f>K460</f>
        <v>0</v>
      </c>
      <c r="AY460">
        <f>AU460*AV460*AW460</f>
        <v>0</v>
      </c>
      <c r="AZ460">
        <f>(AX460-AP460)/AW460</f>
        <v>0</v>
      </c>
      <c r="BA460">
        <f>(AN460-AT460)/AT460</f>
        <v>0</v>
      </c>
      <c r="BB460">
        <f>AM460/(AO460+AM460/AT460)</f>
        <v>0</v>
      </c>
      <c r="BC460" t="s">
        <v>292</v>
      </c>
      <c r="BD460">
        <v>0</v>
      </c>
      <c r="BE460">
        <f>IF(BD460&lt;&gt;0, BD460, BB460)</f>
        <v>0</v>
      </c>
      <c r="BF460">
        <f>1-BE460/AT460</f>
        <v>0</v>
      </c>
      <c r="BG460">
        <f>(AT460-AS460)/(AT460-BE460)</f>
        <v>0</v>
      </c>
      <c r="BH460">
        <f>(AN460-AT460)/(AN460-BE460)</f>
        <v>0</v>
      </c>
      <c r="BI460">
        <f>(AT460-AS460)/(AT460-AM460)</f>
        <v>0</v>
      </c>
      <c r="BJ460">
        <f>(AN460-AT460)/(AN460-AM460)</f>
        <v>0</v>
      </c>
      <c r="BK460">
        <f>(BG460*BE460/AS460)</f>
        <v>0</v>
      </c>
      <c r="BL460">
        <f>(1-BK460)</f>
        <v>0</v>
      </c>
      <c r="BM460">
        <f>$B$11*CK460+$C$11*CL460+$F$11*CM460*(1-CP460)</f>
        <v>0</v>
      </c>
      <c r="BN460">
        <f>BM460*BO460</f>
        <v>0</v>
      </c>
      <c r="BO460">
        <f>($B$11*$D$9+$C$11*$D$9+$F$11*((CZ460+CR460)/MAX(CZ460+CR460+DA460, 0.1)*$I$9+DA460/MAX(CZ460+CR460+DA460, 0.1)*$J$9))/($B$11+$C$11+$F$11)</f>
        <v>0</v>
      </c>
      <c r="BP460">
        <f>($B$11*$K$9+$C$11*$K$9+$F$11*((CZ460+CR460)/MAX(CZ460+CR460+DA460, 0.1)*$P$9+DA460/MAX(CZ460+CR460+DA460, 0.1)*$Q$9))/($B$11+$C$11+$F$11)</f>
        <v>0</v>
      </c>
      <c r="BQ460">
        <v>6</v>
      </c>
      <c r="BR460">
        <v>0.5</v>
      </c>
      <c r="BS460" t="s">
        <v>293</v>
      </c>
      <c r="BT460">
        <v>2</v>
      </c>
      <c r="BU460">
        <v>1627941399.6</v>
      </c>
      <c r="BV460">
        <v>1475.81</v>
      </c>
      <c r="BW460">
        <v>1479.72</v>
      </c>
      <c r="BX460">
        <v>19.871</v>
      </c>
      <c r="BY460">
        <v>19.8029</v>
      </c>
      <c r="BZ460">
        <v>1472.07</v>
      </c>
      <c r="CA460">
        <v>19.9995</v>
      </c>
      <c r="CB460">
        <v>900.062</v>
      </c>
      <c r="CC460">
        <v>101.127</v>
      </c>
      <c r="CD460">
        <v>0.100138</v>
      </c>
      <c r="CE460">
        <v>35.3241</v>
      </c>
      <c r="CF460">
        <v>35.5853</v>
      </c>
      <c r="CG460">
        <v>999.9</v>
      </c>
      <c r="CH460">
        <v>0</v>
      </c>
      <c r="CI460">
        <v>0</v>
      </c>
      <c r="CJ460">
        <v>9993.75</v>
      </c>
      <c r="CK460">
        <v>0</v>
      </c>
      <c r="CL460">
        <v>56.2164</v>
      </c>
      <c r="CM460">
        <v>1459.72</v>
      </c>
      <c r="CN460">
        <v>0.972998</v>
      </c>
      <c r="CO460">
        <v>0.0270023</v>
      </c>
      <c r="CP460">
        <v>0</v>
      </c>
      <c r="CQ460">
        <v>3.0499</v>
      </c>
      <c r="CR460">
        <v>4.99951</v>
      </c>
      <c r="CS460">
        <v>188.35</v>
      </c>
      <c r="CT460">
        <v>11909.6</v>
      </c>
      <c r="CU460">
        <v>48.187</v>
      </c>
      <c r="CV460">
        <v>50.562</v>
      </c>
      <c r="CW460">
        <v>49.687</v>
      </c>
      <c r="CX460">
        <v>49.75</v>
      </c>
      <c r="CY460">
        <v>50.25</v>
      </c>
      <c r="CZ460">
        <v>1415.44</v>
      </c>
      <c r="DA460">
        <v>39.28</v>
      </c>
      <c r="DB460">
        <v>0</v>
      </c>
      <c r="DC460">
        <v>1627941400.3</v>
      </c>
      <c r="DD460">
        <v>0</v>
      </c>
      <c r="DE460">
        <v>3.253712</v>
      </c>
      <c r="DF460">
        <v>-0.389807680622144</v>
      </c>
      <c r="DG460">
        <v>-10.1358461744903</v>
      </c>
      <c r="DH460">
        <v>189.33132</v>
      </c>
      <c r="DI460">
        <v>15</v>
      </c>
      <c r="DJ460">
        <v>1627940486.6</v>
      </c>
      <c r="DK460" t="s">
        <v>294</v>
      </c>
      <c r="DL460">
        <v>1627940484.1</v>
      </c>
      <c r="DM460">
        <v>1627940486.6</v>
      </c>
      <c r="DN460">
        <v>1</v>
      </c>
      <c r="DO460">
        <v>-0.66</v>
      </c>
      <c r="DP460">
        <v>-0.126</v>
      </c>
      <c r="DQ460">
        <v>0.617</v>
      </c>
      <c r="DR460">
        <v>-0.144</v>
      </c>
      <c r="DS460">
        <v>420</v>
      </c>
      <c r="DT460">
        <v>19</v>
      </c>
      <c r="DU460">
        <v>0.69</v>
      </c>
      <c r="DV460">
        <v>0.21</v>
      </c>
      <c r="DW460">
        <v>-3.99668634146341</v>
      </c>
      <c r="DX460">
        <v>0.881617003484324</v>
      </c>
      <c r="DY460">
        <v>0.163174141419768</v>
      </c>
      <c r="DZ460">
        <v>0</v>
      </c>
      <c r="EA460">
        <v>3.25583142857143</v>
      </c>
      <c r="EB460">
        <v>-0.189268884540121</v>
      </c>
      <c r="EC460">
        <v>0.167038847100955</v>
      </c>
      <c r="ED460">
        <v>1</v>
      </c>
      <c r="EE460">
        <v>0.0681834317073171</v>
      </c>
      <c r="EF460">
        <v>-0.00022071219512176</v>
      </c>
      <c r="EG460">
        <v>0.000865060898868249</v>
      </c>
      <c r="EH460">
        <v>1</v>
      </c>
      <c r="EI460">
        <v>2</v>
      </c>
      <c r="EJ460">
        <v>3</v>
      </c>
      <c r="EK460" t="s">
        <v>298</v>
      </c>
      <c r="EL460">
        <v>100</v>
      </c>
      <c r="EM460">
        <v>100</v>
      </c>
      <c r="EN460">
        <v>3.74</v>
      </c>
      <c r="EO460">
        <v>-0.1285</v>
      </c>
      <c r="EP460">
        <v>-1.5265217558934</v>
      </c>
      <c r="EQ460">
        <v>0.00616335315543056</v>
      </c>
      <c r="ER460">
        <v>-2.81551833566181e-06</v>
      </c>
      <c r="ES460">
        <v>7.20361701182458e-10</v>
      </c>
      <c r="ET460">
        <v>-0.335119031910718</v>
      </c>
      <c r="EU460">
        <v>0.000949733804135094</v>
      </c>
      <c r="EV460">
        <v>0.000626151634330831</v>
      </c>
      <c r="EW460">
        <v>-7.8445624330649e-06</v>
      </c>
      <c r="EX460">
        <v>-4</v>
      </c>
      <c r="EY460">
        <v>2067</v>
      </c>
      <c r="EZ460">
        <v>1</v>
      </c>
      <c r="FA460">
        <v>22</v>
      </c>
      <c r="FB460">
        <v>15.3</v>
      </c>
      <c r="FC460">
        <v>15.2</v>
      </c>
      <c r="FD460">
        <v>18</v>
      </c>
      <c r="FE460">
        <v>995.178</v>
      </c>
      <c r="FF460">
        <v>442.527</v>
      </c>
      <c r="FG460">
        <v>33.0002</v>
      </c>
      <c r="FH460">
        <v>36.2762</v>
      </c>
      <c r="FI460">
        <v>30.0007</v>
      </c>
      <c r="FJ460">
        <v>36.0409</v>
      </c>
      <c r="FK460">
        <v>36.0518</v>
      </c>
      <c r="FL460">
        <v>74.5267</v>
      </c>
      <c r="FM460">
        <v>46.8036</v>
      </c>
      <c r="FN460">
        <v>0</v>
      </c>
      <c r="FO460">
        <v>33</v>
      </c>
      <c r="FP460">
        <v>1493.57</v>
      </c>
      <c r="FQ460">
        <v>19.8005</v>
      </c>
      <c r="FR460">
        <v>98.6016</v>
      </c>
      <c r="FS460">
        <v>97.4099</v>
      </c>
    </row>
    <row r="461" spans="1:175">
      <c r="A461">
        <v>445</v>
      </c>
      <c r="B461">
        <v>1627941401.6</v>
      </c>
      <c r="C461">
        <v>888</v>
      </c>
      <c r="D461" t="s">
        <v>1184</v>
      </c>
      <c r="E461" t="s">
        <v>1185</v>
      </c>
      <c r="F461">
        <v>0</v>
      </c>
      <c r="H461">
        <v>1627941401.6</v>
      </c>
      <c r="I461">
        <f>(J461)/1000</f>
        <v>0</v>
      </c>
      <c r="J461">
        <f>1000*CB461*AH461*(BX461-BY461)/(100*BQ461*(1000-AH461*BX461))</f>
        <v>0</v>
      </c>
      <c r="K461">
        <f>CB461*AH461*(BW461-BV461*(1000-AH461*BY461)/(1000-AH461*BX461))/(100*BQ461)</f>
        <v>0</v>
      </c>
      <c r="L461">
        <f>BV461 - IF(AH461&gt;1, K461*BQ461*100.0/(AJ461*CJ461), 0)</f>
        <v>0</v>
      </c>
      <c r="M461">
        <f>((S461-I461/2)*L461-K461)/(S461+I461/2)</f>
        <v>0</v>
      </c>
      <c r="N461">
        <f>M461*(CC461+CD461)/1000.0</f>
        <v>0</v>
      </c>
      <c r="O461">
        <f>(BV461 - IF(AH461&gt;1, K461*BQ461*100.0/(AJ461*CJ461), 0))*(CC461+CD461)/1000.0</f>
        <v>0</v>
      </c>
      <c r="P461">
        <f>2.0/((1/R461-1/Q461)+SIGN(R461)*SQRT((1/R461-1/Q461)*(1/R461-1/Q461) + 4*BR461/((BR461+1)*(BR461+1))*(2*1/R461*1/Q461-1/Q461*1/Q461)))</f>
        <v>0</v>
      </c>
      <c r="Q461">
        <f>IF(LEFT(BS461,1)&lt;&gt;"0",IF(LEFT(BS461,1)="1",3.0,BT461),$D$5+$E$5*(CJ461*CC461/($K$5*1000))+$F$5*(CJ461*CC461/($K$5*1000))*MAX(MIN(BQ461,$J$5),$I$5)*MAX(MIN(BQ461,$J$5),$I$5)+$G$5*MAX(MIN(BQ461,$J$5),$I$5)*(CJ461*CC461/($K$5*1000))+$H$5*(CJ461*CC461/($K$5*1000))*(CJ461*CC461/($K$5*1000)))</f>
        <v>0</v>
      </c>
      <c r="R461">
        <f>I461*(1000-(1000*0.61365*exp(17.502*V461/(240.97+V461))/(CC461+CD461)+BX461)/2)/(1000*0.61365*exp(17.502*V461/(240.97+V461))/(CC461+CD461)-BX461)</f>
        <v>0</v>
      </c>
      <c r="S461">
        <f>1/((BR461+1)/(P461/1.6)+1/(Q461/1.37)) + BR461/((BR461+1)/(P461/1.6) + BR461/(Q461/1.37))</f>
        <v>0</v>
      </c>
      <c r="T461">
        <f>(BM461*BP461)</f>
        <v>0</v>
      </c>
      <c r="U461">
        <f>(CE461+(T461+2*0.95*5.67E-8*(((CE461+$B$7)+273)^4-(CE461+273)^4)-44100*I461)/(1.84*29.3*Q461+8*0.95*5.67E-8*(CE461+273)^3))</f>
        <v>0</v>
      </c>
      <c r="V461">
        <f>($C$7*CF461+$D$7*CG461+$E$7*U461)</f>
        <v>0</v>
      </c>
      <c r="W461">
        <f>0.61365*exp(17.502*V461/(240.97+V461))</f>
        <v>0</v>
      </c>
      <c r="X461">
        <f>(Y461/Z461*100)</f>
        <v>0</v>
      </c>
      <c r="Y461">
        <f>BX461*(CC461+CD461)/1000</f>
        <v>0</v>
      </c>
      <c r="Z461">
        <f>0.61365*exp(17.502*CE461/(240.97+CE461))</f>
        <v>0</v>
      </c>
      <c r="AA461">
        <f>(W461-BX461*(CC461+CD461)/1000)</f>
        <v>0</v>
      </c>
      <c r="AB461">
        <f>(-I461*44100)</f>
        <v>0</v>
      </c>
      <c r="AC461">
        <f>2*29.3*Q461*0.92*(CE461-V461)</f>
        <v>0</v>
      </c>
      <c r="AD461">
        <f>2*0.95*5.67E-8*(((CE461+$B$7)+273)^4-(V461+273)^4)</f>
        <v>0</v>
      </c>
      <c r="AE461">
        <f>T461+AD461+AB461+AC461</f>
        <v>0</v>
      </c>
      <c r="AF461">
        <v>0</v>
      </c>
      <c r="AG461">
        <v>0</v>
      </c>
      <c r="AH461">
        <f>IF(AF461*$H$13&gt;=AJ461,1.0,(AJ461/(AJ461-AF461*$H$13)))</f>
        <v>0</v>
      </c>
      <c r="AI461">
        <f>(AH461-1)*100</f>
        <v>0</v>
      </c>
      <c r="AJ461">
        <f>MAX(0,($B$13+$C$13*CJ461)/(1+$D$13*CJ461)*CC461/(CE461+273)*$E$13)</f>
        <v>0</v>
      </c>
      <c r="AK461" t="s">
        <v>292</v>
      </c>
      <c r="AL461" t="s">
        <v>292</v>
      </c>
      <c r="AM461">
        <v>0</v>
      </c>
      <c r="AN461">
        <v>0</v>
      </c>
      <c r="AO461">
        <f>1-AM461/AN461</f>
        <v>0</v>
      </c>
      <c r="AP461">
        <v>0</v>
      </c>
      <c r="AQ461" t="s">
        <v>292</v>
      </c>
      <c r="AR461" t="s">
        <v>292</v>
      </c>
      <c r="AS461">
        <v>0</v>
      </c>
      <c r="AT461">
        <v>0</v>
      </c>
      <c r="AU461">
        <f>1-AS461/AT461</f>
        <v>0</v>
      </c>
      <c r="AV461">
        <v>0.5</v>
      </c>
      <c r="AW461">
        <f>BN461</f>
        <v>0</v>
      </c>
      <c r="AX461">
        <f>K461</f>
        <v>0</v>
      </c>
      <c r="AY461">
        <f>AU461*AV461*AW461</f>
        <v>0</v>
      </c>
      <c r="AZ461">
        <f>(AX461-AP461)/AW461</f>
        <v>0</v>
      </c>
      <c r="BA461">
        <f>(AN461-AT461)/AT461</f>
        <v>0</v>
      </c>
      <c r="BB461">
        <f>AM461/(AO461+AM461/AT461)</f>
        <v>0</v>
      </c>
      <c r="BC461" t="s">
        <v>292</v>
      </c>
      <c r="BD461">
        <v>0</v>
      </c>
      <c r="BE461">
        <f>IF(BD461&lt;&gt;0, BD461, BB461)</f>
        <v>0</v>
      </c>
      <c r="BF461">
        <f>1-BE461/AT461</f>
        <v>0</v>
      </c>
      <c r="BG461">
        <f>(AT461-AS461)/(AT461-BE461)</f>
        <v>0</v>
      </c>
      <c r="BH461">
        <f>(AN461-AT461)/(AN461-BE461)</f>
        <v>0</v>
      </c>
      <c r="BI461">
        <f>(AT461-AS461)/(AT461-AM461)</f>
        <v>0</v>
      </c>
      <c r="BJ461">
        <f>(AN461-AT461)/(AN461-AM461)</f>
        <v>0</v>
      </c>
      <c r="BK461">
        <f>(BG461*BE461/AS461)</f>
        <v>0</v>
      </c>
      <c r="BL461">
        <f>(1-BK461)</f>
        <v>0</v>
      </c>
      <c r="BM461">
        <f>$B$11*CK461+$C$11*CL461+$F$11*CM461*(1-CP461)</f>
        <v>0</v>
      </c>
      <c r="BN461">
        <f>BM461*BO461</f>
        <v>0</v>
      </c>
      <c r="BO461">
        <f>($B$11*$D$9+$C$11*$D$9+$F$11*((CZ461+CR461)/MAX(CZ461+CR461+DA461, 0.1)*$I$9+DA461/MAX(CZ461+CR461+DA461, 0.1)*$J$9))/($B$11+$C$11+$F$11)</f>
        <v>0</v>
      </c>
      <c r="BP461">
        <f>($B$11*$K$9+$C$11*$K$9+$F$11*((CZ461+CR461)/MAX(CZ461+CR461+DA461, 0.1)*$P$9+DA461/MAX(CZ461+CR461+DA461, 0.1)*$Q$9))/($B$11+$C$11+$F$11)</f>
        <v>0</v>
      </c>
      <c r="BQ461">
        <v>6</v>
      </c>
      <c r="BR461">
        <v>0.5</v>
      </c>
      <c r="BS461" t="s">
        <v>293</v>
      </c>
      <c r="BT461">
        <v>2</v>
      </c>
      <c r="BU461">
        <v>1627941401.6</v>
      </c>
      <c r="BV461">
        <v>1479.23</v>
      </c>
      <c r="BW461">
        <v>1483.08</v>
      </c>
      <c r="BX461">
        <v>19.8726</v>
      </c>
      <c r="BY461">
        <v>19.8048</v>
      </c>
      <c r="BZ461">
        <v>1475.48</v>
      </c>
      <c r="CA461">
        <v>20.001</v>
      </c>
      <c r="CB461">
        <v>900.031</v>
      </c>
      <c r="CC461">
        <v>101.128</v>
      </c>
      <c r="CD461">
        <v>0.100279</v>
      </c>
      <c r="CE461">
        <v>35.3222</v>
      </c>
      <c r="CF461">
        <v>35.5892</v>
      </c>
      <c r="CG461">
        <v>999.9</v>
      </c>
      <c r="CH461">
        <v>0</v>
      </c>
      <c r="CI461">
        <v>0</v>
      </c>
      <c r="CJ461">
        <v>9998.12</v>
      </c>
      <c r="CK461">
        <v>0</v>
      </c>
      <c r="CL461">
        <v>56.0454</v>
      </c>
      <c r="CM461">
        <v>1460.05</v>
      </c>
      <c r="CN461">
        <v>0.973003</v>
      </c>
      <c r="CO461">
        <v>0.0269966</v>
      </c>
      <c r="CP461">
        <v>0</v>
      </c>
      <c r="CQ461">
        <v>3.4193</v>
      </c>
      <c r="CR461">
        <v>4.99951</v>
      </c>
      <c r="CS461">
        <v>188.067</v>
      </c>
      <c r="CT461">
        <v>11912.3</v>
      </c>
      <c r="CU461">
        <v>48.187</v>
      </c>
      <c r="CV461">
        <v>50.562</v>
      </c>
      <c r="CW461">
        <v>49.687</v>
      </c>
      <c r="CX461">
        <v>49.75</v>
      </c>
      <c r="CY461">
        <v>50.25</v>
      </c>
      <c r="CZ461">
        <v>1415.77</v>
      </c>
      <c r="DA461">
        <v>39.28</v>
      </c>
      <c r="DB461">
        <v>0</v>
      </c>
      <c r="DC461">
        <v>1627941402.1</v>
      </c>
      <c r="DD461">
        <v>0</v>
      </c>
      <c r="DE461">
        <v>3.23798461538462</v>
      </c>
      <c r="DF461">
        <v>0.134536760144182</v>
      </c>
      <c r="DG461">
        <v>-8.90116239357159</v>
      </c>
      <c r="DH461">
        <v>189.117884615385</v>
      </c>
      <c r="DI461">
        <v>15</v>
      </c>
      <c r="DJ461">
        <v>1627940486.6</v>
      </c>
      <c r="DK461" t="s">
        <v>294</v>
      </c>
      <c r="DL461">
        <v>1627940484.1</v>
      </c>
      <c r="DM461">
        <v>1627940486.6</v>
      </c>
      <c r="DN461">
        <v>1</v>
      </c>
      <c r="DO461">
        <v>-0.66</v>
      </c>
      <c r="DP461">
        <v>-0.126</v>
      </c>
      <c r="DQ461">
        <v>0.617</v>
      </c>
      <c r="DR461">
        <v>-0.144</v>
      </c>
      <c r="DS461">
        <v>420</v>
      </c>
      <c r="DT461">
        <v>19</v>
      </c>
      <c r="DU461">
        <v>0.69</v>
      </c>
      <c r="DV461">
        <v>0.21</v>
      </c>
      <c r="DW461">
        <v>-3.98448243902439</v>
      </c>
      <c r="DX461">
        <v>0.828617979094076</v>
      </c>
      <c r="DY461">
        <v>0.162344600814328</v>
      </c>
      <c r="DZ461">
        <v>0</v>
      </c>
      <c r="EA461">
        <v>3.25464705882353</v>
      </c>
      <c r="EB461">
        <v>-0.2526631776637</v>
      </c>
      <c r="EC461">
        <v>0.181824898371538</v>
      </c>
      <c r="ED461">
        <v>1</v>
      </c>
      <c r="EE461">
        <v>0.0682271609756098</v>
      </c>
      <c r="EF461">
        <v>-0.00262004320557484</v>
      </c>
      <c r="EG461">
        <v>0.00082174479685607</v>
      </c>
      <c r="EH461">
        <v>1</v>
      </c>
      <c r="EI461">
        <v>2</v>
      </c>
      <c r="EJ461">
        <v>3</v>
      </c>
      <c r="EK461" t="s">
        <v>298</v>
      </c>
      <c r="EL461">
        <v>100</v>
      </c>
      <c r="EM461">
        <v>100</v>
      </c>
      <c r="EN461">
        <v>3.75</v>
      </c>
      <c r="EO461">
        <v>-0.1284</v>
      </c>
      <c r="EP461">
        <v>-1.5265217558934</v>
      </c>
      <c r="EQ461">
        <v>0.00616335315543056</v>
      </c>
      <c r="ER461">
        <v>-2.81551833566181e-06</v>
      </c>
      <c r="ES461">
        <v>7.20361701182458e-10</v>
      </c>
      <c r="ET461">
        <v>-0.335119031910718</v>
      </c>
      <c r="EU461">
        <v>0.000949733804135094</v>
      </c>
      <c r="EV461">
        <v>0.000626151634330831</v>
      </c>
      <c r="EW461">
        <v>-7.8445624330649e-06</v>
      </c>
      <c r="EX461">
        <v>-4</v>
      </c>
      <c r="EY461">
        <v>2067</v>
      </c>
      <c r="EZ461">
        <v>1</v>
      </c>
      <c r="FA461">
        <v>22</v>
      </c>
      <c r="FB461">
        <v>15.3</v>
      </c>
      <c r="FC461">
        <v>15.2</v>
      </c>
      <c r="FD461">
        <v>18</v>
      </c>
      <c r="FE461">
        <v>995.396</v>
      </c>
      <c r="FF461">
        <v>442.513</v>
      </c>
      <c r="FG461">
        <v>33.0001</v>
      </c>
      <c r="FH461">
        <v>36.2796</v>
      </c>
      <c r="FI461">
        <v>30.0006</v>
      </c>
      <c r="FJ461">
        <v>36.0444</v>
      </c>
      <c r="FK461">
        <v>36.0545</v>
      </c>
      <c r="FL461">
        <v>74.6915</v>
      </c>
      <c r="FM461">
        <v>46.8036</v>
      </c>
      <c r="FN461">
        <v>0</v>
      </c>
      <c r="FO461">
        <v>33</v>
      </c>
      <c r="FP461">
        <v>1493.57</v>
      </c>
      <c r="FQ461">
        <v>19.8005</v>
      </c>
      <c r="FR461">
        <v>98.6015</v>
      </c>
      <c r="FS461">
        <v>97.41</v>
      </c>
    </row>
    <row r="462" spans="1:175">
      <c r="A462">
        <v>446</v>
      </c>
      <c r="B462">
        <v>1627941403.6</v>
      </c>
      <c r="C462">
        <v>890</v>
      </c>
      <c r="D462" t="s">
        <v>1186</v>
      </c>
      <c r="E462" t="s">
        <v>1187</v>
      </c>
      <c r="F462">
        <v>0</v>
      </c>
      <c r="H462">
        <v>1627941403.6</v>
      </c>
      <c r="I462">
        <f>(J462)/1000</f>
        <v>0</v>
      </c>
      <c r="J462">
        <f>1000*CB462*AH462*(BX462-BY462)/(100*BQ462*(1000-AH462*BX462))</f>
        <v>0</v>
      </c>
      <c r="K462">
        <f>CB462*AH462*(BW462-BV462*(1000-AH462*BY462)/(1000-AH462*BX462))/(100*BQ462)</f>
        <v>0</v>
      </c>
      <c r="L462">
        <f>BV462 - IF(AH462&gt;1, K462*BQ462*100.0/(AJ462*CJ462), 0)</f>
        <v>0</v>
      </c>
      <c r="M462">
        <f>((S462-I462/2)*L462-K462)/(S462+I462/2)</f>
        <v>0</v>
      </c>
      <c r="N462">
        <f>M462*(CC462+CD462)/1000.0</f>
        <v>0</v>
      </c>
      <c r="O462">
        <f>(BV462 - IF(AH462&gt;1, K462*BQ462*100.0/(AJ462*CJ462), 0))*(CC462+CD462)/1000.0</f>
        <v>0</v>
      </c>
      <c r="P462">
        <f>2.0/((1/R462-1/Q462)+SIGN(R462)*SQRT((1/R462-1/Q462)*(1/R462-1/Q462) + 4*BR462/((BR462+1)*(BR462+1))*(2*1/R462*1/Q462-1/Q462*1/Q462)))</f>
        <v>0</v>
      </c>
      <c r="Q462">
        <f>IF(LEFT(BS462,1)&lt;&gt;"0",IF(LEFT(BS462,1)="1",3.0,BT462),$D$5+$E$5*(CJ462*CC462/($K$5*1000))+$F$5*(CJ462*CC462/($K$5*1000))*MAX(MIN(BQ462,$J$5),$I$5)*MAX(MIN(BQ462,$J$5),$I$5)+$G$5*MAX(MIN(BQ462,$J$5),$I$5)*(CJ462*CC462/($K$5*1000))+$H$5*(CJ462*CC462/($K$5*1000))*(CJ462*CC462/($K$5*1000)))</f>
        <v>0</v>
      </c>
      <c r="R462">
        <f>I462*(1000-(1000*0.61365*exp(17.502*V462/(240.97+V462))/(CC462+CD462)+BX462)/2)/(1000*0.61365*exp(17.502*V462/(240.97+V462))/(CC462+CD462)-BX462)</f>
        <v>0</v>
      </c>
      <c r="S462">
        <f>1/((BR462+1)/(P462/1.6)+1/(Q462/1.37)) + BR462/((BR462+1)/(P462/1.6) + BR462/(Q462/1.37))</f>
        <v>0</v>
      </c>
      <c r="T462">
        <f>(BM462*BP462)</f>
        <v>0</v>
      </c>
      <c r="U462">
        <f>(CE462+(T462+2*0.95*5.67E-8*(((CE462+$B$7)+273)^4-(CE462+273)^4)-44100*I462)/(1.84*29.3*Q462+8*0.95*5.67E-8*(CE462+273)^3))</f>
        <v>0</v>
      </c>
      <c r="V462">
        <f>($C$7*CF462+$D$7*CG462+$E$7*U462)</f>
        <v>0</v>
      </c>
      <c r="W462">
        <f>0.61365*exp(17.502*V462/(240.97+V462))</f>
        <v>0</v>
      </c>
      <c r="X462">
        <f>(Y462/Z462*100)</f>
        <v>0</v>
      </c>
      <c r="Y462">
        <f>BX462*(CC462+CD462)/1000</f>
        <v>0</v>
      </c>
      <c r="Z462">
        <f>0.61365*exp(17.502*CE462/(240.97+CE462))</f>
        <v>0</v>
      </c>
      <c r="AA462">
        <f>(W462-BX462*(CC462+CD462)/1000)</f>
        <v>0</v>
      </c>
      <c r="AB462">
        <f>(-I462*44100)</f>
        <v>0</v>
      </c>
      <c r="AC462">
        <f>2*29.3*Q462*0.92*(CE462-V462)</f>
        <v>0</v>
      </c>
      <c r="AD462">
        <f>2*0.95*5.67E-8*(((CE462+$B$7)+273)^4-(V462+273)^4)</f>
        <v>0</v>
      </c>
      <c r="AE462">
        <f>T462+AD462+AB462+AC462</f>
        <v>0</v>
      </c>
      <c r="AF462">
        <v>0</v>
      </c>
      <c r="AG462">
        <v>0</v>
      </c>
      <c r="AH462">
        <f>IF(AF462*$H$13&gt;=AJ462,1.0,(AJ462/(AJ462-AF462*$H$13)))</f>
        <v>0</v>
      </c>
      <c r="AI462">
        <f>(AH462-1)*100</f>
        <v>0</v>
      </c>
      <c r="AJ462">
        <f>MAX(0,($B$13+$C$13*CJ462)/(1+$D$13*CJ462)*CC462/(CE462+273)*$E$13)</f>
        <v>0</v>
      </c>
      <c r="AK462" t="s">
        <v>292</v>
      </c>
      <c r="AL462" t="s">
        <v>292</v>
      </c>
      <c r="AM462">
        <v>0</v>
      </c>
      <c r="AN462">
        <v>0</v>
      </c>
      <c r="AO462">
        <f>1-AM462/AN462</f>
        <v>0</v>
      </c>
      <c r="AP462">
        <v>0</v>
      </c>
      <c r="AQ462" t="s">
        <v>292</v>
      </c>
      <c r="AR462" t="s">
        <v>292</v>
      </c>
      <c r="AS462">
        <v>0</v>
      </c>
      <c r="AT462">
        <v>0</v>
      </c>
      <c r="AU462">
        <f>1-AS462/AT462</f>
        <v>0</v>
      </c>
      <c r="AV462">
        <v>0.5</v>
      </c>
      <c r="AW462">
        <f>BN462</f>
        <v>0</v>
      </c>
      <c r="AX462">
        <f>K462</f>
        <v>0</v>
      </c>
      <c r="AY462">
        <f>AU462*AV462*AW462</f>
        <v>0</v>
      </c>
      <c r="AZ462">
        <f>(AX462-AP462)/AW462</f>
        <v>0</v>
      </c>
      <c r="BA462">
        <f>(AN462-AT462)/AT462</f>
        <v>0</v>
      </c>
      <c r="BB462">
        <f>AM462/(AO462+AM462/AT462)</f>
        <v>0</v>
      </c>
      <c r="BC462" t="s">
        <v>292</v>
      </c>
      <c r="BD462">
        <v>0</v>
      </c>
      <c r="BE462">
        <f>IF(BD462&lt;&gt;0, BD462, BB462)</f>
        <v>0</v>
      </c>
      <c r="BF462">
        <f>1-BE462/AT462</f>
        <v>0</v>
      </c>
      <c r="BG462">
        <f>(AT462-AS462)/(AT462-BE462)</f>
        <v>0</v>
      </c>
      <c r="BH462">
        <f>(AN462-AT462)/(AN462-BE462)</f>
        <v>0</v>
      </c>
      <c r="BI462">
        <f>(AT462-AS462)/(AT462-AM462)</f>
        <v>0</v>
      </c>
      <c r="BJ462">
        <f>(AN462-AT462)/(AN462-AM462)</f>
        <v>0</v>
      </c>
      <c r="BK462">
        <f>(BG462*BE462/AS462)</f>
        <v>0</v>
      </c>
      <c r="BL462">
        <f>(1-BK462)</f>
        <v>0</v>
      </c>
      <c r="BM462">
        <f>$B$11*CK462+$C$11*CL462+$F$11*CM462*(1-CP462)</f>
        <v>0</v>
      </c>
      <c r="BN462">
        <f>BM462*BO462</f>
        <v>0</v>
      </c>
      <c r="BO462">
        <f>($B$11*$D$9+$C$11*$D$9+$F$11*((CZ462+CR462)/MAX(CZ462+CR462+DA462, 0.1)*$I$9+DA462/MAX(CZ462+CR462+DA462, 0.1)*$J$9))/($B$11+$C$11+$F$11)</f>
        <v>0</v>
      </c>
      <c r="BP462">
        <f>($B$11*$K$9+$C$11*$K$9+$F$11*((CZ462+CR462)/MAX(CZ462+CR462+DA462, 0.1)*$P$9+DA462/MAX(CZ462+CR462+DA462, 0.1)*$Q$9))/($B$11+$C$11+$F$11)</f>
        <v>0</v>
      </c>
      <c r="BQ462">
        <v>6</v>
      </c>
      <c r="BR462">
        <v>0.5</v>
      </c>
      <c r="BS462" t="s">
        <v>293</v>
      </c>
      <c r="BT462">
        <v>2</v>
      </c>
      <c r="BU462">
        <v>1627941403.6</v>
      </c>
      <c r="BV462">
        <v>1482.6</v>
      </c>
      <c r="BW462">
        <v>1486.61</v>
      </c>
      <c r="BX462">
        <v>19.8741</v>
      </c>
      <c r="BY462">
        <v>19.8076</v>
      </c>
      <c r="BZ462">
        <v>1478.84</v>
      </c>
      <c r="CA462">
        <v>20.0024</v>
      </c>
      <c r="CB462">
        <v>899.895</v>
      </c>
      <c r="CC462">
        <v>101.129</v>
      </c>
      <c r="CD462">
        <v>0.0995874</v>
      </c>
      <c r="CE462">
        <v>35.319</v>
      </c>
      <c r="CF462">
        <v>35.5837</v>
      </c>
      <c r="CG462">
        <v>999.9</v>
      </c>
      <c r="CH462">
        <v>0</v>
      </c>
      <c r="CI462">
        <v>0</v>
      </c>
      <c r="CJ462">
        <v>10010.6</v>
      </c>
      <c r="CK462">
        <v>0</v>
      </c>
      <c r="CL462">
        <v>56.0454</v>
      </c>
      <c r="CM462">
        <v>1460.04</v>
      </c>
      <c r="CN462">
        <v>0.973003</v>
      </c>
      <c r="CO462">
        <v>0.0269966</v>
      </c>
      <c r="CP462">
        <v>0</v>
      </c>
      <c r="CQ462">
        <v>3.4887</v>
      </c>
      <c r="CR462">
        <v>4.99951</v>
      </c>
      <c r="CS462">
        <v>188.239</v>
      </c>
      <c r="CT462">
        <v>11912.3</v>
      </c>
      <c r="CU462">
        <v>48.187</v>
      </c>
      <c r="CV462">
        <v>50.562</v>
      </c>
      <c r="CW462">
        <v>49.687</v>
      </c>
      <c r="CX462">
        <v>49.75</v>
      </c>
      <c r="CY462">
        <v>50.25</v>
      </c>
      <c r="CZ462">
        <v>1415.76</v>
      </c>
      <c r="DA462">
        <v>39.28</v>
      </c>
      <c r="DB462">
        <v>0</v>
      </c>
      <c r="DC462">
        <v>1627941404.5</v>
      </c>
      <c r="DD462">
        <v>0</v>
      </c>
      <c r="DE462">
        <v>3.23291538461538</v>
      </c>
      <c r="DF462">
        <v>0.361476924688452</v>
      </c>
      <c r="DG462">
        <v>-6.02512818943634</v>
      </c>
      <c r="DH462">
        <v>188.763192307692</v>
      </c>
      <c r="DI462">
        <v>15</v>
      </c>
      <c r="DJ462">
        <v>1627940486.6</v>
      </c>
      <c r="DK462" t="s">
        <v>294</v>
      </c>
      <c r="DL462">
        <v>1627940484.1</v>
      </c>
      <c r="DM462">
        <v>1627940486.6</v>
      </c>
      <c r="DN462">
        <v>1</v>
      </c>
      <c r="DO462">
        <v>-0.66</v>
      </c>
      <c r="DP462">
        <v>-0.126</v>
      </c>
      <c r="DQ462">
        <v>0.617</v>
      </c>
      <c r="DR462">
        <v>-0.144</v>
      </c>
      <c r="DS462">
        <v>420</v>
      </c>
      <c r="DT462">
        <v>19</v>
      </c>
      <c r="DU462">
        <v>0.69</v>
      </c>
      <c r="DV462">
        <v>0.21</v>
      </c>
      <c r="DW462">
        <v>-3.96187536585366</v>
      </c>
      <c r="DX462">
        <v>0.670936097560972</v>
      </c>
      <c r="DY462">
        <v>0.154510462335751</v>
      </c>
      <c r="DZ462">
        <v>0</v>
      </c>
      <c r="EA462">
        <v>3.26127647058824</v>
      </c>
      <c r="EB462">
        <v>-0.25594082840237</v>
      </c>
      <c r="EC462">
        <v>0.179615432421643</v>
      </c>
      <c r="ED462">
        <v>1</v>
      </c>
      <c r="EE462">
        <v>0.0681277</v>
      </c>
      <c r="EF462">
        <v>-0.0029813331010454</v>
      </c>
      <c r="EG462">
        <v>0.000820879278727331</v>
      </c>
      <c r="EH462">
        <v>1</v>
      </c>
      <c r="EI462">
        <v>2</v>
      </c>
      <c r="EJ462">
        <v>3</v>
      </c>
      <c r="EK462" t="s">
        <v>298</v>
      </c>
      <c r="EL462">
        <v>100</v>
      </c>
      <c r="EM462">
        <v>100</v>
      </c>
      <c r="EN462">
        <v>3.76</v>
      </c>
      <c r="EO462">
        <v>-0.1283</v>
      </c>
      <c r="EP462">
        <v>-1.5265217558934</v>
      </c>
      <c r="EQ462">
        <v>0.00616335315543056</v>
      </c>
      <c r="ER462">
        <v>-2.81551833566181e-06</v>
      </c>
      <c r="ES462">
        <v>7.20361701182458e-10</v>
      </c>
      <c r="ET462">
        <v>-0.335119031910718</v>
      </c>
      <c r="EU462">
        <v>0.000949733804135094</v>
      </c>
      <c r="EV462">
        <v>0.000626151634330831</v>
      </c>
      <c r="EW462">
        <v>-7.8445624330649e-06</v>
      </c>
      <c r="EX462">
        <v>-4</v>
      </c>
      <c r="EY462">
        <v>2067</v>
      </c>
      <c r="EZ462">
        <v>1</v>
      </c>
      <c r="FA462">
        <v>22</v>
      </c>
      <c r="FB462">
        <v>15.3</v>
      </c>
      <c r="FC462">
        <v>15.3</v>
      </c>
      <c r="FD462">
        <v>18</v>
      </c>
      <c r="FE462">
        <v>995.006</v>
      </c>
      <c r="FF462">
        <v>442.349</v>
      </c>
      <c r="FG462">
        <v>33</v>
      </c>
      <c r="FH462">
        <v>36.2821</v>
      </c>
      <c r="FI462">
        <v>30.0006</v>
      </c>
      <c r="FJ462">
        <v>36.0477</v>
      </c>
      <c r="FK462">
        <v>36.057</v>
      </c>
      <c r="FL462">
        <v>74.8304</v>
      </c>
      <c r="FM462">
        <v>46.8036</v>
      </c>
      <c r="FN462">
        <v>0</v>
      </c>
      <c r="FO462">
        <v>33</v>
      </c>
      <c r="FP462">
        <v>1498.63</v>
      </c>
      <c r="FQ462">
        <v>19.7964</v>
      </c>
      <c r="FR462">
        <v>98.6022</v>
      </c>
      <c r="FS462">
        <v>97.4086</v>
      </c>
    </row>
    <row r="463" spans="1:175">
      <c r="A463">
        <v>447</v>
      </c>
      <c r="B463">
        <v>1627941405.6</v>
      </c>
      <c r="C463">
        <v>892</v>
      </c>
      <c r="D463" t="s">
        <v>1188</v>
      </c>
      <c r="E463" t="s">
        <v>1189</v>
      </c>
      <c r="F463">
        <v>0</v>
      </c>
      <c r="H463">
        <v>1627941405.6</v>
      </c>
      <c r="I463">
        <f>(J463)/1000</f>
        <v>0</v>
      </c>
      <c r="J463">
        <f>1000*CB463*AH463*(BX463-BY463)/(100*BQ463*(1000-AH463*BX463))</f>
        <v>0</v>
      </c>
      <c r="K463">
        <f>CB463*AH463*(BW463-BV463*(1000-AH463*BY463)/(1000-AH463*BX463))/(100*BQ463)</f>
        <v>0</v>
      </c>
      <c r="L463">
        <f>BV463 - IF(AH463&gt;1, K463*BQ463*100.0/(AJ463*CJ463), 0)</f>
        <v>0</v>
      </c>
      <c r="M463">
        <f>((S463-I463/2)*L463-K463)/(S463+I463/2)</f>
        <v>0</v>
      </c>
      <c r="N463">
        <f>M463*(CC463+CD463)/1000.0</f>
        <v>0</v>
      </c>
      <c r="O463">
        <f>(BV463 - IF(AH463&gt;1, K463*BQ463*100.0/(AJ463*CJ463), 0))*(CC463+CD463)/1000.0</f>
        <v>0</v>
      </c>
      <c r="P463">
        <f>2.0/((1/R463-1/Q463)+SIGN(R463)*SQRT((1/R463-1/Q463)*(1/R463-1/Q463) + 4*BR463/((BR463+1)*(BR463+1))*(2*1/R463*1/Q463-1/Q463*1/Q463)))</f>
        <v>0</v>
      </c>
      <c r="Q463">
        <f>IF(LEFT(BS463,1)&lt;&gt;"0",IF(LEFT(BS463,1)="1",3.0,BT463),$D$5+$E$5*(CJ463*CC463/($K$5*1000))+$F$5*(CJ463*CC463/($K$5*1000))*MAX(MIN(BQ463,$J$5),$I$5)*MAX(MIN(BQ463,$J$5),$I$5)+$G$5*MAX(MIN(BQ463,$J$5),$I$5)*(CJ463*CC463/($K$5*1000))+$H$5*(CJ463*CC463/($K$5*1000))*(CJ463*CC463/($K$5*1000)))</f>
        <v>0</v>
      </c>
      <c r="R463">
        <f>I463*(1000-(1000*0.61365*exp(17.502*V463/(240.97+V463))/(CC463+CD463)+BX463)/2)/(1000*0.61365*exp(17.502*V463/(240.97+V463))/(CC463+CD463)-BX463)</f>
        <v>0</v>
      </c>
      <c r="S463">
        <f>1/((BR463+1)/(P463/1.6)+1/(Q463/1.37)) + BR463/((BR463+1)/(P463/1.6) + BR463/(Q463/1.37))</f>
        <v>0</v>
      </c>
      <c r="T463">
        <f>(BM463*BP463)</f>
        <v>0</v>
      </c>
      <c r="U463">
        <f>(CE463+(T463+2*0.95*5.67E-8*(((CE463+$B$7)+273)^4-(CE463+273)^4)-44100*I463)/(1.84*29.3*Q463+8*0.95*5.67E-8*(CE463+273)^3))</f>
        <v>0</v>
      </c>
      <c r="V463">
        <f>($C$7*CF463+$D$7*CG463+$E$7*U463)</f>
        <v>0</v>
      </c>
      <c r="W463">
        <f>0.61365*exp(17.502*V463/(240.97+V463))</f>
        <v>0</v>
      </c>
      <c r="X463">
        <f>(Y463/Z463*100)</f>
        <v>0</v>
      </c>
      <c r="Y463">
        <f>BX463*(CC463+CD463)/1000</f>
        <v>0</v>
      </c>
      <c r="Z463">
        <f>0.61365*exp(17.502*CE463/(240.97+CE463))</f>
        <v>0</v>
      </c>
      <c r="AA463">
        <f>(W463-BX463*(CC463+CD463)/1000)</f>
        <v>0</v>
      </c>
      <c r="AB463">
        <f>(-I463*44100)</f>
        <v>0</v>
      </c>
      <c r="AC463">
        <f>2*29.3*Q463*0.92*(CE463-V463)</f>
        <v>0</v>
      </c>
      <c r="AD463">
        <f>2*0.95*5.67E-8*(((CE463+$B$7)+273)^4-(V463+273)^4)</f>
        <v>0</v>
      </c>
      <c r="AE463">
        <f>T463+AD463+AB463+AC463</f>
        <v>0</v>
      </c>
      <c r="AF463">
        <v>0</v>
      </c>
      <c r="AG463">
        <v>0</v>
      </c>
      <c r="AH463">
        <f>IF(AF463*$H$13&gt;=AJ463,1.0,(AJ463/(AJ463-AF463*$H$13)))</f>
        <v>0</v>
      </c>
      <c r="AI463">
        <f>(AH463-1)*100</f>
        <v>0</v>
      </c>
      <c r="AJ463">
        <f>MAX(0,($B$13+$C$13*CJ463)/(1+$D$13*CJ463)*CC463/(CE463+273)*$E$13)</f>
        <v>0</v>
      </c>
      <c r="AK463" t="s">
        <v>292</v>
      </c>
      <c r="AL463" t="s">
        <v>292</v>
      </c>
      <c r="AM463">
        <v>0</v>
      </c>
      <c r="AN463">
        <v>0</v>
      </c>
      <c r="AO463">
        <f>1-AM463/AN463</f>
        <v>0</v>
      </c>
      <c r="AP463">
        <v>0</v>
      </c>
      <c r="AQ463" t="s">
        <v>292</v>
      </c>
      <c r="AR463" t="s">
        <v>292</v>
      </c>
      <c r="AS463">
        <v>0</v>
      </c>
      <c r="AT463">
        <v>0</v>
      </c>
      <c r="AU463">
        <f>1-AS463/AT463</f>
        <v>0</v>
      </c>
      <c r="AV463">
        <v>0.5</v>
      </c>
      <c r="AW463">
        <f>BN463</f>
        <v>0</v>
      </c>
      <c r="AX463">
        <f>K463</f>
        <v>0</v>
      </c>
      <c r="AY463">
        <f>AU463*AV463*AW463</f>
        <v>0</v>
      </c>
      <c r="AZ463">
        <f>(AX463-AP463)/AW463</f>
        <v>0</v>
      </c>
      <c r="BA463">
        <f>(AN463-AT463)/AT463</f>
        <v>0</v>
      </c>
      <c r="BB463">
        <f>AM463/(AO463+AM463/AT463)</f>
        <v>0</v>
      </c>
      <c r="BC463" t="s">
        <v>292</v>
      </c>
      <c r="BD463">
        <v>0</v>
      </c>
      <c r="BE463">
        <f>IF(BD463&lt;&gt;0, BD463, BB463)</f>
        <v>0</v>
      </c>
      <c r="BF463">
        <f>1-BE463/AT463</f>
        <v>0</v>
      </c>
      <c r="BG463">
        <f>(AT463-AS463)/(AT463-BE463)</f>
        <v>0</v>
      </c>
      <c r="BH463">
        <f>(AN463-AT463)/(AN463-BE463)</f>
        <v>0</v>
      </c>
      <c r="BI463">
        <f>(AT463-AS463)/(AT463-AM463)</f>
        <v>0</v>
      </c>
      <c r="BJ463">
        <f>(AN463-AT463)/(AN463-AM463)</f>
        <v>0</v>
      </c>
      <c r="BK463">
        <f>(BG463*BE463/AS463)</f>
        <v>0</v>
      </c>
      <c r="BL463">
        <f>(1-BK463)</f>
        <v>0</v>
      </c>
      <c r="BM463">
        <f>$B$11*CK463+$C$11*CL463+$F$11*CM463*(1-CP463)</f>
        <v>0</v>
      </c>
      <c r="BN463">
        <f>BM463*BO463</f>
        <v>0</v>
      </c>
      <c r="BO463">
        <f>($B$11*$D$9+$C$11*$D$9+$F$11*((CZ463+CR463)/MAX(CZ463+CR463+DA463, 0.1)*$I$9+DA463/MAX(CZ463+CR463+DA463, 0.1)*$J$9))/($B$11+$C$11+$F$11)</f>
        <v>0</v>
      </c>
      <c r="BP463">
        <f>($B$11*$K$9+$C$11*$K$9+$F$11*((CZ463+CR463)/MAX(CZ463+CR463+DA463, 0.1)*$P$9+DA463/MAX(CZ463+CR463+DA463, 0.1)*$Q$9))/($B$11+$C$11+$F$11)</f>
        <v>0</v>
      </c>
      <c r="BQ463">
        <v>6</v>
      </c>
      <c r="BR463">
        <v>0.5</v>
      </c>
      <c r="BS463" t="s">
        <v>293</v>
      </c>
      <c r="BT463">
        <v>2</v>
      </c>
      <c r="BU463">
        <v>1627941405.6</v>
      </c>
      <c r="BV463">
        <v>1486.1</v>
      </c>
      <c r="BW463">
        <v>1490.07</v>
      </c>
      <c r="BX463">
        <v>19.8782</v>
      </c>
      <c r="BY463">
        <v>19.8118</v>
      </c>
      <c r="BZ463">
        <v>1482.33</v>
      </c>
      <c r="CA463">
        <v>20.0065</v>
      </c>
      <c r="CB463">
        <v>900.038</v>
      </c>
      <c r="CC463">
        <v>101.127</v>
      </c>
      <c r="CD463">
        <v>0.0999932</v>
      </c>
      <c r="CE463">
        <v>35.315</v>
      </c>
      <c r="CF463">
        <v>35.5771</v>
      </c>
      <c r="CG463">
        <v>999.9</v>
      </c>
      <c r="CH463">
        <v>0</v>
      </c>
      <c r="CI463">
        <v>0</v>
      </c>
      <c r="CJ463">
        <v>10008.1</v>
      </c>
      <c r="CK463">
        <v>0</v>
      </c>
      <c r="CL463">
        <v>56.1867</v>
      </c>
      <c r="CM463">
        <v>1460.06</v>
      </c>
      <c r="CN463">
        <v>0.972998</v>
      </c>
      <c r="CO463">
        <v>0.0270023</v>
      </c>
      <c r="CP463">
        <v>0</v>
      </c>
      <c r="CQ463">
        <v>3.2954</v>
      </c>
      <c r="CR463">
        <v>4.99951</v>
      </c>
      <c r="CS463">
        <v>187.915</v>
      </c>
      <c r="CT463">
        <v>11912.4</v>
      </c>
      <c r="CU463">
        <v>48.187</v>
      </c>
      <c r="CV463">
        <v>50.562</v>
      </c>
      <c r="CW463">
        <v>49.687</v>
      </c>
      <c r="CX463">
        <v>49.75</v>
      </c>
      <c r="CY463">
        <v>50.25</v>
      </c>
      <c r="CZ463">
        <v>1415.77</v>
      </c>
      <c r="DA463">
        <v>39.29</v>
      </c>
      <c r="DB463">
        <v>0</v>
      </c>
      <c r="DC463">
        <v>1627941406.3</v>
      </c>
      <c r="DD463">
        <v>0</v>
      </c>
      <c r="DE463">
        <v>3.267104</v>
      </c>
      <c r="DF463">
        <v>0.173892310700331</v>
      </c>
      <c r="DG463">
        <v>-4.57199999425971</v>
      </c>
      <c r="DH463">
        <v>188.53804</v>
      </c>
      <c r="DI463">
        <v>15</v>
      </c>
      <c r="DJ463">
        <v>1627940486.6</v>
      </c>
      <c r="DK463" t="s">
        <v>294</v>
      </c>
      <c r="DL463">
        <v>1627940484.1</v>
      </c>
      <c r="DM463">
        <v>1627940486.6</v>
      </c>
      <c r="DN463">
        <v>1</v>
      </c>
      <c r="DO463">
        <v>-0.66</v>
      </c>
      <c r="DP463">
        <v>-0.126</v>
      </c>
      <c r="DQ463">
        <v>0.617</v>
      </c>
      <c r="DR463">
        <v>-0.144</v>
      </c>
      <c r="DS463">
        <v>420</v>
      </c>
      <c r="DT463">
        <v>19</v>
      </c>
      <c r="DU463">
        <v>0.69</v>
      </c>
      <c r="DV463">
        <v>0.21</v>
      </c>
      <c r="DW463">
        <v>-3.93476682926829</v>
      </c>
      <c r="DX463">
        <v>0.172181393728215</v>
      </c>
      <c r="DY463">
        <v>0.126369606824469</v>
      </c>
      <c r="DZ463">
        <v>1</v>
      </c>
      <c r="EA463">
        <v>3.27069142857143</v>
      </c>
      <c r="EB463">
        <v>-0.244593346379643</v>
      </c>
      <c r="EC463">
        <v>0.184734068899716</v>
      </c>
      <c r="ED463">
        <v>1</v>
      </c>
      <c r="EE463">
        <v>0.0678859317073171</v>
      </c>
      <c r="EF463">
        <v>-0.00337670383275258</v>
      </c>
      <c r="EG463">
        <v>0.000846745527309732</v>
      </c>
      <c r="EH463">
        <v>1</v>
      </c>
      <c r="EI463">
        <v>3</v>
      </c>
      <c r="EJ463">
        <v>3</v>
      </c>
      <c r="EK463" t="s">
        <v>295</v>
      </c>
      <c r="EL463">
        <v>100</v>
      </c>
      <c r="EM463">
        <v>100</v>
      </c>
      <c r="EN463">
        <v>3.77</v>
      </c>
      <c r="EO463">
        <v>-0.1283</v>
      </c>
      <c r="EP463">
        <v>-1.5265217558934</v>
      </c>
      <c r="EQ463">
        <v>0.00616335315543056</v>
      </c>
      <c r="ER463">
        <v>-2.81551833566181e-06</v>
      </c>
      <c r="ES463">
        <v>7.20361701182458e-10</v>
      </c>
      <c r="ET463">
        <v>-0.335119031910718</v>
      </c>
      <c r="EU463">
        <v>0.000949733804135094</v>
      </c>
      <c r="EV463">
        <v>0.000626151634330831</v>
      </c>
      <c r="EW463">
        <v>-7.8445624330649e-06</v>
      </c>
      <c r="EX463">
        <v>-4</v>
      </c>
      <c r="EY463">
        <v>2067</v>
      </c>
      <c r="EZ463">
        <v>1</v>
      </c>
      <c r="FA463">
        <v>22</v>
      </c>
      <c r="FB463">
        <v>15.4</v>
      </c>
      <c r="FC463">
        <v>15.3</v>
      </c>
      <c r="FD463">
        <v>18</v>
      </c>
      <c r="FE463">
        <v>995.194</v>
      </c>
      <c r="FF463">
        <v>442.52</v>
      </c>
      <c r="FG463">
        <v>32.9999</v>
      </c>
      <c r="FH463">
        <v>36.2848</v>
      </c>
      <c r="FI463">
        <v>30.0006</v>
      </c>
      <c r="FJ463">
        <v>36.0509</v>
      </c>
      <c r="FK463">
        <v>36.0603</v>
      </c>
      <c r="FL463">
        <v>74.923</v>
      </c>
      <c r="FM463">
        <v>46.8036</v>
      </c>
      <c r="FN463">
        <v>0</v>
      </c>
      <c r="FO463">
        <v>33</v>
      </c>
      <c r="FP463">
        <v>1503.67</v>
      </c>
      <c r="FQ463">
        <v>19.7963</v>
      </c>
      <c r="FR463">
        <v>98.6023</v>
      </c>
      <c r="FS463">
        <v>97.4078</v>
      </c>
    </row>
    <row r="464" spans="1:175">
      <c r="A464">
        <v>448</v>
      </c>
      <c r="B464">
        <v>1627941407.6</v>
      </c>
      <c r="C464">
        <v>894</v>
      </c>
      <c r="D464" t="s">
        <v>1190</v>
      </c>
      <c r="E464" t="s">
        <v>1191</v>
      </c>
      <c r="F464">
        <v>0</v>
      </c>
      <c r="H464">
        <v>1627941407.6</v>
      </c>
      <c r="I464">
        <f>(J464)/1000</f>
        <v>0</v>
      </c>
      <c r="J464">
        <f>1000*CB464*AH464*(BX464-BY464)/(100*BQ464*(1000-AH464*BX464))</f>
        <v>0</v>
      </c>
      <c r="K464">
        <f>CB464*AH464*(BW464-BV464*(1000-AH464*BY464)/(1000-AH464*BX464))/(100*BQ464)</f>
        <v>0</v>
      </c>
      <c r="L464">
        <f>BV464 - IF(AH464&gt;1, K464*BQ464*100.0/(AJ464*CJ464), 0)</f>
        <v>0</v>
      </c>
      <c r="M464">
        <f>((S464-I464/2)*L464-K464)/(S464+I464/2)</f>
        <v>0</v>
      </c>
      <c r="N464">
        <f>M464*(CC464+CD464)/1000.0</f>
        <v>0</v>
      </c>
      <c r="O464">
        <f>(BV464 - IF(AH464&gt;1, K464*BQ464*100.0/(AJ464*CJ464), 0))*(CC464+CD464)/1000.0</f>
        <v>0</v>
      </c>
      <c r="P464">
        <f>2.0/((1/R464-1/Q464)+SIGN(R464)*SQRT((1/R464-1/Q464)*(1/R464-1/Q464) + 4*BR464/((BR464+1)*(BR464+1))*(2*1/R464*1/Q464-1/Q464*1/Q464)))</f>
        <v>0</v>
      </c>
      <c r="Q464">
        <f>IF(LEFT(BS464,1)&lt;&gt;"0",IF(LEFT(BS464,1)="1",3.0,BT464),$D$5+$E$5*(CJ464*CC464/($K$5*1000))+$F$5*(CJ464*CC464/($K$5*1000))*MAX(MIN(BQ464,$J$5),$I$5)*MAX(MIN(BQ464,$J$5),$I$5)+$G$5*MAX(MIN(BQ464,$J$5),$I$5)*(CJ464*CC464/($K$5*1000))+$H$5*(CJ464*CC464/($K$5*1000))*(CJ464*CC464/($K$5*1000)))</f>
        <v>0</v>
      </c>
      <c r="R464">
        <f>I464*(1000-(1000*0.61365*exp(17.502*V464/(240.97+V464))/(CC464+CD464)+BX464)/2)/(1000*0.61365*exp(17.502*V464/(240.97+V464))/(CC464+CD464)-BX464)</f>
        <v>0</v>
      </c>
      <c r="S464">
        <f>1/((BR464+1)/(P464/1.6)+1/(Q464/1.37)) + BR464/((BR464+1)/(P464/1.6) + BR464/(Q464/1.37))</f>
        <v>0</v>
      </c>
      <c r="T464">
        <f>(BM464*BP464)</f>
        <v>0</v>
      </c>
      <c r="U464">
        <f>(CE464+(T464+2*0.95*5.67E-8*(((CE464+$B$7)+273)^4-(CE464+273)^4)-44100*I464)/(1.84*29.3*Q464+8*0.95*5.67E-8*(CE464+273)^3))</f>
        <v>0</v>
      </c>
      <c r="V464">
        <f>($C$7*CF464+$D$7*CG464+$E$7*U464)</f>
        <v>0</v>
      </c>
      <c r="W464">
        <f>0.61365*exp(17.502*V464/(240.97+V464))</f>
        <v>0</v>
      </c>
      <c r="X464">
        <f>(Y464/Z464*100)</f>
        <v>0</v>
      </c>
      <c r="Y464">
        <f>BX464*(CC464+CD464)/1000</f>
        <v>0</v>
      </c>
      <c r="Z464">
        <f>0.61365*exp(17.502*CE464/(240.97+CE464))</f>
        <v>0</v>
      </c>
      <c r="AA464">
        <f>(W464-BX464*(CC464+CD464)/1000)</f>
        <v>0</v>
      </c>
      <c r="AB464">
        <f>(-I464*44100)</f>
        <v>0</v>
      </c>
      <c r="AC464">
        <f>2*29.3*Q464*0.92*(CE464-V464)</f>
        <v>0</v>
      </c>
      <c r="AD464">
        <f>2*0.95*5.67E-8*(((CE464+$B$7)+273)^4-(V464+273)^4)</f>
        <v>0</v>
      </c>
      <c r="AE464">
        <f>T464+AD464+AB464+AC464</f>
        <v>0</v>
      </c>
      <c r="AF464">
        <v>0</v>
      </c>
      <c r="AG464">
        <v>0</v>
      </c>
      <c r="AH464">
        <f>IF(AF464*$H$13&gt;=AJ464,1.0,(AJ464/(AJ464-AF464*$H$13)))</f>
        <v>0</v>
      </c>
      <c r="AI464">
        <f>(AH464-1)*100</f>
        <v>0</v>
      </c>
      <c r="AJ464">
        <f>MAX(0,($B$13+$C$13*CJ464)/(1+$D$13*CJ464)*CC464/(CE464+273)*$E$13)</f>
        <v>0</v>
      </c>
      <c r="AK464" t="s">
        <v>292</v>
      </c>
      <c r="AL464" t="s">
        <v>292</v>
      </c>
      <c r="AM464">
        <v>0</v>
      </c>
      <c r="AN464">
        <v>0</v>
      </c>
      <c r="AO464">
        <f>1-AM464/AN464</f>
        <v>0</v>
      </c>
      <c r="AP464">
        <v>0</v>
      </c>
      <c r="AQ464" t="s">
        <v>292</v>
      </c>
      <c r="AR464" t="s">
        <v>292</v>
      </c>
      <c r="AS464">
        <v>0</v>
      </c>
      <c r="AT464">
        <v>0</v>
      </c>
      <c r="AU464">
        <f>1-AS464/AT464</f>
        <v>0</v>
      </c>
      <c r="AV464">
        <v>0.5</v>
      </c>
      <c r="AW464">
        <f>BN464</f>
        <v>0</v>
      </c>
      <c r="AX464">
        <f>K464</f>
        <v>0</v>
      </c>
      <c r="AY464">
        <f>AU464*AV464*AW464</f>
        <v>0</v>
      </c>
      <c r="AZ464">
        <f>(AX464-AP464)/AW464</f>
        <v>0</v>
      </c>
      <c r="BA464">
        <f>(AN464-AT464)/AT464</f>
        <v>0</v>
      </c>
      <c r="BB464">
        <f>AM464/(AO464+AM464/AT464)</f>
        <v>0</v>
      </c>
      <c r="BC464" t="s">
        <v>292</v>
      </c>
      <c r="BD464">
        <v>0</v>
      </c>
      <c r="BE464">
        <f>IF(BD464&lt;&gt;0, BD464, BB464)</f>
        <v>0</v>
      </c>
      <c r="BF464">
        <f>1-BE464/AT464</f>
        <v>0</v>
      </c>
      <c r="BG464">
        <f>(AT464-AS464)/(AT464-BE464)</f>
        <v>0</v>
      </c>
      <c r="BH464">
        <f>(AN464-AT464)/(AN464-BE464)</f>
        <v>0</v>
      </c>
      <c r="BI464">
        <f>(AT464-AS464)/(AT464-AM464)</f>
        <v>0</v>
      </c>
      <c r="BJ464">
        <f>(AN464-AT464)/(AN464-AM464)</f>
        <v>0</v>
      </c>
      <c r="BK464">
        <f>(BG464*BE464/AS464)</f>
        <v>0</v>
      </c>
      <c r="BL464">
        <f>(1-BK464)</f>
        <v>0</v>
      </c>
      <c r="BM464">
        <f>$B$11*CK464+$C$11*CL464+$F$11*CM464*(1-CP464)</f>
        <v>0</v>
      </c>
      <c r="BN464">
        <f>BM464*BO464</f>
        <v>0</v>
      </c>
      <c r="BO464">
        <f>($B$11*$D$9+$C$11*$D$9+$F$11*((CZ464+CR464)/MAX(CZ464+CR464+DA464, 0.1)*$I$9+DA464/MAX(CZ464+CR464+DA464, 0.1)*$J$9))/($B$11+$C$11+$F$11)</f>
        <v>0</v>
      </c>
      <c r="BP464">
        <f>($B$11*$K$9+$C$11*$K$9+$F$11*((CZ464+CR464)/MAX(CZ464+CR464+DA464, 0.1)*$P$9+DA464/MAX(CZ464+CR464+DA464, 0.1)*$Q$9))/($B$11+$C$11+$F$11)</f>
        <v>0</v>
      </c>
      <c r="BQ464">
        <v>6</v>
      </c>
      <c r="BR464">
        <v>0.5</v>
      </c>
      <c r="BS464" t="s">
        <v>293</v>
      </c>
      <c r="BT464">
        <v>2</v>
      </c>
      <c r="BU464">
        <v>1627941407.6</v>
      </c>
      <c r="BV464">
        <v>1489.52</v>
      </c>
      <c r="BW464">
        <v>1493.06</v>
      </c>
      <c r="BX464">
        <v>19.8798</v>
      </c>
      <c r="BY464">
        <v>19.8145</v>
      </c>
      <c r="BZ464">
        <v>1485.74</v>
      </c>
      <c r="CA464">
        <v>20.0081</v>
      </c>
      <c r="CB464">
        <v>900.079</v>
      </c>
      <c r="CC464">
        <v>101.126</v>
      </c>
      <c r="CD464">
        <v>0.100301</v>
      </c>
      <c r="CE464">
        <v>35.3127</v>
      </c>
      <c r="CF464">
        <v>35.5648</v>
      </c>
      <c r="CG464">
        <v>999.9</v>
      </c>
      <c r="CH464">
        <v>0</v>
      </c>
      <c r="CI464">
        <v>0</v>
      </c>
      <c r="CJ464">
        <v>10003.8</v>
      </c>
      <c r="CK464">
        <v>0</v>
      </c>
      <c r="CL464">
        <v>56.0171</v>
      </c>
      <c r="CM464">
        <v>1460.06</v>
      </c>
      <c r="CN464">
        <v>0.973003</v>
      </c>
      <c r="CO464">
        <v>0.0269966</v>
      </c>
      <c r="CP464">
        <v>0</v>
      </c>
      <c r="CQ464">
        <v>3.3512</v>
      </c>
      <c r="CR464">
        <v>4.99951</v>
      </c>
      <c r="CS464">
        <v>187.985</v>
      </c>
      <c r="CT464">
        <v>11912.4</v>
      </c>
      <c r="CU464">
        <v>48.187</v>
      </c>
      <c r="CV464">
        <v>50.562</v>
      </c>
      <c r="CW464">
        <v>49.625</v>
      </c>
      <c r="CX464">
        <v>49.75</v>
      </c>
      <c r="CY464">
        <v>50.25</v>
      </c>
      <c r="CZ464">
        <v>1415.78</v>
      </c>
      <c r="DA464">
        <v>39.28</v>
      </c>
      <c r="DB464">
        <v>0</v>
      </c>
      <c r="DC464">
        <v>1627941408.1</v>
      </c>
      <c r="DD464">
        <v>0</v>
      </c>
      <c r="DE464">
        <v>3.26159615384615</v>
      </c>
      <c r="DF464">
        <v>0.293459826763897</v>
      </c>
      <c r="DG464">
        <v>-3.89562392228786</v>
      </c>
      <c r="DH464">
        <v>188.409576923077</v>
      </c>
      <c r="DI464">
        <v>15</v>
      </c>
      <c r="DJ464">
        <v>1627940486.6</v>
      </c>
      <c r="DK464" t="s">
        <v>294</v>
      </c>
      <c r="DL464">
        <v>1627940484.1</v>
      </c>
      <c r="DM464">
        <v>1627940486.6</v>
      </c>
      <c r="DN464">
        <v>1</v>
      </c>
      <c r="DO464">
        <v>-0.66</v>
      </c>
      <c r="DP464">
        <v>-0.126</v>
      </c>
      <c r="DQ464">
        <v>0.617</v>
      </c>
      <c r="DR464">
        <v>-0.144</v>
      </c>
      <c r="DS464">
        <v>420</v>
      </c>
      <c r="DT464">
        <v>19</v>
      </c>
      <c r="DU464">
        <v>0.69</v>
      </c>
      <c r="DV464">
        <v>0.21</v>
      </c>
      <c r="DW464">
        <v>-3.90363292682927</v>
      </c>
      <c r="DX464">
        <v>-0.301780975609751</v>
      </c>
      <c r="DY464">
        <v>0.0863580475791201</v>
      </c>
      <c r="DZ464">
        <v>1</v>
      </c>
      <c r="EA464">
        <v>3.25109117647059</v>
      </c>
      <c r="EB464">
        <v>0.157806235132093</v>
      </c>
      <c r="EC464">
        <v>0.174656791800792</v>
      </c>
      <c r="ED464">
        <v>1</v>
      </c>
      <c r="EE464">
        <v>0.0676803585365854</v>
      </c>
      <c r="EF464">
        <v>-0.00415993588850168</v>
      </c>
      <c r="EG464">
        <v>0.000868442769496379</v>
      </c>
      <c r="EH464">
        <v>1</v>
      </c>
      <c r="EI464">
        <v>3</v>
      </c>
      <c r="EJ464">
        <v>3</v>
      </c>
      <c r="EK464" t="s">
        <v>295</v>
      </c>
      <c r="EL464">
        <v>100</v>
      </c>
      <c r="EM464">
        <v>100</v>
      </c>
      <c r="EN464">
        <v>3.78</v>
      </c>
      <c r="EO464">
        <v>-0.1283</v>
      </c>
      <c r="EP464">
        <v>-1.5265217558934</v>
      </c>
      <c r="EQ464">
        <v>0.00616335315543056</v>
      </c>
      <c r="ER464">
        <v>-2.81551833566181e-06</v>
      </c>
      <c r="ES464">
        <v>7.20361701182458e-10</v>
      </c>
      <c r="ET464">
        <v>-0.335119031910718</v>
      </c>
      <c r="EU464">
        <v>0.000949733804135094</v>
      </c>
      <c r="EV464">
        <v>0.000626151634330831</v>
      </c>
      <c r="EW464">
        <v>-7.8445624330649e-06</v>
      </c>
      <c r="EX464">
        <v>-4</v>
      </c>
      <c r="EY464">
        <v>2067</v>
      </c>
      <c r="EZ464">
        <v>1</v>
      </c>
      <c r="FA464">
        <v>22</v>
      </c>
      <c r="FB464">
        <v>15.4</v>
      </c>
      <c r="FC464">
        <v>15.3</v>
      </c>
      <c r="FD464">
        <v>18</v>
      </c>
      <c r="FE464">
        <v>995.288</v>
      </c>
      <c r="FF464">
        <v>442.855</v>
      </c>
      <c r="FG464">
        <v>32.9999</v>
      </c>
      <c r="FH464">
        <v>36.2874</v>
      </c>
      <c r="FI464">
        <v>30.0005</v>
      </c>
      <c r="FJ464">
        <v>36.0534</v>
      </c>
      <c r="FK464">
        <v>36.0636</v>
      </c>
      <c r="FL464">
        <v>75.0996</v>
      </c>
      <c r="FM464">
        <v>46.8036</v>
      </c>
      <c r="FN464">
        <v>0</v>
      </c>
      <c r="FO464">
        <v>33</v>
      </c>
      <c r="FP464">
        <v>1503.67</v>
      </c>
      <c r="FQ464">
        <v>19.7979</v>
      </c>
      <c r="FR464">
        <v>98.6018</v>
      </c>
      <c r="FS464">
        <v>97.408</v>
      </c>
    </row>
    <row r="465" spans="1:175">
      <c r="A465">
        <v>449</v>
      </c>
      <c r="B465">
        <v>1627941409.6</v>
      </c>
      <c r="C465">
        <v>896</v>
      </c>
      <c r="D465" t="s">
        <v>1192</v>
      </c>
      <c r="E465" t="s">
        <v>1193</v>
      </c>
      <c r="F465">
        <v>0</v>
      </c>
      <c r="H465">
        <v>1627941409.6</v>
      </c>
      <c r="I465">
        <f>(J465)/1000</f>
        <v>0</v>
      </c>
      <c r="J465">
        <f>1000*CB465*AH465*(BX465-BY465)/(100*BQ465*(1000-AH465*BX465))</f>
        <v>0</v>
      </c>
      <c r="K465">
        <f>CB465*AH465*(BW465-BV465*(1000-AH465*BY465)/(1000-AH465*BX465))/(100*BQ465)</f>
        <v>0</v>
      </c>
      <c r="L465">
        <f>BV465 - IF(AH465&gt;1, K465*BQ465*100.0/(AJ465*CJ465), 0)</f>
        <v>0</v>
      </c>
      <c r="M465">
        <f>((S465-I465/2)*L465-K465)/(S465+I465/2)</f>
        <v>0</v>
      </c>
      <c r="N465">
        <f>M465*(CC465+CD465)/1000.0</f>
        <v>0</v>
      </c>
      <c r="O465">
        <f>(BV465 - IF(AH465&gt;1, K465*BQ465*100.0/(AJ465*CJ465), 0))*(CC465+CD465)/1000.0</f>
        <v>0</v>
      </c>
      <c r="P465">
        <f>2.0/((1/R465-1/Q465)+SIGN(R465)*SQRT((1/R465-1/Q465)*(1/R465-1/Q465) + 4*BR465/((BR465+1)*(BR465+1))*(2*1/R465*1/Q465-1/Q465*1/Q465)))</f>
        <v>0</v>
      </c>
      <c r="Q465">
        <f>IF(LEFT(BS465,1)&lt;&gt;"0",IF(LEFT(BS465,1)="1",3.0,BT465),$D$5+$E$5*(CJ465*CC465/($K$5*1000))+$F$5*(CJ465*CC465/($K$5*1000))*MAX(MIN(BQ465,$J$5),$I$5)*MAX(MIN(BQ465,$J$5),$I$5)+$G$5*MAX(MIN(BQ465,$J$5),$I$5)*(CJ465*CC465/($K$5*1000))+$H$5*(CJ465*CC465/($K$5*1000))*(CJ465*CC465/($K$5*1000)))</f>
        <v>0</v>
      </c>
      <c r="R465">
        <f>I465*(1000-(1000*0.61365*exp(17.502*V465/(240.97+V465))/(CC465+CD465)+BX465)/2)/(1000*0.61365*exp(17.502*V465/(240.97+V465))/(CC465+CD465)-BX465)</f>
        <v>0</v>
      </c>
      <c r="S465">
        <f>1/((BR465+1)/(P465/1.6)+1/(Q465/1.37)) + BR465/((BR465+1)/(P465/1.6) + BR465/(Q465/1.37))</f>
        <v>0</v>
      </c>
      <c r="T465">
        <f>(BM465*BP465)</f>
        <v>0</v>
      </c>
      <c r="U465">
        <f>(CE465+(T465+2*0.95*5.67E-8*(((CE465+$B$7)+273)^4-(CE465+273)^4)-44100*I465)/(1.84*29.3*Q465+8*0.95*5.67E-8*(CE465+273)^3))</f>
        <v>0</v>
      </c>
      <c r="V465">
        <f>($C$7*CF465+$D$7*CG465+$E$7*U465)</f>
        <v>0</v>
      </c>
      <c r="W465">
        <f>0.61365*exp(17.502*V465/(240.97+V465))</f>
        <v>0</v>
      </c>
      <c r="X465">
        <f>(Y465/Z465*100)</f>
        <v>0</v>
      </c>
      <c r="Y465">
        <f>BX465*(CC465+CD465)/1000</f>
        <v>0</v>
      </c>
      <c r="Z465">
        <f>0.61365*exp(17.502*CE465/(240.97+CE465))</f>
        <v>0</v>
      </c>
      <c r="AA465">
        <f>(W465-BX465*(CC465+CD465)/1000)</f>
        <v>0</v>
      </c>
      <c r="AB465">
        <f>(-I465*44100)</f>
        <v>0</v>
      </c>
      <c r="AC465">
        <f>2*29.3*Q465*0.92*(CE465-V465)</f>
        <v>0</v>
      </c>
      <c r="AD465">
        <f>2*0.95*5.67E-8*(((CE465+$B$7)+273)^4-(V465+273)^4)</f>
        <v>0</v>
      </c>
      <c r="AE465">
        <f>T465+AD465+AB465+AC465</f>
        <v>0</v>
      </c>
      <c r="AF465">
        <v>0</v>
      </c>
      <c r="AG465">
        <v>0</v>
      </c>
      <c r="AH465">
        <f>IF(AF465*$H$13&gt;=AJ465,1.0,(AJ465/(AJ465-AF465*$H$13)))</f>
        <v>0</v>
      </c>
      <c r="AI465">
        <f>(AH465-1)*100</f>
        <v>0</v>
      </c>
      <c r="AJ465">
        <f>MAX(0,($B$13+$C$13*CJ465)/(1+$D$13*CJ465)*CC465/(CE465+273)*$E$13)</f>
        <v>0</v>
      </c>
      <c r="AK465" t="s">
        <v>292</v>
      </c>
      <c r="AL465" t="s">
        <v>292</v>
      </c>
      <c r="AM465">
        <v>0</v>
      </c>
      <c r="AN465">
        <v>0</v>
      </c>
      <c r="AO465">
        <f>1-AM465/AN465</f>
        <v>0</v>
      </c>
      <c r="AP465">
        <v>0</v>
      </c>
      <c r="AQ465" t="s">
        <v>292</v>
      </c>
      <c r="AR465" t="s">
        <v>292</v>
      </c>
      <c r="AS465">
        <v>0</v>
      </c>
      <c r="AT465">
        <v>0</v>
      </c>
      <c r="AU465">
        <f>1-AS465/AT465</f>
        <v>0</v>
      </c>
      <c r="AV465">
        <v>0.5</v>
      </c>
      <c r="AW465">
        <f>BN465</f>
        <v>0</v>
      </c>
      <c r="AX465">
        <f>K465</f>
        <v>0</v>
      </c>
      <c r="AY465">
        <f>AU465*AV465*AW465</f>
        <v>0</v>
      </c>
      <c r="AZ465">
        <f>(AX465-AP465)/AW465</f>
        <v>0</v>
      </c>
      <c r="BA465">
        <f>(AN465-AT465)/AT465</f>
        <v>0</v>
      </c>
      <c r="BB465">
        <f>AM465/(AO465+AM465/AT465)</f>
        <v>0</v>
      </c>
      <c r="BC465" t="s">
        <v>292</v>
      </c>
      <c r="BD465">
        <v>0</v>
      </c>
      <c r="BE465">
        <f>IF(BD465&lt;&gt;0, BD465, BB465)</f>
        <v>0</v>
      </c>
      <c r="BF465">
        <f>1-BE465/AT465</f>
        <v>0</v>
      </c>
      <c r="BG465">
        <f>(AT465-AS465)/(AT465-BE465)</f>
        <v>0</v>
      </c>
      <c r="BH465">
        <f>(AN465-AT465)/(AN465-BE465)</f>
        <v>0</v>
      </c>
      <c r="BI465">
        <f>(AT465-AS465)/(AT465-AM465)</f>
        <v>0</v>
      </c>
      <c r="BJ465">
        <f>(AN465-AT465)/(AN465-AM465)</f>
        <v>0</v>
      </c>
      <c r="BK465">
        <f>(BG465*BE465/AS465)</f>
        <v>0</v>
      </c>
      <c r="BL465">
        <f>(1-BK465)</f>
        <v>0</v>
      </c>
      <c r="BM465">
        <f>$B$11*CK465+$C$11*CL465+$F$11*CM465*(1-CP465)</f>
        <v>0</v>
      </c>
      <c r="BN465">
        <f>BM465*BO465</f>
        <v>0</v>
      </c>
      <c r="BO465">
        <f>($B$11*$D$9+$C$11*$D$9+$F$11*((CZ465+CR465)/MAX(CZ465+CR465+DA465, 0.1)*$I$9+DA465/MAX(CZ465+CR465+DA465, 0.1)*$J$9))/($B$11+$C$11+$F$11)</f>
        <v>0</v>
      </c>
      <c r="BP465">
        <f>($B$11*$K$9+$C$11*$K$9+$F$11*((CZ465+CR465)/MAX(CZ465+CR465+DA465, 0.1)*$P$9+DA465/MAX(CZ465+CR465+DA465, 0.1)*$Q$9))/($B$11+$C$11+$F$11)</f>
        <v>0</v>
      </c>
      <c r="BQ465">
        <v>6</v>
      </c>
      <c r="BR465">
        <v>0.5</v>
      </c>
      <c r="BS465" t="s">
        <v>293</v>
      </c>
      <c r="BT465">
        <v>2</v>
      </c>
      <c r="BU465">
        <v>1627941409.6</v>
      </c>
      <c r="BV465">
        <v>1492.69</v>
      </c>
      <c r="BW465">
        <v>1496.44</v>
      </c>
      <c r="BX465">
        <v>19.8807</v>
      </c>
      <c r="BY465">
        <v>19.8144</v>
      </c>
      <c r="BZ465">
        <v>1488.91</v>
      </c>
      <c r="CA465">
        <v>20.009</v>
      </c>
      <c r="CB465">
        <v>899.944</v>
      </c>
      <c r="CC465">
        <v>101.127</v>
      </c>
      <c r="CD465">
        <v>0.099844</v>
      </c>
      <c r="CE465">
        <v>35.3111</v>
      </c>
      <c r="CF465">
        <v>35.5637</v>
      </c>
      <c r="CG465">
        <v>999.9</v>
      </c>
      <c r="CH465">
        <v>0</v>
      </c>
      <c r="CI465">
        <v>0</v>
      </c>
      <c r="CJ465">
        <v>10013.1</v>
      </c>
      <c r="CK465">
        <v>0</v>
      </c>
      <c r="CL465">
        <v>54.8015</v>
      </c>
      <c r="CM465">
        <v>1459.73</v>
      </c>
      <c r="CN465">
        <v>0.972998</v>
      </c>
      <c r="CO465">
        <v>0.0270023</v>
      </c>
      <c r="CP465">
        <v>0</v>
      </c>
      <c r="CQ465">
        <v>3.3485</v>
      </c>
      <c r="CR465">
        <v>4.99951</v>
      </c>
      <c r="CS465">
        <v>188.109</v>
      </c>
      <c r="CT465">
        <v>11909.7</v>
      </c>
      <c r="CU465">
        <v>48.187</v>
      </c>
      <c r="CV465">
        <v>50.562</v>
      </c>
      <c r="CW465">
        <v>49.625</v>
      </c>
      <c r="CX465">
        <v>49.75</v>
      </c>
      <c r="CY465">
        <v>50.25</v>
      </c>
      <c r="CZ465">
        <v>1415.45</v>
      </c>
      <c r="DA465">
        <v>39.28</v>
      </c>
      <c r="DB465">
        <v>0</v>
      </c>
      <c r="DC465">
        <v>1627941410.5</v>
      </c>
      <c r="DD465">
        <v>0</v>
      </c>
      <c r="DE465">
        <v>3.26886153846154</v>
      </c>
      <c r="DF465">
        <v>0.364806833830171</v>
      </c>
      <c r="DG465">
        <v>-3.591282036552</v>
      </c>
      <c r="DH465">
        <v>188.321423076923</v>
      </c>
      <c r="DI465">
        <v>15</v>
      </c>
      <c r="DJ465">
        <v>1627940486.6</v>
      </c>
      <c r="DK465" t="s">
        <v>294</v>
      </c>
      <c r="DL465">
        <v>1627940484.1</v>
      </c>
      <c r="DM465">
        <v>1627940486.6</v>
      </c>
      <c r="DN465">
        <v>1</v>
      </c>
      <c r="DO465">
        <v>-0.66</v>
      </c>
      <c r="DP465">
        <v>-0.126</v>
      </c>
      <c r="DQ465">
        <v>0.617</v>
      </c>
      <c r="DR465">
        <v>-0.144</v>
      </c>
      <c r="DS465">
        <v>420</v>
      </c>
      <c r="DT465">
        <v>19</v>
      </c>
      <c r="DU465">
        <v>0.69</v>
      </c>
      <c r="DV465">
        <v>0.21</v>
      </c>
      <c r="DW465">
        <v>-3.87050097560976</v>
      </c>
      <c r="DX465">
        <v>0.132746132404171</v>
      </c>
      <c r="DY465">
        <v>0.124708918878437</v>
      </c>
      <c r="DZ465">
        <v>1</v>
      </c>
      <c r="EA465">
        <v>3.24427352941176</v>
      </c>
      <c r="EB465">
        <v>0.273915469146231</v>
      </c>
      <c r="EC465">
        <v>0.167640291220471</v>
      </c>
      <c r="ED465">
        <v>1</v>
      </c>
      <c r="EE465">
        <v>0.0675327951219512</v>
      </c>
      <c r="EF465">
        <v>-0.00777771010452941</v>
      </c>
      <c r="EG465">
        <v>0.00103555266261517</v>
      </c>
      <c r="EH465">
        <v>1</v>
      </c>
      <c r="EI465">
        <v>3</v>
      </c>
      <c r="EJ465">
        <v>3</v>
      </c>
      <c r="EK465" t="s">
        <v>295</v>
      </c>
      <c r="EL465">
        <v>100</v>
      </c>
      <c r="EM465">
        <v>100</v>
      </c>
      <c r="EN465">
        <v>3.78</v>
      </c>
      <c r="EO465">
        <v>-0.1283</v>
      </c>
      <c r="EP465">
        <v>-1.5265217558934</v>
      </c>
      <c r="EQ465">
        <v>0.00616335315543056</v>
      </c>
      <c r="ER465">
        <v>-2.81551833566181e-06</v>
      </c>
      <c r="ES465">
        <v>7.20361701182458e-10</v>
      </c>
      <c r="ET465">
        <v>-0.335119031910718</v>
      </c>
      <c r="EU465">
        <v>0.000949733804135094</v>
      </c>
      <c r="EV465">
        <v>0.000626151634330831</v>
      </c>
      <c r="EW465">
        <v>-7.8445624330649e-06</v>
      </c>
      <c r="EX465">
        <v>-4</v>
      </c>
      <c r="EY465">
        <v>2067</v>
      </c>
      <c r="EZ465">
        <v>1</v>
      </c>
      <c r="FA465">
        <v>22</v>
      </c>
      <c r="FB465">
        <v>15.4</v>
      </c>
      <c r="FC465">
        <v>15.4</v>
      </c>
      <c r="FD465">
        <v>18</v>
      </c>
      <c r="FE465">
        <v>995.135</v>
      </c>
      <c r="FF465">
        <v>442.79</v>
      </c>
      <c r="FG465">
        <v>32.9999</v>
      </c>
      <c r="FH465">
        <v>36.2899</v>
      </c>
      <c r="FI465">
        <v>30.0005</v>
      </c>
      <c r="FJ465">
        <v>36.0561</v>
      </c>
      <c r="FK465">
        <v>36.0661</v>
      </c>
      <c r="FL465">
        <v>75.2348</v>
      </c>
      <c r="FM465">
        <v>46.8036</v>
      </c>
      <c r="FN465">
        <v>0</v>
      </c>
      <c r="FO465">
        <v>33</v>
      </c>
      <c r="FP465">
        <v>1508.72</v>
      </c>
      <c r="FQ465">
        <v>19.7926</v>
      </c>
      <c r="FR465">
        <v>98.6017</v>
      </c>
      <c r="FS465">
        <v>97.4068</v>
      </c>
    </row>
    <row r="466" spans="1:175">
      <c r="A466">
        <v>450</v>
      </c>
      <c r="B466">
        <v>1627941411.6</v>
      </c>
      <c r="C466">
        <v>898</v>
      </c>
      <c r="D466" t="s">
        <v>1194</v>
      </c>
      <c r="E466" t="s">
        <v>1195</v>
      </c>
      <c r="F466">
        <v>0</v>
      </c>
      <c r="H466">
        <v>1627941411.6</v>
      </c>
      <c r="I466">
        <f>(J466)/1000</f>
        <v>0</v>
      </c>
      <c r="J466">
        <f>1000*CB466*AH466*(BX466-BY466)/(100*BQ466*(1000-AH466*BX466))</f>
        <v>0</v>
      </c>
      <c r="K466">
        <f>CB466*AH466*(BW466-BV466*(1000-AH466*BY466)/(1000-AH466*BX466))/(100*BQ466)</f>
        <v>0</v>
      </c>
      <c r="L466">
        <f>BV466 - IF(AH466&gt;1, K466*BQ466*100.0/(AJ466*CJ466), 0)</f>
        <v>0</v>
      </c>
      <c r="M466">
        <f>((S466-I466/2)*L466-K466)/(S466+I466/2)</f>
        <v>0</v>
      </c>
      <c r="N466">
        <f>M466*(CC466+CD466)/1000.0</f>
        <v>0</v>
      </c>
      <c r="O466">
        <f>(BV466 - IF(AH466&gt;1, K466*BQ466*100.0/(AJ466*CJ466), 0))*(CC466+CD466)/1000.0</f>
        <v>0</v>
      </c>
      <c r="P466">
        <f>2.0/((1/R466-1/Q466)+SIGN(R466)*SQRT((1/R466-1/Q466)*(1/R466-1/Q466) + 4*BR466/((BR466+1)*(BR466+1))*(2*1/R466*1/Q466-1/Q466*1/Q466)))</f>
        <v>0</v>
      </c>
      <c r="Q466">
        <f>IF(LEFT(BS466,1)&lt;&gt;"0",IF(LEFT(BS466,1)="1",3.0,BT466),$D$5+$E$5*(CJ466*CC466/($K$5*1000))+$F$5*(CJ466*CC466/($K$5*1000))*MAX(MIN(BQ466,$J$5),$I$5)*MAX(MIN(BQ466,$J$5),$I$5)+$G$5*MAX(MIN(BQ466,$J$5),$I$5)*(CJ466*CC466/($K$5*1000))+$H$5*(CJ466*CC466/($K$5*1000))*(CJ466*CC466/($K$5*1000)))</f>
        <v>0</v>
      </c>
      <c r="R466">
        <f>I466*(1000-(1000*0.61365*exp(17.502*V466/(240.97+V466))/(CC466+CD466)+BX466)/2)/(1000*0.61365*exp(17.502*V466/(240.97+V466))/(CC466+CD466)-BX466)</f>
        <v>0</v>
      </c>
      <c r="S466">
        <f>1/((BR466+1)/(P466/1.6)+1/(Q466/1.37)) + BR466/((BR466+1)/(P466/1.6) + BR466/(Q466/1.37))</f>
        <v>0</v>
      </c>
      <c r="T466">
        <f>(BM466*BP466)</f>
        <v>0</v>
      </c>
      <c r="U466">
        <f>(CE466+(T466+2*0.95*5.67E-8*(((CE466+$B$7)+273)^4-(CE466+273)^4)-44100*I466)/(1.84*29.3*Q466+8*0.95*5.67E-8*(CE466+273)^3))</f>
        <v>0</v>
      </c>
      <c r="V466">
        <f>($C$7*CF466+$D$7*CG466+$E$7*U466)</f>
        <v>0</v>
      </c>
      <c r="W466">
        <f>0.61365*exp(17.502*V466/(240.97+V466))</f>
        <v>0</v>
      </c>
      <c r="X466">
        <f>(Y466/Z466*100)</f>
        <v>0</v>
      </c>
      <c r="Y466">
        <f>BX466*(CC466+CD466)/1000</f>
        <v>0</v>
      </c>
      <c r="Z466">
        <f>0.61365*exp(17.502*CE466/(240.97+CE466))</f>
        <v>0</v>
      </c>
      <c r="AA466">
        <f>(W466-BX466*(CC466+CD466)/1000)</f>
        <v>0</v>
      </c>
      <c r="AB466">
        <f>(-I466*44100)</f>
        <v>0</v>
      </c>
      <c r="AC466">
        <f>2*29.3*Q466*0.92*(CE466-V466)</f>
        <v>0</v>
      </c>
      <c r="AD466">
        <f>2*0.95*5.67E-8*(((CE466+$B$7)+273)^4-(V466+273)^4)</f>
        <v>0</v>
      </c>
      <c r="AE466">
        <f>T466+AD466+AB466+AC466</f>
        <v>0</v>
      </c>
      <c r="AF466">
        <v>0</v>
      </c>
      <c r="AG466">
        <v>0</v>
      </c>
      <c r="AH466">
        <f>IF(AF466*$H$13&gt;=AJ466,1.0,(AJ466/(AJ466-AF466*$H$13)))</f>
        <v>0</v>
      </c>
      <c r="AI466">
        <f>(AH466-1)*100</f>
        <v>0</v>
      </c>
      <c r="AJ466">
        <f>MAX(0,($B$13+$C$13*CJ466)/(1+$D$13*CJ466)*CC466/(CE466+273)*$E$13)</f>
        <v>0</v>
      </c>
      <c r="AK466" t="s">
        <v>292</v>
      </c>
      <c r="AL466" t="s">
        <v>292</v>
      </c>
      <c r="AM466">
        <v>0</v>
      </c>
      <c r="AN466">
        <v>0</v>
      </c>
      <c r="AO466">
        <f>1-AM466/AN466</f>
        <v>0</v>
      </c>
      <c r="AP466">
        <v>0</v>
      </c>
      <c r="AQ466" t="s">
        <v>292</v>
      </c>
      <c r="AR466" t="s">
        <v>292</v>
      </c>
      <c r="AS466">
        <v>0</v>
      </c>
      <c r="AT466">
        <v>0</v>
      </c>
      <c r="AU466">
        <f>1-AS466/AT466</f>
        <v>0</v>
      </c>
      <c r="AV466">
        <v>0.5</v>
      </c>
      <c r="AW466">
        <f>BN466</f>
        <v>0</v>
      </c>
      <c r="AX466">
        <f>K466</f>
        <v>0</v>
      </c>
      <c r="AY466">
        <f>AU466*AV466*AW466</f>
        <v>0</v>
      </c>
      <c r="AZ466">
        <f>(AX466-AP466)/AW466</f>
        <v>0</v>
      </c>
      <c r="BA466">
        <f>(AN466-AT466)/AT466</f>
        <v>0</v>
      </c>
      <c r="BB466">
        <f>AM466/(AO466+AM466/AT466)</f>
        <v>0</v>
      </c>
      <c r="BC466" t="s">
        <v>292</v>
      </c>
      <c r="BD466">
        <v>0</v>
      </c>
      <c r="BE466">
        <f>IF(BD466&lt;&gt;0, BD466, BB466)</f>
        <v>0</v>
      </c>
      <c r="BF466">
        <f>1-BE466/AT466</f>
        <v>0</v>
      </c>
      <c r="BG466">
        <f>(AT466-AS466)/(AT466-BE466)</f>
        <v>0</v>
      </c>
      <c r="BH466">
        <f>(AN466-AT466)/(AN466-BE466)</f>
        <v>0</v>
      </c>
      <c r="BI466">
        <f>(AT466-AS466)/(AT466-AM466)</f>
        <v>0</v>
      </c>
      <c r="BJ466">
        <f>(AN466-AT466)/(AN466-AM466)</f>
        <v>0</v>
      </c>
      <c r="BK466">
        <f>(BG466*BE466/AS466)</f>
        <v>0</v>
      </c>
      <c r="BL466">
        <f>(1-BK466)</f>
        <v>0</v>
      </c>
      <c r="BM466">
        <f>$B$11*CK466+$C$11*CL466+$F$11*CM466*(1-CP466)</f>
        <v>0</v>
      </c>
      <c r="BN466">
        <f>BM466*BO466</f>
        <v>0</v>
      </c>
      <c r="BO466">
        <f>($B$11*$D$9+$C$11*$D$9+$F$11*((CZ466+CR466)/MAX(CZ466+CR466+DA466, 0.1)*$I$9+DA466/MAX(CZ466+CR466+DA466, 0.1)*$J$9))/($B$11+$C$11+$F$11)</f>
        <v>0</v>
      </c>
      <c r="BP466">
        <f>($B$11*$K$9+$C$11*$K$9+$F$11*((CZ466+CR466)/MAX(CZ466+CR466+DA466, 0.1)*$P$9+DA466/MAX(CZ466+CR466+DA466, 0.1)*$Q$9))/($B$11+$C$11+$F$11)</f>
        <v>0</v>
      </c>
      <c r="BQ466">
        <v>6</v>
      </c>
      <c r="BR466">
        <v>0.5</v>
      </c>
      <c r="BS466" t="s">
        <v>293</v>
      </c>
      <c r="BT466">
        <v>2</v>
      </c>
      <c r="BU466">
        <v>1627941411.6</v>
      </c>
      <c r="BV466">
        <v>1495.95</v>
      </c>
      <c r="BW466">
        <v>1499.92</v>
      </c>
      <c r="BX466">
        <v>19.8839</v>
      </c>
      <c r="BY466">
        <v>19.8174</v>
      </c>
      <c r="BZ466">
        <v>1492.16</v>
      </c>
      <c r="CA466">
        <v>20.0121</v>
      </c>
      <c r="CB466">
        <v>900.079</v>
      </c>
      <c r="CC466">
        <v>101.127</v>
      </c>
      <c r="CD466">
        <v>0.100255</v>
      </c>
      <c r="CE466">
        <v>35.3075</v>
      </c>
      <c r="CF466">
        <v>35.5752</v>
      </c>
      <c r="CG466">
        <v>999.9</v>
      </c>
      <c r="CH466">
        <v>0</v>
      </c>
      <c r="CI466">
        <v>0</v>
      </c>
      <c r="CJ466">
        <v>9989.38</v>
      </c>
      <c r="CK466">
        <v>0</v>
      </c>
      <c r="CL466">
        <v>54.3916</v>
      </c>
      <c r="CM466">
        <v>1460.05</v>
      </c>
      <c r="CN466">
        <v>0.973003</v>
      </c>
      <c r="CO466">
        <v>0.0269966</v>
      </c>
      <c r="CP466">
        <v>0</v>
      </c>
      <c r="CQ466">
        <v>3.0401</v>
      </c>
      <c r="CR466">
        <v>4.99951</v>
      </c>
      <c r="CS466">
        <v>188.255</v>
      </c>
      <c r="CT466">
        <v>11912.3</v>
      </c>
      <c r="CU466">
        <v>48.187</v>
      </c>
      <c r="CV466">
        <v>50.562</v>
      </c>
      <c r="CW466">
        <v>49.625</v>
      </c>
      <c r="CX466">
        <v>49.75</v>
      </c>
      <c r="CY466">
        <v>50.25</v>
      </c>
      <c r="CZ466">
        <v>1415.77</v>
      </c>
      <c r="DA466">
        <v>39.28</v>
      </c>
      <c r="DB466">
        <v>0</v>
      </c>
      <c r="DC466">
        <v>1627941412.3</v>
      </c>
      <c r="DD466">
        <v>0</v>
      </c>
      <c r="DE466">
        <v>3.2708</v>
      </c>
      <c r="DF466">
        <v>0.154423072528909</v>
      </c>
      <c r="DG466">
        <v>-2.3499999972367</v>
      </c>
      <c r="DH466">
        <v>188.22596</v>
      </c>
      <c r="DI466">
        <v>15</v>
      </c>
      <c r="DJ466">
        <v>1627940486.6</v>
      </c>
      <c r="DK466" t="s">
        <v>294</v>
      </c>
      <c r="DL466">
        <v>1627940484.1</v>
      </c>
      <c r="DM466">
        <v>1627940486.6</v>
      </c>
      <c r="DN466">
        <v>1</v>
      </c>
      <c r="DO466">
        <v>-0.66</v>
      </c>
      <c r="DP466">
        <v>-0.126</v>
      </c>
      <c r="DQ466">
        <v>0.617</v>
      </c>
      <c r="DR466">
        <v>-0.144</v>
      </c>
      <c r="DS466">
        <v>420</v>
      </c>
      <c r="DT466">
        <v>19</v>
      </c>
      <c r="DU466">
        <v>0.69</v>
      </c>
      <c r="DV466">
        <v>0.21</v>
      </c>
      <c r="DW466">
        <v>-3.87051853658537</v>
      </c>
      <c r="DX466">
        <v>0.60842341463414</v>
      </c>
      <c r="DY466">
        <v>0.123982261901254</v>
      </c>
      <c r="DZ466">
        <v>0</v>
      </c>
      <c r="EA466">
        <v>3.26391142857143</v>
      </c>
      <c r="EB466">
        <v>0.395450489236798</v>
      </c>
      <c r="EC466">
        <v>0.168884022371108</v>
      </c>
      <c r="ED466">
        <v>1</v>
      </c>
      <c r="EE466">
        <v>0.0673250317073171</v>
      </c>
      <c r="EF466">
        <v>-0.00914842578397199</v>
      </c>
      <c r="EG466">
        <v>0.00110085373066167</v>
      </c>
      <c r="EH466">
        <v>1</v>
      </c>
      <c r="EI466">
        <v>2</v>
      </c>
      <c r="EJ466">
        <v>3</v>
      </c>
      <c r="EK466" t="s">
        <v>298</v>
      </c>
      <c r="EL466">
        <v>100</v>
      </c>
      <c r="EM466">
        <v>100</v>
      </c>
      <c r="EN466">
        <v>3.79</v>
      </c>
      <c r="EO466">
        <v>-0.1282</v>
      </c>
      <c r="EP466">
        <v>-1.5265217558934</v>
      </c>
      <c r="EQ466">
        <v>0.00616335315543056</v>
      </c>
      <c r="ER466">
        <v>-2.81551833566181e-06</v>
      </c>
      <c r="ES466">
        <v>7.20361701182458e-10</v>
      </c>
      <c r="ET466">
        <v>-0.335119031910718</v>
      </c>
      <c r="EU466">
        <v>0.000949733804135094</v>
      </c>
      <c r="EV466">
        <v>0.000626151634330831</v>
      </c>
      <c r="EW466">
        <v>-7.8445624330649e-06</v>
      </c>
      <c r="EX466">
        <v>-4</v>
      </c>
      <c r="EY466">
        <v>2067</v>
      </c>
      <c r="EZ466">
        <v>1</v>
      </c>
      <c r="FA466">
        <v>22</v>
      </c>
      <c r="FB466">
        <v>15.5</v>
      </c>
      <c r="FC466">
        <v>15.4</v>
      </c>
      <c r="FD466">
        <v>18</v>
      </c>
      <c r="FE466">
        <v>995.297</v>
      </c>
      <c r="FF466">
        <v>442.446</v>
      </c>
      <c r="FG466">
        <v>32.9999</v>
      </c>
      <c r="FH466">
        <v>36.2931</v>
      </c>
      <c r="FI466">
        <v>30.0005</v>
      </c>
      <c r="FJ466">
        <v>36.0594</v>
      </c>
      <c r="FK466">
        <v>36.0685</v>
      </c>
      <c r="FL466">
        <v>75.3392</v>
      </c>
      <c r="FM466">
        <v>46.8036</v>
      </c>
      <c r="FN466">
        <v>0</v>
      </c>
      <c r="FO466">
        <v>33</v>
      </c>
      <c r="FP466">
        <v>1508.72</v>
      </c>
      <c r="FQ466">
        <v>19.7842</v>
      </c>
      <c r="FR466">
        <v>98.6009</v>
      </c>
      <c r="FS466">
        <v>97.4054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2021-08-02T14:58:44Z</dcterms:created>
  <dcterms:modified xsi:type="dcterms:W3CDTF">2021-08-02T14:58:44Z</dcterms:modified>
</cp:coreProperties>
</file>