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basa2_" sheetId="1" r:id="rId1"/>
  </sheets>
  <calcPr calcId="152511"/>
</workbook>
</file>

<file path=xl/calcChain.xml><?xml version="1.0" encoding="utf-8"?>
<calcChain xmlns="http://schemas.openxmlformats.org/spreadsheetml/2006/main">
  <c r="DJ137" i="1" l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137" i="1" l="1"/>
  <c r="BF137" i="1"/>
  <c r="BG119" i="1"/>
  <c r="BF119" i="1"/>
  <c r="BG102" i="1"/>
  <c r="BF102" i="1"/>
  <c r="BG84" i="1"/>
  <c r="BF84" i="1"/>
  <c r="BG66" i="1"/>
  <c r="BF66" i="1"/>
  <c r="BG48" i="1"/>
  <c r="BF48" i="1"/>
  <c r="BG31" i="1"/>
  <c r="BF31" i="1"/>
  <c r="L17" i="1"/>
  <c r="N17" i="1"/>
  <c r="AK17" i="1"/>
  <c r="E17" i="1" s="1"/>
  <c r="AL17" i="1"/>
  <c r="H17" i="1" s="1"/>
  <c r="AM17" i="1"/>
  <c r="AP17" i="1" s="1"/>
  <c r="J17" i="1" s="1"/>
  <c r="AQ17" i="1" s="1"/>
  <c r="AN17" i="1"/>
  <c r="AO17" i="1"/>
  <c r="AT17" i="1"/>
  <c r="AU17" i="1" s="1"/>
  <c r="AW17" i="1"/>
  <c r="AX17" i="1"/>
  <c r="L18" i="1"/>
  <c r="N18" i="1"/>
  <c r="AK18" i="1"/>
  <c r="E18" i="1" s="1"/>
  <c r="AL18" i="1"/>
  <c r="AM18" i="1"/>
  <c r="AN18" i="1"/>
  <c r="AO18" i="1"/>
  <c r="AP18" i="1" s="1"/>
  <c r="J18" i="1" s="1"/>
  <c r="AQ18" i="1" s="1"/>
  <c r="AT18" i="1"/>
  <c r="AU18" i="1" s="1"/>
  <c r="AW18" i="1"/>
  <c r="H19" i="1"/>
  <c r="L19" i="1"/>
  <c r="N19" i="1" s="1"/>
  <c r="AK19" i="1"/>
  <c r="E19" i="1" s="1"/>
  <c r="AL19" i="1"/>
  <c r="AM19" i="1"/>
  <c r="AN19" i="1"/>
  <c r="AP19" i="1" s="1"/>
  <c r="J19" i="1" s="1"/>
  <c r="AQ19" i="1" s="1"/>
  <c r="AO19" i="1"/>
  <c r="AT19" i="1"/>
  <c r="AU19" i="1" s="1"/>
  <c r="AW19" i="1"/>
  <c r="AX19" i="1"/>
  <c r="L20" i="1"/>
  <c r="N20" i="1"/>
  <c r="AK20" i="1"/>
  <c r="E20" i="1" s="1"/>
  <c r="AM20" i="1"/>
  <c r="AN20" i="1"/>
  <c r="AO20" i="1"/>
  <c r="AT20" i="1"/>
  <c r="AU20" i="1" s="1"/>
  <c r="AW20" i="1"/>
  <c r="L21" i="1"/>
  <c r="N21" i="1"/>
  <c r="AK21" i="1"/>
  <c r="E21" i="1" s="1"/>
  <c r="AL21" i="1"/>
  <c r="H21" i="1" s="1"/>
  <c r="AM21" i="1"/>
  <c r="AN21" i="1"/>
  <c r="AO21" i="1"/>
  <c r="AP21" i="1"/>
  <c r="J21" i="1" s="1"/>
  <c r="AQ21" i="1" s="1"/>
  <c r="AR21" i="1"/>
  <c r="AS21" i="1" s="1"/>
  <c r="AT21" i="1"/>
  <c r="AU21" i="1" s="1"/>
  <c r="AX21" i="1" s="1"/>
  <c r="AV21" i="1"/>
  <c r="F21" i="1" s="1"/>
  <c r="AW21" i="1"/>
  <c r="L22" i="1"/>
  <c r="N22" i="1" s="1"/>
  <c r="AK22" i="1"/>
  <c r="E22" i="1" s="1"/>
  <c r="AL22" i="1"/>
  <c r="AM22" i="1"/>
  <c r="AN22" i="1"/>
  <c r="AP22" i="1" s="1"/>
  <c r="J22" i="1" s="1"/>
  <c r="AQ22" i="1" s="1"/>
  <c r="AO22" i="1"/>
  <c r="AT22" i="1"/>
  <c r="AU22" i="1" s="1"/>
  <c r="AW22" i="1"/>
  <c r="L23" i="1"/>
  <c r="N23" i="1"/>
  <c r="AK23" i="1"/>
  <c r="E23" i="1" s="1"/>
  <c r="AL23" i="1"/>
  <c r="H23" i="1" s="1"/>
  <c r="AM23" i="1"/>
  <c r="AN23" i="1"/>
  <c r="AO23" i="1"/>
  <c r="AP23" i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AM24" i="1"/>
  <c r="AN24" i="1"/>
  <c r="AO24" i="1"/>
  <c r="AP24" i="1"/>
  <c r="J24" i="1" s="1"/>
  <c r="AQ24" i="1" s="1"/>
  <c r="AT24" i="1"/>
  <c r="AU24" i="1" s="1"/>
  <c r="AX24" i="1" s="1"/>
  <c r="AW24" i="1"/>
  <c r="L25" i="1"/>
  <c r="N25" i="1"/>
  <c r="AK25" i="1"/>
  <c r="E25" i="1" s="1"/>
  <c r="AL25" i="1"/>
  <c r="H25" i="1" s="1"/>
  <c r="AM25" i="1"/>
  <c r="AN25" i="1"/>
  <c r="AO25" i="1"/>
  <c r="AP25" i="1" s="1"/>
  <c r="J25" i="1" s="1"/>
  <c r="AQ25" i="1" s="1"/>
  <c r="AT25" i="1"/>
  <c r="AU25" i="1" s="1"/>
  <c r="AW25" i="1"/>
  <c r="AX25" i="1"/>
  <c r="L26" i="1"/>
  <c r="N26" i="1"/>
  <c r="AK26" i="1"/>
  <c r="E26" i="1" s="1"/>
  <c r="AL26" i="1"/>
  <c r="AM26" i="1"/>
  <c r="AN26" i="1"/>
  <c r="AO26" i="1"/>
  <c r="AP26" i="1"/>
  <c r="J26" i="1" s="1"/>
  <c r="AQ26" i="1" s="1"/>
  <c r="AT26" i="1"/>
  <c r="AU26" i="1"/>
  <c r="AW26" i="1"/>
  <c r="BC26" i="1"/>
  <c r="L27" i="1"/>
  <c r="N27" i="1" s="1"/>
  <c r="AK27" i="1"/>
  <c r="AL27" i="1" s="1"/>
  <c r="AM27" i="1"/>
  <c r="AN27" i="1"/>
  <c r="AO27" i="1"/>
  <c r="AT27" i="1"/>
  <c r="AU27" i="1"/>
  <c r="AW27" i="1"/>
  <c r="L28" i="1"/>
  <c r="N28" i="1" s="1"/>
  <c r="AK28" i="1"/>
  <c r="AL28" i="1" s="1"/>
  <c r="AM28" i="1"/>
  <c r="AN28" i="1"/>
  <c r="AO28" i="1"/>
  <c r="AP28" i="1" s="1"/>
  <c r="J28" i="1" s="1"/>
  <c r="AQ28" i="1" s="1"/>
  <c r="AT28" i="1"/>
  <c r="AU28" i="1"/>
  <c r="AW28" i="1"/>
  <c r="L29" i="1"/>
  <c r="N29" i="1" s="1"/>
  <c r="AK29" i="1"/>
  <c r="AL29" i="1" s="1"/>
  <c r="AM29" i="1"/>
  <c r="AN29" i="1"/>
  <c r="AO29" i="1"/>
  <c r="AP29" i="1" s="1"/>
  <c r="J29" i="1" s="1"/>
  <c r="AQ29" i="1" s="1"/>
  <c r="AT29" i="1"/>
  <c r="AU29" i="1" s="1"/>
  <c r="AX29" i="1" s="1"/>
  <c r="AW29" i="1"/>
  <c r="L30" i="1"/>
  <c r="N30" i="1" s="1"/>
  <c r="AK30" i="1"/>
  <c r="AL30" i="1" s="1"/>
  <c r="AM30" i="1"/>
  <c r="AN30" i="1"/>
  <c r="AO30" i="1"/>
  <c r="AT30" i="1"/>
  <c r="AU30" i="1"/>
  <c r="AW30" i="1"/>
  <c r="L31" i="1"/>
  <c r="N31" i="1" s="1"/>
  <c r="AK31" i="1"/>
  <c r="AL31" i="1" s="1"/>
  <c r="AM31" i="1"/>
  <c r="AN31" i="1"/>
  <c r="AO31" i="1"/>
  <c r="AP31" i="1" s="1"/>
  <c r="J31" i="1" s="1"/>
  <c r="AQ31" i="1" s="1"/>
  <c r="AT31" i="1"/>
  <c r="AU31" i="1"/>
  <c r="AW31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P35" i="1" s="1"/>
  <c r="J35" i="1" s="1"/>
  <c r="AQ35" i="1" s="1"/>
  <c r="AT35" i="1"/>
  <c r="AU35" i="1"/>
  <c r="AW35" i="1"/>
  <c r="L36" i="1"/>
  <c r="N36" i="1" s="1"/>
  <c r="AK36" i="1"/>
  <c r="AL36" i="1" s="1"/>
  <c r="AM36" i="1"/>
  <c r="AN36" i="1"/>
  <c r="AO36" i="1"/>
  <c r="AP36" i="1" s="1"/>
  <c r="J36" i="1" s="1"/>
  <c r="AQ36" i="1" s="1"/>
  <c r="AT36" i="1"/>
  <c r="AU36" i="1" s="1"/>
  <c r="AX36" i="1" s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P38" i="1" s="1"/>
  <c r="J38" i="1" s="1"/>
  <c r="AQ38" i="1" s="1"/>
  <c r="AT38" i="1"/>
  <c r="AU38" i="1"/>
  <c r="AW38" i="1"/>
  <c r="E39" i="1"/>
  <c r="L39" i="1"/>
  <c r="N39" i="1" s="1"/>
  <c r="AK39" i="1"/>
  <c r="AL39" i="1" s="1"/>
  <c r="AM39" i="1"/>
  <c r="AN39" i="1"/>
  <c r="AO39" i="1"/>
  <c r="AT39" i="1"/>
  <c r="AU39" i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E42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 s="1"/>
  <c r="AW43" i="1"/>
  <c r="L44" i="1"/>
  <c r="N44" i="1" s="1"/>
  <c r="AK44" i="1"/>
  <c r="AL44" i="1" s="1"/>
  <c r="AM44" i="1"/>
  <c r="AN44" i="1"/>
  <c r="AO44" i="1"/>
  <c r="AT44" i="1"/>
  <c r="AU44" i="1"/>
  <c r="AW44" i="1"/>
  <c r="L45" i="1"/>
  <c r="N45" i="1" s="1"/>
  <c r="AK45" i="1"/>
  <c r="AL45" i="1" s="1"/>
  <c r="AM45" i="1"/>
  <c r="AN45" i="1"/>
  <c r="AO45" i="1"/>
  <c r="AT45" i="1"/>
  <c r="AU45" i="1" s="1"/>
  <c r="AW45" i="1"/>
  <c r="L46" i="1"/>
  <c r="N46" i="1" s="1"/>
  <c r="AK46" i="1"/>
  <c r="AL46" i="1" s="1"/>
  <c r="AM46" i="1"/>
  <c r="AN46" i="1"/>
  <c r="AO46" i="1"/>
  <c r="AT46" i="1"/>
  <c r="AU46" i="1"/>
  <c r="AW46" i="1"/>
  <c r="E47" i="1"/>
  <c r="L47" i="1"/>
  <c r="N47" i="1" s="1"/>
  <c r="AK47" i="1"/>
  <c r="AL47" i="1" s="1"/>
  <c r="AM47" i="1"/>
  <c r="AN47" i="1"/>
  <c r="AO47" i="1"/>
  <c r="AT47" i="1"/>
  <c r="AU47" i="1"/>
  <c r="AW47" i="1"/>
  <c r="E48" i="1"/>
  <c r="L48" i="1"/>
  <c r="N48" i="1" s="1"/>
  <c r="AK48" i="1"/>
  <c r="AL48" i="1" s="1"/>
  <c r="AM48" i="1"/>
  <c r="AN48" i="1"/>
  <c r="AO48" i="1"/>
  <c r="AT48" i="1"/>
  <c r="AU48" i="1" s="1"/>
  <c r="AW48" i="1"/>
  <c r="L52" i="1"/>
  <c r="N52" i="1" s="1"/>
  <c r="AK52" i="1"/>
  <c r="AL52" i="1" s="1"/>
  <c r="AM52" i="1"/>
  <c r="AN52" i="1"/>
  <c r="AO52" i="1"/>
  <c r="AT52" i="1"/>
  <c r="AU52" i="1"/>
  <c r="AW52" i="1"/>
  <c r="E53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W55" i="1"/>
  <c r="E56" i="1"/>
  <c r="L56" i="1"/>
  <c r="N56" i="1" s="1"/>
  <c r="AK56" i="1"/>
  <c r="AL56" i="1" s="1"/>
  <c r="AM56" i="1"/>
  <c r="AN56" i="1"/>
  <c r="AO56" i="1"/>
  <c r="AT56" i="1"/>
  <c r="AU56" i="1" s="1"/>
  <c r="AW56" i="1"/>
  <c r="L57" i="1"/>
  <c r="N57" i="1" s="1"/>
  <c r="AK57" i="1"/>
  <c r="AL57" i="1" s="1"/>
  <c r="AM57" i="1"/>
  <c r="AN57" i="1"/>
  <c r="AO57" i="1"/>
  <c r="AT57" i="1"/>
  <c r="AU57" i="1" s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/>
  <c r="AW60" i="1"/>
  <c r="E61" i="1"/>
  <c r="L61" i="1"/>
  <c r="N61" i="1" s="1"/>
  <c r="AK61" i="1"/>
  <c r="AL61" i="1" s="1"/>
  <c r="AM61" i="1"/>
  <c r="AN61" i="1"/>
  <c r="AO61" i="1"/>
  <c r="AT61" i="1"/>
  <c r="AU61" i="1"/>
  <c r="AW61" i="1"/>
  <c r="E62" i="1"/>
  <c r="L62" i="1"/>
  <c r="N62" i="1" s="1"/>
  <c r="AK62" i="1"/>
  <c r="AL62" i="1" s="1"/>
  <c r="AM62" i="1"/>
  <c r="AN62" i="1"/>
  <c r="AO62" i="1"/>
  <c r="AT62" i="1"/>
  <c r="AU62" i="1"/>
  <c r="AW62" i="1"/>
  <c r="L63" i="1"/>
  <c r="N63" i="1" s="1"/>
  <c r="AK63" i="1"/>
  <c r="AL63" i="1" s="1"/>
  <c r="AM63" i="1"/>
  <c r="AN63" i="1"/>
  <c r="AO63" i="1"/>
  <c r="AT63" i="1"/>
  <c r="AU63" i="1"/>
  <c r="AW63" i="1"/>
  <c r="L64" i="1"/>
  <c r="N64" i="1" s="1"/>
  <c r="AK64" i="1"/>
  <c r="AL64" i="1" s="1"/>
  <c r="AM64" i="1"/>
  <c r="AN64" i="1"/>
  <c r="AO64" i="1"/>
  <c r="AT64" i="1"/>
  <c r="AU64" i="1"/>
  <c r="AW64" i="1"/>
  <c r="E65" i="1"/>
  <c r="L65" i="1"/>
  <c r="N65" i="1" s="1"/>
  <c r="AK65" i="1"/>
  <c r="AL65" i="1" s="1"/>
  <c r="AM65" i="1"/>
  <c r="AN65" i="1"/>
  <c r="AO65" i="1"/>
  <c r="AP65" i="1" s="1"/>
  <c r="J65" i="1" s="1"/>
  <c r="AQ65" i="1" s="1"/>
  <c r="AT65" i="1"/>
  <c r="AU65" i="1"/>
  <c r="AW65" i="1"/>
  <c r="BC65" i="1"/>
  <c r="L66" i="1"/>
  <c r="N66" i="1" s="1"/>
  <c r="AK66" i="1"/>
  <c r="AL66" i="1" s="1"/>
  <c r="AM66" i="1"/>
  <c r="AN66" i="1"/>
  <c r="AO66" i="1"/>
  <c r="AT66" i="1"/>
  <c r="AU66" i="1" s="1"/>
  <c r="AX66" i="1" s="1"/>
  <c r="AW66" i="1"/>
  <c r="L70" i="1"/>
  <c r="N70" i="1" s="1"/>
  <c r="AK70" i="1"/>
  <c r="AL70" i="1" s="1"/>
  <c r="AM70" i="1"/>
  <c r="AN70" i="1"/>
  <c r="AO70" i="1"/>
  <c r="AT70" i="1"/>
  <c r="AU70" i="1"/>
  <c r="AW70" i="1"/>
  <c r="L71" i="1"/>
  <c r="N71" i="1" s="1"/>
  <c r="AK71" i="1"/>
  <c r="AL71" i="1" s="1"/>
  <c r="AM71" i="1"/>
  <c r="AN71" i="1"/>
  <c r="AO71" i="1"/>
  <c r="AP71" i="1" s="1"/>
  <c r="J71" i="1" s="1"/>
  <c r="AQ71" i="1" s="1"/>
  <c r="AT71" i="1"/>
  <c r="AU71" i="1"/>
  <c r="AW71" i="1"/>
  <c r="L72" i="1"/>
  <c r="N72" i="1" s="1"/>
  <c r="AK72" i="1"/>
  <c r="AL72" i="1" s="1"/>
  <c r="AM72" i="1"/>
  <c r="AN72" i="1"/>
  <c r="AO72" i="1"/>
  <c r="AT72" i="1"/>
  <c r="AU72" i="1"/>
  <c r="AX72" i="1" s="1"/>
  <c r="AW72" i="1"/>
  <c r="L73" i="1"/>
  <c r="N73" i="1" s="1"/>
  <c r="AK73" i="1"/>
  <c r="AL73" i="1" s="1"/>
  <c r="AM73" i="1"/>
  <c r="AN73" i="1"/>
  <c r="AO73" i="1"/>
  <c r="AT73" i="1"/>
  <c r="AU73" i="1"/>
  <c r="AW73" i="1"/>
  <c r="L74" i="1"/>
  <c r="N74" i="1" s="1"/>
  <c r="AK74" i="1"/>
  <c r="AL74" i="1" s="1"/>
  <c r="AM74" i="1"/>
  <c r="AN74" i="1"/>
  <c r="AO74" i="1"/>
  <c r="AT74" i="1"/>
  <c r="AU74" i="1" s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W76" i="1"/>
  <c r="L77" i="1"/>
  <c r="N77" i="1" s="1"/>
  <c r="AK77" i="1"/>
  <c r="AL77" i="1" s="1"/>
  <c r="AM77" i="1"/>
  <c r="AN77" i="1"/>
  <c r="AO77" i="1"/>
  <c r="AT77" i="1"/>
  <c r="AU77" i="1"/>
  <c r="AX77" i="1" s="1"/>
  <c r="AW77" i="1"/>
  <c r="L78" i="1"/>
  <c r="N78" i="1" s="1"/>
  <c r="AK78" i="1"/>
  <c r="AL78" i="1" s="1"/>
  <c r="AM78" i="1"/>
  <c r="AN78" i="1"/>
  <c r="AO78" i="1"/>
  <c r="AT78" i="1"/>
  <c r="AU78" i="1"/>
  <c r="AW78" i="1"/>
  <c r="L79" i="1"/>
  <c r="N79" i="1" s="1"/>
  <c r="AK79" i="1"/>
  <c r="AL79" i="1" s="1"/>
  <c r="AM79" i="1"/>
  <c r="AN79" i="1"/>
  <c r="AO79" i="1"/>
  <c r="AT79" i="1"/>
  <c r="AU79" i="1" s="1"/>
  <c r="AX79" i="1" s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P81" i="1" s="1"/>
  <c r="J81" i="1" s="1"/>
  <c r="AQ81" i="1" s="1"/>
  <c r="AT81" i="1"/>
  <c r="AU81" i="1"/>
  <c r="AW81" i="1"/>
  <c r="L82" i="1"/>
  <c r="N82" i="1" s="1"/>
  <c r="AK82" i="1"/>
  <c r="AL82" i="1" s="1"/>
  <c r="AM82" i="1"/>
  <c r="AN82" i="1"/>
  <c r="AO82" i="1"/>
  <c r="AT82" i="1"/>
  <c r="AU82" i="1"/>
  <c r="AX82" i="1" s="1"/>
  <c r="AW82" i="1"/>
  <c r="L83" i="1"/>
  <c r="N83" i="1" s="1"/>
  <c r="AK83" i="1"/>
  <c r="AL83" i="1" s="1"/>
  <c r="AM83" i="1"/>
  <c r="AN83" i="1"/>
  <c r="AO83" i="1"/>
  <c r="AT83" i="1"/>
  <c r="AU83" i="1"/>
  <c r="AW83" i="1"/>
  <c r="L84" i="1"/>
  <c r="N84" i="1" s="1"/>
  <c r="AK84" i="1"/>
  <c r="AL84" i="1" s="1"/>
  <c r="AM84" i="1"/>
  <c r="AN84" i="1"/>
  <c r="AO84" i="1"/>
  <c r="AT84" i="1"/>
  <c r="AU84" i="1" s="1"/>
  <c r="AX84" i="1" s="1"/>
  <c r="AW84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/>
  <c r="AW89" i="1"/>
  <c r="L90" i="1"/>
  <c r="N90" i="1" s="1"/>
  <c r="AK90" i="1"/>
  <c r="AL90" i="1" s="1"/>
  <c r="AM90" i="1"/>
  <c r="AN90" i="1"/>
  <c r="AO90" i="1"/>
  <c r="AT90" i="1"/>
  <c r="AU90" i="1"/>
  <c r="AX90" i="1" s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T92" i="1"/>
  <c r="AU92" i="1" s="1"/>
  <c r="AX92" i="1" s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P94" i="1" s="1"/>
  <c r="J94" i="1" s="1"/>
  <c r="AQ94" i="1" s="1"/>
  <c r="AT94" i="1"/>
  <c r="AU94" i="1"/>
  <c r="AW94" i="1"/>
  <c r="L95" i="1"/>
  <c r="N95" i="1" s="1"/>
  <c r="AK95" i="1"/>
  <c r="AL95" i="1" s="1"/>
  <c r="AM95" i="1"/>
  <c r="AN95" i="1"/>
  <c r="AO95" i="1"/>
  <c r="AT95" i="1"/>
  <c r="AU95" i="1"/>
  <c r="AX95" i="1" s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 s="1"/>
  <c r="AX97" i="1" s="1"/>
  <c r="AW97" i="1"/>
  <c r="L98" i="1"/>
  <c r="N98" i="1" s="1"/>
  <c r="AK98" i="1"/>
  <c r="AL98" i="1" s="1"/>
  <c r="AM98" i="1"/>
  <c r="AN98" i="1"/>
  <c r="AO98" i="1"/>
  <c r="AT98" i="1"/>
  <c r="AU98" i="1"/>
  <c r="AW98" i="1"/>
  <c r="L99" i="1"/>
  <c r="N99" i="1" s="1"/>
  <c r="AK99" i="1"/>
  <c r="AL99" i="1" s="1"/>
  <c r="AM99" i="1"/>
  <c r="AN99" i="1"/>
  <c r="AO99" i="1"/>
  <c r="AP99" i="1" s="1"/>
  <c r="J99" i="1" s="1"/>
  <c r="AQ99" i="1" s="1"/>
  <c r="AT99" i="1"/>
  <c r="AU99" i="1"/>
  <c r="AW99" i="1"/>
  <c r="L100" i="1"/>
  <c r="N100" i="1" s="1"/>
  <c r="AK100" i="1"/>
  <c r="AL100" i="1" s="1"/>
  <c r="AM100" i="1"/>
  <c r="AN100" i="1"/>
  <c r="AO100" i="1"/>
  <c r="AT100" i="1"/>
  <c r="AU100" i="1"/>
  <c r="AX100" i="1" s="1"/>
  <c r="AW100" i="1"/>
  <c r="L101" i="1"/>
  <c r="N101" i="1" s="1"/>
  <c r="AK101" i="1"/>
  <c r="AL101" i="1" s="1"/>
  <c r="AM101" i="1"/>
  <c r="AN101" i="1"/>
  <c r="AO101" i="1"/>
  <c r="AT101" i="1"/>
  <c r="AU101" i="1"/>
  <c r="AW101" i="1"/>
  <c r="L102" i="1"/>
  <c r="N102" i="1" s="1"/>
  <c r="AK102" i="1"/>
  <c r="AL102" i="1" s="1"/>
  <c r="AM102" i="1"/>
  <c r="AN102" i="1"/>
  <c r="AO102" i="1"/>
  <c r="AT102" i="1"/>
  <c r="AU102" i="1" s="1"/>
  <c r="AX102" i="1" s="1"/>
  <c r="AW102" i="1"/>
  <c r="L105" i="1"/>
  <c r="N105" i="1" s="1"/>
  <c r="AK105" i="1"/>
  <c r="AL105" i="1" s="1"/>
  <c r="AM105" i="1"/>
  <c r="AN105" i="1"/>
  <c r="AO105" i="1"/>
  <c r="AT105" i="1"/>
  <c r="AU105" i="1"/>
  <c r="AW105" i="1"/>
  <c r="L106" i="1"/>
  <c r="N106" i="1" s="1"/>
  <c r="AK106" i="1"/>
  <c r="AL106" i="1" s="1"/>
  <c r="AM106" i="1"/>
  <c r="AN106" i="1"/>
  <c r="AO106" i="1"/>
  <c r="AP106" i="1" s="1"/>
  <c r="J106" i="1" s="1"/>
  <c r="AQ106" i="1" s="1"/>
  <c r="AT106" i="1"/>
  <c r="AU106" i="1"/>
  <c r="AW106" i="1"/>
  <c r="L107" i="1"/>
  <c r="N107" i="1" s="1"/>
  <c r="AK107" i="1"/>
  <c r="AL107" i="1" s="1"/>
  <c r="AM107" i="1"/>
  <c r="AN107" i="1"/>
  <c r="AO107" i="1"/>
  <c r="AT107" i="1"/>
  <c r="AU107" i="1"/>
  <c r="AX107" i="1" s="1"/>
  <c r="AW107" i="1"/>
  <c r="L108" i="1"/>
  <c r="N108" i="1" s="1"/>
  <c r="AK108" i="1"/>
  <c r="AL108" i="1" s="1"/>
  <c r="AM108" i="1"/>
  <c r="AN108" i="1"/>
  <c r="AO108" i="1"/>
  <c r="AT108" i="1"/>
  <c r="AU108" i="1"/>
  <c r="AW108" i="1"/>
  <c r="L109" i="1"/>
  <c r="N109" i="1" s="1"/>
  <c r="AK109" i="1"/>
  <c r="AL109" i="1" s="1"/>
  <c r="AM109" i="1"/>
  <c r="AN109" i="1"/>
  <c r="AO109" i="1"/>
  <c r="AT109" i="1"/>
  <c r="AU109" i="1" s="1"/>
  <c r="AX109" i="1" s="1"/>
  <c r="AW109" i="1"/>
  <c r="L110" i="1"/>
  <c r="N110" i="1" s="1"/>
  <c r="AK110" i="1"/>
  <c r="AL110" i="1" s="1"/>
  <c r="AM110" i="1"/>
  <c r="AN110" i="1"/>
  <c r="AO110" i="1"/>
  <c r="AT110" i="1"/>
  <c r="AU110" i="1"/>
  <c r="AW110" i="1"/>
  <c r="L111" i="1"/>
  <c r="N111" i="1" s="1"/>
  <c r="AK111" i="1"/>
  <c r="AL111" i="1" s="1"/>
  <c r="AM111" i="1"/>
  <c r="AN111" i="1"/>
  <c r="AO111" i="1"/>
  <c r="AP111" i="1" s="1"/>
  <c r="J111" i="1" s="1"/>
  <c r="AQ111" i="1" s="1"/>
  <c r="AT111" i="1"/>
  <c r="AU111" i="1"/>
  <c r="AW111" i="1"/>
  <c r="L112" i="1"/>
  <c r="N112" i="1" s="1"/>
  <c r="AK112" i="1"/>
  <c r="AL112" i="1" s="1"/>
  <c r="AM112" i="1"/>
  <c r="AN112" i="1"/>
  <c r="AO112" i="1"/>
  <c r="AT112" i="1"/>
  <c r="AU112" i="1"/>
  <c r="AX112" i="1" s="1"/>
  <c r="AW112" i="1"/>
  <c r="L113" i="1"/>
  <c r="N113" i="1" s="1"/>
  <c r="AK113" i="1"/>
  <c r="AL113" i="1" s="1"/>
  <c r="AM113" i="1"/>
  <c r="AN113" i="1"/>
  <c r="AO113" i="1"/>
  <c r="AT113" i="1"/>
  <c r="AU113" i="1"/>
  <c r="AW113" i="1"/>
  <c r="L114" i="1"/>
  <c r="N114" i="1" s="1"/>
  <c r="AK114" i="1"/>
  <c r="AL114" i="1" s="1"/>
  <c r="AM114" i="1"/>
  <c r="AN114" i="1"/>
  <c r="AO114" i="1"/>
  <c r="AT114" i="1"/>
  <c r="AU114" i="1" s="1"/>
  <c r="AX114" i="1" s="1"/>
  <c r="AW114" i="1"/>
  <c r="L115" i="1"/>
  <c r="N115" i="1" s="1"/>
  <c r="AK115" i="1"/>
  <c r="AL115" i="1" s="1"/>
  <c r="AM115" i="1"/>
  <c r="AN115" i="1"/>
  <c r="AO115" i="1"/>
  <c r="AT115" i="1"/>
  <c r="AU115" i="1"/>
  <c r="AW115" i="1"/>
  <c r="L116" i="1"/>
  <c r="N116" i="1" s="1"/>
  <c r="AK116" i="1"/>
  <c r="AL116" i="1" s="1"/>
  <c r="H116" i="1" s="1"/>
  <c r="AM116" i="1"/>
  <c r="AN116" i="1"/>
  <c r="AO116" i="1"/>
  <c r="AP116" i="1" s="1"/>
  <c r="J116" i="1" s="1"/>
  <c r="AQ116" i="1" s="1"/>
  <c r="AT116" i="1"/>
  <c r="AU116" i="1"/>
  <c r="AX116" i="1" s="1"/>
  <c r="AW116" i="1"/>
  <c r="L117" i="1"/>
  <c r="N117" i="1" s="1"/>
  <c r="AK117" i="1"/>
  <c r="E117" i="1" s="1"/>
  <c r="AL117" i="1"/>
  <c r="H117" i="1" s="1"/>
  <c r="AM117" i="1"/>
  <c r="AN117" i="1"/>
  <c r="AP117" i="1" s="1"/>
  <c r="J117" i="1" s="1"/>
  <c r="AQ117" i="1" s="1"/>
  <c r="AO117" i="1"/>
  <c r="AT117" i="1"/>
  <c r="AU117" i="1" s="1"/>
  <c r="AW117" i="1"/>
  <c r="L118" i="1"/>
  <c r="N118" i="1" s="1"/>
  <c r="AK118" i="1"/>
  <c r="E118" i="1" s="1"/>
  <c r="AL118" i="1"/>
  <c r="H118" i="1" s="1"/>
  <c r="AM118" i="1"/>
  <c r="AN118" i="1"/>
  <c r="AO118" i="1"/>
  <c r="AP118" i="1"/>
  <c r="J118" i="1" s="1"/>
  <c r="AQ118" i="1" s="1"/>
  <c r="AT118" i="1"/>
  <c r="AU118" i="1" s="1"/>
  <c r="AX118" i="1" s="1"/>
  <c r="AW118" i="1"/>
  <c r="L119" i="1"/>
  <c r="N119" i="1" s="1"/>
  <c r="AK119" i="1"/>
  <c r="E119" i="1" s="1"/>
  <c r="AL119" i="1"/>
  <c r="H119" i="1" s="1"/>
  <c r="AM119" i="1"/>
  <c r="AN119" i="1"/>
  <c r="AP119" i="1" s="1"/>
  <c r="J119" i="1" s="1"/>
  <c r="AQ119" i="1" s="1"/>
  <c r="AO119" i="1"/>
  <c r="AT119" i="1"/>
  <c r="AU119" i="1" s="1"/>
  <c r="AW119" i="1"/>
  <c r="L123" i="1"/>
  <c r="N123" i="1" s="1"/>
  <c r="AK123" i="1"/>
  <c r="E123" i="1" s="1"/>
  <c r="BE137" i="1" s="1"/>
  <c r="AL123" i="1"/>
  <c r="H123" i="1" s="1"/>
  <c r="AM123" i="1"/>
  <c r="AN123" i="1"/>
  <c r="AO123" i="1"/>
  <c r="AP123" i="1"/>
  <c r="J123" i="1" s="1"/>
  <c r="AQ123" i="1" s="1"/>
  <c r="AT123" i="1"/>
  <c r="AU123" i="1" s="1"/>
  <c r="AX123" i="1" s="1"/>
  <c r="AW123" i="1"/>
  <c r="L124" i="1"/>
  <c r="N124" i="1" s="1"/>
  <c r="AK124" i="1"/>
  <c r="E124" i="1" s="1"/>
  <c r="AL124" i="1"/>
  <c r="H124" i="1" s="1"/>
  <c r="AM124" i="1"/>
  <c r="AN124" i="1"/>
  <c r="AP124" i="1" s="1"/>
  <c r="J124" i="1" s="1"/>
  <c r="AQ124" i="1" s="1"/>
  <c r="AO124" i="1"/>
  <c r="AT124" i="1"/>
  <c r="AU124" i="1" s="1"/>
  <c r="AW124" i="1"/>
  <c r="L125" i="1"/>
  <c r="N125" i="1" s="1"/>
  <c r="AK125" i="1"/>
  <c r="E125" i="1" s="1"/>
  <c r="AL125" i="1"/>
  <c r="H125" i="1" s="1"/>
  <c r="AM125" i="1"/>
  <c r="AN125" i="1"/>
  <c r="AO125" i="1"/>
  <c r="AP125" i="1"/>
  <c r="J125" i="1" s="1"/>
  <c r="AQ125" i="1" s="1"/>
  <c r="AT125" i="1"/>
  <c r="AU125" i="1" s="1"/>
  <c r="AX125" i="1" s="1"/>
  <c r="AW125" i="1"/>
  <c r="L126" i="1"/>
  <c r="N126" i="1" s="1"/>
  <c r="AK126" i="1"/>
  <c r="E126" i="1" s="1"/>
  <c r="AL126" i="1"/>
  <c r="H126" i="1" s="1"/>
  <c r="AM126" i="1"/>
  <c r="AN126" i="1"/>
  <c r="AP126" i="1" s="1"/>
  <c r="J126" i="1" s="1"/>
  <c r="AQ126" i="1" s="1"/>
  <c r="AO126" i="1"/>
  <c r="AT126" i="1"/>
  <c r="AU126" i="1" s="1"/>
  <c r="AW126" i="1"/>
  <c r="L127" i="1"/>
  <c r="N127" i="1" s="1"/>
  <c r="AK127" i="1"/>
  <c r="E127" i="1" s="1"/>
  <c r="AL127" i="1"/>
  <c r="H127" i="1" s="1"/>
  <c r="AM127" i="1"/>
  <c r="AN127" i="1"/>
  <c r="AO127" i="1"/>
  <c r="AP127" i="1"/>
  <c r="J127" i="1" s="1"/>
  <c r="AQ127" i="1" s="1"/>
  <c r="AT127" i="1"/>
  <c r="AU127" i="1" s="1"/>
  <c r="AX127" i="1" s="1"/>
  <c r="AW127" i="1"/>
  <c r="L128" i="1"/>
  <c r="N128" i="1" s="1"/>
  <c r="AK128" i="1"/>
  <c r="E128" i="1" s="1"/>
  <c r="AL128" i="1"/>
  <c r="H128" i="1" s="1"/>
  <c r="AM128" i="1"/>
  <c r="AN128" i="1"/>
  <c r="AP128" i="1" s="1"/>
  <c r="J128" i="1" s="1"/>
  <c r="AQ128" i="1" s="1"/>
  <c r="AO128" i="1"/>
  <c r="AT128" i="1"/>
  <c r="AU128" i="1" s="1"/>
  <c r="AW128" i="1"/>
  <c r="L129" i="1"/>
  <c r="N129" i="1" s="1"/>
  <c r="AK129" i="1"/>
  <c r="E129" i="1" s="1"/>
  <c r="AL129" i="1"/>
  <c r="H129" i="1" s="1"/>
  <c r="AM129" i="1"/>
  <c r="AN129" i="1"/>
  <c r="AO129" i="1"/>
  <c r="AP129" i="1"/>
  <c r="J129" i="1" s="1"/>
  <c r="AQ129" i="1" s="1"/>
  <c r="AT129" i="1"/>
  <c r="AU129" i="1" s="1"/>
  <c r="AX129" i="1" s="1"/>
  <c r="AW129" i="1"/>
  <c r="L130" i="1"/>
  <c r="N130" i="1" s="1"/>
  <c r="AK130" i="1"/>
  <c r="E130" i="1" s="1"/>
  <c r="AL130" i="1"/>
  <c r="H130" i="1" s="1"/>
  <c r="AM130" i="1"/>
  <c r="AN130" i="1"/>
  <c r="AP130" i="1" s="1"/>
  <c r="J130" i="1" s="1"/>
  <c r="AQ130" i="1" s="1"/>
  <c r="AO130" i="1"/>
  <c r="AT130" i="1"/>
  <c r="AU130" i="1" s="1"/>
  <c r="AW130" i="1"/>
  <c r="L131" i="1"/>
  <c r="N131" i="1" s="1"/>
  <c r="AK131" i="1"/>
  <c r="E131" i="1" s="1"/>
  <c r="AL131" i="1"/>
  <c r="H131" i="1" s="1"/>
  <c r="AM131" i="1"/>
  <c r="AN131" i="1"/>
  <c r="AO131" i="1"/>
  <c r="AP131" i="1"/>
  <c r="J131" i="1" s="1"/>
  <c r="AQ131" i="1" s="1"/>
  <c r="AT131" i="1"/>
  <c r="AU131" i="1" s="1"/>
  <c r="AX131" i="1" s="1"/>
  <c r="AW131" i="1"/>
  <c r="L132" i="1"/>
  <c r="N132" i="1" s="1"/>
  <c r="AK132" i="1"/>
  <c r="E132" i="1" s="1"/>
  <c r="AL132" i="1"/>
  <c r="H132" i="1" s="1"/>
  <c r="AM132" i="1"/>
  <c r="AN132" i="1"/>
  <c r="AP132" i="1" s="1"/>
  <c r="J132" i="1" s="1"/>
  <c r="AQ132" i="1" s="1"/>
  <c r="AO132" i="1"/>
  <c r="AT132" i="1"/>
  <c r="AU132" i="1" s="1"/>
  <c r="AW132" i="1"/>
  <c r="L133" i="1"/>
  <c r="N133" i="1" s="1"/>
  <c r="AK133" i="1"/>
  <c r="E133" i="1" s="1"/>
  <c r="AL133" i="1"/>
  <c r="H133" i="1" s="1"/>
  <c r="AM133" i="1"/>
  <c r="AN133" i="1"/>
  <c r="AO133" i="1"/>
  <c r="AP133" i="1"/>
  <c r="J133" i="1" s="1"/>
  <c r="AQ133" i="1" s="1"/>
  <c r="AT133" i="1"/>
  <c r="AU133" i="1" s="1"/>
  <c r="AX133" i="1" s="1"/>
  <c r="AW133" i="1"/>
  <c r="L134" i="1"/>
  <c r="N134" i="1" s="1"/>
  <c r="AK134" i="1"/>
  <c r="E134" i="1" s="1"/>
  <c r="AL134" i="1"/>
  <c r="H134" i="1" s="1"/>
  <c r="AM134" i="1"/>
  <c r="AN134" i="1"/>
  <c r="AP134" i="1" s="1"/>
  <c r="J134" i="1" s="1"/>
  <c r="AQ134" i="1" s="1"/>
  <c r="AO134" i="1"/>
  <c r="AT134" i="1"/>
  <c r="AU134" i="1" s="1"/>
  <c r="AW134" i="1"/>
  <c r="L135" i="1"/>
  <c r="N135" i="1" s="1"/>
  <c r="AK135" i="1"/>
  <c r="E135" i="1" s="1"/>
  <c r="AL135" i="1"/>
  <c r="H135" i="1" s="1"/>
  <c r="AM135" i="1"/>
  <c r="AN135" i="1"/>
  <c r="AO135" i="1"/>
  <c r="AP135" i="1"/>
  <c r="J135" i="1" s="1"/>
  <c r="AQ135" i="1" s="1"/>
  <c r="AT135" i="1"/>
  <c r="AU135" i="1" s="1"/>
  <c r="AX135" i="1" s="1"/>
  <c r="AW135" i="1"/>
  <c r="L136" i="1"/>
  <c r="N136" i="1" s="1"/>
  <c r="AK136" i="1"/>
  <c r="E136" i="1" s="1"/>
  <c r="AL136" i="1"/>
  <c r="H136" i="1" s="1"/>
  <c r="AM136" i="1"/>
  <c r="AN136" i="1"/>
  <c r="AP136" i="1" s="1"/>
  <c r="J136" i="1" s="1"/>
  <c r="AQ136" i="1" s="1"/>
  <c r="AO136" i="1"/>
  <c r="AT136" i="1"/>
  <c r="AU136" i="1" s="1"/>
  <c r="AW136" i="1"/>
  <c r="L137" i="1"/>
  <c r="N137" i="1" s="1"/>
  <c r="AK137" i="1"/>
  <c r="E137" i="1" s="1"/>
  <c r="AL137" i="1"/>
  <c r="H137" i="1" s="1"/>
  <c r="AM137" i="1"/>
  <c r="AN137" i="1"/>
  <c r="AO137" i="1"/>
  <c r="AP137" i="1"/>
  <c r="J137" i="1" s="1"/>
  <c r="AQ137" i="1" s="1"/>
  <c r="AT137" i="1"/>
  <c r="AU137" i="1" s="1"/>
  <c r="AX137" i="1" s="1"/>
  <c r="AW137" i="1"/>
  <c r="I17" i="1" l="1"/>
  <c r="AR17" i="1"/>
  <c r="AS17" i="1" s="1"/>
  <c r="AV17" i="1" s="1"/>
  <c r="F17" i="1" s="1"/>
  <c r="I25" i="1"/>
  <c r="AR25" i="1"/>
  <c r="AS25" i="1" s="1"/>
  <c r="AV25" i="1" s="1"/>
  <c r="F25" i="1" s="1"/>
  <c r="AX91" i="1"/>
  <c r="AX73" i="1"/>
  <c r="E57" i="1"/>
  <c r="AX65" i="1"/>
  <c r="E45" i="1"/>
  <c r="AX35" i="1"/>
  <c r="AX28" i="1"/>
  <c r="AP113" i="1"/>
  <c r="J113" i="1" s="1"/>
  <c r="AQ113" i="1" s="1"/>
  <c r="I113" i="1" s="1"/>
  <c r="AP108" i="1"/>
  <c r="J108" i="1" s="1"/>
  <c r="AQ108" i="1" s="1"/>
  <c r="I108" i="1" s="1"/>
  <c r="AP101" i="1"/>
  <c r="J101" i="1" s="1"/>
  <c r="AQ101" i="1" s="1"/>
  <c r="I101" i="1" s="1"/>
  <c r="AP96" i="1"/>
  <c r="J96" i="1" s="1"/>
  <c r="AQ96" i="1" s="1"/>
  <c r="AR96" i="1" s="1"/>
  <c r="AS96" i="1" s="1"/>
  <c r="AV96" i="1" s="1"/>
  <c r="F96" i="1" s="1"/>
  <c r="AP91" i="1"/>
  <c r="J91" i="1" s="1"/>
  <c r="AQ91" i="1" s="1"/>
  <c r="I91" i="1" s="1"/>
  <c r="AP83" i="1"/>
  <c r="J83" i="1" s="1"/>
  <c r="AQ83" i="1" s="1"/>
  <c r="AP78" i="1"/>
  <c r="J78" i="1" s="1"/>
  <c r="AQ78" i="1" s="1"/>
  <c r="I78" i="1" s="1"/>
  <c r="AP73" i="1"/>
  <c r="J73" i="1" s="1"/>
  <c r="AQ73" i="1" s="1"/>
  <c r="AR73" i="1" s="1"/>
  <c r="AS73" i="1" s="1"/>
  <c r="AV73" i="1" s="1"/>
  <c r="F73" i="1" s="1"/>
  <c r="AY73" i="1" s="1"/>
  <c r="G73" i="1" s="1"/>
  <c r="E59" i="1"/>
  <c r="AX89" i="1"/>
  <c r="AX76" i="1"/>
  <c r="E64" i="1"/>
  <c r="AX38" i="1"/>
  <c r="AX31" i="1"/>
  <c r="AX108" i="1"/>
  <c r="AX96" i="1"/>
  <c r="AX83" i="1"/>
  <c r="AX78" i="1"/>
  <c r="AX110" i="1"/>
  <c r="AX88" i="1"/>
  <c r="AX75" i="1"/>
  <c r="AX136" i="1"/>
  <c r="AX130" i="1"/>
  <c r="AX124" i="1"/>
  <c r="AX117" i="1"/>
  <c r="E52" i="1"/>
  <c r="AX37" i="1"/>
  <c r="AX30" i="1"/>
  <c r="AX22" i="1"/>
  <c r="AP115" i="1"/>
  <c r="J115" i="1" s="1"/>
  <c r="AQ115" i="1" s="1"/>
  <c r="AP110" i="1"/>
  <c r="J110" i="1" s="1"/>
  <c r="AQ110" i="1" s="1"/>
  <c r="AP105" i="1"/>
  <c r="J105" i="1" s="1"/>
  <c r="AQ105" i="1" s="1"/>
  <c r="AP98" i="1"/>
  <c r="J98" i="1" s="1"/>
  <c r="AQ98" i="1" s="1"/>
  <c r="AP93" i="1"/>
  <c r="J93" i="1" s="1"/>
  <c r="AQ93" i="1" s="1"/>
  <c r="AP88" i="1"/>
  <c r="J88" i="1" s="1"/>
  <c r="AQ88" i="1" s="1"/>
  <c r="AR88" i="1" s="1"/>
  <c r="AS88" i="1" s="1"/>
  <c r="AV88" i="1" s="1"/>
  <c r="F88" i="1" s="1"/>
  <c r="AP80" i="1"/>
  <c r="J80" i="1" s="1"/>
  <c r="AQ80" i="1" s="1"/>
  <c r="AP75" i="1"/>
  <c r="J75" i="1" s="1"/>
  <c r="AQ75" i="1" s="1"/>
  <c r="I75" i="1" s="1"/>
  <c r="AP70" i="1"/>
  <c r="J70" i="1" s="1"/>
  <c r="AQ70" i="1" s="1"/>
  <c r="E63" i="1"/>
  <c r="E40" i="1"/>
  <c r="BC40" i="1" s="1"/>
  <c r="E54" i="1"/>
  <c r="AP37" i="1"/>
  <c r="J37" i="1" s="1"/>
  <c r="AQ37" i="1" s="1"/>
  <c r="I37" i="1" s="1"/>
  <c r="AP30" i="1"/>
  <c r="J30" i="1" s="1"/>
  <c r="AQ30" i="1" s="1"/>
  <c r="AR30" i="1" s="1"/>
  <c r="AS30" i="1" s="1"/>
  <c r="AV30" i="1" s="1"/>
  <c r="F30" i="1" s="1"/>
  <c r="AY30" i="1" s="1"/>
  <c r="AP90" i="1"/>
  <c r="J90" i="1" s="1"/>
  <c r="AQ90" i="1" s="1"/>
  <c r="AR90" i="1" s="1"/>
  <c r="AS90" i="1" s="1"/>
  <c r="AV90" i="1" s="1"/>
  <c r="F90" i="1" s="1"/>
  <c r="AY90" i="1" s="1"/>
  <c r="G90" i="1" s="1"/>
  <c r="AP77" i="1"/>
  <c r="J77" i="1" s="1"/>
  <c r="AQ77" i="1" s="1"/>
  <c r="AR77" i="1" s="1"/>
  <c r="AS77" i="1" s="1"/>
  <c r="AV77" i="1" s="1"/>
  <c r="F77" i="1" s="1"/>
  <c r="AP72" i="1"/>
  <c r="J72" i="1" s="1"/>
  <c r="AQ72" i="1" s="1"/>
  <c r="AR72" i="1" s="1"/>
  <c r="AS72" i="1" s="1"/>
  <c r="AV72" i="1" s="1"/>
  <c r="F72" i="1" s="1"/>
  <c r="AY72" i="1" s="1"/>
  <c r="E44" i="1"/>
  <c r="AX111" i="1"/>
  <c r="AX101" i="1"/>
  <c r="AX115" i="1"/>
  <c r="AX98" i="1"/>
  <c r="AX80" i="1"/>
  <c r="AX70" i="1"/>
  <c r="AX132" i="1"/>
  <c r="AX126" i="1"/>
  <c r="AP107" i="1"/>
  <c r="J107" i="1" s="1"/>
  <c r="AQ107" i="1" s="1"/>
  <c r="AP100" i="1"/>
  <c r="J100" i="1" s="1"/>
  <c r="AQ100" i="1" s="1"/>
  <c r="AR100" i="1" s="1"/>
  <c r="AS100" i="1" s="1"/>
  <c r="AV100" i="1" s="1"/>
  <c r="F100" i="1" s="1"/>
  <c r="E58" i="1"/>
  <c r="BC58" i="1" s="1"/>
  <c r="AP34" i="1"/>
  <c r="J34" i="1" s="1"/>
  <c r="AQ34" i="1" s="1"/>
  <c r="I34" i="1" s="1"/>
  <c r="AP27" i="1"/>
  <c r="J27" i="1" s="1"/>
  <c r="AQ27" i="1" s="1"/>
  <c r="BB27" i="1" s="1"/>
  <c r="AX18" i="1"/>
  <c r="AX99" i="1"/>
  <c r="AX81" i="1"/>
  <c r="AX71" i="1"/>
  <c r="E41" i="1"/>
  <c r="BC41" i="1" s="1"/>
  <c r="E55" i="1"/>
  <c r="BC55" i="1" s="1"/>
  <c r="E43" i="1"/>
  <c r="BC43" i="1" s="1"/>
  <c r="AX113" i="1"/>
  <c r="AX105" i="1"/>
  <c r="AX93" i="1"/>
  <c r="AX134" i="1"/>
  <c r="AX128" i="1"/>
  <c r="AX119" i="1"/>
  <c r="AX34" i="1"/>
  <c r="AX27" i="1"/>
  <c r="AP112" i="1"/>
  <c r="J112" i="1" s="1"/>
  <c r="AQ112" i="1" s="1"/>
  <c r="AR112" i="1" s="1"/>
  <c r="AS112" i="1" s="1"/>
  <c r="AV112" i="1" s="1"/>
  <c r="F112" i="1" s="1"/>
  <c r="AY112" i="1" s="1"/>
  <c r="G112" i="1" s="1"/>
  <c r="AP95" i="1"/>
  <c r="J95" i="1" s="1"/>
  <c r="AQ95" i="1" s="1"/>
  <c r="AP82" i="1"/>
  <c r="J82" i="1" s="1"/>
  <c r="AQ82" i="1" s="1"/>
  <c r="E46" i="1"/>
  <c r="AX94" i="1"/>
  <c r="AX20" i="1"/>
  <c r="E60" i="1"/>
  <c r="BC60" i="1" s="1"/>
  <c r="AX106" i="1"/>
  <c r="AX26" i="1"/>
  <c r="I21" i="1"/>
  <c r="AP114" i="1"/>
  <c r="J114" i="1" s="1"/>
  <c r="AQ114" i="1" s="1"/>
  <c r="AR114" i="1" s="1"/>
  <c r="AS114" i="1" s="1"/>
  <c r="AV114" i="1" s="1"/>
  <c r="F114" i="1" s="1"/>
  <c r="AP109" i="1"/>
  <c r="J109" i="1" s="1"/>
  <c r="AQ109" i="1" s="1"/>
  <c r="I109" i="1" s="1"/>
  <c r="AP102" i="1"/>
  <c r="J102" i="1" s="1"/>
  <c r="AQ102" i="1" s="1"/>
  <c r="AP97" i="1"/>
  <c r="J97" i="1" s="1"/>
  <c r="AQ97" i="1" s="1"/>
  <c r="AP92" i="1"/>
  <c r="J92" i="1" s="1"/>
  <c r="AQ92" i="1" s="1"/>
  <c r="AP84" i="1"/>
  <c r="J84" i="1" s="1"/>
  <c r="AQ84" i="1" s="1"/>
  <c r="AP79" i="1"/>
  <c r="J79" i="1" s="1"/>
  <c r="AQ79" i="1" s="1"/>
  <c r="AP74" i="1"/>
  <c r="J74" i="1" s="1"/>
  <c r="AQ74" i="1" s="1"/>
  <c r="AP66" i="1"/>
  <c r="J66" i="1" s="1"/>
  <c r="AQ66" i="1" s="1"/>
  <c r="AL20" i="1"/>
  <c r="AP20" i="1" s="1"/>
  <c r="J20" i="1" s="1"/>
  <c r="AQ20" i="1" s="1"/>
  <c r="AR20" i="1" s="1"/>
  <c r="AS20" i="1" s="1"/>
  <c r="AV20" i="1" s="1"/>
  <c r="F20" i="1" s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19" i="1"/>
  <c r="BC118" i="1"/>
  <c r="BC117" i="1"/>
  <c r="AR65" i="1"/>
  <c r="AS65" i="1" s="1"/>
  <c r="AV65" i="1" s="1"/>
  <c r="F65" i="1" s="1"/>
  <c r="AY65" i="1" s="1"/>
  <c r="G65" i="1" s="1"/>
  <c r="I65" i="1"/>
  <c r="I137" i="1"/>
  <c r="AR137" i="1"/>
  <c r="AS137" i="1" s="1"/>
  <c r="AV137" i="1" s="1"/>
  <c r="F137" i="1" s="1"/>
  <c r="AY137" i="1" s="1"/>
  <c r="G137" i="1" s="1"/>
  <c r="I136" i="1"/>
  <c r="AR136" i="1"/>
  <c r="AS136" i="1" s="1"/>
  <c r="AV136" i="1" s="1"/>
  <c r="F136" i="1" s="1"/>
  <c r="AY136" i="1" s="1"/>
  <c r="G136" i="1" s="1"/>
  <c r="BB136" i="1"/>
  <c r="BD136" i="1" s="1"/>
  <c r="I135" i="1"/>
  <c r="AR135" i="1"/>
  <c r="AS135" i="1" s="1"/>
  <c r="AV135" i="1" s="1"/>
  <c r="F135" i="1" s="1"/>
  <c r="AY135" i="1" s="1"/>
  <c r="G135" i="1" s="1"/>
  <c r="I134" i="1"/>
  <c r="AR134" i="1"/>
  <c r="AS134" i="1" s="1"/>
  <c r="AV134" i="1" s="1"/>
  <c r="F134" i="1" s="1"/>
  <c r="AY134" i="1" s="1"/>
  <c r="G134" i="1" s="1"/>
  <c r="BB134" i="1"/>
  <c r="BD134" i="1" s="1"/>
  <c r="I133" i="1"/>
  <c r="AR133" i="1"/>
  <c r="AS133" i="1" s="1"/>
  <c r="AV133" i="1" s="1"/>
  <c r="F133" i="1" s="1"/>
  <c r="AY133" i="1" s="1"/>
  <c r="G133" i="1" s="1"/>
  <c r="I132" i="1"/>
  <c r="AR132" i="1"/>
  <c r="AS132" i="1" s="1"/>
  <c r="AV132" i="1" s="1"/>
  <c r="F132" i="1" s="1"/>
  <c r="AY132" i="1" s="1"/>
  <c r="G132" i="1" s="1"/>
  <c r="I131" i="1"/>
  <c r="AR131" i="1"/>
  <c r="AS131" i="1" s="1"/>
  <c r="AV131" i="1" s="1"/>
  <c r="F131" i="1" s="1"/>
  <c r="AY131" i="1" s="1"/>
  <c r="G131" i="1" s="1"/>
  <c r="I130" i="1"/>
  <c r="AR130" i="1"/>
  <c r="AS130" i="1" s="1"/>
  <c r="AV130" i="1" s="1"/>
  <c r="F130" i="1" s="1"/>
  <c r="AY130" i="1" s="1"/>
  <c r="G130" i="1" s="1"/>
  <c r="BB130" i="1"/>
  <c r="I129" i="1"/>
  <c r="AR129" i="1"/>
  <c r="AS129" i="1" s="1"/>
  <c r="AV129" i="1" s="1"/>
  <c r="F129" i="1" s="1"/>
  <c r="AY129" i="1" s="1"/>
  <c r="G129" i="1" s="1"/>
  <c r="I128" i="1"/>
  <c r="AR128" i="1"/>
  <c r="AS128" i="1" s="1"/>
  <c r="AV128" i="1" s="1"/>
  <c r="F128" i="1" s="1"/>
  <c r="AY128" i="1" s="1"/>
  <c r="G128" i="1" s="1"/>
  <c r="BB128" i="1"/>
  <c r="I127" i="1"/>
  <c r="AR127" i="1"/>
  <c r="AS127" i="1" s="1"/>
  <c r="AV127" i="1" s="1"/>
  <c r="F127" i="1" s="1"/>
  <c r="AY127" i="1" s="1"/>
  <c r="G127" i="1" s="1"/>
  <c r="I126" i="1"/>
  <c r="AR126" i="1"/>
  <c r="AS126" i="1" s="1"/>
  <c r="AV126" i="1" s="1"/>
  <c r="F126" i="1" s="1"/>
  <c r="AY126" i="1" s="1"/>
  <c r="G126" i="1" s="1"/>
  <c r="BB126" i="1"/>
  <c r="I125" i="1"/>
  <c r="AR125" i="1"/>
  <c r="AS125" i="1" s="1"/>
  <c r="AV125" i="1" s="1"/>
  <c r="F125" i="1" s="1"/>
  <c r="AY125" i="1" s="1"/>
  <c r="G125" i="1" s="1"/>
  <c r="I124" i="1"/>
  <c r="AR124" i="1"/>
  <c r="AS124" i="1" s="1"/>
  <c r="AV124" i="1" s="1"/>
  <c r="F124" i="1" s="1"/>
  <c r="AY124" i="1" s="1"/>
  <c r="G124" i="1" s="1"/>
  <c r="I123" i="1"/>
  <c r="AR123" i="1"/>
  <c r="AS123" i="1" s="1"/>
  <c r="AV123" i="1" s="1"/>
  <c r="F123" i="1" s="1"/>
  <c r="AY123" i="1" s="1"/>
  <c r="G123" i="1" s="1"/>
  <c r="I119" i="1"/>
  <c r="AR119" i="1"/>
  <c r="AS119" i="1" s="1"/>
  <c r="AV119" i="1" s="1"/>
  <c r="F119" i="1" s="1"/>
  <c r="AY119" i="1" s="1"/>
  <c r="G119" i="1" s="1"/>
  <c r="BB119" i="1"/>
  <c r="BD119" i="1" s="1"/>
  <c r="I118" i="1"/>
  <c r="AR118" i="1"/>
  <c r="AS118" i="1" s="1"/>
  <c r="AV118" i="1" s="1"/>
  <c r="F118" i="1" s="1"/>
  <c r="AY118" i="1" s="1"/>
  <c r="G118" i="1" s="1"/>
  <c r="I117" i="1"/>
  <c r="AR117" i="1"/>
  <c r="AS117" i="1" s="1"/>
  <c r="AV117" i="1" s="1"/>
  <c r="F117" i="1" s="1"/>
  <c r="AY117" i="1" s="1"/>
  <c r="G117" i="1" s="1"/>
  <c r="BB117" i="1"/>
  <c r="BD117" i="1" s="1"/>
  <c r="AR116" i="1"/>
  <c r="AS116" i="1" s="1"/>
  <c r="AV116" i="1" s="1"/>
  <c r="F116" i="1" s="1"/>
  <c r="AY116" i="1" s="1"/>
  <c r="I116" i="1"/>
  <c r="BB116" i="1"/>
  <c r="AR115" i="1"/>
  <c r="AS115" i="1" s="1"/>
  <c r="AV115" i="1" s="1"/>
  <c r="F115" i="1" s="1"/>
  <c r="AY115" i="1" s="1"/>
  <c r="I115" i="1"/>
  <c r="I114" i="1"/>
  <c r="AR113" i="1"/>
  <c r="AS113" i="1" s="1"/>
  <c r="AV113" i="1" s="1"/>
  <c r="F113" i="1" s="1"/>
  <c r="AY113" i="1" s="1"/>
  <c r="AR111" i="1"/>
  <c r="AS111" i="1" s="1"/>
  <c r="AV111" i="1" s="1"/>
  <c r="F111" i="1" s="1"/>
  <c r="AY111" i="1" s="1"/>
  <c r="I111" i="1"/>
  <c r="AR110" i="1"/>
  <c r="AS110" i="1" s="1"/>
  <c r="AV110" i="1" s="1"/>
  <c r="F110" i="1" s="1"/>
  <c r="AY110" i="1" s="1"/>
  <c r="I110" i="1"/>
  <c r="AR107" i="1"/>
  <c r="AS107" i="1" s="1"/>
  <c r="AV107" i="1" s="1"/>
  <c r="F107" i="1" s="1"/>
  <c r="AY107" i="1" s="1"/>
  <c r="I107" i="1"/>
  <c r="AR106" i="1"/>
  <c r="AS106" i="1" s="1"/>
  <c r="AV106" i="1" s="1"/>
  <c r="F106" i="1" s="1"/>
  <c r="AY106" i="1" s="1"/>
  <c r="G106" i="1" s="1"/>
  <c r="I106" i="1"/>
  <c r="AR105" i="1"/>
  <c r="AS105" i="1" s="1"/>
  <c r="AV105" i="1" s="1"/>
  <c r="F105" i="1" s="1"/>
  <c r="AY105" i="1" s="1"/>
  <c r="I105" i="1"/>
  <c r="AR101" i="1"/>
  <c r="AS101" i="1" s="1"/>
  <c r="AV101" i="1" s="1"/>
  <c r="F101" i="1" s="1"/>
  <c r="AY101" i="1" s="1"/>
  <c r="AR99" i="1"/>
  <c r="AS99" i="1" s="1"/>
  <c r="AV99" i="1" s="1"/>
  <c r="F99" i="1" s="1"/>
  <c r="AY99" i="1" s="1"/>
  <c r="I99" i="1"/>
  <c r="AR98" i="1"/>
  <c r="AS98" i="1" s="1"/>
  <c r="AV98" i="1" s="1"/>
  <c r="F98" i="1" s="1"/>
  <c r="AY98" i="1" s="1"/>
  <c r="I98" i="1"/>
  <c r="AR97" i="1"/>
  <c r="AS97" i="1" s="1"/>
  <c r="AV97" i="1" s="1"/>
  <c r="F97" i="1" s="1"/>
  <c r="AY97" i="1" s="1"/>
  <c r="I97" i="1"/>
  <c r="AR95" i="1"/>
  <c r="AS95" i="1" s="1"/>
  <c r="AV95" i="1" s="1"/>
  <c r="F95" i="1" s="1"/>
  <c r="AY95" i="1" s="1"/>
  <c r="I95" i="1"/>
  <c r="AR94" i="1"/>
  <c r="AS94" i="1" s="1"/>
  <c r="AV94" i="1" s="1"/>
  <c r="F94" i="1" s="1"/>
  <c r="AY94" i="1" s="1"/>
  <c r="G94" i="1" s="1"/>
  <c r="I94" i="1"/>
  <c r="AR93" i="1"/>
  <c r="AS93" i="1" s="1"/>
  <c r="AV93" i="1" s="1"/>
  <c r="F93" i="1" s="1"/>
  <c r="AY93" i="1" s="1"/>
  <c r="I93" i="1"/>
  <c r="AR92" i="1"/>
  <c r="AS92" i="1" s="1"/>
  <c r="AV92" i="1" s="1"/>
  <c r="F92" i="1" s="1"/>
  <c r="AY92" i="1" s="1"/>
  <c r="G92" i="1" s="1"/>
  <c r="I92" i="1"/>
  <c r="AR91" i="1"/>
  <c r="AS91" i="1" s="1"/>
  <c r="AV91" i="1" s="1"/>
  <c r="F91" i="1" s="1"/>
  <c r="AY91" i="1" s="1"/>
  <c r="AR89" i="1"/>
  <c r="AS89" i="1" s="1"/>
  <c r="AV89" i="1" s="1"/>
  <c r="F89" i="1" s="1"/>
  <c r="AY89" i="1" s="1"/>
  <c r="I89" i="1"/>
  <c r="I88" i="1"/>
  <c r="AR84" i="1"/>
  <c r="AS84" i="1" s="1"/>
  <c r="AV84" i="1" s="1"/>
  <c r="F84" i="1" s="1"/>
  <c r="AY84" i="1" s="1"/>
  <c r="I84" i="1"/>
  <c r="AR82" i="1"/>
  <c r="AS82" i="1" s="1"/>
  <c r="AV82" i="1" s="1"/>
  <c r="F82" i="1" s="1"/>
  <c r="AY82" i="1" s="1"/>
  <c r="I82" i="1"/>
  <c r="AR81" i="1"/>
  <c r="AS81" i="1" s="1"/>
  <c r="AV81" i="1" s="1"/>
  <c r="F81" i="1" s="1"/>
  <c r="AY81" i="1" s="1"/>
  <c r="G81" i="1" s="1"/>
  <c r="I81" i="1"/>
  <c r="AR80" i="1"/>
  <c r="AS80" i="1" s="1"/>
  <c r="AV80" i="1" s="1"/>
  <c r="F80" i="1" s="1"/>
  <c r="AY80" i="1" s="1"/>
  <c r="I80" i="1"/>
  <c r="AR79" i="1"/>
  <c r="AS79" i="1" s="1"/>
  <c r="AV79" i="1" s="1"/>
  <c r="F79" i="1" s="1"/>
  <c r="AY79" i="1" s="1"/>
  <c r="G79" i="1" s="1"/>
  <c r="I79" i="1"/>
  <c r="AR78" i="1"/>
  <c r="AS78" i="1" s="1"/>
  <c r="AV78" i="1" s="1"/>
  <c r="F78" i="1" s="1"/>
  <c r="AY78" i="1" s="1"/>
  <c r="AR76" i="1"/>
  <c r="AS76" i="1" s="1"/>
  <c r="AV76" i="1" s="1"/>
  <c r="F76" i="1" s="1"/>
  <c r="AY76" i="1" s="1"/>
  <c r="I76" i="1"/>
  <c r="AR74" i="1"/>
  <c r="AS74" i="1" s="1"/>
  <c r="AV74" i="1" s="1"/>
  <c r="F74" i="1" s="1"/>
  <c r="AY74" i="1" s="1"/>
  <c r="I74" i="1"/>
  <c r="AR71" i="1"/>
  <c r="AS71" i="1" s="1"/>
  <c r="AV71" i="1" s="1"/>
  <c r="F71" i="1" s="1"/>
  <c r="AY71" i="1" s="1"/>
  <c r="I71" i="1"/>
  <c r="AR70" i="1"/>
  <c r="AS70" i="1" s="1"/>
  <c r="AV70" i="1" s="1"/>
  <c r="F70" i="1" s="1"/>
  <c r="AY70" i="1" s="1"/>
  <c r="I70" i="1"/>
  <c r="AR66" i="1"/>
  <c r="AS66" i="1" s="1"/>
  <c r="AV66" i="1" s="1"/>
  <c r="F66" i="1" s="1"/>
  <c r="AY66" i="1" s="1"/>
  <c r="G66" i="1" s="1"/>
  <c r="I66" i="1"/>
  <c r="I20" i="1"/>
  <c r="BC64" i="1"/>
  <c r="BC63" i="1"/>
  <c r="BC62" i="1"/>
  <c r="BC61" i="1"/>
  <c r="BC59" i="1"/>
  <c r="BC57" i="1"/>
  <c r="BC56" i="1"/>
  <c r="BC54" i="1"/>
  <c r="BC53" i="1"/>
  <c r="BC48" i="1"/>
  <c r="BC47" i="1"/>
  <c r="BC46" i="1"/>
  <c r="BC45" i="1"/>
  <c r="BC44" i="1"/>
  <c r="BC42" i="1"/>
  <c r="BC39" i="1"/>
  <c r="I24" i="1"/>
  <c r="AR24" i="1"/>
  <c r="AS24" i="1" s="1"/>
  <c r="AV24" i="1" s="1"/>
  <c r="F24" i="1" s="1"/>
  <c r="AY24" i="1" s="1"/>
  <c r="G24" i="1" s="1"/>
  <c r="I23" i="1"/>
  <c r="AR23" i="1"/>
  <c r="AS23" i="1" s="1"/>
  <c r="AV23" i="1" s="1"/>
  <c r="F23" i="1" s="1"/>
  <c r="H20" i="1"/>
  <c r="AY17" i="1"/>
  <c r="G17" i="1" s="1"/>
  <c r="BB17" i="1"/>
  <c r="BC17" i="1"/>
  <c r="BD17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BB110" i="1"/>
  <c r="E110" i="1"/>
  <c r="H109" i="1"/>
  <c r="E109" i="1"/>
  <c r="H108" i="1"/>
  <c r="E108" i="1"/>
  <c r="H107" i="1"/>
  <c r="E107" i="1"/>
  <c r="H106" i="1"/>
  <c r="BB106" i="1"/>
  <c r="E106" i="1"/>
  <c r="H105" i="1"/>
  <c r="E105" i="1"/>
  <c r="H102" i="1"/>
  <c r="E102" i="1"/>
  <c r="H101" i="1"/>
  <c r="E101" i="1"/>
  <c r="H100" i="1"/>
  <c r="E100" i="1"/>
  <c r="H99" i="1"/>
  <c r="E99" i="1"/>
  <c r="H98" i="1"/>
  <c r="BB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BB71" i="1"/>
  <c r="E71" i="1"/>
  <c r="H70" i="1"/>
  <c r="E70" i="1"/>
  <c r="BE84" i="1" s="1"/>
  <c r="H66" i="1"/>
  <c r="BB66" i="1"/>
  <c r="E66" i="1"/>
  <c r="H65" i="1"/>
  <c r="BB65" i="1"/>
  <c r="BD65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48" i="1"/>
  <c r="H47" i="1"/>
  <c r="H46" i="1"/>
  <c r="H45" i="1"/>
  <c r="H44" i="1"/>
  <c r="H43" i="1"/>
  <c r="H42" i="1"/>
  <c r="H41" i="1"/>
  <c r="H40" i="1"/>
  <c r="H39" i="1"/>
  <c r="AY25" i="1"/>
  <c r="G25" i="1" s="1"/>
  <c r="BB25" i="1"/>
  <c r="BC25" i="1"/>
  <c r="BD25" i="1" s="1"/>
  <c r="I22" i="1"/>
  <c r="AR22" i="1"/>
  <c r="AS22" i="1" s="1"/>
  <c r="AV22" i="1" s="1"/>
  <c r="F22" i="1" s="1"/>
  <c r="AY22" i="1" s="1"/>
  <c r="G22" i="1" s="1"/>
  <c r="AX64" i="1"/>
  <c r="AP64" i="1"/>
  <c r="J64" i="1" s="1"/>
  <c r="AQ64" i="1" s="1"/>
  <c r="AX63" i="1"/>
  <c r="AP63" i="1"/>
  <c r="J63" i="1" s="1"/>
  <c r="AQ63" i="1" s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X56" i="1"/>
  <c r="AP56" i="1"/>
  <c r="J56" i="1" s="1"/>
  <c r="AQ56" i="1" s="1"/>
  <c r="AX55" i="1"/>
  <c r="AP55" i="1"/>
  <c r="J55" i="1" s="1"/>
  <c r="AQ55" i="1" s="1"/>
  <c r="AX54" i="1"/>
  <c r="AP54" i="1"/>
  <c r="J54" i="1" s="1"/>
  <c r="AQ54" i="1" s="1"/>
  <c r="AX53" i="1"/>
  <c r="AP53" i="1"/>
  <c r="J53" i="1" s="1"/>
  <c r="AQ53" i="1" s="1"/>
  <c r="AX52" i="1"/>
  <c r="AP52" i="1"/>
  <c r="J52" i="1" s="1"/>
  <c r="AQ52" i="1" s="1"/>
  <c r="AX48" i="1"/>
  <c r="AP48" i="1"/>
  <c r="J48" i="1" s="1"/>
  <c r="AQ48" i="1" s="1"/>
  <c r="AX47" i="1"/>
  <c r="AP47" i="1"/>
  <c r="J47" i="1" s="1"/>
  <c r="AQ47" i="1" s="1"/>
  <c r="AX46" i="1"/>
  <c r="AP46" i="1"/>
  <c r="J46" i="1" s="1"/>
  <c r="AQ46" i="1" s="1"/>
  <c r="AX45" i="1"/>
  <c r="AP45" i="1"/>
  <c r="J45" i="1" s="1"/>
  <c r="AQ45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AX39" i="1"/>
  <c r="AP39" i="1"/>
  <c r="J39" i="1" s="1"/>
  <c r="AQ39" i="1" s="1"/>
  <c r="AR38" i="1"/>
  <c r="AS38" i="1" s="1"/>
  <c r="AV38" i="1" s="1"/>
  <c r="F38" i="1" s="1"/>
  <c r="AY38" i="1" s="1"/>
  <c r="I38" i="1"/>
  <c r="AR37" i="1"/>
  <c r="AS37" i="1" s="1"/>
  <c r="AV37" i="1" s="1"/>
  <c r="F37" i="1" s="1"/>
  <c r="AY37" i="1" s="1"/>
  <c r="G37" i="1" s="1"/>
  <c r="AR36" i="1"/>
  <c r="AS36" i="1" s="1"/>
  <c r="AV36" i="1" s="1"/>
  <c r="F36" i="1" s="1"/>
  <c r="AY36" i="1" s="1"/>
  <c r="I36" i="1"/>
  <c r="AR35" i="1"/>
  <c r="AS35" i="1" s="1"/>
  <c r="AV35" i="1" s="1"/>
  <c r="F35" i="1" s="1"/>
  <c r="AY35" i="1" s="1"/>
  <c r="I35" i="1"/>
  <c r="AR31" i="1"/>
  <c r="AS31" i="1" s="1"/>
  <c r="AV31" i="1" s="1"/>
  <c r="F31" i="1" s="1"/>
  <c r="AY31" i="1" s="1"/>
  <c r="G31" i="1" s="1"/>
  <c r="I31" i="1"/>
  <c r="AR29" i="1"/>
  <c r="AS29" i="1" s="1"/>
  <c r="AV29" i="1" s="1"/>
  <c r="F29" i="1" s="1"/>
  <c r="AY29" i="1" s="1"/>
  <c r="G29" i="1" s="1"/>
  <c r="I29" i="1"/>
  <c r="AR28" i="1"/>
  <c r="AS28" i="1" s="1"/>
  <c r="AV28" i="1" s="1"/>
  <c r="F28" i="1" s="1"/>
  <c r="AY28" i="1" s="1"/>
  <c r="I28" i="1"/>
  <c r="AR27" i="1"/>
  <c r="AS27" i="1" s="1"/>
  <c r="AV27" i="1" s="1"/>
  <c r="F27" i="1" s="1"/>
  <c r="AY27" i="1" s="1"/>
  <c r="G27" i="1" s="1"/>
  <c r="I27" i="1"/>
  <c r="I26" i="1"/>
  <c r="AR26" i="1"/>
  <c r="AS26" i="1" s="1"/>
  <c r="AV26" i="1" s="1"/>
  <c r="F26" i="1" s="1"/>
  <c r="AY26" i="1" s="1"/>
  <c r="G26" i="1" s="1"/>
  <c r="H24" i="1"/>
  <c r="AY21" i="1"/>
  <c r="G21" i="1" s="1"/>
  <c r="BB21" i="1"/>
  <c r="BC21" i="1"/>
  <c r="BD21" i="1" s="1"/>
  <c r="I19" i="1"/>
  <c r="AR19" i="1"/>
  <c r="AS19" i="1" s="1"/>
  <c r="AV19" i="1" s="1"/>
  <c r="F19" i="1" s="1"/>
  <c r="I18" i="1"/>
  <c r="AR18" i="1"/>
  <c r="AS18" i="1" s="1"/>
  <c r="AV18" i="1" s="1"/>
  <c r="F18" i="1" s="1"/>
  <c r="AY18" i="1" s="1"/>
  <c r="G18" i="1" s="1"/>
  <c r="H38" i="1"/>
  <c r="E38" i="1"/>
  <c r="H37" i="1"/>
  <c r="E37" i="1"/>
  <c r="H36" i="1"/>
  <c r="E36" i="1"/>
  <c r="H35" i="1"/>
  <c r="BB35" i="1"/>
  <c r="E35" i="1"/>
  <c r="H34" i="1"/>
  <c r="E34" i="1"/>
  <c r="BE48" i="1" s="1"/>
  <c r="H31" i="1"/>
  <c r="E31" i="1"/>
  <c r="H30" i="1"/>
  <c r="E30" i="1"/>
  <c r="H29" i="1"/>
  <c r="E29" i="1"/>
  <c r="H28" i="1"/>
  <c r="E28" i="1"/>
  <c r="H27" i="1"/>
  <c r="E27" i="1"/>
  <c r="BE31" i="1" s="1"/>
  <c r="H26" i="1"/>
  <c r="BC23" i="1"/>
  <c r="H22" i="1"/>
  <c r="BB22" i="1"/>
  <c r="BC19" i="1"/>
  <c r="H18" i="1"/>
  <c r="BB18" i="1"/>
  <c r="BC24" i="1"/>
  <c r="BC22" i="1"/>
  <c r="BC20" i="1"/>
  <c r="BC18" i="1"/>
  <c r="AY114" i="1" l="1"/>
  <c r="G114" i="1" s="1"/>
  <c r="BB114" i="1"/>
  <c r="AY100" i="1"/>
  <c r="G100" i="1" s="1"/>
  <c r="BB100" i="1"/>
  <c r="AY96" i="1"/>
  <c r="G96" i="1" s="1"/>
  <c r="BB96" i="1"/>
  <c r="AY88" i="1"/>
  <c r="G88" i="1" s="1"/>
  <c r="AZ88" i="1" s="1"/>
  <c r="BB88" i="1"/>
  <c r="AY77" i="1"/>
  <c r="G77" i="1" s="1"/>
  <c r="AZ77" i="1" s="1"/>
  <c r="BB77" i="1"/>
  <c r="AY20" i="1"/>
  <c r="G20" i="1" s="1"/>
  <c r="BB20" i="1"/>
  <c r="AR102" i="1"/>
  <c r="AS102" i="1" s="1"/>
  <c r="AV102" i="1" s="1"/>
  <c r="F102" i="1" s="1"/>
  <c r="AY102" i="1" s="1"/>
  <c r="G102" i="1" s="1"/>
  <c r="AZ102" i="1" s="1"/>
  <c r="BB90" i="1"/>
  <c r="BD90" i="1" s="1"/>
  <c r="I72" i="1"/>
  <c r="I30" i="1"/>
  <c r="AR83" i="1"/>
  <c r="AS83" i="1" s="1"/>
  <c r="AV83" i="1" s="1"/>
  <c r="F83" i="1" s="1"/>
  <c r="AY83" i="1" s="1"/>
  <c r="G83" i="1" s="1"/>
  <c r="BA83" i="1" s="1"/>
  <c r="AR108" i="1"/>
  <c r="AS108" i="1" s="1"/>
  <c r="AV108" i="1" s="1"/>
  <c r="F108" i="1" s="1"/>
  <c r="AR109" i="1"/>
  <c r="AS109" i="1" s="1"/>
  <c r="AV109" i="1" s="1"/>
  <c r="F109" i="1" s="1"/>
  <c r="AY109" i="1" s="1"/>
  <c r="I102" i="1"/>
  <c r="BE66" i="1"/>
  <c r="BC52" i="1"/>
  <c r="BD128" i="1"/>
  <c r="I73" i="1"/>
  <c r="I83" i="1"/>
  <c r="I96" i="1"/>
  <c r="BB73" i="1"/>
  <c r="BD130" i="1"/>
  <c r="BB29" i="1"/>
  <c r="AR34" i="1"/>
  <c r="AS34" i="1" s="1"/>
  <c r="AV34" i="1" s="1"/>
  <c r="F34" i="1" s="1"/>
  <c r="AY34" i="1" s="1"/>
  <c r="G34" i="1" s="1"/>
  <c r="AR75" i="1"/>
  <c r="AS75" i="1" s="1"/>
  <c r="AV75" i="1" s="1"/>
  <c r="F75" i="1" s="1"/>
  <c r="AY75" i="1" s="1"/>
  <c r="G75" i="1" s="1"/>
  <c r="AZ75" i="1" s="1"/>
  <c r="G98" i="1"/>
  <c r="G110" i="1"/>
  <c r="AZ110" i="1" s="1"/>
  <c r="BD126" i="1"/>
  <c r="G71" i="1"/>
  <c r="BA71" i="1" s="1"/>
  <c r="BB37" i="1"/>
  <c r="BD37" i="1" s="1"/>
  <c r="BB81" i="1"/>
  <c r="BB75" i="1"/>
  <c r="BD75" i="1" s="1"/>
  <c r="BB94" i="1"/>
  <c r="BB112" i="1"/>
  <c r="G35" i="1"/>
  <c r="BE119" i="1"/>
  <c r="I77" i="1"/>
  <c r="I90" i="1"/>
  <c r="I100" i="1"/>
  <c r="I112" i="1"/>
  <c r="BB92" i="1"/>
  <c r="BB124" i="1"/>
  <c r="BD124" i="1" s="1"/>
  <c r="BB132" i="1"/>
  <c r="BD132" i="1" s="1"/>
  <c r="BB79" i="1"/>
  <c r="BB26" i="1"/>
  <c r="BD26" i="1" s="1"/>
  <c r="BB31" i="1"/>
  <c r="BE102" i="1"/>
  <c r="BC28" i="1"/>
  <c r="BC30" i="1"/>
  <c r="BC34" i="1"/>
  <c r="BC36" i="1"/>
  <c r="BC38" i="1"/>
  <c r="BA21" i="1"/>
  <c r="AZ21" i="1"/>
  <c r="AZ27" i="1"/>
  <c r="BA27" i="1"/>
  <c r="G28" i="1"/>
  <c r="AZ29" i="1"/>
  <c r="BA29" i="1"/>
  <c r="G30" i="1"/>
  <c r="AZ31" i="1"/>
  <c r="BA31" i="1"/>
  <c r="AZ35" i="1"/>
  <c r="BA35" i="1"/>
  <c r="G36" i="1"/>
  <c r="AZ37" i="1"/>
  <c r="BA37" i="1"/>
  <c r="G38" i="1"/>
  <c r="BA25" i="1"/>
  <c r="AZ25" i="1"/>
  <c r="BD70" i="1"/>
  <c r="BC70" i="1"/>
  <c r="BC72" i="1"/>
  <c r="BC74" i="1"/>
  <c r="BC76" i="1"/>
  <c r="BC78" i="1"/>
  <c r="BC80" i="1"/>
  <c r="BC82" i="1"/>
  <c r="BC84" i="1"/>
  <c r="BC89" i="1"/>
  <c r="BD89" i="1" s="1"/>
  <c r="BC91" i="1"/>
  <c r="BC93" i="1"/>
  <c r="BD93" i="1" s="1"/>
  <c r="BC95" i="1"/>
  <c r="BC97" i="1"/>
  <c r="BD97" i="1" s="1"/>
  <c r="BC99" i="1"/>
  <c r="BC101" i="1"/>
  <c r="BC105" i="1"/>
  <c r="BC107" i="1"/>
  <c r="BC109" i="1"/>
  <c r="BC111" i="1"/>
  <c r="BD111" i="1" s="1"/>
  <c r="BC113" i="1"/>
  <c r="BC115" i="1"/>
  <c r="BD20" i="1"/>
  <c r="AY23" i="1"/>
  <c r="G23" i="1" s="1"/>
  <c r="BB23" i="1"/>
  <c r="BD23" i="1" s="1"/>
  <c r="BA24" i="1"/>
  <c r="AZ24" i="1"/>
  <c r="AZ66" i="1"/>
  <c r="BA66" i="1"/>
  <c r="G70" i="1"/>
  <c r="AZ71" i="1"/>
  <c r="G72" i="1"/>
  <c r="AZ73" i="1"/>
  <c r="BA73" i="1"/>
  <c r="G74" i="1"/>
  <c r="G76" i="1"/>
  <c r="G78" i="1"/>
  <c r="AZ79" i="1"/>
  <c r="BA79" i="1"/>
  <c r="G80" i="1"/>
  <c r="AZ81" i="1"/>
  <c r="BA81" i="1"/>
  <c r="G82" i="1"/>
  <c r="G84" i="1"/>
  <c r="G89" i="1"/>
  <c r="AZ90" i="1"/>
  <c r="BA90" i="1"/>
  <c r="G91" i="1"/>
  <c r="AZ92" i="1"/>
  <c r="BA92" i="1"/>
  <c r="G93" i="1"/>
  <c r="AZ94" i="1"/>
  <c r="BA94" i="1"/>
  <c r="G95" i="1"/>
  <c r="AZ96" i="1"/>
  <c r="BA96" i="1"/>
  <c r="G97" i="1"/>
  <c r="AZ98" i="1"/>
  <c r="BA98" i="1"/>
  <c r="G99" i="1"/>
  <c r="AZ100" i="1"/>
  <c r="BA100" i="1"/>
  <c r="G101" i="1"/>
  <c r="G105" i="1"/>
  <c r="AZ106" i="1"/>
  <c r="BA106" i="1"/>
  <c r="G107" i="1"/>
  <c r="G109" i="1"/>
  <c r="BA110" i="1"/>
  <c r="G111" i="1"/>
  <c r="AZ112" i="1"/>
  <c r="BA112" i="1"/>
  <c r="G113" i="1"/>
  <c r="AZ114" i="1"/>
  <c r="BA114" i="1"/>
  <c r="G115" i="1"/>
  <c r="BA118" i="1"/>
  <c r="AZ118" i="1"/>
  <c r="BA123" i="1"/>
  <c r="AZ123" i="1"/>
  <c r="BA125" i="1"/>
  <c r="AZ125" i="1"/>
  <c r="BA127" i="1"/>
  <c r="AZ127" i="1"/>
  <c r="BA129" i="1"/>
  <c r="AZ129" i="1"/>
  <c r="BA131" i="1"/>
  <c r="AZ131" i="1"/>
  <c r="BA133" i="1"/>
  <c r="AZ133" i="1"/>
  <c r="BA135" i="1"/>
  <c r="AZ135" i="1"/>
  <c r="BA137" i="1"/>
  <c r="AZ137" i="1"/>
  <c r="BD18" i="1"/>
  <c r="BD22" i="1"/>
  <c r="BD27" i="1"/>
  <c r="BC27" i="1"/>
  <c r="BB28" i="1"/>
  <c r="BC29" i="1"/>
  <c r="BB30" i="1"/>
  <c r="BD31" i="1"/>
  <c r="BC31" i="1"/>
  <c r="BC35" i="1"/>
  <c r="BD35" i="1" s="1"/>
  <c r="BB36" i="1"/>
  <c r="BC37" i="1"/>
  <c r="BB38" i="1"/>
  <c r="BA18" i="1"/>
  <c r="AZ18" i="1"/>
  <c r="AY19" i="1"/>
  <c r="G19" i="1" s="1"/>
  <c r="BB19" i="1"/>
  <c r="BD19" i="1" s="1"/>
  <c r="BB24" i="1"/>
  <c r="BD24" i="1" s="1"/>
  <c r="AZ26" i="1"/>
  <c r="BA26" i="1"/>
  <c r="AR39" i="1"/>
  <c r="AS39" i="1" s="1"/>
  <c r="AV39" i="1" s="1"/>
  <c r="F39" i="1" s="1"/>
  <c r="AY39" i="1" s="1"/>
  <c r="G39" i="1" s="1"/>
  <c r="I39" i="1"/>
  <c r="AR40" i="1"/>
  <c r="AS40" i="1" s="1"/>
  <c r="AV40" i="1" s="1"/>
  <c r="F40" i="1" s="1"/>
  <c r="AY40" i="1" s="1"/>
  <c r="G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AY42" i="1" s="1"/>
  <c r="G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AY44" i="1" s="1"/>
  <c r="G44" i="1" s="1"/>
  <c r="I44" i="1"/>
  <c r="AR45" i="1"/>
  <c r="AS45" i="1" s="1"/>
  <c r="AV45" i="1" s="1"/>
  <c r="F45" i="1" s="1"/>
  <c r="AY45" i="1" s="1"/>
  <c r="G45" i="1" s="1"/>
  <c r="I45" i="1"/>
  <c r="AR46" i="1"/>
  <c r="AS46" i="1" s="1"/>
  <c r="AV46" i="1" s="1"/>
  <c r="F46" i="1" s="1"/>
  <c r="AY46" i="1" s="1"/>
  <c r="G46" i="1" s="1"/>
  <c r="I46" i="1"/>
  <c r="AR47" i="1"/>
  <c r="AS47" i="1" s="1"/>
  <c r="AV47" i="1" s="1"/>
  <c r="F47" i="1" s="1"/>
  <c r="AY47" i="1" s="1"/>
  <c r="G47" i="1" s="1"/>
  <c r="I47" i="1"/>
  <c r="AR48" i="1"/>
  <c r="AS48" i="1" s="1"/>
  <c r="AV48" i="1" s="1"/>
  <c r="F48" i="1" s="1"/>
  <c r="AY48" i="1" s="1"/>
  <c r="G48" i="1" s="1"/>
  <c r="I48" i="1"/>
  <c r="AR52" i="1"/>
  <c r="AS52" i="1" s="1"/>
  <c r="AV52" i="1" s="1"/>
  <c r="F52" i="1" s="1"/>
  <c r="AY52" i="1" s="1"/>
  <c r="G52" i="1" s="1"/>
  <c r="I52" i="1"/>
  <c r="AR53" i="1"/>
  <c r="AS53" i="1" s="1"/>
  <c r="AV53" i="1" s="1"/>
  <c r="F53" i="1" s="1"/>
  <c r="AY53" i="1" s="1"/>
  <c r="G53" i="1" s="1"/>
  <c r="I53" i="1"/>
  <c r="AR54" i="1"/>
  <c r="AS54" i="1" s="1"/>
  <c r="AV54" i="1" s="1"/>
  <c r="F54" i="1" s="1"/>
  <c r="AY54" i="1" s="1"/>
  <c r="G54" i="1" s="1"/>
  <c r="I54" i="1"/>
  <c r="AR55" i="1"/>
  <c r="AS55" i="1" s="1"/>
  <c r="AV55" i="1" s="1"/>
  <c r="F55" i="1" s="1"/>
  <c r="AY55" i="1" s="1"/>
  <c r="G55" i="1" s="1"/>
  <c r="I55" i="1"/>
  <c r="AR56" i="1"/>
  <c r="AS56" i="1" s="1"/>
  <c r="AV56" i="1" s="1"/>
  <c r="F56" i="1" s="1"/>
  <c r="AY56" i="1" s="1"/>
  <c r="G56" i="1" s="1"/>
  <c r="I56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R63" i="1"/>
  <c r="AS63" i="1" s="1"/>
  <c r="AV63" i="1" s="1"/>
  <c r="F63" i="1" s="1"/>
  <c r="AY63" i="1" s="1"/>
  <c r="G63" i="1" s="1"/>
  <c r="I63" i="1"/>
  <c r="AR64" i="1"/>
  <c r="AS64" i="1" s="1"/>
  <c r="AV64" i="1" s="1"/>
  <c r="F64" i="1" s="1"/>
  <c r="AY64" i="1" s="1"/>
  <c r="G64" i="1" s="1"/>
  <c r="I64" i="1"/>
  <c r="BA22" i="1"/>
  <c r="AZ22" i="1"/>
  <c r="BB41" i="1"/>
  <c r="BD41" i="1" s="1"/>
  <c r="BB43" i="1"/>
  <c r="BD43" i="1" s="1"/>
  <c r="BB54" i="1"/>
  <c r="BD54" i="1" s="1"/>
  <c r="BB56" i="1"/>
  <c r="BD56" i="1" s="1"/>
  <c r="BB58" i="1"/>
  <c r="BD58" i="1" s="1"/>
  <c r="BB60" i="1"/>
  <c r="BD60" i="1" s="1"/>
  <c r="BB64" i="1"/>
  <c r="BD64" i="1" s="1"/>
  <c r="BC66" i="1"/>
  <c r="BD66" i="1" s="1"/>
  <c r="BB70" i="1"/>
  <c r="BD71" i="1"/>
  <c r="BC71" i="1"/>
  <c r="BB72" i="1"/>
  <c r="BD72" i="1" s="1"/>
  <c r="BC73" i="1"/>
  <c r="BB74" i="1"/>
  <c r="BD74" i="1" s="1"/>
  <c r="BC75" i="1"/>
  <c r="BB76" i="1"/>
  <c r="BD76" i="1" s="1"/>
  <c r="BC77" i="1"/>
  <c r="BB78" i="1"/>
  <c r="BD78" i="1" s="1"/>
  <c r="BC79" i="1"/>
  <c r="BD79" i="1" s="1"/>
  <c r="BB80" i="1"/>
  <c r="BD80" i="1" s="1"/>
  <c r="BC81" i="1"/>
  <c r="BB82" i="1"/>
  <c r="BD82" i="1" s="1"/>
  <c r="BC83" i="1"/>
  <c r="BB84" i="1"/>
  <c r="BD84" i="1" s="1"/>
  <c r="BC88" i="1"/>
  <c r="BD88" i="1" s="1"/>
  <c r="BB89" i="1"/>
  <c r="BC90" i="1"/>
  <c r="BB91" i="1"/>
  <c r="BC92" i="1"/>
  <c r="BB93" i="1"/>
  <c r="BC94" i="1"/>
  <c r="BD94" i="1" s="1"/>
  <c r="BB95" i="1"/>
  <c r="BC96" i="1"/>
  <c r="BD96" i="1" s="1"/>
  <c r="BB97" i="1"/>
  <c r="BC98" i="1"/>
  <c r="BD98" i="1" s="1"/>
  <c r="BB99" i="1"/>
  <c r="BC100" i="1"/>
  <c r="BD100" i="1" s="1"/>
  <c r="BB101" i="1"/>
  <c r="BD101" i="1" s="1"/>
  <c r="BC102" i="1"/>
  <c r="BB105" i="1"/>
  <c r="BD105" i="1" s="1"/>
  <c r="BC106" i="1"/>
  <c r="BD106" i="1" s="1"/>
  <c r="BB107" i="1"/>
  <c r="BD107" i="1" s="1"/>
  <c r="BC108" i="1"/>
  <c r="BB109" i="1"/>
  <c r="BD109" i="1" s="1"/>
  <c r="BC110" i="1"/>
  <c r="BD110" i="1" s="1"/>
  <c r="BB111" i="1"/>
  <c r="BC112" i="1"/>
  <c r="BD112" i="1" s="1"/>
  <c r="BB113" i="1"/>
  <c r="BD113" i="1" s="1"/>
  <c r="BC114" i="1"/>
  <c r="BD114" i="1" s="1"/>
  <c r="BB115" i="1"/>
  <c r="BD115" i="1" s="1"/>
  <c r="BC116" i="1"/>
  <c r="BD116" i="1" s="1"/>
  <c r="BA17" i="1"/>
  <c r="AZ17" i="1"/>
  <c r="BA20" i="1"/>
  <c r="AZ20" i="1"/>
  <c r="G116" i="1"/>
  <c r="BA117" i="1"/>
  <c r="AZ117" i="1"/>
  <c r="BB118" i="1"/>
  <c r="BD118" i="1" s="1"/>
  <c r="BA119" i="1"/>
  <c r="AZ119" i="1"/>
  <c r="BB123" i="1"/>
  <c r="BD123" i="1" s="1"/>
  <c r="BA124" i="1"/>
  <c r="AZ124" i="1"/>
  <c r="BB125" i="1"/>
  <c r="BD125" i="1" s="1"/>
  <c r="BA126" i="1"/>
  <c r="AZ126" i="1"/>
  <c r="BB127" i="1"/>
  <c r="BD127" i="1" s="1"/>
  <c r="BA128" i="1"/>
  <c r="AZ128" i="1"/>
  <c r="BB129" i="1"/>
  <c r="BD129" i="1" s="1"/>
  <c r="BA130" i="1"/>
  <c r="AZ130" i="1"/>
  <c r="BB131" i="1"/>
  <c r="BD131" i="1" s="1"/>
  <c r="BA132" i="1"/>
  <c r="AZ132" i="1"/>
  <c r="BB133" i="1"/>
  <c r="BD133" i="1" s="1"/>
  <c r="BA134" i="1"/>
  <c r="AZ134" i="1"/>
  <c r="BB135" i="1"/>
  <c r="BD135" i="1" s="1"/>
  <c r="BA136" i="1"/>
  <c r="AZ136" i="1"/>
  <c r="BB137" i="1"/>
  <c r="BD137" i="1" s="1"/>
  <c r="AZ65" i="1"/>
  <c r="BA65" i="1"/>
  <c r="BD99" i="1" l="1"/>
  <c r="AZ83" i="1"/>
  <c r="BB47" i="1"/>
  <c r="BD47" i="1" s="1"/>
  <c r="AY108" i="1"/>
  <c r="G108" i="1" s="1"/>
  <c r="BB108" i="1"/>
  <c r="BD108" i="1" s="1"/>
  <c r="BD81" i="1"/>
  <c r="BB45" i="1"/>
  <c r="BD45" i="1" s="1"/>
  <c r="BA77" i="1"/>
  <c r="BB102" i="1"/>
  <c r="BD102" i="1" s="1"/>
  <c r="BD36" i="1"/>
  <c r="BB39" i="1"/>
  <c r="BD39" i="1" s="1"/>
  <c r="BB34" i="1"/>
  <c r="BD34" i="1" s="1"/>
  <c r="BA75" i="1"/>
  <c r="BD92" i="1"/>
  <c r="BD91" i="1"/>
  <c r="BD30" i="1"/>
  <c r="BB62" i="1"/>
  <c r="BD62" i="1" s="1"/>
  <c r="BD77" i="1"/>
  <c r="BD29" i="1"/>
  <c r="BA102" i="1"/>
  <c r="BB83" i="1"/>
  <c r="BD83" i="1" s="1"/>
  <c r="BB52" i="1"/>
  <c r="BD52" i="1" s="1"/>
  <c r="BD95" i="1"/>
  <c r="BD28" i="1"/>
  <c r="BA88" i="1"/>
  <c r="BD38" i="1"/>
  <c r="BD73" i="1"/>
  <c r="BA116" i="1"/>
  <c r="AZ116" i="1"/>
  <c r="AZ64" i="1"/>
  <c r="BA64" i="1"/>
  <c r="AZ63" i="1"/>
  <c r="BA63" i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6" i="1"/>
  <c r="BA56" i="1"/>
  <c r="AZ55" i="1"/>
  <c r="BA55" i="1"/>
  <c r="AZ54" i="1"/>
  <c r="BA54" i="1"/>
  <c r="AZ53" i="1"/>
  <c r="BA53" i="1"/>
  <c r="AZ52" i="1"/>
  <c r="BA52" i="1"/>
  <c r="AZ48" i="1"/>
  <c r="BA48" i="1"/>
  <c r="AZ47" i="1"/>
  <c r="BA47" i="1"/>
  <c r="AZ46" i="1"/>
  <c r="BA46" i="1"/>
  <c r="AZ45" i="1"/>
  <c r="BA45" i="1"/>
  <c r="AZ44" i="1"/>
  <c r="BA44" i="1"/>
  <c r="AZ43" i="1"/>
  <c r="BA43" i="1"/>
  <c r="AZ42" i="1"/>
  <c r="BA42" i="1"/>
  <c r="AZ41" i="1"/>
  <c r="BA41" i="1"/>
  <c r="AZ40" i="1"/>
  <c r="BA40" i="1"/>
  <c r="AZ39" i="1"/>
  <c r="BA39" i="1"/>
  <c r="AZ113" i="1"/>
  <c r="BA113" i="1"/>
  <c r="AZ109" i="1"/>
  <c r="BA109" i="1"/>
  <c r="AZ105" i="1"/>
  <c r="BA105" i="1"/>
  <c r="AZ99" i="1"/>
  <c r="BA99" i="1"/>
  <c r="AZ95" i="1"/>
  <c r="BA95" i="1"/>
  <c r="AZ91" i="1"/>
  <c r="BA91" i="1"/>
  <c r="AZ84" i="1"/>
  <c r="BA84" i="1"/>
  <c r="AZ80" i="1"/>
  <c r="BA80" i="1"/>
  <c r="AZ76" i="1"/>
  <c r="BA76" i="1"/>
  <c r="AZ72" i="1"/>
  <c r="BA72" i="1"/>
  <c r="AZ36" i="1"/>
  <c r="BA36" i="1"/>
  <c r="AZ30" i="1"/>
  <c r="BA30" i="1"/>
  <c r="BB63" i="1"/>
  <c r="BD63" i="1" s="1"/>
  <c r="BB61" i="1"/>
  <c r="BD61" i="1" s="1"/>
  <c r="BB59" i="1"/>
  <c r="BD59" i="1" s="1"/>
  <c r="BB57" i="1"/>
  <c r="BD57" i="1" s="1"/>
  <c r="BB55" i="1"/>
  <c r="BD55" i="1" s="1"/>
  <c r="BB53" i="1"/>
  <c r="BD53" i="1" s="1"/>
  <c r="BB48" i="1"/>
  <c r="BD48" i="1" s="1"/>
  <c r="BB46" i="1"/>
  <c r="BD46" i="1" s="1"/>
  <c r="BB44" i="1"/>
  <c r="BD44" i="1" s="1"/>
  <c r="BB42" i="1"/>
  <c r="BD42" i="1" s="1"/>
  <c r="BB40" i="1"/>
  <c r="BD40" i="1" s="1"/>
  <c r="BA19" i="1"/>
  <c r="AZ19" i="1"/>
  <c r="AZ115" i="1"/>
  <c r="BA115" i="1"/>
  <c r="AZ111" i="1"/>
  <c r="BA111" i="1"/>
  <c r="AZ107" i="1"/>
  <c r="BA107" i="1"/>
  <c r="AZ101" i="1"/>
  <c r="BA101" i="1"/>
  <c r="AZ97" i="1"/>
  <c r="BA97" i="1"/>
  <c r="AZ93" i="1"/>
  <c r="BA93" i="1"/>
  <c r="AZ89" i="1"/>
  <c r="BA89" i="1"/>
  <c r="AZ82" i="1"/>
  <c r="BA82" i="1"/>
  <c r="AZ78" i="1"/>
  <c r="BA78" i="1"/>
  <c r="AZ74" i="1"/>
  <c r="BA74" i="1"/>
  <c r="AZ70" i="1"/>
  <c r="BA70" i="1"/>
  <c r="BA23" i="1"/>
  <c r="AZ23" i="1"/>
  <c r="AZ38" i="1"/>
  <c r="BA38" i="1"/>
  <c r="AZ34" i="1"/>
  <c r="BA34" i="1"/>
  <c r="AZ28" i="1"/>
  <c r="BA28" i="1"/>
  <c r="AZ108" i="1" l="1"/>
  <c r="BA108" i="1"/>
</calcChain>
</file>

<file path=xl/sharedStrings.xml><?xml version="1.0" encoding="utf-8"?>
<sst xmlns="http://schemas.openxmlformats.org/spreadsheetml/2006/main" count="388" uniqueCount="147">
  <si>
    <t>OPEN 6.2.4</t>
  </si>
  <si>
    <t>Mon Jun 22 2015 11:59:15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</si>
  <si>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</si>
  <si>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</si>
  <si>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</si>
  <si>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</si>
  <si>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</si>
  <si>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</si>
  <si>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</si>
  <si>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</si>
  <si>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</si>
  <si>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</si>
  <si>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</si>
  <si>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</si>
  <si>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</si>
  <si>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</si>
  <si>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</si>
  <si>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</si>
  <si>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</si>
  <si>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</si>
  <si>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</si>
  <si>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</si>
  <si>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</si>
  <si>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</si>
  <si>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</si>
  <si>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</si>
  <si>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</si>
  <si>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</si>
  <si>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</si>
  <si>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</si>
  <si>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</si>
  <si>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</si>
  <si>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</si>
  <si>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</si>
  <si>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</si>
  <si>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</si>
  <si>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</si>
  <si>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</si>
  <si>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</si>
  <si>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</si>
  <si>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</si>
  <si>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</si>
  <si>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</si>
  <si>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</si>
  <si>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</si>
  <si>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</si>
  <si>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</si>
  <si>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</si>
  <si>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</si>
  <si>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</si>
  <si>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</si>
  <si>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</si>
  <si>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</si>
  <si>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</si>
  <si>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</si>
  <si>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</si>
  <si>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</si>
  <si>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</si>
  <si>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</si>
  <si>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</si>
  <si>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</si>
  <si>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</si>
  <si>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</si>
  <si>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</si>
  <si>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</si>
  <si>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</si>
  <si>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</si>
  <si>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</si>
  <si>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</si>
  <si>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"12:02:30 CO2 Mixer -&gt; OFF"
</t>
  </si>
  <si>
    <t xml:space="preserve">"12:03:29 CO2 Mixer: CO2R -&gt; 400 uml"
</t>
  </si>
  <si>
    <t xml:space="preserve">"12:03:36 Coolers: Tblock -&gt; 0.00 C"
</t>
  </si>
  <si>
    <t xml:space="preserve">"12:19:25 Coolers: Tblock -&gt; 18.25 C"
</t>
  </si>
  <si>
    <t xml:space="preserve">"12:20:43 Flow: Fixed -&gt; 500 umol/s"
</t>
  </si>
  <si>
    <t xml:space="preserve">"12:21:35 Flow: Fixed -&gt; 500 umol/s"
</t>
  </si>
  <si>
    <t>12:21:56</t>
  </si>
  <si>
    <t>12:21:57</t>
  </si>
  <si>
    <t>12:21:58</t>
  </si>
  <si>
    <t>12:21:59</t>
  </si>
  <si>
    <t>12:22:00</t>
  </si>
  <si>
    <t>12:22:01</t>
  </si>
  <si>
    <t>12:22:02</t>
  </si>
  <si>
    <t>12:22:03</t>
  </si>
  <si>
    <t xml:space="preserve">"12:22:12 Coolers: Tblock -&gt; 23.00 C"
</t>
  </si>
  <si>
    <t xml:space="preserve">"12:24:40 Flow: Fixed -&gt; 500 umol/s"
</t>
  </si>
  <si>
    <t>12:24:56</t>
  </si>
  <si>
    <t>12:24:57</t>
  </si>
  <si>
    <t>12:24:58</t>
  </si>
  <si>
    <t>12:24:59</t>
  </si>
  <si>
    <t>12:25:00</t>
  </si>
  <si>
    <t>12:25:01</t>
  </si>
  <si>
    <t>12:25:02</t>
  </si>
  <si>
    <t>12:25:03</t>
  </si>
  <si>
    <t xml:space="preserve">"12:25:12 Coolers: Tblock -&gt; 28.00 C"
</t>
  </si>
  <si>
    <t xml:space="preserve">"12:27:29 Flow: Fixed -&gt; 500 umol/s"
</t>
  </si>
  <si>
    <t xml:space="preserve">"12:28:36 Flow: Fixed -&gt; 500 umol/s"
</t>
  </si>
  <si>
    <t>12:28:55</t>
  </si>
  <si>
    <t>12:28:56</t>
  </si>
  <si>
    <t>12:28:57</t>
  </si>
  <si>
    <t>12:28:58</t>
  </si>
  <si>
    <t>12:28:59</t>
  </si>
  <si>
    <t>12:29:00</t>
  </si>
  <si>
    <t>12:29:01</t>
  </si>
  <si>
    <t>12:29:02</t>
  </si>
  <si>
    <t xml:space="preserve">"12:29:13 Coolers: Tblock -&gt; 33.00 C"
</t>
  </si>
  <si>
    <t xml:space="preserve">"12:31:44 Flow: Fixed -&gt; 500 umol/s"
</t>
  </si>
  <si>
    <t xml:space="preserve">"12:33:29 Flow: Fixed -&gt; 500 umol/s"
</t>
  </si>
  <si>
    <t>12:33:49</t>
  </si>
  <si>
    <t>12:33:50</t>
  </si>
  <si>
    <t>12:33:51</t>
  </si>
  <si>
    <t>12:33:52</t>
  </si>
  <si>
    <t>12:33:53</t>
  </si>
  <si>
    <t>12:33:54</t>
  </si>
  <si>
    <t>12:33:55</t>
  </si>
  <si>
    <t>12:33:56</t>
  </si>
  <si>
    <t xml:space="preserve">"12:34:08 Coolers: Tblock -&gt; 38.00 C"
</t>
  </si>
  <si>
    <t xml:space="preserve">"12:36:55 Flow: Fixed -&gt; 500 umol/s"
</t>
  </si>
  <si>
    <t xml:space="preserve">"12:38:07 Flow: Fixed -&gt; 500 umol/s"
</t>
  </si>
  <si>
    <t>12:38:22</t>
  </si>
  <si>
    <t>12:38:23</t>
  </si>
  <si>
    <t>12:38:24</t>
  </si>
  <si>
    <t>12:38:25</t>
  </si>
  <si>
    <t>12:38:26</t>
  </si>
  <si>
    <t>12:38:27</t>
  </si>
  <si>
    <t>12:38:28</t>
  </si>
  <si>
    <t>12:38:29</t>
  </si>
  <si>
    <t xml:space="preserve">"12:38:37 Coolers: Tblock -&gt; 43.00 C"
</t>
  </si>
  <si>
    <t xml:space="preserve">"12:42:20 Flow: Fixed -&gt; 500 umol/s"
</t>
  </si>
  <si>
    <t>12:42:32</t>
  </si>
  <si>
    <t>12:42:33</t>
  </si>
  <si>
    <t>12:42:34</t>
  </si>
  <si>
    <t>12:42:35</t>
  </si>
  <si>
    <t>12:42:36</t>
  </si>
  <si>
    <t>12:42:37</t>
  </si>
  <si>
    <t>12:42:38</t>
  </si>
  <si>
    <t>12:42:39</t>
  </si>
  <si>
    <t xml:space="preserve">"12:42:47 Coolers: Tblock -&gt; 48.00 C"
</t>
  </si>
  <si>
    <t xml:space="preserve">"12:47:37 Coolers: Tblock -&gt; 47.71 C"
</t>
  </si>
  <si>
    <t xml:space="preserve">"12:48:08 Flow: Fixed -&gt; 500 umol/s"
</t>
  </si>
  <si>
    <t>12:48:24</t>
  </si>
  <si>
    <t>12:48:25</t>
  </si>
  <si>
    <t>12:48:26</t>
  </si>
  <si>
    <t>12:48:27</t>
  </si>
  <si>
    <t>12:48:28</t>
  </si>
  <si>
    <t>12:48:29</t>
  </si>
  <si>
    <t>12:48:30</t>
  </si>
  <si>
    <t>12:48:31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</si>
</sst>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7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 t="s">
        <v>9</v>
      </c>
      <c r="B16" s="1" t="s">
        <v>74</v>
      </c>
    </row>
    <row r="17" spans="1:114" x14ac:dyDescent="0.25">
      <c r="A17" s="1">
        <v>1</v>
      </c>
      <c r="B17" s="1" t="s">
        <v>75</v>
      </c>
      <c r="C17" s="1">
        <v>1366.5000047497451</v>
      </c>
      <c r="D17" s="1">
        <v>0</v>
      </c>
      <c r="E17">
        <f t="shared" ref="E17:E31" si="0">(R17-S17*(1000-T17)/(1000-U17))*AK17</f>
        <v>22.403451447887839</v>
      </c>
      <c r="F17">
        <f t="shared" ref="F17:F31" si="1">IF(AV17&lt;&gt;0,1/(1/AV17-1/N17),0)</f>
        <v>0.35348341668126565</v>
      </c>
      <c r="G17">
        <f t="shared" ref="G17:G31" si="2">((AY17-AL17/2)*S17-E17)/(AY17+AL17/2)</f>
        <v>243.83886079632461</v>
      </c>
      <c r="H17">
        <f t="shared" ref="H17:H31" si="3">AL17*1000</f>
        <v>8.2962525175027366</v>
      </c>
      <c r="I17">
        <f t="shared" ref="I17:I31" si="4">(AQ17-AW17)</f>
        <v>1.9600315419004426</v>
      </c>
      <c r="J17">
        <f t="shared" ref="J17:J31" si="5">(P17+AP17*D17)</f>
        <v>23.0972900390625</v>
      </c>
      <c r="K17" s="1">
        <v>6</v>
      </c>
      <c r="L17">
        <f t="shared" ref="L17:L31" si="6">(K17*AE17+AF17)</f>
        <v>1.4200000166893005</v>
      </c>
      <c r="M17" s="1">
        <v>1</v>
      </c>
      <c r="N17">
        <f t="shared" ref="N17:N31" si="7">L17*(M17+1)*(M17+1)/(M17*M17+1)</f>
        <v>2.8400000333786011</v>
      </c>
      <c r="O17" s="1">
        <v>20.172679901123047</v>
      </c>
      <c r="P17" s="1">
        <v>23.0972900390625</v>
      </c>
      <c r="Q17" s="1">
        <v>18.185562133789063</v>
      </c>
      <c r="R17" s="1">
        <v>399.34674072265625</v>
      </c>
      <c r="S17" s="1">
        <v>368.78109741210937</v>
      </c>
      <c r="T17" s="1">
        <v>1.6677122116088867</v>
      </c>
      <c r="U17" s="1">
        <v>11.511861801147461</v>
      </c>
      <c r="V17" s="1">
        <v>5.3525938987731934</v>
      </c>
      <c r="W17" s="1">
        <v>36.94781494140625</v>
      </c>
      <c r="X17" s="1">
        <v>499.83477783203125</v>
      </c>
      <c r="Y17" s="1">
        <v>1499.781494140625</v>
      </c>
      <c r="Z17" s="1">
        <v>227.82693481445312</v>
      </c>
      <c r="AA17" s="1">
        <v>76.124710083007812</v>
      </c>
      <c r="AB17" s="1">
        <v>-1.3124628067016602</v>
      </c>
      <c r="AC17" s="1">
        <v>0.28825414180755615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ref="AK17:AK31" si="8">X17*0.000001/(K17*0.0001)</f>
        <v>0.83305796305338531</v>
      </c>
      <c r="AL17">
        <f t="shared" ref="AL17:AL31" si="9">(U17-T17)/(1000-U17)*AK17</f>
        <v>8.2962525175027373E-3</v>
      </c>
      <c r="AM17">
        <f t="shared" ref="AM17:AM31" si="10">(P17+273.15)</f>
        <v>296.24729003906248</v>
      </c>
      <c r="AN17">
        <f t="shared" ref="AN17:AN31" si="11">(O17+273.15)</f>
        <v>293.32267990112302</v>
      </c>
      <c r="AO17">
        <f t="shared" ref="AO17:AO31" si="12">(Y17*AG17+Z17*AH17)*AI17</f>
        <v>239.96503369886341</v>
      </c>
      <c r="AP17">
        <f t="shared" ref="AP17:AP31" si="13">((AO17+0.00000010773*(AN17^4-AM17^4))-AL17*44100)/(L17*51.4+0.00000043092*AM17^3)</f>
        <v>-1.8788560248174244</v>
      </c>
      <c r="AQ17">
        <f t="shared" ref="AQ17:AQ31" si="14">0.61365*EXP(17.502*J17/(240.97+J17))</f>
        <v>2.8363686840284452</v>
      </c>
      <c r="AR17">
        <f t="shared" ref="AR17:AR31" si="15">AQ17*1000/AA17</f>
        <v>37.259500639616434</v>
      </c>
      <c r="AS17">
        <f t="shared" ref="AS17:AS31" si="16">(AR17-U17)</f>
        <v>25.747638838468973</v>
      </c>
      <c r="AT17">
        <f t="shared" ref="AT17:AT31" si="17">IF(D17,P17,(O17+P17)/2)</f>
        <v>21.634984970092773</v>
      </c>
      <c r="AU17">
        <f t="shared" ref="AU17:AU31" si="18">0.61365*EXP(17.502*AT17/(240.97+AT17))</f>
        <v>2.5950088778476239</v>
      </c>
      <c r="AV17">
        <f t="shared" ref="AV17:AV31" si="19">IF(AS17&lt;&gt;0,(1000-(AR17+U17)/2)/AS17*AL17,0)</f>
        <v>0.31435669884394007</v>
      </c>
      <c r="AW17">
        <f t="shared" ref="AW17:AW31" si="20">U17*AA17/1000</f>
        <v>0.87633714212800262</v>
      </c>
      <c r="AX17">
        <f t="shared" ref="AX17:AX31" si="21">(AU17-AW17)</f>
        <v>1.7186717357196213</v>
      </c>
      <c r="AY17">
        <f t="shared" ref="AY17:AY31" si="22">1/(1.6/F17+1.37/N17)</f>
        <v>0.19964967059038533</v>
      </c>
      <c r="AZ17">
        <f t="shared" ref="AZ17:AZ31" si="23">G17*AA17*0.001</f>
        <v>18.562162585091112</v>
      </c>
      <c r="BA17">
        <f t="shared" ref="BA17:BA31" si="24">G17/S17</f>
        <v>0.66120216710521096</v>
      </c>
      <c r="BB17">
        <f t="shared" ref="BB17:BB31" si="25">(1-AL17*AA17/AQ17/F17)*100</f>
        <v>37.009379243850539</v>
      </c>
      <c r="BC17">
        <f t="shared" ref="BC17:BC31" si="26">(S17-E17/(N17/1.35))</f>
        <v>358.13156956028462</v>
      </c>
      <c r="BD17">
        <f t="shared" ref="BD17:BD31" si="27">E17*BB17/100/BC17</f>
        <v>2.3151766040176023E-2</v>
      </c>
    </row>
    <row r="18" spans="1:114" x14ac:dyDescent="0.25">
      <c r="A18" s="1">
        <v>2</v>
      </c>
      <c r="B18" s="1" t="s">
        <v>76</v>
      </c>
      <c r="C18" s="1">
        <v>1367.0000047385693</v>
      </c>
      <c r="D18" s="1">
        <v>0</v>
      </c>
      <c r="E18">
        <f t="shared" si="0"/>
        <v>22.384760514943064</v>
      </c>
      <c r="F18">
        <f t="shared" si="1"/>
        <v>0.35347208900753163</v>
      </c>
      <c r="G18">
        <f t="shared" si="2"/>
        <v>243.94503662580675</v>
      </c>
      <c r="H18">
        <f t="shared" si="3"/>
        <v>8.2959016207414518</v>
      </c>
      <c r="I18">
        <f t="shared" si="4"/>
        <v>1.9600113094167377</v>
      </c>
      <c r="J18">
        <f t="shared" si="5"/>
        <v>23.096660614013672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20.173009872436523</v>
      </c>
      <c r="P18" s="1">
        <v>23.096660614013672</v>
      </c>
      <c r="Q18" s="1">
        <v>18.185604095458984</v>
      </c>
      <c r="R18" s="1">
        <v>399.34225463867187</v>
      </c>
      <c r="S18" s="1">
        <v>368.79931640625</v>
      </c>
      <c r="T18" s="1">
        <v>1.6670349836349487</v>
      </c>
      <c r="U18" s="1">
        <v>11.510684967041016</v>
      </c>
      <c r="V18" s="1">
        <v>5.3503222465515137</v>
      </c>
      <c r="W18" s="1">
        <v>36.943359375</v>
      </c>
      <c r="X18" s="1">
        <v>499.839599609375</v>
      </c>
      <c r="Y18" s="1">
        <v>1499.76953125</v>
      </c>
      <c r="Z18" s="1">
        <v>227.77774047851563</v>
      </c>
      <c r="AA18" s="1">
        <v>76.124870300292969</v>
      </c>
      <c r="AB18" s="1">
        <v>-1.3124628067016602</v>
      </c>
      <c r="AC18" s="1">
        <v>0.28825414180755615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0.83306599934895809</v>
      </c>
      <c r="AL18">
        <f t="shared" si="9"/>
        <v>8.2959016207414509E-3</v>
      </c>
      <c r="AM18">
        <f t="shared" si="10"/>
        <v>296.24666061401365</v>
      </c>
      <c r="AN18">
        <f t="shared" si="11"/>
        <v>293.3230098724365</v>
      </c>
      <c r="AO18">
        <f t="shared" si="12"/>
        <v>239.96311963640619</v>
      </c>
      <c r="AP18">
        <f t="shared" si="13"/>
        <v>-1.8785701692705488</v>
      </c>
      <c r="AQ18">
        <f t="shared" si="14"/>
        <v>2.8362607096002672</v>
      </c>
      <c r="AR18">
        <f t="shared" si="15"/>
        <v>37.258003835171742</v>
      </c>
      <c r="AS18">
        <f t="shared" si="16"/>
        <v>25.747318868130726</v>
      </c>
      <c r="AT18">
        <f t="shared" si="17"/>
        <v>21.634835243225098</v>
      </c>
      <c r="AU18">
        <f t="shared" si="18"/>
        <v>2.5949851159253146</v>
      </c>
      <c r="AV18">
        <f t="shared" si="19"/>
        <v>0.31434774004844551</v>
      </c>
      <c r="AW18">
        <f t="shared" si="20"/>
        <v>0.87624940018352937</v>
      </c>
      <c r="AX18">
        <f t="shared" si="21"/>
        <v>1.7187357157417851</v>
      </c>
      <c r="AY18">
        <f t="shared" si="22"/>
        <v>0.19964388881571093</v>
      </c>
      <c r="AZ18">
        <f t="shared" si="23"/>
        <v>18.570284273539759</v>
      </c>
      <c r="BA18">
        <f t="shared" si="24"/>
        <v>0.66145739911591828</v>
      </c>
      <c r="BB18">
        <f t="shared" si="25"/>
        <v>37.00749435507479</v>
      </c>
      <c r="BC18">
        <f t="shared" si="26"/>
        <v>358.158673328784</v>
      </c>
      <c r="BD18">
        <f t="shared" si="27"/>
        <v>2.312952219465016E-2</v>
      </c>
    </row>
    <row r="19" spans="1:114" x14ac:dyDescent="0.25">
      <c r="A19" s="1">
        <v>3</v>
      </c>
      <c r="B19" s="1" t="s">
        <v>76</v>
      </c>
      <c r="C19" s="1">
        <v>1367.5000047273934</v>
      </c>
      <c r="D19" s="1">
        <v>0</v>
      </c>
      <c r="E19">
        <f t="shared" si="0"/>
        <v>22.378008404322486</v>
      </c>
      <c r="F19">
        <f t="shared" si="1"/>
        <v>0.3534807941838225</v>
      </c>
      <c r="G19">
        <f t="shared" si="2"/>
        <v>243.99190726495178</v>
      </c>
      <c r="H19">
        <f t="shared" si="3"/>
        <v>8.295603324793337</v>
      </c>
      <c r="I19">
        <f t="shared" si="4"/>
        <v>1.9598999418972169</v>
      </c>
      <c r="J19">
        <f t="shared" si="5"/>
        <v>23.095708847045898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20.173110961914063</v>
      </c>
      <c r="P19" s="1">
        <v>23.095708847045898</v>
      </c>
      <c r="Q19" s="1">
        <v>18.185661315917969</v>
      </c>
      <c r="R19" s="1">
        <v>399.34521484375</v>
      </c>
      <c r="S19" s="1">
        <v>368.81033325195312</v>
      </c>
      <c r="T19" s="1">
        <v>1.666682243347168</v>
      </c>
      <c r="U19" s="1">
        <v>11.510007858276367</v>
      </c>
      <c r="V19" s="1">
        <v>5.3491549491882324</v>
      </c>
      <c r="W19" s="1">
        <v>36.940944671630859</v>
      </c>
      <c r="X19" s="1">
        <v>499.83843994140625</v>
      </c>
      <c r="Y19" s="1">
        <v>1499.7435302734375</v>
      </c>
      <c r="Z19" s="1">
        <v>227.78440856933594</v>
      </c>
      <c r="AA19" s="1">
        <v>76.124839782714844</v>
      </c>
      <c r="AB19" s="1">
        <v>-1.3124628067016602</v>
      </c>
      <c r="AC19" s="1">
        <v>0.28825414180755615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0.83306406656901022</v>
      </c>
      <c r="AL19">
        <f t="shared" si="9"/>
        <v>8.2956033247933367E-3</v>
      </c>
      <c r="AM19">
        <f t="shared" si="10"/>
        <v>296.24570884704588</v>
      </c>
      <c r="AN19">
        <f t="shared" si="11"/>
        <v>293.32311096191404</v>
      </c>
      <c r="AO19">
        <f t="shared" si="12"/>
        <v>239.95895948024918</v>
      </c>
      <c r="AP19">
        <f t="shared" si="13"/>
        <v>-1.8783260310610672</v>
      </c>
      <c r="AQ19">
        <f t="shared" si="14"/>
        <v>2.8360974460062942</v>
      </c>
      <c r="AR19">
        <f t="shared" si="15"/>
        <v>37.25587408921244</v>
      </c>
      <c r="AS19">
        <f t="shared" si="16"/>
        <v>25.745866230936073</v>
      </c>
      <c r="AT19">
        <f t="shared" si="17"/>
        <v>21.63440990447998</v>
      </c>
      <c r="AU19">
        <f t="shared" si="18"/>
        <v>2.5949176149431445</v>
      </c>
      <c r="AV19">
        <f t="shared" si="19"/>
        <v>0.31435462477694398</v>
      </c>
      <c r="AW19">
        <f t="shared" si="20"/>
        <v>0.87619750410907726</v>
      </c>
      <c r="AX19">
        <f t="shared" si="21"/>
        <v>1.7187201108340673</v>
      </c>
      <c r="AY19">
        <f t="shared" si="22"/>
        <v>0.19964833204076837</v>
      </c>
      <c r="AZ19">
        <f t="shared" si="23"/>
        <v>18.573844848823473</v>
      </c>
      <c r="BA19">
        <f t="shared" si="24"/>
        <v>0.66156472654541509</v>
      </c>
      <c r="BB19">
        <f t="shared" si="25"/>
        <v>37.007709867771133</v>
      </c>
      <c r="BC19">
        <f t="shared" si="26"/>
        <v>358.17289980449794</v>
      </c>
      <c r="BD19">
        <f t="shared" si="27"/>
        <v>2.3121761665881084E-2</v>
      </c>
    </row>
    <row r="20" spans="1:114" x14ac:dyDescent="0.25">
      <c r="A20" s="1">
        <v>4</v>
      </c>
      <c r="B20" s="1" t="s">
        <v>77</v>
      </c>
      <c r="C20" s="1">
        <v>1368.0000047162175</v>
      </c>
      <c r="D20" s="1">
        <v>0</v>
      </c>
      <c r="E20">
        <f t="shared" si="0"/>
        <v>22.394860843822801</v>
      </c>
      <c r="F20">
        <f t="shared" si="1"/>
        <v>0.35353339929602218</v>
      </c>
      <c r="G20">
        <f t="shared" si="2"/>
        <v>243.92575653137825</v>
      </c>
      <c r="H20">
        <f t="shared" si="3"/>
        <v>8.2949211650888408</v>
      </c>
      <c r="I20">
        <f t="shared" si="4"/>
        <v>1.9594944391964613</v>
      </c>
      <c r="J20">
        <f t="shared" si="5"/>
        <v>23.092815399169922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20.172988891601563</v>
      </c>
      <c r="P20" s="1">
        <v>23.092815399169922</v>
      </c>
      <c r="Q20" s="1">
        <v>18.184982299804687</v>
      </c>
      <c r="R20" s="1">
        <v>399.3643798828125</v>
      </c>
      <c r="S20" s="1">
        <v>368.80935668945312</v>
      </c>
      <c r="T20" s="1">
        <v>1.6661732196807861</v>
      </c>
      <c r="U20" s="1">
        <v>11.508773803710938</v>
      </c>
      <c r="V20" s="1">
        <v>5.3475809097290039</v>
      </c>
      <c r="W20" s="1">
        <v>36.937393188476562</v>
      </c>
      <c r="X20" s="1">
        <v>499.83477783203125</v>
      </c>
      <c r="Y20" s="1">
        <v>1499.79296875</v>
      </c>
      <c r="Z20" s="1">
        <v>227.75411987304687</v>
      </c>
      <c r="AA20" s="1">
        <v>76.125114440917969</v>
      </c>
      <c r="AB20" s="1">
        <v>-1.3124628067016602</v>
      </c>
      <c r="AC20" s="1">
        <v>0.28825414180755615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0.83305796305338531</v>
      </c>
      <c r="AL20">
        <f t="shared" si="9"/>
        <v>8.2949211650888404E-3</v>
      </c>
      <c r="AM20">
        <f t="shared" si="10"/>
        <v>296.2428153991699</v>
      </c>
      <c r="AN20">
        <f t="shared" si="11"/>
        <v>293.32298889160154</v>
      </c>
      <c r="AO20">
        <f t="shared" si="12"/>
        <v>239.96686963632237</v>
      </c>
      <c r="AP20">
        <f t="shared" si="13"/>
        <v>-1.8775128165062593</v>
      </c>
      <c r="AQ20">
        <f t="shared" si="14"/>
        <v>2.835601162078595</v>
      </c>
      <c r="AR20">
        <f t="shared" si="15"/>
        <v>37.249220351311976</v>
      </c>
      <c r="AS20">
        <f t="shared" si="16"/>
        <v>25.740446547601039</v>
      </c>
      <c r="AT20">
        <f t="shared" si="17"/>
        <v>21.632902145385742</v>
      </c>
      <c r="AU20">
        <f t="shared" si="18"/>
        <v>2.5946783469381045</v>
      </c>
      <c r="AV20">
        <f t="shared" si="19"/>
        <v>0.31439622818047713</v>
      </c>
      <c r="AW20">
        <f t="shared" si="20"/>
        <v>0.87610672288213387</v>
      </c>
      <c r="AX20">
        <f t="shared" si="21"/>
        <v>1.7185716240559707</v>
      </c>
      <c r="AY20">
        <f t="shared" si="22"/>
        <v>0.19967518186441982</v>
      </c>
      <c r="AZ20">
        <f t="shared" si="23"/>
        <v>18.568876131038664</v>
      </c>
      <c r="BA20">
        <f t="shared" si="24"/>
        <v>0.66138711534037886</v>
      </c>
      <c r="BB20">
        <f t="shared" si="25"/>
        <v>37.011012621004724</v>
      </c>
      <c r="BC20">
        <f t="shared" si="26"/>
        <v>358.1639123993719</v>
      </c>
      <c r="BD20">
        <f t="shared" si="27"/>
        <v>2.3141819950083381E-2</v>
      </c>
    </row>
    <row r="21" spans="1:114" x14ac:dyDescent="0.25">
      <c r="A21" s="1">
        <v>5</v>
      </c>
      <c r="B21" s="1" t="s">
        <v>77</v>
      </c>
      <c r="C21" s="1">
        <v>1368.0000047162175</v>
      </c>
      <c r="D21" s="1">
        <v>0</v>
      </c>
      <c r="E21">
        <f t="shared" si="0"/>
        <v>22.394860843822801</v>
      </c>
      <c r="F21">
        <f t="shared" si="1"/>
        <v>0.35353339929602218</v>
      </c>
      <c r="G21">
        <f t="shared" si="2"/>
        <v>243.92575653137825</v>
      </c>
      <c r="H21">
        <f t="shared" si="3"/>
        <v>8.2949211650888408</v>
      </c>
      <c r="I21">
        <f t="shared" si="4"/>
        <v>1.9594944391964613</v>
      </c>
      <c r="J21">
        <f t="shared" si="5"/>
        <v>23.092815399169922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20.172988891601563</v>
      </c>
      <c r="P21" s="1">
        <v>23.092815399169922</v>
      </c>
      <c r="Q21" s="1">
        <v>18.184982299804687</v>
      </c>
      <c r="R21" s="1">
        <v>399.3643798828125</v>
      </c>
      <c r="S21" s="1">
        <v>368.80935668945312</v>
      </c>
      <c r="T21" s="1">
        <v>1.6661732196807861</v>
      </c>
      <c r="U21" s="1">
        <v>11.508773803710938</v>
      </c>
      <c r="V21" s="1">
        <v>5.3475809097290039</v>
      </c>
      <c r="W21" s="1">
        <v>36.937393188476562</v>
      </c>
      <c r="X21" s="1">
        <v>499.83477783203125</v>
      </c>
      <c r="Y21" s="1">
        <v>1499.79296875</v>
      </c>
      <c r="Z21" s="1">
        <v>227.75411987304687</v>
      </c>
      <c r="AA21" s="1">
        <v>76.125114440917969</v>
      </c>
      <c r="AB21" s="1">
        <v>-1.3124628067016602</v>
      </c>
      <c r="AC21" s="1">
        <v>0.28825414180755615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0.83305796305338531</v>
      </c>
      <c r="AL21">
        <f t="shared" si="9"/>
        <v>8.2949211650888404E-3</v>
      </c>
      <c r="AM21">
        <f t="shared" si="10"/>
        <v>296.2428153991699</v>
      </c>
      <c r="AN21">
        <f t="shared" si="11"/>
        <v>293.32298889160154</v>
      </c>
      <c r="AO21">
        <f t="shared" si="12"/>
        <v>239.96686963632237</v>
      </c>
      <c r="AP21">
        <f t="shared" si="13"/>
        <v>-1.8775128165062593</v>
      </c>
      <c r="AQ21">
        <f t="shared" si="14"/>
        <v>2.835601162078595</v>
      </c>
      <c r="AR21">
        <f t="shared" si="15"/>
        <v>37.249220351311976</v>
      </c>
      <c r="AS21">
        <f t="shared" si="16"/>
        <v>25.740446547601039</v>
      </c>
      <c r="AT21">
        <f t="shared" si="17"/>
        <v>21.632902145385742</v>
      </c>
      <c r="AU21">
        <f t="shared" si="18"/>
        <v>2.5946783469381045</v>
      </c>
      <c r="AV21">
        <f t="shared" si="19"/>
        <v>0.31439622818047713</v>
      </c>
      <c r="AW21">
        <f t="shared" si="20"/>
        <v>0.87610672288213387</v>
      </c>
      <c r="AX21">
        <f t="shared" si="21"/>
        <v>1.7185716240559707</v>
      </c>
      <c r="AY21">
        <f t="shared" si="22"/>
        <v>0.19967518186441982</v>
      </c>
      <c r="AZ21">
        <f t="shared" si="23"/>
        <v>18.568876131038664</v>
      </c>
      <c r="BA21">
        <f t="shared" si="24"/>
        <v>0.66138711534037886</v>
      </c>
      <c r="BB21">
        <f t="shared" si="25"/>
        <v>37.011012621004724</v>
      </c>
      <c r="BC21">
        <f t="shared" si="26"/>
        <v>358.1639123993719</v>
      </c>
      <c r="BD21">
        <f t="shared" si="27"/>
        <v>2.3141819950083381E-2</v>
      </c>
    </row>
    <row r="22" spans="1:114" x14ac:dyDescent="0.25">
      <c r="A22" s="1">
        <v>6</v>
      </c>
      <c r="B22" s="1" t="s">
        <v>78</v>
      </c>
      <c r="C22" s="1">
        <v>1368.5000047050416</v>
      </c>
      <c r="D22" s="1">
        <v>0</v>
      </c>
      <c r="E22">
        <f t="shared" si="0"/>
        <v>22.41624405727406</v>
      </c>
      <c r="F22">
        <f t="shared" si="1"/>
        <v>0.35347856015335866</v>
      </c>
      <c r="G22">
        <f t="shared" si="2"/>
        <v>243.80452783239178</v>
      </c>
      <c r="H22">
        <f t="shared" si="3"/>
        <v>8.2931683628049182</v>
      </c>
      <c r="I22">
        <f t="shared" si="4"/>
        <v>1.959361448261602</v>
      </c>
      <c r="J22">
        <f t="shared" si="5"/>
        <v>23.091245651245117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20.172992706298828</v>
      </c>
      <c r="P22" s="1">
        <v>23.091245651245117</v>
      </c>
      <c r="Q22" s="1">
        <v>18.185146331787109</v>
      </c>
      <c r="R22" s="1">
        <v>399.38845825195312</v>
      </c>
      <c r="S22" s="1">
        <v>368.8074951171875</v>
      </c>
      <c r="T22" s="1">
        <v>1.6660712957382202</v>
      </c>
      <c r="U22" s="1">
        <v>11.506953239440918</v>
      </c>
      <c r="V22" s="1">
        <v>5.3472671508789062</v>
      </c>
      <c r="W22" s="1">
        <v>36.931644439697266</v>
      </c>
      <c r="X22" s="1">
        <v>499.81735229492187</v>
      </c>
      <c r="Y22" s="1">
        <v>1499.7666015625</v>
      </c>
      <c r="Z22" s="1">
        <v>227.73385620117187</v>
      </c>
      <c r="AA22" s="1">
        <v>76.125320434570313</v>
      </c>
      <c r="AB22" s="1">
        <v>-1.3124628067016602</v>
      </c>
      <c r="AC22" s="1">
        <v>0.28825414180755615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0.83302892049153632</v>
      </c>
      <c r="AL22">
        <f t="shared" si="9"/>
        <v>8.2931683628049181E-3</v>
      </c>
      <c r="AM22">
        <f t="shared" si="10"/>
        <v>296.24124565124509</v>
      </c>
      <c r="AN22">
        <f t="shared" si="11"/>
        <v>293.32299270629881</v>
      </c>
      <c r="AO22">
        <f t="shared" si="12"/>
        <v>239.96265088641667</v>
      </c>
      <c r="AP22">
        <f t="shared" si="13"/>
        <v>-1.8764393887131563</v>
      </c>
      <c r="AQ22">
        <f t="shared" si="14"/>
        <v>2.8353319508396586</v>
      </c>
      <c r="AR22">
        <f t="shared" si="15"/>
        <v>37.24558313388809</v>
      </c>
      <c r="AS22">
        <f t="shared" si="16"/>
        <v>25.738629894447172</v>
      </c>
      <c r="AT22">
        <f t="shared" si="17"/>
        <v>21.632119178771973</v>
      </c>
      <c r="AU22">
        <f t="shared" si="18"/>
        <v>2.5945541046952632</v>
      </c>
      <c r="AV22">
        <f t="shared" si="19"/>
        <v>0.31435285793598405</v>
      </c>
      <c r="AW22">
        <f t="shared" si="20"/>
        <v>0.87597050257805675</v>
      </c>
      <c r="AX22">
        <f t="shared" si="21"/>
        <v>1.7185836021172065</v>
      </c>
      <c r="AY22">
        <f t="shared" si="22"/>
        <v>0.1996471917671768</v>
      </c>
      <c r="AZ22">
        <f t="shared" si="23"/>
        <v>18.559697804639942</v>
      </c>
      <c r="BA22">
        <f t="shared" si="24"/>
        <v>0.66106174917872429</v>
      </c>
      <c r="BB22">
        <f t="shared" si="25"/>
        <v>37.008401867130821</v>
      </c>
      <c r="BC22">
        <f t="shared" si="26"/>
        <v>358.15188627153589</v>
      </c>
      <c r="BD22">
        <f t="shared" si="27"/>
        <v>2.316306014913241E-2</v>
      </c>
    </row>
    <row r="23" spans="1:114" x14ac:dyDescent="0.25">
      <c r="A23" s="1">
        <v>7</v>
      </c>
      <c r="B23" s="1" t="s">
        <v>78</v>
      </c>
      <c r="C23" s="1">
        <v>1368.5000047050416</v>
      </c>
      <c r="D23" s="1">
        <v>0</v>
      </c>
      <c r="E23">
        <f t="shared" si="0"/>
        <v>22.41624405727406</v>
      </c>
      <c r="F23">
        <f t="shared" si="1"/>
        <v>0.35347856015335866</v>
      </c>
      <c r="G23">
        <f t="shared" si="2"/>
        <v>243.80452783239178</v>
      </c>
      <c r="H23">
        <f t="shared" si="3"/>
        <v>8.2931683628049182</v>
      </c>
      <c r="I23">
        <f t="shared" si="4"/>
        <v>1.959361448261602</v>
      </c>
      <c r="J23">
        <f t="shared" si="5"/>
        <v>23.091245651245117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20.172992706298828</v>
      </c>
      <c r="P23" s="1">
        <v>23.091245651245117</v>
      </c>
      <c r="Q23" s="1">
        <v>18.185146331787109</v>
      </c>
      <c r="R23" s="1">
        <v>399.38845825195312</v>
      </c>
      <c r="S23" s="1">
        <v>368.8074951171875</v>
      </c>
      <c r="T23" s="1">
        <v>1.6660712957382202</v>
      </c>
      <c r="U23" s="1">
        <v>11.506953239440918</v>
      </c>
      <c r="V23" s="1">
        <v>5.3472671508789062</v>
      </c>
      <c r="W23" s="1">
        <v>36.931644439697266</v>
      </c>
      <c r="X23" s="1">
        <v>499.81735229492187</v>
      </c>
      <c r="Y23" s="1">
        <v>1499.7666015625</v>
      </c>
      <c r="Z23" s="1">
        <v>227.73385620117187</v>
      </c>
      <c r="AA23" s="1">
        <v>76.125320434570313</v>
      </c>
      <c r="AB23" s="1">
        <v>-1.3124628067016602</v>
      </c>
      <c r="AC23" s="1">
        <v>0.28825414180755615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0.83302892049153632</v>
      </c>
      <c r="AL23">
        <f t="shared" si="9"/>
        <v>8.2931683628049181E-3</v>
      </c>
      <c r="AM23">
        <f t="shared" si="10"/>
        <v>296.24124565124509</v>
      </c>
      <c r="AN23">
        <f t="shared" si="11"/>
        <v>293.32299270629881</v>
      </c>
      <c r="AO23">
        <f t="shared" si="12"/>
        <v>239.96265088641667</v>
      </c>
      <c r="AP23">
        <f t="shared" si="13"/>
        <v>-1.8764393887131563</v>
      </c>
      <c r="AQ23">
        <f t="shared" si="14"/>
        <v>2.8353319508396586</v>
      </c>
      <c r="AR23">
        <f t="shared" si="15"/>
        <v>37.24558313388809</v>
      </c>
      <c r="AS23">
        <f t="shared" si="16"/>
        <v>25.738629894447172</v>
      </c>
      <c r="AT23">
        <f t="shared" si="17"/>
        <v>21.632119178771973</v>
      </c>
      <c r="AU23">
        <f t="shared" si="18"/>
        <v>2.5945541046952632</v>
      </c>
      <c r="AV23">
        <f t="shared" si="19"/>
        <v>0.31435285793598405</v>
      </c>
      <c r="AW23">
        <f t="shared" si="20"/>
        <v>0.87597050257805675</v>
      </c>
      <c r="AX23">
        <f t="shared" si="21"/>
        <v>1.7185836021172065</v>
      </c>
      <c r="AY23">
        <f t="shared" si="22"/>
        <v>0.1996471917671768</v>
      </c>
      <c r="AZ23">
        <f t="shared" si="23"/>
        <v>18.559697804639942</v>
      </c>
      <c r="BA23">
        <f t="shared" si="24"/>
        <v>0.66106174917872429</v>
      </c>
      <c r="BB23">
        <f t="shared" si="25"/>
        <v>37.008401867130821</v>
      </c>
      <c r="BC23">
        <f t="shared" si="26"/>
        <v>358.15188627153589</v>
      </c>
      <c r="BD23">
        <f t="shared" si="27"/>
        <v>2.316306014913241E-2</v>
      </c>
    </row>
    <row r="24" spans="1:114" x14ac:dyDescent="0.25">
      <c r="A24" s="1">
        <v>8</v>
      </c>
      <c r="B24" s="1" t="s">
        <v>78</v>
      </c>
      <c r="C24" s="1">
        <v>1369.0000046938658</v>
      </c>
      <c r="D24" s="1">
        <v>0</v>
      </c>
      <c r="E24">
        <f t="shared" si="0"/>
        <v>22.40349386307722</v>
      </c>
      <c r="F24">
        <f t="shared" si="1"/>
        <v>0.35347980550951574</v>
      </c>
      <c r="G24">
        <f t="shared" si="2"/>
        <v>243.8919461340906</v>
      </c>
      <c r="H24">
        <f t="shared" si="3"/>
        <v>8.2924739871777184</v>
      </c>
      <c r="I24">
        <f t="shared" si="4"/>
        <v>1.9591836597297694</v>
      </c>
      <c r="J24">
        <f t="shared" si="5"/>
        <v>23.089603424072266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20.173244476318359</v>
      </c>
      <c r="P24" s="1">
        <v>23.089603424072266</v>
      </c>
      <c r="Q24" s="1">
        <v>18.185451507568359</v>
      </c>
      <c r="R24" s="1">
        <v>399.39755249023437</v>
      </c>
      <c r="S24" s="1">
        <v>368.8319091796875</v>
      </c>
      <c r="T24" s="1">
        <v>1.6655749082565308</v>
      </c>
      <c r="U24" s="1">
        <v>11.505661964416504</v>
      </c>
      <c r="V24" s="1">
        <v>5.3455567359924316</v>
      </c>
      <c r="W24" s="1">
        <v>36.926689147949219</v>
      </c>
      <c r="X24" s="1">
        <v>499.8165283203125</v>
      </c>
      <c r="Y24" s="1">
        <v>1499.7967529296875</v>
      </c>
      <c r="Z24" s="1">
        <v>227.76042175292969</v>
      </c>
      <c r="AA24" s="1">
        <v>76.124839782714844</v>
      </c>
      <c r="AB24" s="1">
        <v>-1.3124628067016602</v>
      </c>
      <c r="AC24" s="1">
        <v>0.28825414180755615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0.83302754720052063</v>
      </c>
      <c r="AL24">
        <f t="shared" si="9"/>
        <v>8.2924739871777179E-3</v>
      </c>
      <c r="AM24">
        <f t="shared" si="10"/>
        <v>296.23960342407224</v>
      </c>
      <c r="AN24">
        <f t="shared" si="11"/>
        <v>293.32324447631834</v>
      </c>
      <c r="AO24">
        <f t="shared" si="12"/>
        <v>239.96747510505884</v>
      </c>
      <c r="AP24">
        <f t="shared" si="13"/>
        <v>-1.8757714736870572</v>
      </c>
      <c r="AQ24">
        <f t="shared" si="14"/>
        <v>2.8350503333650519</v>
      </c>
      <c r="AR24">
        <f t="shared" si="15"/>
        <v>37.242118885993207</v>
      </c>
      <c r="AS24">
        <f t="shared" si="16"/>
        <v>25.736456921576703</v>
      </c>
      <c r="AT24">
        <f t="shared" si="17"/>
        <v>21.631423950195313</v>
      </c>
      <c r="AU24">
        <f t="shared" si="18"/>
        <v>2.5944437892130585</v>
      </c>
      <c r="AV24">
        <f t="shared" si="19"/>
        <v>0.31435384285851975</v>
      </c>
      <c r="AW24">
        <f t="shared" si="20"/>
        <v>0.87586667363528248</v>
      </c>
      <c r="AX24">
        <f t="shared" si="21"/>
        <v>1.718577115577776</v>
      </c>
      <c r="AY24">
        <f t="shared" si="22"/>
        <v>0.19964782741075623</v>
      </c>
      <c r="AZ24">
        <f t="shared" si="23"/>
        <v>18.566235323752167</v>
      </c>
      <c r="BA24">
        <f t="shared" si="24"/>
        <v>0.66125500550244243</v>
      </c>
      <c r="BB24">
        <f t="shared" si="25"/>
        <v>37.008039032990716</v>
      </c>
      <c r="BC24">
        <f t="shared" si="26"/>
        <v>358.18236116571313</v>
      </c>
      <c r="BD24">
        <f t="shared" si="27"/>
        <v>2.3147688586946973E-2</v>
      </c>
    </row>
    <row r="25" spans="1:114" x14ac:dyDescent="0.25">
      <c r="A25" s="1">
        <v>9</v>
      </c>
      <c r="B25" s="1" t="s">
        <v>79</v>
      </c>
      <c r="C25" s="1">
        <v>1369.5000046826899</v>
      </c>
      <c r="D25" s="1">
        <v>0</v>
      </c>
      <c r="E25">
        <f t="shared" si="0"/>
        <v>22.407530400951551</v>
      </c>
      <c r="F25">
        <f t="shared" si="1"/>
        <v>0.35360017365209817</v>
      </c>
      <c r="G25">
        <f t="shared" si="2"/>
        <v>243.9236289620689</v>
      </c>
      <c r="H25">
        <f t="shared" si="3"/>
        <v>8.2939848752604561</v>
      </c>
      <c r="I25">
        <f t="shared" si="4"/>
        <v>1.9589490677297916</v>
      </c>
      <c r="J25">
        <f t="shared" si="5"/>
        <v>23.088598251342773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20.173435211181641</v>
      </c>
      <c r="P25" s="1">
        <v>23.088598251342773</v>
      </c>
      <c r="Q25" s="1">
        <v>18.185796737670898</v>
      </c>
      <c r="R25" s="1">
        <v>399.41921997070312</v>
      </c>
      <c r="S25" s="1">
        <v>368.84869384765625</v>
      </c>
      <c r="T25" s="1">
        <v>1.6648637056350708</v>
      </c>
      <c r="U25" s="1">
        <v>11.506478309631348</v>
      </c>
      <c r="V25" s="1">
        <v>5.3432116508483887</v>
      </c>
      <c r="W25" s="1">
        <v>36.928878784179688</v>
      </c>
      <c r="X25" s="1">
        <v>499.82958984375</v>
      </c>
      <c r="Y25" s="1">
        <v>1499.86572265625</v>
      </c>
      <c r="Z25" s="1">
        <v>227.8001708984375</v>
      </c>
      <c r="AA25" s="1">
        <v>76.124847412109375</v>
      </c>
      <c r="AB25" s="1">
        <v>-1.3124628067016602</v>
      </c>
      <c r="AC25" s="1">
        <v>0.28825414180755615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0.8330493164062498</v>
      </c>
      <c r="AL25">
        <f t="shared" si="9"/>
        <v>8.2939848752604569E-3</v>
      </c>
      <c r="AM25">
        <f t="shared" si="10"/>
        <v>296.23859825134275</v>
      </c>
      <c r="AN25">
        <f t="shared" si="11"/>
        <v>293.32343521118162</v>
      </c>
      <c r="AO25">
        <f t="shared" si="12"/>
        <v>239.97851026106218</v>
      </c>
      <c r="AP25">
        <f t="shared" si="13"/>
        <v>-1.8762759709270418</v>
      </c>
      <c r="AQ25">
        <f t="shared" si="14"/>
        <v>2.8348779733012242</v>
      </c>
      <c r="AR25">
        <f t="shared" si="15"/>
        <v>37.239850977360028</v>
      </c>
      <c r="AS25">
        <f t="shared" si="16"/>
        <v>25.73337266772868</v>
      </c>
      <c r="AT25">
        <f t="shared" si="17"/>
        <v>21.631016731262207</v>
      </c>
      <c r="AU25">
        <f t="shared" si="18"/>
        <v>2.5943791756044416</v>
      </c>
      <c r="AV25">
        <f t="shared" si="19"/>
        <v>0.31444903553169912</v>
      </c>
      <c r="AW25">
        <f t="shared" si="20"/>
        <v>0.87592890557143255</v>
      </c>
      <c r="AX25">
        <f t="shared" si="21"/>
        <v>1.7184502700330091</v>
      </c>
      <c r="AY25">
        <f t="shared" si="22"/>
        <v>0.19970926260860347</v>
      </c>
      <c r="AZ25">
        <f t="shared" si="23"/>
        <v>18.56864903494548</v>
      </c>
      <c r="BA25">
        <f t="shared" si="24"/>
        <v>0.66131081126402325</v>
      </c>
      <c r="BB25">
        <f t="shared" si="25"/>
        <v>37.014173138027637</v>
      </c>
      <c r="BC25">
        <f t="shared" si="26"/>
        <v>358.19722705689799</v>
      </c>
      <c r="BD25">
        <f t="shared" si="27"/>
        <v>2.3154735637433976E-2</v>
      </c>
    </row>
    <row r="26" spans="1:114" x14ac:dyDescent="0.25">
      <c r="A26" s="1">
        <v>10</v>
      </c>
      <c r="B26" s="1" t="s">
        <v>79</v>
      </c>
      <c r="C26" s="1">
        <v>1370.000004671514</v>
      </c>
      <c r="D26" s="1">
        <v>0</v>
      </c>
      <c r="E26">
        <f t="shared" si="0"/>
        <v>22.463796251969917</v>
      </c>
      <c r="F26">
        <f t="shared" si="1"/>
        <v>0.35360058816330203</v>
      </c>
      <c r="G26">
        <f t="shared" si="2"/>
        <v>243.61763673552539</v>
      </c>
      <c r="H26">
        <f t="shared" si="3"/>
        <v>8.2942898653120398</v>
      </c>
      <c r="I26">
        <f t="shared" si="4"/>
        <v>1.9590146147987952</v>
      </c>
      <c r="J26">
        <f t="shared" si="5"/>
        <v>23.089149475097656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20.173646926879883</v>
      </c>
      <c r="P26" s="1">
        <v>23.089149475097656</v>
      </c>
      <c r="Q26" s="1">
        <v>18.186473846435547</v>
      </c>
      <c r="R26" s="1">
        <v>399.4560546875</v>
      </c>
      <c r="S26" s="1">
        <v>368.81777954101562</v>
      </c>
      <c r="T26" s="1">
        <v>1.6647804975509644</v>
      </c>
      <c r="U26" s="1">
        <v>11.506875038146973</v>
      </c>
      <c r="V26" s="1">
        <v>5.342867374420166</v>
      </c>
      <c r="W26" s="1">
        <v>36.929615020751953</v>
      </c>
      <c r="X26" s="1">
        <v>499.82339477539062</v>
      </c>
      <c r="Y26" s="1">
        <v>1499.8734130859375</v>
      </c>
      <c r="Z26" s="1">
        <v>227.82620239257812</v>
      </c>
      <c r="AA26" s="1">
        <v>76.124740600585938</v>
      </c>
      <c r="AB26" s="1">
        <v>-1.3124628067016602</v>
      </c>
      <c r="AC26" s="1">
        <v>0.28825414180755615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0.83303899129231762</v>
      </c>
      <c r="AL26">
        <f t="shared" si="9"/>
        <v>8.2942898653120406E-3</v>
      </c>
      <c r="AM26">
        <f t="shared" si="10"/>
        <v>296.23914947509763</v>
      </c>
      <c r="AN26">
        <f t="shared" si="11"/>
        <v>293.32364692687986</v>
      </c>
      <c r="AO26">
        <f t="shared" si="12"/>
        <v>239.97974072978468</v>
      </c>
      <c r="AP26">
        <f t="shared" si="13"/>
        <v>-1.8764657186724676</v>
      </c>
      <c r="AQ26">
        <f t="shared" si="14"/>
        <v>2.834972492201091</v>
      </c>
      <c r="AR26">
        <f t="shared" si="15"/>
        <v>37.241144860850532</v>
      </c>
      <c r="AS26">
        <f t="shared" si="16"/>
        <v>25.73426982270356</v>
      </c>
      <c r="AT26">
        <f t="shared" si="17"/>
        <v>21.63139820098877</v>
      </c>
      <c r="AU26">
        <f t="shared" si="18"/>
        <v>2.5944397035333187</v>
      </c>
      <c r="AV26">
        <f t="shared" si="19"/>
        <v>0.31444936333385992</v>
      </c>
      <c r="AW26">
        <f t="shared" si="20"/>
        <v>0.87595787740229569</v>
      </c>
      <c r="AX26">
        <f t="shared" si="21"/>
        <v>1.7184818261310228</v>
      </c>
      <c r="AY26">
        <f t="shared" si="22"/>
        <v>0.199709474165742</v>
      </c>
      <c r="AZ26">
        <f t="shared" si="23"/>
        <v>18.545329402219647</v>
      </c>
      <c r="BA26">
        <f t="shared" si="24"/>
        <v>0.66053658540730154</v>
      </c>
      <c r="BB26">
        <f t="shared" si="25"/>
        <v>37.014119252764687</v>
      </c>
      <c r="BC26">
        <f t="shared" si="26"/>
        <v>358.13956665941856</v>
      </c>
      <c r="BD26">
        <f t="shared" si="27"/>
        <v>2.3216581208714549E-2</v>
      </c>
    </row>
    <row r="27" spans="1:114" x14ac:dyDescent="0.25">
      <c r="A27" s="1">
        <v>11</v>
      </c>
      <c r="B27" s="1" t="s">
        <v>80</v>
      </c>
      <c r="C27" s="1">
        <v>1370.5000046603382</v>
      </c>
      <c r="D27" s="1">
        <v>0</v>
      </c>
      <c r="E27">
        <f t="shared" si="0"/>
        <v>22.514298225088595</v>
      </c>
      <c r="F27">
        <f t="shared" si="1"/>
        <v>0.35359008889771881</v>
      </c>
      <c r="G27">
        <f t="shared" si="2"/>
        <v>243.34344429108171</v>
      </c>
      <c r="H27">
        <f t="shared" si="3"/>
        <v>8.2948195163164868</v>
      </c>
      <c r="I27">
        <f t="shared" si="4"/>
        <v>1.9591923614779279</v>
      </c>
      <c r="J27">
        <f t="shared" si="5"/>
        <v>23.090221405029297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20.173835754394531</v>
      </c>
      <c r="P27" s="1">
        <v>23.090221405029297</v>
      </c>
      <c r="Q27" s="1">
        <v>18.187107086181641</v>
      </c>
      <c r="R27" s="1">
        <v>399.49212646484375</v>
      </c>
      <c r="S27" s="1">
        <v>368.79446411132812</v>
      </c>
      <c r="T27" s="1">
        <v>1.6646099090576172</v>
      </c>
      <c r="U27" s="1">
        <v>11.506935119628906</v>
      </c>
      <c r="V27" s="1">
        <v>5.3422660827636719</v>
      </c>
      <c r="W27" s="1">
        <v>36.929439544677734</v>
      </c>
      <c r="X27" s="1">
        <v>499.84356689453125</v>
      </c>
      <c r="Y27" s="1">
        <v>1499.7860107421875</v>
      </c>
      <c r="Z27" s="1">
        <v>227.97848510742187</v>
      </c>
      <c r="AA27" s="1">
        <v>76.124870300292969</v>
      </c>
      <c r="AB27" s="1">
        <v>-1.3124628067016602</v>
      </c>
      <c r="AC27" s="1">
        <v>0.28825414180755615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0.8330726114908853</v>
      </c>
      <c r="AL27">
        <f t="shared" si="9"/>
        <v>8.2948195163164862E-3</v>
      </c>
      <c r="AM27">
        <f t="shared" si="10"/>
        <v>296.24022140502927</v>
      </c>
      <c r="AN27">
        <f t="shared" si="11"/>
        <v>293.32383575439451</v>
      </c>
      <c r="AO27">
        <f t="shared" si="12"/>
        <v>239.96575635509726</v>
      </c>
      <c r="AP27">
        <f t="shared" si="13"/>
        <v>-1.8770247919150653</v>
      </c>
      <c r="AQ27">
        <f t="shared" si="14"/>
        <v>2.8351563050135646</v>
      </c>
      <c r="AR27">
        <f t="shared" si="15"/>
        <v>37.243496032631711</v>
      </c>
      <c r="AS27">
        <f t="shared" si="16"/>
        <v>25.736560913002805</v>
      </c>
      <c r="AT27">
        <f t="shared" si="17"/>
        <v>21.632028579711914</v>
      </c>
      <c r="AU27">
        <f t="shared" si="18"/>
        <v>2.5945397286452696</v>
      </c>
      <c r="AV27">
        <f t="shared" si="19"/>
        <v>0.31444106031869096</v>
      </c>
      <c r="AW27">
        <f t="shared" si="20"/>
        <v>0.87596394353563667</v>
      </c>
      <c r="AX27">
        <f t="shared" si="21"/>
        <v>1.7185757851096328</v>
      </c>
      <c r="AY27">
        <f t="shared" si="22"/>
        <v>0.1997041155634515</v>
      </c>
      <c r="AZ27">
        <f t="shared" si="23"/>
        <v>18.524488135085161</v>
      </c>
      <c r="BA27">
        <f t="shared" si="24"/>
        <v>0.65983486188562612</v>
      </c>
      <c r="BB27">
        <f t="shared" si="25"/>
        <v>37.012203417952847</v>
      </c>
      <c r="BC27">
        <f t="shared" si="26"/>
        <v>358.09224501039694</v>
      </c>
      <c r="BD27">
        <f t="shared" si="27"/>
        <v>2.3270645967081456E-2</v>
      </c>
    </row>
    <row r="28" spans="1:114" x14ac:dyDescent="0.25">
      <c r="A28" s="1">
        <v>12</v>
      </c>
      <c r="B28" s="1" t="s">
        <v>81</v>
      </c>
      <c r="C28" s="1">
        <v>1371.0000046491623</v>
      </c>
      <c r="D28" s="1">
        <v>0</v>
      </c>
      <c r="E28">
        <f t="shared" si="0"/>
        <v>22.519716915192717</v>
      </c>
      <c r="F28">
        <f t="shared" si="1"/>
        <v>0.35345017083622898</v>
      </c>
      <c r="G28">
        <f t="shared" si="2"/>
        <v>243.28670796647319</v>
      </c>
      <c r="H28">
        <f t="shared" si="3"/>
        <v>8.2936885907336197</v>
      </c>
      <c r="I28">
        <f t="shared" si="4"/>
        <v>1.9596204000134647</v>
      </c>
      <c r="J28">
        <f t="shared" si="5"/>
        <v>23.092245101928711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20.173435211181641</v>
      </c>
      <c r="P28" s="1">
        <v>23.092245101928711</v>
      </c>
      <c r="Q28" s="1">
        <v>18.187156677246094</v>
      </c>
      <c r="R28" s="1">
        <v>399.51129150390625</v>
      </c>
      <c r="S28" s="1">
        <v>368.80709838867188</v>
      </c>
      <c r="T28" s="1">
        <v>1.6646963357925415</v>
      </c>
      <c r="U28" s="1">
        <v>11.505819320678711</v>
      </c>
      <c r="V28" s="1">
        <v>5.3427004814147949</v>
      </c>
      <c r="W28" s="1">
        <v>36.92694091796875</v>
      </c>
      <c r="X28" s="1">
        <v>499.8370361328125</v>
      </c>
      <c r="Y28" s="1">
        <v>1499.7425537109375</v>
      </c>
      <c r="Z28" s="1">
        <v>228.03018188476562</v>
      </c>
      <c r="AA28" s="1">
        <v>76.125213623046875</v>
      </c>
      <c r="AB28" s="1">
        <v>-1.3124628067016602</v>
      </c>
      <c r="AC28" s="1">
        <v>0.28825414180755615</v>
      </c>
      <c r="AD28" s="1">
        <v>1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0.83306172688802071</v>
      </c>
      <c r="AL28">
        <f t="shared" si="9"/>
        <v>8.2936885907336205E-3</v>
      </c>
      <c r="AM28">
        <f t="shared" si="10"/>
        <v>296.24224510192869</v>
      </c>
      <c r="AN28">
        <f t="shared" si="11"/>
        <v>293.32343521118162</v>
      </c>
      <c r="AO28">
        <f t="shared" si="12"/>
        <v>239.95880323025267</v>
      </c>
      <c r="AP28">
        <f t="shared" si="13"/>
        <v>-1.87683089689839</v>
      </c>
      <c r="AQ28">
        <f t="shared" si="14"/>
        <v>2.8355033537083116</v>
      </c>
      <c r="AR28">
        <f t="shared" si="15"/>
        <v>37.247886984580681</v>
      </c>
      <c r="AS28">
        <f t="shared" si="16"/>
        <v>25.74206766390197</v>
      </c>
      <c r="AT28">
        <f t="shared" si="17"/>
        <v>21.632840156555176</v>
      </c>
      <c r="AU28">
        <f t="shared" si="18"/>
        <v>2.5946685102734794</v>
      </c>
      <c r="AV28">
        <f t="shared" si="19"/>
        <v>0.31433040529259332</v>
      </c>
      <c r="AW28">
        <f t="shared" si="20"/>
        <v>0.87588295369484692</v>
      </c>
      <c r="AX28">
        <f t="shared" si="21"/>
        <v>1.7187855565786325</v>
      </c>
      <c r="AY28">
        <f t="shared" si="22"/>
        <v>0.19963270142820014</v>
      </c>
      <c r="AZ28">
        <f t="shared" si="23"/>
        <v>18.520252615595595</v>
      </c>
      <c r="BA28">
        <f t="shared" si="24"/>
        <v>0.65965842043008216</v>
      </c>
      <c r="BB28">
        <f t="shared" si="25"/>
        <v>37.003287289458207</v>
      </c>
      <c r="BC28">
        <f t="shared" si="26"/>
        <v>358.10230350198208</v>
      </c>
      <c r="BD28">
        <f t="shared" si="27"/>
        <v>2.3269985882275548E-2</v>
      </c>
    </row>
    <row r="29" spans="1:114" x14ac:dyDescent="0.25">
      <c r="A29" s="1">
        <v>13</v>
      </c>
      <c r="B29" s="1" t="s">
        <v>81</v>
      </c>
      <c r="C29" s="1">
        <v>1371.5000046379864</v>
      </c>
      <c r="D29" s="1">
        <v>0</v>
      </c>
      <c r="E29">
        <f t="shared" si="0"/>
        <v>22.527105541824476</v>
      </c>
      <c r="F29">
        <f t="shared" si="1"/>
        <v>0.3533360720422199</v>
      </c>
      <c r="G29">
        <f t="shared" si="2"/>
        <v>243.1919724559578</v>
      </c>
      <c r="H29">
        <f t="shared" si="3"/>
        <v>8.2923518140420374</v>
      </c>
      <c r="I29">
        <f t="shared" si="4"/>
        <v>1.9598538220409729</v>
      </c>
      <c r="J29">
        <f t="shared" si="5"/>
        <v>23.092771530151367</v>
      </c>
      <c r="K29" s="1">
        <v>6</v>
      </c>
      <c r="L29">
        <f t="shared" si="6"/>
        <v>1.4200000166893005</v>
      </c>
      <c r="M29" s="1">
        <v>1</v>
      </c>
      <c r="N29">
        <f t="shared" si="7"/>
        <v>2.8400000333786011</v>
      </c>
      <c r="O29" s="1">
        <v>20.172798156738281</v>
      </c>
      <c r="P29" s="1">
        <v>23.092771530151367</v>
      </c>
      <c r="Q29" s="1">
        <v>18.187284469604492</v>
      </c>
      <c r="R29" s="1">
        <v>399.49423217773438</v>
      </c>
      <c r="S29" s="1">
        <v>368.78146362304687</v>
      </c>
      <c r="T29" s="1">
        <v>1.664287805557251</v>
      </c>
      <c r="U29" s="1">
        <v>11.504019737243652</v>
      </c>
      <c r="V29" s="1">
        <v>5.3415622711181641</v>
      </c>
      <c r="W29" s="1">
        <v>36.92236328125</v>
      </c>
      <c r="X29" s="1">
        <v>499.82803344726562</v>
      </c>
      <c r="Y29" s="1">
        <v>1499.791015625</v>
      </c>
      <c r="Z29" s="1">
        <v>227.93965148925781</v>
      </c>
      <c r="AA29" s="1">
        <v>76.124679565429687</v>
      </c>
      <c r="AB29" s="1">
        <v>-1.3124628067016602</v>
      </c>
      <c r="AC29" s="1">
        <v>0.28825414180755615</v>
      </c>
      <c r="AD29" s="1">
        <v>1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0.8330467224121092</v>
      </c>
      <c r="AL29">
        <f t="shared" si="9"/>
        <v>8.2923518140420368E-3</v>
      </c>
      <c r="AM29">
        <f t="shared" si="10"/>
        <v>296.24277153015134</v>
      </c>
      <c r="AN29">
        <f t="shared" si="11"/>
        <v>293.32279815673826</v>
      </c>
      <c r="AO29">
        <f t="shared" si="12"/>
        <v>239.96655713632936</v>
      </c>
      <c r="AP29">
        <f t="shared" si="13"/>
        <v>-1.8761895925436483</v>
      </c>
      <c r="AQ29">
        <f t="shared" si="14"/>
        <v>2.8355936382530245</v>
      </c>
      <c r="AR29">
        <f t="shared" si="15"/>
        <v>37.249334308406674</v>
      </c>
      <c r="AS29">
        <f t="shared" si="16"/>
        <v>25.745314571163021</v>
      </c>
      <c r="AT29">
        <f t="shared" si="17"/>
        <v>21.632784843444824</v>
      </c>
      <c r="AU29">
        <f t="shared" si="18"/>
        <v>2.5946597329695309</v>
      </c>
      <c r="AV29">
        <f t="shared" si="19"/>
        <v>0.31424016240893921</v>
      </c>
      <c r="AW29">
        <f t="shared" si="20"/>
        <v>0.87573981621205166</v>
      </c>
      <c r="AX29">
        <f t="shared" si="21"/>
        <v>1.7189199167574793</v>
      </c>
      <c r="AY29">
        <f t="shared" si="22"/>
        <v>0.19957446140844218</v>
      </c>
      <c r="AZ29">
        <f t="shared" si="23"/>
        <v>18.512910976094592</v>
      </c>
      <c r="BA29">
        <f t="shared" si="24"/>
        <v>0.6594473867171875</v>
      </c>
      <c r="BB29">
        <f t="shared" si="25"/>
        <v>36.995549701789734</v>
      </c>
      <c r="BC29">
        <f t="shared" si="26"/>
        <v>358.07315653711913</v>
      </c>
      <c r="BD29">
        <f t="shared" si="27"/>
        <v>2.3274647582347794E-2</v>
      </c>
    </row>
    <row r="30" spans="1:114" x14ac:dyDescent="0.25">
      <c r="A30" s="1">
        <v>14</v>
      </c>
      <c r="B30" s="1" t="s">
        <v>82</v>
      </c>
      <c r="C30" s="1">
        <v>1372.0000046268106</v>
      </c>
      <c r="D30" s="1">
        <v>0</v>
      </c>
      <c r="E30">
        <f t="shared" si="0"/>
        <v>22.517364081449056</v>
      </c>
      <c r="F30">
        <f t="shared" si="1"/>
        <v>0.35322741317631551</v>
      </c>
      <c r="G30">
        <f t="shared" si="2"/>
        <v>243.21140404122997</v>
      </c>
      <c r="H30">
        <f t="shared" si="3"/>
        <v>8.2915478110203704</v>
      </c>
      <c r="I30">
        <f t="shared" si="4"/>
        <v>1.9601941199251394</v>
      </c>
      <c r="J30">
        <f t="shared" si="5"/>
        <v>23.094289779663086</v>
      </c>
      <c r="K30" s="1">
        <v>6</v>
      </c>
      <c r="L30">
        <f t="shared" si="6"/>
        <v>1.4200000166893005</v>
      </c>
      <c r="M30" s="1">
        <v>1</v>
      </c>
      <c r="N30">
        <f t="shared" si="7"/>
        <v>2.8400000333786011</v>
      </c>
      <c r="O30" s="1">
        <v>20.173006057739258</v>
      </c>
      <c r="P30" s="1">
        <v>23.094289779663086</v>
      </c>
      <c r="Q30" s="1">
        <v>18.187414169311523</v>
      </c>
      <c r="R30" s="1">
        <v>399.4862060546875</v>
      </c>
      <c r="S30" s="1">
        <v>368.7862548828125</v>
      </c>
      <c r="T30" s="1">
        <v>1.6644629240036011</v>
      </c>
      <c r="U30" s="1">
        <v>11.502989768981934</v>
      </c>
      <c r="V30" s="1">
        <v>5.3420467376708984</v>
      </c>
      <c r="W30" s="1">
        <v>36.91851806640625</v>
      </c>
      <c r="X30" s="1">
        <v>499.84130859375</v>
      </c>
      <c r="Y30" s="1">
        <v>1499.737060546875</v>
      </c>
      <c r="Z30" s="1">
        <v>227.9942626953125</v>
      </c>
      <c r="AA30" s="1">
        <v>76.124549865722656</v>
      </c>
      <c r="AB30" s="1">
        <v>-1.3124628067016602</v>
      </c>
      <c r="AC30" s="1">
        <v>0.28825414180755615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0.83306884765624978</v>
      </c>
      <c r="AL30">
        <f t="shared" si="9"/>
        <v>8.2915478110203705E-3</v>
      </c>
      <c r="AM30">
        <f t="shared" si="10"/>
        <v>296.24428977966306</v>
      </c>
      <c r="AN30">
        <f t="shared" si="11"/>
        <v>293.32300605773924</v>
      </c>
      <c r="AO30">
        <f t="shared" si="12"/>
        <v>239.95792432402231</v>
      </c>
      <c r="AP30">
        <f t="shared" si="13"/>
        <v>-1.8760423262195158</v>
      </c>
      <c r="AQ30">
        <f t="shared" si="14"/>
        <v>2.8358540381989021</v>
      </c>
      <c r="AR30">
        <f t="shared" si="15"/>
        <v>37.252818482357029</v>
      </c>
      <c r="AS30">
        <f t="shared" si="16"/>
        <v>25.749828713375095</v>
      </c>
      <c r="AT30">
        <f t="shared" si="17"/>
        <v>21.633647918701172</v>
      </c>
      <c r="AU30">
        <f t="shared" si="18"/>
        <v>2.5947966921393424</v>
      </c>
      <c r="AV30">
        <f t="shared" si="19"/>
        <v>0.31415421607166139</v>
      </c>
      <c r="AW30">
        <f t="shared" si="20"/>
        <v>0.87565991827376277</v>
      </c>
      <c r="AX30">
        <f t="shared" si="21"/>
        <v>1.7191367738655796</v>
      </c>
      <c r="AY30">
        <f t="shared" si="22"/>
        <v>0.1995189947520381</v>
      </c>
      <c r="AZ30">
        <f t="shared" si="23"/>
        <v>18.514358654849033</v>
      </c>
      <c r="BA30">
        <f t="shared" si="24"/>
        <v>0.6594915098408809</v>
      </c>
      <c r="BB30">
        <f t="shared" si="25"/>
        <v>36.988172963642604</v>
      </c>
      <c r="BC30">
        <f t="shared" si="26"/>
        <v>358.08257842060038</v>
      </c>
      <c r="BD30">
        <f t="shared" si="27"/>
        <v>2.3259331995528213E-2</v>
      </c>
    </row>
    <row r="31" spans="1:114" x14ac:dyDescent="0.25">
      <c r="A31" s="1">
        <v>15</v>
      </c>
      <c r="B31" s="1" t="s">
        <v>82</v>
      </c>
      <c r="C31" s="1">
        <v>1372.5000046156347</v>
      </c>
      <c r="D31" s="1">
        <v>0</v>
      </c>
      <c r="E31">
        <f t="shared" si="0"/>
        <v>22.510565392500521</v>
      </c>
      <c r="F31">
        <f t="shared" si="1"/>
        <v>0.35318416072551501</v>
      </c>
      <c r="G31">
        <f t="shared" si="2"/>
        <v>243.2341962042745</v>
      </c>
      <c r="H31">
        <f t="shared" si="3"/>
        <v>8.2914068992596111</v>
      </c>
      <c r="I31">
        <f t="shared" si="4"/>
        <v>1.9603695251973556</v>
      </c>
      <c r="J31">
        <f t="shared" si="5"/>
        <v>23.094833374023438</v>
      </c>
      <c r="K31" s="1">
        <v>6</v>
      </c>
      <c r="L31">
        <f t="shared" si="6"/>
        <v>1.4200000166893005</v>
      </c>
      <c r="M31" s="1">
        <v>1</v>
      </c>
      <c r="N31">
        <f t="shared" si="7"/>
        <v>2.8400000333786011</v>
      </c>
      <c r="O31" s="1">
        <v>20.17347526550293</v>
      </c>
      <c r="P31" s="1">
        <v>23.094833374023438</v>
      </c>
      <c r="Q31" s="1">
        <v>18.187379837036133</v>
      </c>
      <c r="R31" s="1">
        <v>399.48092651367187</v>
      </c>
      <c r="S31" s="1">
        <v>368.7891845703125</v>
      </c>
      <c r="T31" s="1">
        <v>1.6635715961456299</v>
      </c>
      <c r="U31" s="1">
        <v>11.501936912536621</v>
      </c>
      <c r="V31" s="1">
        <v>5.3390188217163086</v>
      </c>
      <c r="W31" s="1">
        <v>36.913986206054687</v>
      </c>
      <c r="X31" s="1">
        <v>499.841552734375</v>
      </c>
      <c r="Y31" s="1">
        <v>1499.7958984375</v>
      </c>
      <c r="Z31" s="1">
        <v>227.95721435546875</v>
      </c>
      <c r="AA31" s="1">
        <v>76.124374389648438</v>
      </c>
      <c r="AB31" s="1">
        <v>-1.3124628067016602</v>
      </c>
      <c r="AC31" s="1">
        <v>0.28825414180755615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8"/>
        <v>0.83306925455729153</v>
      </c>
      <c r="AL31">
        <f t="shared" si="9"/>
        <v>8.2914068992596106E-3</v>
      </c>
      <c r="AM31">
        <f t="shared" si="10"/>
        <v>296.24483337402341</v>
      </c>
      <c r="AN31">
        <f t="shared" si="11"/>
        <v>293.32347526550291</v>
      </c>
      <c r="AO31">
        <f t="shared" si="12"/>
        <v>239.96733838631189</v>
      </c>
      <c r="AP31">
        <f t="shared" si="13"/>
        <v>-1.8758670516284297</v>
      </c>
      <c r="AQ31">
        <f t="shared" si="14"/>
        <v>2.8359472769334104</v>
      </c>
      <c r="AR31">
        <f t="shared" si="15"/>
        <v>37.25412917572757</v>
      </c>
      <c r="AS31">
        <f t="shared" si="16"/>
        <v>25.752192263190949</v>
      </c>
      <c r="AT31">
        <f t="shared" si="17"/>
        <v>21.634154319763184</v>
      </c>
      <c r="AU31">
        <f t="shared" si="18"/>
        <v>2.5948770545542144</v>
      </c>
      <c r="AV31">
        <f t="shared" si="19"/>
        <v>0.31412000288028197</v>
      </c>
      <c r="AW31">
        <f t="shared" si="20"/>
        <v>0.87557775173605479</v>
      </c>
      <c r="AX31">
        <f t="shared" si="21"/>
        <v>1.7192993028181596</v>
      </c>
      <c r="AY31">
        <f t="shared" si="22"/>
        <v>0.1994969149326698</v>
      </c>
      <c r="AZ31">
        <f t="shared" si="23"/>
        <v>18.516051016219397</v>
      </c>
      <c r="BA31">
        <f t="shared" si="24"/>
        <v>0.65954807348180255</v>
      </c>
      <c r="BB31">
        <f t="shared" si="25"/>
        <v>36.983744405386688</v>
      </c>
      <c r="BC31">
        <f t="shared" si="26"/>
        <v>358.08873987921748</v>
      </c>
      <c r="BD31">
        <f t="shared" si="27"/>
        <v>2.3249125263692768E-2</v>
      </c>
      <c r="BE31">
        <f>AVERAGE(E17:E31)</f>
        <v>22.443486722760078</v>
      </c>
      <c r="BF31">
        <f>AVERAGE(O17:O31)</f>
        <v>20.173176066080728</v>
      </c>
      <c r="BG31">
        <f>AVERAGE(P17:P31)</f>
        <v>23.092632929484051</v>
      </c>
      <c r="BH31" t="e">
        <f>AVERAGE(B17:B31)</f>
        <v>#DIV/0!</v>
      </c>
      <c r="BI31">
        <f t="shared" ref="BI31:DJ31" si="28">AVERAGE(C17:C31)</f>
        <v>1369.3333380197485</v>
      </c>
      <c r="BJ31">
        <f t="shared" si="28"/>
        <v>0</v>
      </c>
      <c r="BK31">
        <f t="shared" si="28"/>
        <v>22.443486722760078</v>
      </c>
      <c r="BL31">
        <f t="shared" si="28"/>
        <v>0.35346191278495309</v>
      </c>
      <c r="BM31">
        <f t="shared" si="28"/>
        <v>243.66248734702174</v>
      </c>
      <c r="BN31">
        <f t="shared" si="28"/>
        <v>8.2938999918631602</v>
      </c>
      <c r="BO31">
        <f t="shared" si="28"/>
        <v>1.9596021426029158</v>
      </c>
      <c r="BP31">
        <f t="shared" si="28"/>
        <v>23.092632929484051</v>
      </c>
      <c r="BQ31">
        <f t="shared" si="28"/>
        <v>6</v>
      </c>
      <c r="BR31">
        <f t="shared" si="28"/>
        <v>1.4200000166893005</v>
      </c>
      <c r="BS31">
        <f t="shared" si="28"/>
        <v>1</v>
      </c>
      <c r="BT31">
        <f t="shared" si="28"/>
        <v>2.8400000333786011</v>
      </c>
      <c r="BU31">
        <f t="shared" si="28"/>
        <v>20.173176066080728</v>
      </c>
      <c r="BV31">
        <f t="shared" si="28"/>
        <v>23.092632929484051</v>
      </c>
      <c r="BW31">
        <f t="shared" si="28"/>
        <v>18.186076609293618</v>
      </c>
      <c r="BX31">
        <f t="shared" si="28"/>
        <v>399.41849975585939</v>
      </c>
      <c r="BY31">
        <f t="shared" si="28"/>
        <v>368.805419921875</v>
      </c>
      <c r="BZ31">
        <f t="shared" si="28"/>
        <v>1.6655177434285482</v>
      </c>
      <c r="CA31">
        <f t="shared" si="28"/>
        <v>11.506981658935548</v>
      </c>
      <c r="CB31">
        <f t="shared" si="28"/>
        <v>5.3453998247782391</v>
      </c>
      <c r="CC31">
        <f t="shared" si="28"/>
        <v>36.93110834757487</v>
      </c>
      <c r="CD31">
        <f t="shared" si="28"/>
        <v>499.83187255859377</v>
      </c>
      <c r="CE31">
        <f t="shared" si="28"/>
        <v>1499.7868082682292</v>
      </c>
      <c r="CF31">
        <f t="shared" si="28"/>
        <v>227.84344177246095</v>
      </c>
      <c r="CG31">
        <f t="shared" si="28"/>
        <v>76.124893697102863</v>
      </c>
      <c r="CH31">
        <f t="shared" si="28"/>
        <v>-1.3124628067016602</v>
      </c>
      <c r="CI31">
        <f t="shared" si="28"/>
        <v>0.28825414180755615</v>
      </c>
      <c r="CJ31">
        <f t="shared" si="28"/>
        <v>1</v>
      </c>
      <c r="CK31">
        <f t="shared" si="28"/>
        <v>-0.21956524252891541</v>
      </c>
      <c r="CL31">
        <f t="shared" si="28"/>
        <v>2.737391471862793</v>
      </c>
      <c r="CM31">
        <f t="shared" si="28"/>
        <v>1</v>
      </c>
      <c r="CN31">
        <f t="shared" si="28"/>
        <v>0</v>
      </c>
      <c r="CO31">
        <f t="shared" si="28"/>
        <v>0.15999999642372131</v>
      </c>
      <c r="CP31">
        <f t="shared" si="28"/>
        <v>111115</v>
      </c>
      <c r="CQ31">
        <f t="shared" si="28"/>
        <v>0.83305312093098938</v>
      </c>
      <c r="CR31">
        <f t="shared" si="28"/>
        <v>8.293899991863158E-3</v>
      </c>
      <c r="CS31">
        <f t="shared" si="28"/>
        <v>296.24263292948405</v>
      </c>
      <c r="CT31">
        <f t="shared" si="28"/>
        <v>293.32317606608075</v>
      </c>
      <c r="CU31">
        <f t="shared" si="28"/>
        <v>239.96588395926108</v>
      </c>
      <c r="CV31">
        <f t="shared" si="28"/>
        <v>-1.8769416305386324</v>
      </c>
      <c r="CW31">
        <f t="shared" si="28"/>
        <v>2.8355698984297395</v>
      </c>
      <c r="CX31">
        <f t="shared" si="28"/>
        <v>37.248917682820547</v>
      </c>
      <c r="CY31">
        <f t="shared" si="28"/>
        <v>25.741936023885</v>
      </c>
      <c r="CZ31">
        <f t="shared" si="28"/>
        <v>21.632904497782388</v>
      </c>
      <c r="DA31">
        <f t="shared" si="28"/>
        <v>2.5946787265943652</v>
      </c>
      <c r="DB31">
        <f t="shared" si="28"/>
        <v>0.3143396883065665</v>
      </c>
      <c r="DC31">
        <f t="shared" si="28"/>
        <v>0.87596775582682374</v>
      </c>
      <c r="DD31">
        <f t="shared" si="28"/>
        <v>1.7187109707675412</v>
      </c>
      <c r="DE31">
        <f t="shared" si="28"/>
        <v>0.19963869273199741</v>
      </c>
      <c r="DF31">
        <f t="shared" si="28"/>
        <v>18.548780982504844</v>
      </c>
      <c r="DG31">
        <f t="shared" si="28"/>
        <v>0.66068031175560671</v>
      </c>
      <c r="DH31">
        <f t="shared" si="28"/>
        <v>37.005513442998712</v>
      </c>
      <c r="DI31">
        <f t="shared" si="28"/>
        <v>358.13686121778187</v>
      </c>
      <c r="DJ31">
        <f t="shared" si="28"/>
        <v>2.3190370148210675E-2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 t="s">
        <v>9</v>
      </c>
      <c r="B33" s="1" t="s">
        <v>84</v>
      </c>
    </row>
    <row r="34" spans="1:114" x14ac:dyDescent="0.25">
      <c r="A34" s="1">
        <v>16</v>
      </c>
      <c r="B34" s="1" t="s">
        <v>85</v>
      </c>
      <c r="C34" s="1">
        <v>1545.5000048838556</v>
      </c>
      <c r="D34" s="1">
        <v>0</v>
      </c>
      <c r="E34">
        <f t="shared" ref="E34:E48" si="29">(R34-S34*(1000-T34)/(1000-U34))*AK34</f>
        <v>21.943724320769512</v>
      </c>
      <c r="F34">
        <f t="shared" ref="F34:F48" si="30">IF(AV34&lt;&gt;0,1/(1/AV34-1/N34),0)</f>
        <v>0.31598455842411255</v>
      </c>
      <c r="G34">
        <f t="shared" ref="G34:G48" si="31">((AY34-AL34/2)*S34-E34)/(AY34+AL34/2)</f>
        <v>234.12205775646032</v>
      </c>
      <c r="H34">
        <f t="shared" ref="H34:H48" si="32">AL34*1000</f>
        <v>8.0271525821275826</v>
      </c>
      <c r="I34">
        <f t="shared" ref="I34:I48" si="33">(AQ34-AW34)</f>
        <v>2.0890857567361474</v>
      </c>
      <c r="J34">
        <f t="shared" ref="J34:J48" si="34">(P34+AP34*D34)</f>
        <v>24.930593490600586</v>
      </c>
      <c r="K34" s="1">
        <v>6</v>
      </c>
      <c r="L34">
        <f t="shared" ref="L34:L48" si="35">(K34*AE34+AF34)</f>
        <v>1.4200000166893005</v>
      </c>
      <c r="M34" s="1">
        <v>1</v>
      </c>
      <c r="N34">
        <f t="shared" ref="N34:N48" si="36">L34*(M34+1)*(M34+1)/(M34*M34+1)</f>
        <v>2.8400000333786011</v>
      </c>
      <c r="O34" s="1">
        <v>23.973638534545898</v>
      </c>
      <c r="P34" s="1">
        <v>24.930593490600586</v>
      </c>
      <c r="Q34" s="1">
        <v>23.076513290405273</v>
      </c>
      <c r="R34" s="1">
        <v>399.14535522460937</v>
      </c>
      <c r="S34" s="1">
        <v>369.2509765625</v>
      </c>
      <c r="T34" s="1">
        <v>4.6561145782470703</v>
      </c>
      <c r="U34" s="1">
        <v>14.153968811035156</v>
      </c>
      <c r="V34" s="1">
        <v>11.853334426879883</v>
      </c>
      <c r="W34" s="1">
        <v>36.032558441162109</v>
      </c>
      <c r="X34" s="1">
        <v>499.91522216796875</v>
      </c>
      <c r="Y34" s="1">
        <v>1499.6341552734375</v>
      </c>
      <c r="Z34" s="1">
        <v>230.28718566894531</v>
      </c>
      <c r="AA34" s="1">
        <v>76.124107360839844</v>
      </c>
      <c r="AB34" s="1">
        <v>-1.7088861465454102</v>
      </c>
      <c r="AC34" s="1">
        <v>0.27668607234954834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ref="AK34:AK48" si="37">X34*0.000001/(K34*0.0001)</f>
        <v>0.83319203694661437</v>
      </c>
      <c r="AL34">
        <f t="shared" ref="AL34:AL48" si="38">(U34-T34)/(1000-U34)*AK34</f>
        <v>8.0271525821275832E-3</v>
      </c>
      <c r="AM34">
        <f t="shared" ref="AM34:AM48" si="39">(P34+273.15)</f>
        <v>298.08059349060056</v>
      </c>
      <c r="AN34">
        <f t="shared" ref="AN34:AN48" si="40">(O34+273.15)</f>
        <v>297.12363853454588</v>
      </c>
      <c r="AO34">
        <f t="shared" ref="AO34:AO48" si="41">(Y34*AG34+Z34*AH34)*AI34</f>
        <v>239.94145948064033</v>
      </c>
      <c r="AP34">
        <f t="shared" ref="AP34:AP48" si="42">((AO34+0.00000010773*(AN34^4-AM34^4))-AL34*44100)/(L34*51.4+0.00000043092*AM34^3)</f>
        <v>-1.4801393534297067</v>
      </c>
      <c r="AQ34">
        <f t="shared" ref="AQ34:AQ48" si="43">0.61365*EXP(17.502*J34/(240.97+J34))</f>
        <v>3.1665439980893666</v>
      </c>
      <c r="AR34">
        <f t="shared" ref="AR34:AR48" si="44">AQ34*1000/AA34</f>
        <v>41.597124851388621</v>
      </c>
      <c r="AS34">
        <f t="shared" ref="AS34:AS48" si="45">(AR34-U34)</f>
        <v>27.443156040353465</v>
      </c>
      <c r="AT34">
        <f t="shared" ref="AT34:AT48" si="46">IF(D34,P34,(O34+P34)/2)</f>
        <v>24.452116012573242</v>
      </c>
      <c r="AU34">
        <f t="shared" ref="AU34:AU48" si="47">0.61365*EXP(17.502*AT34/(240.97+AT34))</f>
        <v>3.077285981905717</v>
      </c>
      <c r="AV34">
        <f t="shared" ref="AV34:AV48" si="48">IF(AS34&lt;&gt;0,(1000-(AR34+U34)/2)/AS34*AL34,0)</f>
        <v>0.28434744542241414</v>
      </c>
      <c r="AW34">
        <f t="shared" ref="AW34:AW48" si="49">U34*AA34/1000</f>
        <v>1.077458241353219</v>
      </c>
      <c r="AX34">
        <f t="shared" ref="AX34:AX48" si="50">(AU34-AW34)</f>
        <v>1.999827740552498</v>
      </c>
      <c r="AY34">
        <f t="shared" ref="AY34:AY48" si="51">1/(1.6/F34+1.37/N34)</f>
        <v>0.18031231390930283</v>
      </c>
      <c r="AZ34">
        <f t="shared" ref="AZ34:AZ48" si="52">G34*AA34*0.001</f>
        <v>17.822332660193535</v>
      </c>
      <c r="BA34">
        <f t="shared" ref="BA34:BA48" si="53">G34/S34</f>
        <v>0.63404587290734615</v>
      </c>
      <c r="BB34">
        <f t="shared" ref="BB34:BB48" si="54">(1-AL34*AA34/AQ34/F34)*100</f>
        <v>38.929377819336651</v>
      </c>
      <c r="BC34">
        <f t="shared" ref="BC34:BC48" si="55">(S34-E34/(N34/1.35))</f>
        <v>358.81998096923706</v>
      </c>
      <c r="BD34">
        <f t="shared" ref="BD34:BD48" si="56">E34*BB34/100/BC34</f>
        <v>2.3807356896321814E-2</v>
      </c>
    </row>
    <row r="35" spans="1:114" x14ac:dyDescent="0.25">
      <c r="A35" s="1">
        <v>17</v>
      </c>
      <c r="B35" s="1" t="s">
        <v>85</v>
      </c>
      <c r="C35" s="1">
        <v>1546.0000048726797</v>
      </c>
      <c r="D35" s="1">
        <v>0</v>
      </c>
      <c r="E35">
        <f t="shared" si="29"/>
        <v>21.936613375137522</v>
      </c>
      <c r="F35">
        <f t="shared" si="30"/>
        <v>0.31594045510873858</v>
      </c>
      <c r="G35">
        <f t="shared" si="31"/>
        <v>234.1403971200875</v>
      </c>
      <c r="H35">
        <f t="shared" si="32"/>
        <v>8.0268736112344286</v>
      </c>
      <c r="I35">
        <f t="shared" si="33"/>
        <v>2.0892815753603946</v>
      </c>
      <c r="J35">
        <f t="shared" si="34"/>
        <v>24.931964874267578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23.974838256835938</v>
      </c>
      <c r="P35" s="1">
        <v>24.931964874267578</v>
      </c>
      <c r="Q35" s="1">
        <v>23.075345993041992</v>
      </c>
      <c r="R35" s="1">
        <v>399.13226318359375</v>
      </c>
      <c r="S35" s="1">
        <v>369.2469482421875</v>
      </c>
      <c r="T35" s="1">
        <v>4.6573295593261719</v>
      </c>
      <c r="U35" s="1">
        <v>14.154729843139648</v>
      </c>
      <c r="V35" s="1">
        <v>11.855631828308105</v>
      </c>
      <c r="W35" s="1">
        <v>36.032077789306641</v>
      </c>
      <c r="X35" s="1">
        <v>499.92135620117187</v>
      </c>
      <c r="Y35" s="1">
        <v>1499.6134033203125</v>
      </c>
      <c r="Z35" s="1">
        <v>230.39949035644531</v>
      </c>
      <c r="AA35" s="1">
        <v>76.124481201171875</v>
      </c>
      <c r="AB35" s="1">
        <v>-1.7088861465454102</v>
      </c>
      <c r="AC35" s="1">
        <v>0.27668607234954834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0.83320226033528633</v>
      </c>
      <c r="AL35">
        <f t="shared" si="38"/>
        <v>8.026873611234428E-3</v>
      </c>
      <c r="AM35">
        <f t="shared" si="39"/>
        <v>298.08196487426756</v>
      </c>
      <c r="AN35">
        <f t="shared" si="40"/>
        <v>297.12483825683591</v>
      </c>
      <c r="AO35">
        <f t="shared" si="41"/>
        <v>239.93813916821455</v>
      </c>
      <c r="AP35">
        <f t="shared" si="42"/>
        <v>-1.4800549372033684</v>
      </c>
      <c r="AQ35">
        <f t="shared" si="43"/>
        <v>3.1668030412121451</v>
      </c>
      <c r="AR35">
        <f t="shared" si="44"/>
        <v>41.600323460245725</v>
      </c>
      <c r="AS35">
        <f t="shared" si="45"/>
        <v>27.445593617106077</v>
      </c>
      <c r="AT35">
        <f t="shared" si="46"/>
        <v>24.453401565551758</v>
      </c>
      <c r="AU35">
        <f t="shared" si="47"/>
        <v>3.0775228185442933</v>
      </c>
      <c r="AV35">
        <f t="shared" si="48"/>
        <v>0.28431173094919004</v>
      </c>
      <c r="AW35">
        <f t="shared" si="49"/>
        <v>1.0775214658517507</v>
      </c>
      <c r="AX35">
        <f t="shared" si="50"/>
        <v>2.0000013526925429</v>
      </c>
      <c r="AY35">
        <f t="shared" si="51"/>
        <v>0.1802893357335783</v>
      </c>
      <c r="AZ35">
        <f t="shared" si="52"/>
        <v>17.823816259003021</v>
      </c>
      <c r="BA35">
        <f t="shared" si="53"/>
        <v>0.63410245699990408</v>
      </c>
      <c r="BB35">
        <f t="shared" si="54"/>
        <v>38.927671603770634</v>
      </c>
      <c r="BC35">
        <f t="shared" si="55"/>
        <v>358.81933285191411</v>
      </c>
      <c r="BD35">
        <f t="shared" si="56"/>
        <v>2.3798641917620988E-2</v>
      </c>
    </row>
    <row r="36" spans="1:114" x14ac:dyDescent="0.25">
      <c r="A36" s="1">
        <v>18</v>
      </c>
      <c r="B36" s="1" t="s">
        <v>86</v>
      </c>
      <c r="C36" s="1">
        <v>1546.5000048615038</v>
      </c>
      <c r="D36" s="1">
        <v>0</v>
      </c>
      <c r="E36">
        <f t="shared" si="29"/>
        <v>21.917751615547136</v>
      </c>
      <c r="F36">
        <f t="shared" si="30"/>
        <v>0.31585678957457736</v>
      </c>
      <c r="G36">
        <f t="shared" si="31"/>
        <v>234.21400924892311</v>
      </c>
      <c r="H36">
        <f t="shared" si="32"/>
        <v>8.026446133841219</v>
      </c>
      <c r="I36">
        <f t="shared" si="33"/>
        <v>2.0896516450455165</v>
      </c>
      <c r="J36">
        <f t="shared" si="34"/>
        <v>24.933683395385742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23.976015090942383</v>
      </c>
      <c r="P36" s="1">
        <v>24.933683395385742</v>
      </c>
      <c r="Q36" s="1">
        <v>23.074712753295898</v>
      </c>
      <c r="R36" s="1">
        <v>399.1124267578125</v>
      </c>
      <c r="S36" s="1">
        <v>369.24957275390625</v>
      </c>
      <c r="T36" s="1">
        <v>4.6572089195251465</v>
      </c>
      <c r="U36" s="1">
        <v>14.154216766357422</v>
      </c>
      <c r="V36" s="1">
        <v>11.854414939880371</v>
      </c>
      <c r="W36" s="1">
        <v>36.028011322021484</v>
      </c>
      <c r="X36" s="1">
        <v>499.9156494140625</v>
      </c>
      <c r="Y36" s="1">
        <v>1499.675537109375</v>
      </c>
      <c r="Z36" s="1">
        <v>230.40548706054687</v>
      </c>
      <c r="AA36" s="1">
        <v>76.124031066894531</v>
      </c>
      <c r="AB36" s="1">
        <v>-1.7088861465454102</v>
      </c>
      <c r="AC36" s="1">
        <v>0.27668607234954834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0.83319274902343732</v>
      </c>
      <c r="AL36">
        <f t="shared" si="38"/>
        <v>8.0264461338412189E-3</v>
      </c>
      <c r="AM36">
        <f t="shared" si="39"/>
        <v>298.08368339538572</v>
      </c>
      <c r="AN36">
        <f t="shared" si="40"/>
        <v>297.12601509094236</v>
      </c>
      <c r="AO36">
        <f t="shared" si="41"/>
        <v>239.94808057424234</v>
      </c>
      <c r="AP36">
        <f t="shared" si="42"/>
        <v>-1.4797851080223554</v>
      </c>
      <c r="AQ36">
        <f t="shared" si="43"/>
        <v>3.1671276818952681</v>
      </c>
      <c r="AR36">
        <f t="shared" si="44"/>
        <v>41.604834078113022</v>
      </c>
      <c r="AS36">
        <f t="shared" si="45"/>
        <v>27.4506173117556</v>
      </c>
      <c r="AT36">
        <f t="shared" si="46"/>
        <v>24.454849243164063</v>
      </c>
      <c r="AU36">
        <f t="shared" si="47"/>
        <v>3.0777895423789312</v>
      </c>
      <c r="AV36">
        <f t="shared" si="48"/>
        <v>0.28424397659943085</v>
      </c>
      <c r="AW36">
        <f t="shared" si="49"/>
        <v>1.0774760368497518</v>
      </c>
      <c r="AX36">
        <f t="shared" si="50"/>
        <v>2.0003135055291796</v>
      </c>
      <c r="AY36">
        <f t="shared" si="51"/>
        <v>0.18024574379614625</v>
      </c>
      <c r="AZ36">
        <f t="shared" si="52"/>
        <v>17.829314516366946</v>
      </c>
      <c r="BA36">
        <f t="shared" si="53"/>
        <v>0.63429730602564494</v>
      </c>
      <c r="BB36">
        <f t="shared" si="54"/>
        <v>38.921370414282954</v>
      </c>
      <c r="BC36">
        <f t="shared" si="55"/>
        <v>358.83092334079754</v>
      </c>
      <c r="BD36">
        <f t="shared" si="56"/>
        <v>2.3773562248612601E-2</v>
      </c>
    </row>
    <row r="37" spans="1:114" x14ac:dyDescent="0.25">
      <c r="A37" s="1">
        <v>19</v>
      </c>
      <c r="B37" s="1" t="s">
        <v>86</v>
      </c>
      <c r="C37" s="1">
        <v>1547.000004850328</v>
      </c>
      <c r="D37" s="1">
        <v>0</v>
      </c>
      <c r="E37">
        <f t="shared" si="29"/>
        <v>21.928150644621223</v>
      </c>
      <c r="F37">
        <f t="shared" si="30"/>
        <v>0.31592612996472252</v>
      </c>
      <c r="G37">
        <f t="shared" si="31"/>
        <v>234.18727805088406</v>
      </c>
      <c r="H37">
        <f t="shared" si="32"/>
        <v>8.0281858114781066</v>
      </c>
      <c r="I37">
        <f t="shared" si="33"/>
        <v>2.0896949973598118</v>
      </c>
      <c r="J37">
        <f t="shared" si="34"/>
        <v>24.934478759765625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23.977060317993164</v>
      </c>
      <c r="P37" s="1">
        <v>24.934478759765625</v>
      </c>
      <c r="Q37" s="1">
        <v>23.073671340942383</v>
      </c>
      <c r="R37" s="1">
        <v>399.1319580078125</v>
      </c>
      <c r="S37" s="1">
        <v>369.25592041015625</v>
      </c>
      <c r="T37" s="1">
        <v>4.6565637588500977</v>
      </c>
      <c r="U37" s="1">
        <v>14.155575752258301</v>
      </c>
      <c r="V37" s="1">
        <v>11.852066040039063</v>
      </c>
      <c r="W37" s="1">
        <v>36.029319763183594</v>
      </c>
      <c r="X37" s="1">
        <v>499.91781616210937</v>
      </c>
      <c r="Y37" s="1">
        <v>1499.675048828125</v>
      </c>
      <c r="Z37" s="1">
        <v>230.28569030761719</v>
      </c>
      <c r="AA37" s="1">
        <v>76.124275207519531</v>
      </c>
      <c r="AB37" s="1">
        <v>-1.7088861465454102</v>
      </c>
      <c r="AC37" s="1">
        <v>0.27668607234954834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0.83319636027018218</v>
      </c>
      <c r="AL37">
        <f t="shared" si="38"/>
        <v>8.0281858114781071E-3</v>
      </c>
      <c r="AM37">
        <f t="shared" si="39"/>
        <v>298.0844787597656</v>
      </c>
      <c r="AN37">
        <f t="shared" si="40"/>
        <v>297.12706031799314</v>
      </c>
      <c r="AO37">
        <f t="shared" si="41"/>
        <v>239.94800244924409</v>
      </c>
      <c r="AP37">
        <f t="shared" si="42"/>
        <v>-1.480660988595176</v>
      </c>
      <c r="AQ37">
        <f t="shared" si="43"/>
        <v>3.1672779416456129</v>
      </c>
      <c r="AR37">
        <f t="shared" si="44"/>
        <v>41.606674520202859</v>
      </c>
      <c r="AS37">
        <f t="shared" si="45"/>
        <v>27.451098767944558</v>
      </c>
      <c r="AT37">
        <f t="shared" si="46"/>
        <v>24.455769538879395</v>
      </c>
      <c r="AU37">
        <f t="shared" si="47"/>
        <v>3.0779591105264488</v>
      </c>
      <c r="AV37">
        <f t="shared" si="48"/>
        <v>0.28430013035998181</v>
      </c>
      <c r="AW37">
        <f t="shared" si="49"/>
        <v>1.0775829442858011</v>
      </c>
      <c r="AX37">
        <f t="shared" si="50"/>
        <v>2.0003761662406476</v>
      </c>
      <c r="AY37">
        <f t="shared" si="51"/>
        <v>0.18028187210033486</v>
      </c>
      <c r="AZ37">
        <f t="shared" si="52"/>
        <v>17.827336804445398</v>
      </c>
      <c r="BA37">
        <f t="shared" si="53"/>
        <v>0.63421401013897682</v>
      </c>
      <c r="BB37">
        <f t="shared" si="54"/>
        <v>38.924242421061642</v>
      </c>
      <c r="BC37">
        <f t="shared" si="55"/>
        <v>358.83232779666548</v>
      </c>
      <c r="BD37">
        <f t="shared" si="56"/>
        <v>2.378650376285097E-2</v>
      </c>
    </row>
    <row r="38" spans="1:114" x14ac:dyDescent="0.25">
      <c r="A38" s="1">
        <v>20</v>
      </c>
      <c r="B38" s="1" t="s">
        <v>87</v>
      </c>
      <c r="C38" s="1">
        <v>1547.000004850328</v>
      </c>
      <c r="D38" s="1">
        <v>0</v>
      </c>
      <c r="E38">
        <f t="shared" si="29"/>
        <v>21.928150644621223</v>
      </c>
      <c r="F38">
        <f t="shared" si="30"/>
        <v>0.31592612996472252</v>
      </c>
      <c r="G38">
        <f t="shared" si="31"/>
        <v>234.18727805088406</v>
      </c>
      <c r="H38">
        <f t="shared" si="32"/>
        <v>8.0281858114781066</v>
      </c>
      <c r="I38">
        <f t="shared" si="33"/>
        <v>2.0896949973598118</v>
      </c>
      <c r="J38">
        <f t="shared" si="34"/>
        <v>24.934478759765625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23.977060317993164</v>
      </c>
      <c r="P38" s="1">
        <v>24.934478759765625</v>
      </c>
      <c r="Q38" s="1">
        <v>23.073671340942383</v>
      </c>
      <c r="R38" s="1">
        <v>399.1319580078125</v>
      </c>
      <c r="S38" s="1">
        <v>369.25592041015625</v>
      </c>
      <c r="T38" s="1">
        <v>4.6565637588500977</v>
      </c>
      <c r="U38" s="1">
        <v>14.155575752258301</v>
      </c>
      <c r="V38" s="1">
        <v>11.852066040039063</v>
      </c>
      <c r="W38" s="1">
        <v>36.029319763183594</v>
      </c>
      <c r="X38" s="1">
        <v>499.91781616210937</v>
      </c>
      <c r="Y38" s="1">
        <v>1499.675048828125</v>
      </c>
      <c r="Z38" s="1">
        <v>230.28569030761719</v>
      </c>
      <c r="AA38" s="1">
        <v>76.124275207519531</v>
      </c>
      <c r="AB38" s="1">
        <v>-1.7088861465454102</v>
      </c>
      <c r="AC38" s="1">
        <v>0.27668607234954834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0.83319636027018218</v>
      </c>
      <c r="AL38">
        <f t="shared" si="38"/>
        <v>8.0281858114781071E-3</v>
      </c>
      <c r="AM38">
        <f t="shared" si="39"/>
        <v>298.0844787597656</v>
      </c>
      <c r="AN38">
        <f t="shared" si="40"/>
        <v>297.12706031799314</v>
      </c>
      <c r="AO38">
        <f t="shared" si="41"/>
        <v>239.94800244924409</v>
      </c>
      <c r="AP38">
        <f t="shared" si="42"/>
        <v>-1.480660988595176</v>
      </c>
      <c r="AQ38">
        <f t="shared" si="43"/>
        <v>3.1672779416456129</v>
      </c>
      <c r="AR38">
        <f t="shared" si="44"/>
        <v>41.606674520202859</v>
      </c>
      <c r="AS38">
        <f t="shared" si="45"/>
        <v>27.451098767944558</v>
      </c>
      <c r="AT38">
        <f t="shared" si="46"/>
        <v>24.455769538879395</v>
      </c>
      <c r="AU38">
        <f t="shared" si="47"/>
        <v>3.0779591105264488</v>
      </c>
      <c r="AV38">
        <f t="shared" si="48"/>
        <v>0.28430013035998181</v>
      </c>
      <c r="AW38">
        <f t="shared" si="49"/>
        <v>1.0775829442858011</v>
      </c>
      <c r="AX38">
        <f t="shared" si="50"/>
        <v>2.0003761662406476</v>
      </c>
      <c r="AY38">
        <f t="shared" si="51"/>
        <v>0.18028187210033486</v>
      </c>
      <c r="AZ38">
        <f t="shared" si="52"/>
        <v>17.827336804445398</v>
      </c>
      <c r="BA38">
        <f t="shared" si="53"/>
        <v>0.63421401013897682</v>
      </c>
      <c r="BB38">
        <f t="shared" si="54"/>
        <v>38.924242421061642</v>
      </c>
      <c r="BC38">
        <f t="shared" si="55"/>
        <v>358.83232779666548</v>
      </c>
      <c r="BD38">
        <f t="shared" si="56"/>
        <v>2.378650376285097E-2</v>
      </c>
    </row>
    <row r="39" spans="1:114" x14ac:dyDescent="0.25">
      <c r="A39" s="1">
        <v>21</v>
      </c>
      <c r="B39" s="1" t="s">
        <v>87</v>
      </c>
      <c r="C39" s="1">
        <v>1547.5000048391521</v>
      </c>
      <c r="D39" s="1">
        <v>0</v>
      </c>
      <c r="E39">
        <f t="shared" si="29"/>
        <v>21.893885125942205</v>
      </c>
      <c r="F39">
        <f t="shared" si="30"/>
        <v>0.31590972067296946</v>
      </c>
      <c r="G39">
        <f t="shared" si="31"/>
        <v>234.37721108582014</v>
      </c>
      <c r="H39">
        <f t="shared" si="32"/>
        <v>8.0289583753759732</v>
      </c>
      <c r="I39">
        <f t="shared" si="33"/>
        <v>2.0899940266220272</v>
      </c>
      <c r="J39">
        <f t="shared" si="34"/>
        <v>24.93647575378418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23.977737426757813</v>
      </c>
      <c r="P39" s="1">
        <v>24.93647575378418</v>
      </c>
      <c r="Q39" s="1">
        <v>23.073802947998047</v>
      </c>
      <c r="R39" s="1">
        <v>399.10443115234375</v>
      </c>
      <c r="S39" s="1">
        <v>369.26797485351562</v>
      </c>
      <c r="T39" s="1">
        <v>4.6562976837158203</v>
      </c>
      <c r="U39" s="1">
        <v>14.156559944152832</v>
      </c>
      <c r="V39" s="1">
        <v>11.850944519042969</v>
      </c>
      <c r="W39" s="1">
        <v>36.030471801757813</v>
      </c>
      <c r="X39" s="1">
        <v>499.89962768554688</v>
      </c>
      <c r="Y39" s="1">
        <v>1499.6182861328125</v>
      </c>
      <c r="Z39" s="1">
        <v>230.38180541992187</v>
      </c>
      <c r="AA39" s="1">
        <v>76.12451171875</v>
      </c>
      <c r="AB39" s="1">
        <v>-1.7088861465454102</v>
      </c>
      <c r="AC39" s="1">
        <v>0.27668607234954834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0.83316604614257794</v>
      </c>
      <c r="AL39">
        <f t="shared" si="38"/>
        <v>8.0289583753759726E-3</v>
      </c>
      <c r="AM39">
        <f t="shared" si="39"/>
        <v>298.08647575378416</v>
      </c>
      <c r="AN39">
        <f t="shared" si="40"/>
        <v>297.12773742675779</v>
      </c>
      <c r="AO39">
        <f t="shared" si="41"/>
        <v>239.93892041819709</v>
      </c>
      <c r="AP39">
        <f t="shared" si="42"/>
        <v>-1.4813476015394829</v>
      </c>
      <c r="AQ39">
        <f t="shared" si="43"/>
        <v>3.1676552399878766</v>
      </c>
      <c r="AR39">
        <f t="shared" si="44"/>
        <v>41.611501584287481</v>
      </c>
      <c r="AS39">
        <f t="shared" si="45"/>
        <v>27.454941640134649</v>
      </c>
      <c r="AT39">
        <f t="shared" si="46"/>
        <v>24.457106590270996</v>
      </c>
      <c r="AU39">
        <f t="shared" si="47"/>
        <v>3.0782054821164415</v>
      </c>
      <c r="AV39">
        <f t="shared" si="48"/>
        <v>0.28428684188578257</v>
      </c>
      <c r="AW39">
        <f t="shared" si="49"/>
        <v>1.0776612133658492</v>
      </c>
      <c r="AX39">
        <f t="shared" si="50"/>
        <v>2.0005442687505921</v>
      </c>
      <c r="AY39">
        <f t="shared" si="51"/>
        <v>0.18027332251985778</v>
      </c>
      <c r="AZ39">
        <f t="shared" si="52"/>
        <v>17.841850751910457</v>
      </c>
      <c r="BA39">
        <f t="shared" si="53"/>
        <v>0.6347076568954968</v>
      </c>
      <c r="BB39">
        <f t="shared" si="54"/>
        <v>38.922278279186528</v>
      </c>
      <c r="BC39">
        <f t="shared" si="55"/>
        <v>358.86067042652945</v>
      </c>
      <c r="BD39">
        <f t="shared" si="56"/>
        <v>2.3746260309652135E-2</v>
      </c>
    </row>
    <row r="40" spans="1:114" x14ac:dyDescent="0.25">
      <c r="A40" s="1">
        <v>22</v>
      </c>
      <c r="B40" s="1" t="s">
        <v>88</v>
      </c>
      <c r="C40" s="1">
        <v>1548.0000048279762</v>
      </c>
      <c r="D40" s="1">
        <v>0</v>
      </c>
      <c r="E40">
        <f t="shared" si="29"/>
        <v>21.889859753629526</v>
      </c>
      <c r="F40">
        <f t="shared" si="30"/>
        <v>0.31594743263840902</v>
      </c>
      <c r="G40">
        <f t="shared" si="31"/>
        <v>234.39519639895724</v>
      </c>
      <c r="H40">
        <f t="shared" si="32"/>
        <v>8.0300948299207917</v>
      </c>
      <c r="I40">
        <f t="shared" si="33"/>
        <v>2.0900516568436234</v>
      </c>
      <c r="J40">
        <f t="shared" si="34"/>
        <v>24.937252044677734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23.978862762451172</v>
      </c>
      <c r="P40" s="1">
        <v>24.937252044677734</v>
      </c>
      <c r="Q40" s="1">
        <v>23.073383331298828</v>
      </c>
      <c r="R40" s="1">
        <v>399.08453369140625</v>
      </c>
      <c r="S40" s="1">
        <v>369.2508544921875</v>
      </c>
      <c r="T40" s="1">
        <v>4.6556563377380371</v>
      </c>
      <c r="U40" s="1">
        <v>14.157797813415527</v>
      </c>
      <c r="V40" s="1">
        <v>11.848455429077148</v>
      </c>
      <c r="W40" s="1">
        <v>36.031017303466797</v>
      </c>
      <c r="X40" s="1">
        <v>499.87088012695312</v>
      </c>
      <c r="Y40" s="1">
        <v>1499.6619873046875</v>
      </c>
      <c r="Z40" s="1">
        <v>230.3385009765625</v>
      </c>
      <c r="AA40" s="1">
        <v>76.1241455078125</v>
      </c>
      <c r="AB40" s="1">
        <v>-1.7088861465454102</v>
      </c>
      <c r="AC40" s="1">
        <v>0.27668607234954834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0.83311813354492181</v>
      </c>
      <c r="AL40">
        <f t="shared" si="38"/>
        <v>8.0300948299207916E-3</v>
      </c>
      <c r="AM40">
        <f t="shared" si="39"/>
        <v>298.08725204467771</v>
      </c>
      <c r="AN40">
        <f t="shared" si="40"/>
        <v>297.12886276245115</v>
      </c>
      <c r="AO40">
        <f t="shared" si="41"/>
        <v>239.9459126055408</v>
      </c>
      <c r="AP40">
        <f t="shared" si="42"/>
        <v>-1.4818112532119634</v>
      </c>
      <c r="AQ40">
        <f t="shared" si="43"/>
        <v>3.1678019176622567</v>
      </c>
      <c r="AR40">
        <f t="shared" si="44"/>
        <v>41.613628586965881</v>
      </c>
      <c r="AS40">
        <f t="shared" si="45"/>
        <v>27.455830773550353</v>
      </c>
      <c r="AT40">
        <f t="shared" si="46"/>
        <v>24.458057403564453</v>
      </c>
      <c r="AU40">
        <f t="shared" si="47"/>
        <v>3.0783806940844829</v>
      </c>
      <c r="AV40">
        <f t="shared" si="48"/>
        <v>0.28431738135723728</v>
      </c>
      <c r="AW40">
        <f t="shared" si="49"/>
        <v>1.0777502608186333</v>
      </c>
      <c r="AX40">
        <f t="shared" si="50"/>
        <v>2.0006304332658496</v>
      </c>
      <c r="AY40">
        <f t="shared" si="51"/>
        <v>0.18029297111881132</v>
      </c>
      <c r="AZ40">
        <f t="shared" si="52"/>
        <v>17.843134037006507</v>
      </c>
      <c r="BA40">
        <f t="shared" si="53"/>
        <v>0.6347857927676549</v>
      </c>
      <c r="BB40">
        <f t="shared" si="54"/>
        <v>38.924046370375933</v>
      </c>
      <c r="BC40">
        <f t="shared" si="55"/>
        <v>358.84546353441198</v>
      </c>
      <c r="BD40">
        <f t="shared" si="56"/>
        <v>2.3743979029279098E-2</v>
      </c>
    </row>
    <row r="41" spans="1:114" x14ac:dyDescent="0.25">
      <c r="A41" s="1">
        <v>23</v>
      </c>
      <c r="B41" s="1" t="s">
        <v>88</v>
      </c>
      <c r="C41" s="1">
        <v>1548.5000048168004</v>
      </c>
      <c r="D41" s="1">
        <v>0</v>
      </c>
      <c r="E41">
        <f t="shared" si="29"/>
        <v>21.863599084926292</v>
      </c>
      <c r="F41">
        <f t="shared" si="30"/>
        <v>0.3159908899459703</v>
      </c>
      <c r="G41">
        <f t="shared" si="31"/>
        <v>234.55264662569149</v>
      </c>
      <c r="H41">
        <f t="shared" si="32"/>
        <v>8.0314154786483041</v>
      </c>
      <c r="I41">
        <f t="shared" si="33"/>
        <v>2.0901378294494113</v>
      </c>
      <c r="J41">
        <f t="shared" si="34"/>
        <v>24.938396453857422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23.979507446289063</v>
      </c>
      <c r="P41" s="1">
        <v>24.938396453857422</v>
      </c>
      <c r="Q41" s="1">
        <v>23.072843551635742</v>
      </c>
      <c r="R41" s="1">
        <v>399.0560302734375</v>
      </c>
      <c r="S41" s="1">
        <v>369.25146484375</v>
      </c>
      <c r="T41" s="1">
        <v>4.6551995277404785</v>
      </c>
      <c r="U41" s="1">
        <v>14.159466743469238</v>
      </c>
      <c r="V41" s="1">
        <v>11.846867561340332</v>
      </c>
      <c r="W41" s="1">
        <v>36.033969879150391</v>
      </c>
      <c r="X41" s="1">
        <v>499.84042358398437</v>
      </c>
      <c r="Y41" s="1">
        <v>1499.594970703125</v>
      </c>
      <c r="Z41" s="1">
        <v>230.22340393066406</v>
      </c>
      <c r="AA41" s="1">
        <v>76.124359130859375</v>
      </c>
      <c r="AB41" s="1">
        <v>-1.7088861465454102</v>
      </c>
      <c r="AC41" s="1">
        <v>0.27668607234954834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0.83306737263997388</v>
      </c>
      <c r="AL41">
        <f t="shared" si="38"/>
        <v>8.0314154786483034E-3</v>
      </c>
      <c r="AM41">
        <f t="shared" si="39"/>
        <v>298.0883964538574</v>
      </c>
      <c r="AN41">
        <f t="shared" si="40"/>
        <v>297.12950744628904</v>
      </c>
      <c r="AO41">
        <f t="shared" si="41"/>
        <v>239.93518994953047</v>
      </c>
      <c r="AP41">
        <f t="shared" si="42"/>
        <v>-1.4826944446572095</v>
      </c>
      <c r="AQ41">
        <f t="shared" si="43"/>
        <v>3.1680181609307234</v>
      </c>
      <c r="AR41">
        <f t="shared" si="44"/>
        <v>41.6163524672153</v>
      </c>
      <c r="AS41">
        <f t="shared" si="45"/>
        <v>27.456885723746062</v>
      </c>
      <c r="AT41">
        <f t="shared" si="46"/>
        <v>24.458951950073242</v>
      </c>
      <c r="AU41">
        <f t="shared" si="47"/>
        <v>3.0785455453996997</v>
      </c>
      <c r="AV41">
        <f t="shared" si="48"/>
        <v>0.28435257255066471</v>
      </c>
      <c r="AW41">
        <f t="shared" si="49"/>
        <v>1.0778803314813121</v>
      </c>
      <c r="AX41">
        <f t="shared" si="50"/>
        <v>2.0006652139183876</v>
      </c>
      <c r="AY41">
        <f t="shared" si="51"/>
        <v>0.18031561263641177</v>
      </c>
      <c r="AZ41">
        <f t="shared" si="52"/>
        <v>17.85516990682769</v>
      </c>
      <c r="BA41">
        <f t="shared" si="53"/>
        <v>0.63521114730023676</v>
      </c>
      <c r="BB41">
        <f t="shared" si="54"/>
        <v>38.926400312401476</v>
      </c>
      <c r="BC41">
        <f t="shared" si="55"/>
        <v>358.85855695017614</v>
      </c>
      <c r="BD41">
        <f t="shared" si="56"/>
        <v>2.3716062882342195E-2</v>
      </c>
    </row>
    <row r="42" spans="1:114" x14ac:dyDescent="0.25">
      <c r="A42" s="1">
        <v>24</v>
      </c>
      <c r="B42" s="1" t="s">
        <v>89</v>
      </c>
      <c r="C42" s="1">
        <v>1549.0000048056245</v>
      </c>
      <c r="D42" s="1">
        <v>0</v>
      </c>
      <c r="E42">
        <f t="shared" si="29"/>
        <v>21.843838047023606</v>
      </c>
      <c r="F42">
        <f t="shared" si="30"/>
        <v>0.31595746169751227</v>
      </c>
      <c r="G42">
        <f t="shared" si="31"/>
        <v>234.64729670025949</v>
      </c>
      <c r="H42">
        <f t="shared" si="32"/>
        <v>8.0321348991148778</v>
      </c>
      <c r="I42">
        <f t="shared" si="33"/>
        <v>2.0905034990301301</v>
      </c>
      <c r="J42">
        <f t="shared" si="34"/>
        <v>24.940471649169922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23.980552673339844</v>
      </c>
      <c r="P42" s="1">
        <v>24.940471649169922</v>
      </c>
      <c r="Q42" s="1">
        <v>23.072927474975586</v>
      </c>
      <c r="R42" s="1">
        <v>399.03610229492187</v>
      </c>
      <c r="S42" s="1">
        <v>369.25286865234375</v>
      </c>
      <c r="T42" s="1">
        <v>4.6541404724121094</v>
      </c>
      <c r="U42" s="1">
        <v>14.159911155700684</v>
      </c>
      <c r="V42" s="1">
        <v>11.84334659576416</v>
      </c>
      <c r="W42" s="1">
        <v>36.0325927734375</v>
      </c>
      <c r="X42" s="1">
        <v>499.805908203125</v>
      </c>
      <c r="Y42" s="1">
        <v>1499.6280517578125</v>
      </c>
      <c r="Z42" s="1">
        <v>230.22189331054687</v>
      </c>
      <c r="AA42" s="1">
        <v>76.12384033203125</v>
      </c>
      <c r="AB42" s="1">
        <v>-1.7088861465454102</v>
      </c>
      <c r="AC42" s="1">
        <v>0.27668607234954834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0.83300984700520819</v>
      </c>
      <c r="AL42">
        <f t="shared" si="38"/>
        <v>8.0321348991148778E-3</v>
      </c>
      <c r="AM42">
        <f t="shared" si="39"/>
        <v>298.0904716491699</v>
      </c>
      <c r="AN42">
        <f t="shared" si="40"/>
        <v>297.13055267333982</v>
      </c>
      <c r="AO42">
        <f t="shared" si="41"/>
        <v>239.94048291816216</v>
      </c>
      <c r="AP42">
        <f t="shared" si="42"/>
        <v>-1.4831440884131912</v>
      </c>
      <c r="AQ42">
        <f t="shared" si="43"/>
        <v>3.1684103149624367</v>
      </c>
      <c r="AR42">
        <f t="shared" si="44"/>
        <v>41.621787617948627</v>
      </c>
      <c r="AS42">
        <f t="shared" si="45"/>
        <v>27.461876462247943</v>
      </c>
      <c r="AT42">
        <f t="shared" si="46"/>
        <v>24.460512161254883</v>
      </c>
      <c r="AU42">
        <f t="shared" si="47"/>
        <v>3.0788330870560947</v>
      </c>
      <c r="AV42">
        <f t="shared" si="48"/>
        <v>0.28432550285203123</v>
      </c>
      <c r="AW42">
        <f t="shared" si="49"/>
        <v>1.0779068159323069</v>
      </c>
      <c r="AX42">
        <f t="shared" si="50"/>
        <v>2.0009262711237881</v>
      </c>
      <c r="AY42">
        <f t="shared" si="51"/>
        <v>0.180298196366772</v>
      </c>
      <c r="AZ42">
        <f t="shared" si="52"/>
        <v>17.862253348353317</v>
      </c>
      <c r="BA42">
        <f t="shared" si="53"/>
        <v>0.63546506099369771</v>
      </c>
      <c r="BB42">
        <f t="shared" si="54"/>
        <v>38.922444249708491</v>
      </c>
      <c r="BC42">
        <f t="shared" si="55"/>
        <v>358.86935420977522</v>
      </c>
      <c r="BD42">
        <f t="shared" si="56"/>
        <v>2.3691506633579763E-2</v>
      </c>
    </row>
    <row r="43" spans="1:114" x14ac:dyDescent="0.25">
      <c r="A43" s="1">
        <v>25</v>
      </c>
      <c r="B43" s="1" t="s">
        <v>89</v>
      </c>
      <c r="C43" s="1">
        <v>1549.5000047944486</v>
      </c>
      <c r="D43" s="1">
        <v>0</v>
      </c>
      <c r="E43">
        <f t="shared" si="29"/>
        <v>21.872273895802593</v>
      </c>
      <c r="F43">
        <f t="shared" si="30"/>
        <v>0.31588830931060879</v>
      </c>
      <c r="G43">
        <f t="shared" si="31"/>
        <v>234.46915601584934</v>
      </c>
      <c r="H43">
        <f t="shared" si="32"/>
        <v>8.0322918875064993</v>
      </c>
      <c r="I43">
        <f t="shared" si="33"/>
        <v>2.0909449022879696</v>
      </c>
      <c r="J43">
        <f t="shared" si="34"/>
        <v>24.942905426025391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23.981704711914063</v>
      </c>
      <c r="P43" s="1">
        <v>24.942905426025391</v>
      </c>
      <c r="Q43" s="1">
        <v>23.072925567626953</v>
      </c>
      <c r="R43" s="1">
        <v>399.073974609375</v>
      </c>
      <c r="S43" s="1">
        <v>369.2557373046875</v>
      </c>
      <c r="T43" s="1">
        <v>4.6539855003356934</v>
      </c>
      <c r="U43" s="1">
        <v>14.160184860229492</v>
      </c>
      <c r="V43" s="1">
        <v>11.842105865478516</v>
      </c>
      <c r="W43" s="1">
        <v>36.030712127685547</v>
      </c>
      <c r="X43" s="1">
        <v>499.79299926757812</v>
      </c>
      <c r="Y43" s="1">
        <v>1499.62890625</v>
      </c>
      <c r="Z43" s="1">
        <v>230.23968505859375</v>
      </c>
      <c r="AA43" s="1">
        <v>76.123680114746094</v>
      </c>
      <c r="AB43" s="1">
        <v>-1.7088861465454102</v>
      </c>
      <c r="AC43" s="1">
        <v>0.27668607234954834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0.83298833211263001</v>
      </c>
      <c r="AL43">
        <f t="shared" si="38"/>
        <v>8.0322918875064993E-3</v>
      </c>
      <c r="AM43">
        <f t="shared" si="39"/>
        <v>298.09290542602537</v>
      </c>
      <c r="AN43">
        <f t="shared" si="40"/>
        <v>297.13170471191404</v>
      </c>
      <c r="AO43">
        <f t="shared" si="41"/>
        <v>239.9406196369091</v>
      </c>
      <c r="AP43">
        <f t="shared" si="42"/>
        <v>-1.4833944199394444</v>
      </c>
      <c r="AQ43">
        <f t="shared" si="43"/>
        <v>3.16887028495375</v>
      </c>
      <c r="AR43">
        <f t="shared" si="44"/>
        <v>41.627917622704381</v>
      </c>
      <c r="AS43">
        <f t="shared" si="45"/>
        <v>27.467732762474888</v>
      </c>
      <c r="AT43">
        <f t="shared" si="46"/>
        <v>24.462305068969727</v>
      </c>
      <c r="AU43">
        <f t="shared" si="47"/>
        <v>3.0791635428876805</v>
      </c>
      <c r="AV43">
        <f t="shared" si="48"/>
        <v>0.28426950245697807</v>
      </c>
      <c r="AW43">
        <f t="shared" si="49"/>
        <v>1.0779253826657804</v>
      </c>
      <c r="AX43">
        <f t="shared" si="50"/>
        <v>2.0012381602219</v>
      </c>
      <c r="AY43">
        <f t="shared" si="51"/>
        <v>0.18026216664096653</v>
      </c>
      <c r="AZ43">
        <f t="shared" si="52"/>
        <v>17.848655029325013</v>
      </c>
      <c r="BA43">
        <f t="shared" si="53"/>
        <v>0.63497769249927616</v>
      </c>
      <c r="BB43">
        <f t="shared" si="54"/>
        <v>38.916875736537889</v>
      </c>
      <c r="BC43">
        <f t="shared" si="55"/>
        <v>358.85870582148499</v>
      </c>
      <c r="BD43">
        <f t="shared" si="56"/>
        <v>2.3719657666655649E-2</v>
      </c>
    </row>
    <row r="44" spans="1:114" x14ac:dyDescent="0.25">
      <c r="A44" s="1">
        <v>26</v>
      </c>
      <c r="B44" s="1" t="s">
        <v>90</v>
      </c>
      <c r="C44" s="1">
        <v>1550.0000047832727</v>
      </c>
      <c r="D44" s="1">
        <v>0</v>
      </c>
      <c r="E44">
        <f t="shared" si="29"/>
        <v>21.885710139914888</v>
      </c>
      <c r="F44">
        <f t="shared" si="30"/>
        <v>0.31577201048271863</v>
      </c>
      <c r="G44">
        <f t="shared" si="31"/>
        <v>234.36731475618129</v>
      </c>
      <c r="H44">
        <f t="shared" si="32"/>
        <v>8.0323854542484963</v>
      </c>
      <c r="I44">
        <f t="shared" si="33"/>
        <v>2.0916470607360389</v>
      </c>
      <c r="J44">
        <f t="shared" si="34"/>
        <v>24.946561813354492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23.982887268066406</v>
      </c>
      <c r="P44" s="1">
        <v>24.946561813354492</v>
      </c>
      <c r="Q44" s="1">
        <v>23.07342529296875</v>
      </c>
      <c r="R44" s="1">
        <v>399.10720825195312</v>
      </c>
      <c r="S44" s="1">
        <v>369.27203369140625</v>
      </c>
      <c r="T44" s="1">
        <v>4.6535720825195313</v>
      </c>
      <c r="U44" s="1">
        <v>14.160077095031738</v>
      </c>
      <c r="V44" s="1">
        <v>11.840183258056641</v>
      </c>
      <c r="W44" s="1">
        <v>36.027790069580078</v>
      </c>
      <c r="X44" s="1">
        <v>499.78280639648437</v>
      </c>
      <c r="Y44" s="1">
        <v>1499.5645751953125</v>
      </c>
      <c r="Z44" s="1">
        <v>230.25045776367187</v>
      </c>
      <c r="AA44" s="1">
        <v>76.123481750488281</v>
      </c>
      <c r="AB44" s="1">
        <v>-1.7088861465454102</v>
      </c>
      <c r="AC44" s="1">
        <v>0.27668607234954834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0.83297134399414052</v>
      </c>
      <c r="AL44">
        <f t="shared" si="38"/>
        <v>8.032385454248496E-3</v>
      </c>
      <c r="AM44">
        <f t="shared" si="39"/>
        <v>298.09656181335447</v>
      </c>
      <c r="AN44">
        <f t="shared" si="40"/>
        <v>297.13288726806638</v>
      </c>
      <c r="AO44">
        <f t="shared" si="41"/>
        <v>239.93032666838917</v>
      </c>
      <c r="AP44">
        <f t="shared" si="42"/>
        <v>-1.4838939797294692</v>
      </c>
      <c r="AQ44">
        <f t="shared" si="43"/>
        <v>3.1695614310651945</v>
      </c>
      <c r="AR44">
        <f t="shared" si="44"/>
        <v>41.637105373794384</v>
      </c>
      <c r="AS44">
        <f t="shared" si="45"/>
        <v>27.477028278762646</v>
      </c>
      <c r="AT44">
        <f t="shared" si="46"/>
        <v>24.464724540710449</v>
      </c>
      <c r="AU44">
        <f t="shared" si="47"/>
        <v>3.0796095316350325</v>
      </c>
      <c r="AV44">
        <f t="shared" si="48"/>
        <v>0.28417531679938995</v>
      </c>
      <c r="AW44">
        <f t="shared" si="49"/>
        <v>1.0779143703291556</v>
      </c>
      <c r="AX44">
        <f t="shared" si="50"/>
        <v>2.0016951613058769</v>
      </c>
      <c r="AY44">
        <f t="shared" si="51"/>
        <v>0.18020156961765493</v>
      </c>
      <c r="AZ44">
        <f t="shared" si="52"/>
        <v>17.840856007753107</v>
      </c>
      <c r="BA44">
        <f t="shared" si="53"/>
        <v>0.6346738809688407</v>
      </c>
      <c r="BB44">
        <f t="shared" si="54"/>
        <v>38.907150895114015</v>
      </c>
      <c r="BC44">
        <f t="shared" si="55"/>
        <v>358.86861526125358</v>
      </c>
      <c r="BD44">
        <f t="shared" si="56"/>
        <v>2.3727642670577427E-2</v>
      </c>
    </row>
    <row r="45" spans="1:114" x14ac:dyDescent="0.25">
      <c r="A45" s="1">
        <v>27</v>
      </c>
      <c r="B45" s="1" t="s">
        <v>90</v>
      </c>
      <c r="C45" s="1">
        <v>1550.5000047720969</v>
      </c>
      <c r="D45" s="1">
        <v>0</v>
      </c>
      <c r="E45">
        <f t="shared" si="29"/>
        <v>21.915609864235268</v>
      </c>
      <c r="F45">
        <f t="shared" si="30"/>
        <v>0.31583461812454233</v>
      </c>
      <c r="G45">
        <f t="shared" si="31"/>
        <v>234.25837515212234</v>
      </c>
      <c r="H45">
        <f t="shared" si="32"/>
        <v>8.0341477712241804</v>
      </c>
      <c r="I45">
        <f t="shared" si="33"/>
        <v>2.0917239529113099</v>
      </c>
      <c r="J45">
        <f t="shared" si="34"/>
        <v>24.947927474975586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23.983715057373047</v>
      </c>
      <c r="P45" s="1">
        <v>24.947927474975586</v>
      </c>
      <c r="Q45" s="1">
        <v>23.073051452636719</v>
      </c>
      <c r="R45" s="1">
        <v>399.177734375</v>
      </c>
      <c r="S45" s="1">
        <v>369.30584716796875</v>
      </c>
      <c r="T45" s="1">
        <v>4.6540002822875977</v>
      </c>
      <c r="U45" s="1">
        <v>14.1624755859375</v>
      </c>
      <c r="V45" s="1">
        <v>11.840669631958008</v>
      </c>
      <c r="W45" s="1">
        <v>36.032051086425781</v>
      </c>
      <c r="X45" s="1">
        <v>499.78765869140625</v>
      </c>
      <c r="Y45" s="1">
        <v>1499.4537353515625</v>
      </c>
      <c r="Z45" s="1">
        <v>230.23991394042969</v>
      </c>
      <c r="AA45" s="1">
        <v>76.123390197753906</v>
      </c>
      <c r="AB45" s="1">
        <v>-1.7088861465454102</v>
      </c>
      <c r="AC45" s="1">
        <v>0.27668607234954834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0.83297943115234363</v>
      </c>
      <c r="AL45">
        <f t="shared" si="38"/>
        <v>8.0341477712241802E-3</v>
      </c>
      <c r="AM45">
        <f t="shared" si="39"/>
        <v>298.09792747497556</v>
      </c>
      <c r="AN45">
        <f t="shared" si="40"/>
        <v>297.13371505737302</v>
      </c>
      <c r="AO45">
        <f t="shared" si="41"/>
        <v>239.91259229378556</v>
      </c>
      <c r="AP45">
        <f t="shared" si="42"/>
        <v>-1.4850959623039905</v>
      </c>
      <c r="AQ45">
        <f t="shared" si="43"/>
        <v>3.1698196081057937</v>
      </c>
      <c r="AR45">
        <f t="shared" si="44"/>
        <v>41.640547010205573</v>
      </c>
      <c r="AS45">
        <f t="shared" si="45"/>
        <v>27.478071424268073</v>
      </c>
      <c r="AT45">
        <f t="shared" si="46"/>
        <v>24.465821266174316</v>
      </c>
      <c r="AU45">
        <f t="shared" si="47"/>
        <v>3.0798117130474361</v>
      </c>
      <c r="AV45">
        <f t="shared" si="48"/>
        <v>0.28422602102698424</v>
      </c>
      <c r="AW45">
        <f t="shared" si="49"/>
        <v>1.0780956551944838</v>
      </c>
      <c r="AX45">
        <f t="shared" si="50"/>
        <v>2.0017160578529523</v>
      </c>
      <c r="AY45">
        <f t="shared" si="51"/>
        <v>0.18023419155266387</v>
      </c>
      <c r="AZ45">
        <f t="shared" si="52"/>
        <v>17.832541698796827</v>
      </c>
      <c r="BA45">
        <f t="shared" si="53"/>
        <v>0.63432078573501782</v>
      </c>
      <c r="BB45">
        <f t="shared" si="54"/>
        <v>38.910909576002005</v>
      </c>
      <c r="BC45">
        <f t="shared" si="55"/>
        <v>358.888215840859</v>
      </c>
      <c r="BD45">
        <f t="shared" si="56"/>
        <v>2.376105639836143E-2</v>
      </c>
    </row>
    <row r="46" spans="1:114" x14ac:dyDescent="0.25">
      <c r="A46" s="1">
        <v>28</v>
      </c>
      <c r="B46" s="1" t="s">
        <v>91</v>
      </c>
      <c r="C46" s="1">
        <v>1551.000004760921</v>
      </c>
      <c r="D46" s="1">
        <v>0</v>
      </c>
      <c r="E46">
        <f t="shared" si="29"/>
        <v>21.918138915463789</v>
      </c>
      <c r="F46">
        <f t="shared" si="30"/>
        <v>0.31583989829141823</v>
      </c>
      <c r="G46">
        <f t="shared" si="31"/>
        <v>234.25609280714175</v>
      </c>
      <c r="H46">
        <f t="shared" si="32"/>
        <v>8.0354487967841948</v>
      </c>
      <c r="I46">
        <f t="shared" si="33"/>
        <v>2.0920160981150904</v>
      </c>
      <c r="J46">
        <f t="shared" si="34"/>
        <v>24.949993133544922</v>
      </c>
      <c r="K46" s="1">
        <v>6</v>
      </c>
      <c r="L46">
        <f t="shared" si="35"/>
        <v>1.4200000166893005</v>
      </c>
      <c r="M46" s="1">
        <v>1</v>
      </c>
      <c r="N46">
        <f t="shared" si="36"/>
        <v>2.8400000333786011</v>
      </c>
      <c r="O46" s="1">
        <v>23.9849853515625</v>
      </c>
      <c r="P46" s="1">
        <v>24.949993133544922</v>
      </c>
      <c r="Q46" s="1">
        <v>23.072927474975586</v>
      </c>
      <c r="R46" s="1">
        <v>399.1920166015625</v>
      </c>
      <c r="S46" s="1">
        <v>369.31793212890625</v>
      </c>
      <c r="T46" s="1">
        <v>4.6543078422546387</v>
      </c>
      <c r="U46" s="1">
        <v>14.163822174072266</v>
      </c>
      <c r="V46" s="1">
        <v>11.840503692626953</v>
      </c>
      <c r="W46" s="1">
        <v>36.032596588134766</v>
      </c>
      <c r="X46" s="1">
        <v>499.81329345703125</v>
      </c>
      <c r="Y46" s="1">
        <v>1499.497314453125</v>
      </c>
      <c r="Z46" s="1">
        <v>230.34193420410156</v>
      </c>
      <c r="AA46" s="1">
        <v>76.123100280761719</v>
      </c>
      <c r="AB46" s="1">
        <v>-1.7088861465454102</v>
      </c>
      <c r="AC46" s="1">
        <v>0.27668607234954834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0.83302215576171867</v>
      </c>
      <c r="AL46">
        <f t="shared" si="38"/>
        <v>8.0354487967841948E-3</v>
      </c>
      <c r="AM46">
        <f t="shared" si="39"/>
        <v>298.0999931335449</v>
      </c>
      <c r="AN46">
        <f t="shared" si="40"/>
        <v>297.13498535156248</v>
      </c>
      <c r="AO46">
        <f t="shared" si="41"/>
        <v>239.91956494987971</v>
      </c>
      <c r="AP46">
        <f t="shared" si="42"/>
        <v>-1.4857981822946673</v>
      </c>
      <c r="AQ46">
        <f t="shared" si="43"/>
        <v>3.1702101538308698</v>
      </c>
      <c r="AR46">
        <f t="shared" si="44"/>
        <v>41.645836048956404</v>
      </c>
      <c r="AS46">
        <f t="shared" si="45"/>
        <v>27.482013874884139</v>
      </c>
      <c r="AT46">
        <f t="shared" si="46"/>
        <v>24.467489242553711</v>
      </c>
      <c r="AU46">
        <f t="shared" si="47"/>
        <v>3.0801192268461643</v>
      </c>
      <c r="AV46">
        <f t="shared" si="48"/>
        <v>0.28423029719864518</v>
      </c>
      <c r="AW46">
        <f t="shared" si="49"/>
        <v>1.0781940557157796</v>
      </c>
      <c r="AX46">
        <f t="shared" si="50"/>
        <v>2.0019251711303845</v>
      </c>
      <c r="AY46">
        <f t="shared" si="51"/>
        <v>0.18023694275102542</v>
      </c>
      <c r="AZ46">
        <f t="shared" si="52"/>
        <v>17.832300044137476</v>
      </c>
      <c r="BA46">
        <f t="shared" si="53"/>
        <v>0.63429384935843658</v>
      </c>
      <c r="BB46">
        <f t="shared" si="54"/>
        <v>38.909797904776568</v>
      </c>
      <c r="BC46">
        <f t="shared" si="55"/>
        <v>358.89909861196611</v>
      </c>
      <c r="BD46">
        <f t="shared" si="56"/>
        <v>2.376239892905321E-2</v>
      </c>
    </row>
    <row r="47" spans="1:114" x14ac:dyDescent="0.25">
      <c r="A47" s="1">
        <v>29</v>
      </c>
      <c r="B47" s="1" t="s">
        <v>91</v>
      </c>
      <c r="C47" s="1">
        <v>1551.5000047497451</v>
      </c>
      <c r="D47" s="1">
        <v>0</v>
      </c>
      <c r="E47">
        <f t="shared" si="29"/>
        <v>21.918072497357837</v>
      </c>
      <c r="F47">
        <f t="shared" si="30"/>
        <v>0.31590380715512223</v>
      </c>
      <c r="G47">
        <f t="shared" si="31"/>
        <v>234.30231587588207</v>
      </c>
      <c r="H47">
        <f t="shared" si="32"/>
        <v>8.0378330440177574</v>
      </c>
      <c r="I47">
        <f t="shared" si="33"/>
        <v>2.0922434667596495</v>
      </c>
      <c r="J47">
        <f t="shared" si="34"/>
        <v>24.952184677124023</v>
      </c>
      <c r="K47" s="1">
        <v>6</v>
      </c>
      <c r="L47">
        <f t="shared" si="35"/>
        <v>1.4200000166893005</v>
      </c>
      <c r="M47" s="1">
        <v>1</v>
      </c>
      <c r="N47">
        <f t="shared" si="36"/>
        <v>2.8400000333786011</v>
      </c>
      <c r="O47" s="1">
        <v>23.986661911010742</v>
      </c>
      <c r="P47" s="1">
        <v>24.952184677124023</v>
      </c>
      <c r="Q47" s="1">
        <v>23.073118209838867</v>
      </c>
      <c r="R47" s="1">
        <v>399.21920776367187</v>
      </c>
      <c r="S47" s="1">
        <v>369.34445190429687</v>
      </c>
      <c r="T47" s="1">
        <v>4.6541714668273926</v>
      </c>
      <c r="U47" s="1">
        <v>14.166304588317871</v>
      </c>
      <c r="V47" s="1">
        <v>11.838942527770996</v>
      </c>
      <c r="W47" s="1">
        <v>36.035213470458984</v>
      </c>
      <c r="X47" s="1">
        <v>499.82269287109375</v>
      </c>
      <c r="Y47" s="1">
        <v>1499.50634765625</v>
      </c>
      <c r="Z47" s="1">
        <v>230.18074035644531</v>
      </c>
      <c r="AA47" s="1">
        <v>76.122962951660156</v>
      </c>
      <c r="AB47" s="1">
        <v>-1.7088861465454102</v>
      </c>
      <c r="AC47" s="1">
        <v>0.27668607234954834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0.83303782145182281</v>
      </c>
      <c r="AL47">
        <f t="shared" si="38"/>
        <v>8.0378330440177576E-3</v>
      </c>
      <c r="AM47">
        <f t="shared" si="39"/>
        <v>298.102184677124</v>
      </c>
      <c r="AN47">
        <f t="shared" si="40"/>
        <v>297.13666191101072</v>
      </c>
      <c r="AO47">
        <f t="shared" si="41"/>
        <v>239.92101026234741</v>
      </c>
      <c r="AP47">
        <f t="shared" si="42"/>
        <v>-1.4870942188795437</v>
      </c>
      <c r="AQ47">
        <f t="shared" si="43"/>
        <v>3.1706245460981042</v>
      </c>
      <c r="AR47">
        <f t="shared" si="44"/>
        <v>41.651354902088137</v>
      </c>
      <c r="AS47">
        <f t="shared" si="45"/>
        <v>27.485050313770266</v>
      </c>
      <c r="AT47">
        <f t="shared" si="46"/>
        <v>24.469423294067383</v>
      </c>
      <c r="AU47">
        <f t="shared" si="47"/>
        <v>3.08047582876481</v>
      </c>
      <c r="AV47">
        <f t="shared" si="48"/>
        <v>0.2842820530023647</v>
      </c>
      <c r="AW47">
        <f t="shared" si="49"/>
        <v>1.0783810793384545</v>
      </c>
      <c r="AX47">
        <f t="shared" si="50"/>
        <v>2.0020947494263552</v>
      </c>
      <c r="AY47">
        <f t="shared" si="51"/>
        <v>0.18027024143578804</v>
      </c>
      <c r="AZ47">
        <f t="shared" si="52"/>
        <v>17.835786510907948</v>
      </c>
      <c r="BA47">
        <f t="shared" si="53"/>
        <v>0.63437345455670635</v>
      </c>
      <c r="BB47">
        <f t="shared" si="54"/>
        <v>38.912129253076841</v>
      </c>
      <c r="BC47">
        <f t="shared" si="55"/>
        <v>358.92564995934333</v>
      </c>
      <c r="BD47">
        <f t="shared" si="56"/>
        <v>2.3761992771820718E-2</v>
      </c>
    </row>
    <row r="48" spans="1:114" x14ac:dyDescent="0.25">
      <c r="A48" s="1">
        <v>30</v>
      </c>
      <c r="B48" s="1" t="s">
        <v>92</v>
      </c>
      <c r="C48" s="1">
        <v>1552.0000047385693</v>
      </c>
      <c r="D48" s="1">
        <v>0</v>
      </c>
      <c r="E48">
        <f t="shared" si="29"/>
        <v>21.920430313413409</v>
      </c>
      <c r="F48">
        <f t="shared" si="30"/>
        <v>0.31585955383509434</v>
      </c>
      <c r="G48">
        <f t="shared" si="31"/>
        <v>234.27485907827517</v>
      </c>
      <c r="H48">
        <f t="shared" si="32"/>
        <v>8.038231486499452</v>
      </c>
      <c r="I48">
        <f t="shared" si="33"/>
        <v>2.0926142418479228</v>
      </c>
      <c r="J48">
        <f t="shared" si="34"/>
        <v>24.954250335693359</v>
      </c>
      <c r="K48" s="1">
        <v>6</v>
      </c>
      <c r="L48">
        <f t="shared" si="35"/>
        <v>1.4200000166893005</v>
      </c>
      <c r="M48" s="1">
        <v>1</v>
      </c>
      <c r="N48">
        <f t="shared" si="36"/>
        <v>2.8400000333786011</v>
      </c>
      <c r="O48" s="1">
        <v>23.987773895263672</v>
      </c>
      <c r="P48" s="1">
        <v>24.954250335693359</v>
      </c>
      <c r="Q48" s="1">
        <v>23.073171615600586</v>
      </c>
      <c r="R48" s="1">
        <v>399.22421264648437</v>
      </c>
      <c r="S48" s="1">
        <v>369.34747314453125</v>
      </c>
      <c r="T48" s="1">
        <v>4.654238224029541</v>
      </c>
      <c r="U48" s="1">
        <v>14.166505813598633</v>
      </c>
      <c r="V48" s="1">
        <v>11.838370323181152</v>
      </c>
      <c r="W48" s="1">
        <v>36.033470153808594</v>
      </c>
      <c r="X48" s="1">
        <v>499.84030151367187</v>
      </c>
      <c r="Y48" s="1">
        <v>1499.4725341796875</v>
      </c>
      <c r="Z48" s="1">
        <v>230.14369201660156</v>
      </c>
      <c r="AA48" s="1">
        <v>76.123283386230469</v>
      </c>
      <c r="AB48" s="1">
        <v>-1.7088861465454102</v>
      </c>
      <c r="AC48" s="1">
        <v>0.27668607234954834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37"/>
        <v>0.83306716918945301</v>
      </c>
      <c r="AL48">
        <f t="shared" si="38"/>
        <v>8.0382314864994517E-3</v>
      </c>
      <c r="AM48">
        <f t="shared" si="39"/>
        <v>298.10425033569334</v>
      </c>
      <c r="AN48">
        <f t="shared" si="40"/>
        <v>297.13777389526365</v>
      </c>
      <c r="AO48">
        <f t="shared" si="41"/>
        <v>239.91560010621833</v>
      </c>
      <c r="AP48">
        <f t="shared" si="42"/>
        <v>-1.4874927594919214</v>
      </c>
      <c r="AQ48">
        <f t="shared" si="43"/>
        <v>3.1710151784891729</v>
      </c>
      <c r="AR48">
        <f t="shared" si="44"/>
        <v>41.656311149904504</v>
      </c>
      <c r="AS48">
        <f t="shared" si="45"/>
        <v>27.489805336305871</v>
      </c>
      <c r="AT48">
        <f t="shared" si="46"/>
        <v>24.471012115478516</v>
      </c>
      <c r="AU48">
        <f t="shared" si="47"/>
        <v>3.0807688038896894</v>
      </c>
      <c r="AV48">
        <f t="shared" si="48"/>
        <v>0.28424621522106897</v>
      </c>
      <c r="AW48">
        <f t="shared" si="49"/>
        <v>1.0784009366412501</v>
      </c>
      <c r="AX48">
        <f t="shared" si="50"/>
        <v>2.0023678672484393</v>
      </c>
      <c r="AY48">
        <f t="shared" si="51"/>
        <v>0.1802471840804438</v>
      </c>
      <c r="AZ48">
        <f t="shared" si="52"/>
        <v>17.833771487884746</v>
      </c>
      <c r="BA48">
        <f t="shared" si="53"/>
        <v>0.63429392675606544</v>
      </c>
      <c r="BB48">
        <f t="shared" si="54"/>
        <v>38.907811552393277</v>
      </c>
      <c r="BC48">
        <f t="shared" si="55"/>
        <v>358.92755040674757</v>
      </c>
      <c r="BD48">
        <f t="shared" si="56"/>
        <v>2.3761786210480449E-2</v>
      </c>
      <c r="BE48">
        <f>AVERAGE(E34:E48)</f>
        <v>21.905053882560406</v>
      </c>
      <c r="BF48">
        <f>AVERAGE(O34:O48)</f>
        <v>23.980200068155924</v>
      </c>
      <c r="BG48">
        <f>AVERAGE(P34:P48)</f>
        <v>24.940774536132814</v>
      </c>
      <c r="BH48" t="e">
        <f>AVERAGE(B34:B48)</f>
        <v>#DIV/0!</v>
      </c>
      <c r="BI48">
        <f t="shared" ref="BI48:DJ48" si="57">AVERAGE(C34:C48)</f>
        <v>1548.6333381471534</v>
      </c>
      <c r="BJ48">
        <f t="shared" si="57"/>
        <v>0</v>
      </c>
      <c r="BK48">
        <f t="shared" si="57"/>
        <v>21.905053882560406</v>
      </c>
      <c r="BL48">
        <f t="shared" si="57"/>
        <v>0.31590251767941596</v>
      </c>
      <c r="BM48">
        <f t="shared" si="57"/>
        <v>234.31676564822797</v>
      </c>
      <c r="BN48">
        <f t="shared" si="57"/>
        <v>8.0313190648999981</v>
      </c>
      <c r="BO48">
        <f t="shared" si="57"/>
        <v>2.0906190470976571</v>
      </c>
      <c r="BP48">
        <f t="shared" si="57"/>
        <v>24.940774536132814</v>
      </c>
      <c r="BQ48">
        <f t="shared" si="57"/>
        <v>6</v>
      </c>
      <c r="BR48">
        <f t="shared" si="57"/>
        <v>1.4200000166893005</v>
      </c>
      <c r="BS48">
        <f t="shared" si="57"/>
        <v>1</v>
      </c>
      <c r="BT48">
        <f t="shared" si="57"/>
        <v>2.8400000333786011</v>
      </c>
      <c r="BU48">
        <f t="shared" si="57"/>
        <v>23.980200068155924</v>
      </c>
      <c r="BV48">
        <f t="shared" si="57"/>
        <v>24.940774536132814</v>
      </c>
      <c r="BW48">
        <f t="shared" si="57"/>
        <v>23.073699442545571</v>
      </c>
      <c r="BX48">
        <f t="shared" si="57"/>
        <v>399.12862752278647</v>
      </c>
      <c r="BY48">
        <f t="shared" si="57"/>
        <v>369.27506510416669</v>
      </c>
      <c r="BZ48">
        <f t="shared" si="57"/>
        <v>4.6552899996439612</v>
      </c>
      <c r="CA48">
        <f t="shared" si="57"/>
        <v>14.159144846598307</v>
      </c>
      <c r="CB48">
        <f t="shared" si="57"/>
        <v>11.846526845296223</v>
      </c>
      <c r="CC48">
        <f t="shared" si="57"/>
        <v>36.031411488850914</v>
      </c>
      <c r="CD48">
        <f t="shared" si="57"/>
        <v>499.85629679361978</v>
      </c>
      <c r="CE48">
        <f t="shared" si="57"/>
        <v>1499.5933268229167</v>
      </c>
      <c r="CF48">
        <f t="shared" si="57"/>
        <v>230.28170471191407</v>
      </c>
      <c r="CG48">
        <f t="shared" si="57"/>
        <v>76.123861694335943</v>
      </c>
      <c r="CH48">
        <f t="shared" si="57"/>
        <v>-1.7088861465454102</v>
      </c>
      <c r="CI48">
        <f t="shared" si="57"/>
        <v>0.27668607234954834</v>
      </c>
      <c r="CJ48">
        <f t="shared" si="57"/>
        <v>1</v>
      </c>
      <c r="CK48">
        <f t="shared" si="57"/>
        <v>-0.21956524252891541</v>
      </c>
      <c r="CL48">
        <f t="shared" si="57"/>
        <v>2.737391471862793</v>
      </c>
      <c r="CM48">
        <f t="shared" si="57"/>
        <v>1</v>
      </c>
      <c r="CN48">
        <f t="shared" si="57"/>
        <v>0</v>
      </c>
      <c r="CO48">
        <f t="shared" si="57"/>
        <v>0.15999999642372131</v>
      </c>
      <c r="CP48">
        <f t="shared" si="57"/>
        <v>111115</v>
      </c>
      <c r="CQ48">
        <f t="shared" si="57"/>
        <v>0.83309382798936615</v>
      </c>
      <c r="CR48">
        <f t="shared" si="57"/>
        <v>8.0313190649000006E-3</v>
      </c>
      <c r="CS48">
        <f t="shared" si="57"/>
        <v>298.09077453613281</v>
      </c>
      <c r="CT48">
        <f t="shared" si="57"/>
        <v>297.13020006815594</v>
      </c>
      <c r="CU48">
        <f t="shared" si="57"/>
        <v>239.93492692870302</v>
      </c>
      <c r="CV48">
        <f t="shared" si="57"/>
        <v>-1.4828712190871114</v>
      </c>
      <c r="CW48">
        <f t="shared" si="57"/>
        <v>3.1684678293716124</v>
      </c>
      <c r="CX48">
        <f t="shared" si="57"/>
        <v>41.622531586281575</v>
      </c>
      <c r="CY48">
        <f t="shared" si="57"/>
        <v>27.463386739683283</v>
      </c>
      <c r="CZ48">
        <f t="shared" si="57"/>
        <v>24.460487302144369</v>
      </c>
      <c r="DA48">
        <f t="shared" si="57"/>
        <v>3.078828667973958</v>
      </c>
      <c r="DB48">
        <f t="shared" si="57"/>
        <v>0.28428100786947635</v>
      </c>
      <c r="DC48">
        <f t="shared" si="57"/>
        <v>1.0778487822739555</v>
      </c>
      <c r="DD48">
        <f t="shared" si="57"/>
        <v>2.0009798857000023</v>
      </c>
      <c r="DE48">
        <f t="shared" si="57"/>
        <v>0.18026956909067282</v>
      </c>
      <c r="DF48">
        <f t="shared" si="57"/>
        <v>17.837097057823826</v>
      </c>
      <c r="DG48">
        <f t="shared" si="57"/>
        <v>0.63453179360281853</v>
      </c>
      <c r="DH48">
        <f t="shared" si="57"/>
        <v>38.919116587272434</v>
      </c>
      <c r="DI48">
        <f t="shared" si="57"/>
        <v>358.86245158518847</v>
      </c>
      <c r="DJ48">
        <f t="shared" si="57"/>
        <v>2.3756327472670632E-2</v>
      </c>
    </row>
    <row r="49" spans="1:56" x14ac:dyDescent="0.25">
      <c r="A49" s="1" t="s">
        <v>9</v>
      </c>
      <c r="B49" s="1" t="s">
        <v>93</v>
      </c>
    </row>
    <row r="50" spans="1:56" x14ac:dyDescent="0.25">
      <c r="A50" s="1" t="s">
        <v>9</v>
      </c>
      <c r="B50" s="1" t="s">
        <v>94</v>
      </c>
    </row>
    <row r="51" spans="1:56" x14ac:dyDescent="0.25">
      <c r="A51" s="1" t="s">
        <v>9</v>
      </c>
      <c r="B51" s="1" t="s">
        <v>95</v>
      </c>
    </row>
    <row r="52" spans="1:56" x14ac:dyDescent="0.25">
      <c r="A52" s="1">
        <v>31</v>
      </c>
      <c r="B52" s="1" t="s">
        <v>96</v>
      </c>
      <c r="C52" s="1">
        <v>1785.0000048056245</v>
      </c>
      <c r="D52" s="1">
        <v>0</v>
      </c>
      <c r="E52">
        <f t="shared" ref="E52:E66" si="58">(R52-S52*(1000-T52)/(1000-U52))*AK52</f>
        <v>20.180909664989375</v>
      </c>
      <c r="F52">
        <f t="shared" ref="F52:F66" si="59">IF(AV52&lt;&gt;0,1/(1/AV52-1/N52),0)</f>
        <v>0.25493525133660139</v>
      </c>
      <c r="G52">
        <f t="shared" ref="G52:G66" si="60">((AY52-AL52/2)*S52-E52)/(AY52+AL52/2)</f>
        <v>219.96473665036308</v>
      </c>
      <c r="H52">
        <f t="shared" ref="H52:H66" si="61">AL52*1000</f>
        <v>7.6043906341153775</v>
      </c>
      <c r="I52">
        <f t="shared" ref="I52:I66" si="62">(AQ52-AW52)</f>
        <v>2.3919372370765402</v>
      </c>
      <c r="J52">
        <f t="shared" ref="J52:J66" si="63">(P52+AP52*D52)</f>
        <v>27.721487045288086</v>
      </c>
      <c r="K52" s="1">
        <v>6</v>
      </c>
      <c r="L52">
        <f t="shared" ref="L52:L66" si="64">(K52*AE52+AF52)</f>
        <v>1.4200000166893005</v>
      </c>
      <c r="M52" s="1">
        <v>1</v>
      </c>
      <c r="N52">
        <f t="shared" ref="N52:N66" si="65">L52*(M52+1)*(M52+1)/(M52*M52+1)</f>
        <v>2.8400000333786011</v>
      </c>
      <c r="O52" s="1">
        <v>28.137823104858398</v>
      </c>
      <c r="P52" s="1">
        <v>27.721487045288086</v>
      </c>
      <c r="Q52" s="1">
        <v>27.954084396362305</v>
      </c>
      <c r="R52" s="1">
        <v>399.17364501953125</v>
      </c>
      <c r="S52" s="1">
        <v>371.55780029296875</v>
      </c>
      <c r="T52" s="1">
        <v>8.6589927673339844</v>
      </c>
      <c r="U52" s="1">
        <v>17.626077651977539</v>
      </c>
      <c r="V52" s="1">
        <v>17.230323791503906</v>
      </c>
      <c r="W52" s="1">
        <v>35.073711395263672</v>
      </c>
      <c r="X52" s="1">
        <v>499.85174560546875</v>
      </c>
      <c r="Y52" s="1">
        <v>1500.9508056640625</v>
      </c>
      <c r="Z52" s="1">
        <v>232.89617919921875</v>
      </c>
      <c r="AA52" s="1">
        <v>76.1214599609375</v>
      </c>
      <c r="AB52" s="1">
        <v>-1.5461969375610352</v>
      </c>
      <c r="AC52" s="1">
        <v>0.25561559200286865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ref="AK52:AK66" si="66">X52*0.000001/(K52*0.0001)</f>
        <v>0.83308624267578113</v>
      </c>
      <c r="AL52">
        <f t="shared" ref="AL52:AL66" si="67">(U52-T52)/(1000-U52)*AK52</f>
        <v>7.6043906341153773E-3</v>
      </c>
      <c r="AM52">
        <f t="shared" ref="AM52:AM66" si="68">(P52+273.15)</f>
        <v>300.87148704528806</v>
      </c>
      <c r="AN52">
        <f t="shared" ref="AN52:AN66" si="69">(O52+273.15)</f>
        <v>301.28782310485838</v>
      </c>
      <c r="AO52">
        <f t="shared" ref="AO52:AO66" si="70">(Y52*AG52+Z52*AH52)*AI52</f>
        <v>240.15212353843162</v>
      </c>
      <c r="AP52">
        <f t="shared" ref="AP52:AP66" si="71">((AO52+0.00000010773*(AN52^4-AM52^4))-AL52*44100)/(L52*51.4+0.00000043092*AM52^3)</f>
        <v>-1.0658661516233274</v>
      </c>
      <c r="AQ52">
        <f t="shared" ref="AQ52:AQ66" si="72">0.61365*EXP(17.502*J52/(240.97+J52))</f>
        <v>3.7336600013299237</v>
      </c>
      <c r="AR52">
        <f t="shared" ref="AR52:AR66" si="73">AQ52*1000/AA52</f>
        <v>49.048717710431319</v>
      </c>
      <c r="AS52">
        <f t="shared" ref="AS52:AS66" si="74">(AR52-U52)</f>
        <v>31.42264005845378</v>
      </c>
      <c r="AT52">
        <f t="shared" ref="AT52:AT66" si="75">IF(D52,P52,(O52+P52)/2)</f>
        <v>27.929655075073242</v>
      </c>
      <c r="AU52">
        <f t="shared" ref="AU52:AU66" si="76">0.61365*EXP(17.502*AT52/(240.97+AT52))</f>
        <v>3.7793053557835372</v>
      </c>
      <c r="AV52">
        <f t="shared" ref="AV52:AV66" si="77">IF(AS52&lt;&gt;0,(1000-(AR52+U52)/2)/AS52*AL52,0)</f>
        <v>0.23393578724601805</v>
      </c>
      <c r="AW52">
        <f t="shared" ref="AW52:AW66" si="78">U52*AA52/1000</f>
        <v>1.3417227642533835</v>
      </c>
      <c r="AX52">
        <f t="shared" ref="AX52:AX66" si="79">(AU52-AW52)</f>
        <v>2.4375825915301537</v>
      </c>
      <c r="AY52">
        <f t="shared" ref="AY52:AY66" si="80">1/(1.6/F52+1.37/N52)</f>
        <v>0.14796187467897698</v>
      </c>
      <c r="AZ52">
        <f t="shared" ref="AZ52:AZ66" si="81">G52*AA52*0.001</f>
        <v>16.744036893748774</v>
      </c>
      <c r="BA52">
        <f t="shared" ref="BA52:BA66" si="82">G52/S52</f>
        <v>0.59200677923306577</v>
      </c>
      <c r="BB52">
        <f t="shared" ref="BB52:BB66" si="83">(1-AL52*AA52/AQ52/F52)*100</f>
        <v>39.185538110981987</v>
      </c>
      <c r="BC52">
        <f t="shared" ref="BC52:BC66" si="84">(S52-E52/(N52/1.35))</f>
        <v>361.96476236073863</v>
      </c>
      <c r="BD52">
        <f t="shared" ref="BD52:BD66" si="85">E52*BB52/100/BC52</f>
        <v>2.184742513702494E-2</v>
      </c>
    </row>
    <row r="53" spans="1:56" x14ac:dyDescent="0.25">
      <c r="A53" s="1">
        <v>32</v>
      </c>
      <c r="B53" s="1" t="s">
        <v>96</v>
      </c>
      <c r="C53" s="1">
        <v>1785.5000047944486</v>
      </c>
      <c r="D53" s="1">
        <v>0</v>
      </c>
      <c r="E53">
        <f t="shared" si="58"/>
        <v>20.198425281161136</v>
      </c>
      <c r="F53">
        <f t="shared" si="59"/>
        <v>0.25478608557067856</v>
      </c>
      <c r="G53">
        <f t="shared" si="60"/>
        <v>219.76966524872537</v>
      </c>
      <c r="H53">
        <f t="shared" si="61"/>
        <v>7.6022789367520867</v>
      </c>
      <c r="I53">
        <f t="shared" si="62"/>
        <v>2.392548357935194</v>
      </c>
      <c r="J53">
        <f t="shared" si="63"/>
        <v>27.723886489868164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28.138399124145508</v>
      </c>
      <c r="P53" s="1">
        <v>27.723886489868164</v>
      </c>
      <c r="Q53" s="1">
        <v>27.954259872436523</v>
      </c>
      <c r="R53" s="1">
        <v>399.190673828125</v>
      </c>
      <c r="S53" s="1">
        <v>371.55426025390625</v>
      </c>
      <c r="T53" s="1">
        <v>8.6601676940917969</v>
      </c>
      <c r="U53" s="1">
        <v>17.624940872192383</v>
      </c>
      <c r="V53" s="1">
        <v>17.232067108154297</v>
      </c>
      <c r="W53" s="1">
        <v>35.070243835449219</v>
      </c>
      <c r="X53" s="1">
        <v>499.84237670898437</v>
      </c>
      <c r="Y53" s="1">
        <v>1500.8812255859375</v>
      </c>
      <c r="Z53" s="1">
        <v>232.95570373535156</v>
      </c>
      <c r="AA53" s="1">
        <v>76.121391296386719</v>
      </c>
      <c r="AB53" s="1">
        <v>-1.5461969375610352</v>
      </c>
      <c r="AC53" s="1">
        <v>0.25561559200286865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0.8330706278483071</v>
      </c>
      <c r="AL53">
        <f t="shared" si="67"/>
        <v>7.602278936752087E-3</v>
      </c>
      <c r="AM53">
        <f t="shared" si="68"/>
        <v>300.87388648986814</v>
      </c>
      <c r="AN53">
        <f t="shared" si="69"/>
        <v>301.28839912414549</v>
      </c>
      <c r="AO53">
        <f t="shared" si="70"/>
        <v>240.14099072618046</v>
      </c>
      <c r="AP53">
        <f t="shared" si="71"/>
        <v>-1.065147124557317</v>
      </c>
      <c r="AQ53">
        <f t="shared" si="72"/>
        <v>3.7341833786430296</v>
      </c>
      <c r="AR53">
        <f t="shared" si="73"/>
        <v>49.055637515919678</v>
      </c>
      <c r="AS53">
        <f t="shared" si="74"/>
        <v>31.430696643727295</v>
      </c>
      <c r="AT53">
        <f t="shared" si="75"/>
        <v>27.931142807006836</v>
      </c>
      <c r="AU53">
        <f t="shared" si="76"/>
        <v>3.7796333175939107</v>
      </c>
      <c r="AV53">
        <f t="shared" si="77"/>
        <v>0.23381017741245369</v>
      </c>
      <c r="AW53">
        <f t="shared" si="78"/>
        <v>1.3416350207078358</v>
      </c>
      <c r="AX53">
        <f t="shared" si="79"/>
        <v>2.4379982968860752</v>
      </c>
      <c r="AY53">
        <f t="shared" si="80"/>
        <v>0.14788147632648813</v>
      </c>
      <c r="AZ53">
        <f t="shared" si="81"/>
        <v>16.729172683474147</v>
      </c>
      <c r="BA53">
        <f t="shared" si="82"/>
        <v>0.59148740509271247</v>
      </c>
      <c r="BB53">
        <f t="shared" si="83"/>
        <v>39.175412861447647</v>
      </c>
      <c r="BC53">
        <f t="shared" si="84"/>
        <v>361.95289623662194</v>
      </c>
      <c r="BD53">
        <f t="shared" si="85"/>
        <v>2.1861453735220266E-2</v>
      </c>
    </row>
    <row r="54" spans="1:56" x14ac:dyDescent="0.25">
      <c r="A54" s="1">
        <v>33</v>
      </c>
      <c r="B54" s="1" t="s">
        <v>97</v>
      </c>
      <c r="C54" s="1">
        <v>1785.5000047944486</v>
      </c>
      <c r="D54" s="1">
        <v>0</v>
      </c>
      <c r="E54">
        <f t="shared" si="58"/>
        <v>20.198425281161136</v>
      </c>
      <c r="F54">
        <f t="shared" si="59"/>
        <v>0.25478608557067856</v>
      </c>
      <c r="G54">
        <f t="shared" si="60"/>
        <v>219.76966524872537</v>
      </c>
      <c r="H54">
        <f t="shared" si="61"/>
        <v>7.6022789367520867</v>
      </c>
      <c r="I54">
        <f t="shared" si="62"/>
        <v>2.392548357935194</v>
      </c>
      <c r="J54">
        <f t="shared" si="63"/>
        <v>27.723886489868164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28.138399124145508</v>
      </c>
      <c r="P54" s="1">
        <v>27.723886489868164</v>
      </c>
      <c r="Q54" s="1">
        <v>27.954259872436523</v>
      </c>
      <c r="R54" s="1">
        <v>399.190673828125</v>
      </c>
      <c r="S54" s="1">
        <v>371.55426025390625</v>
      </c>
      <c r="T54" s="1">
        <v>8.6601676940917969</v>
      </c>
      <c r="U54" s="1">
        <v>17.624940872192383</v>
      </c>
      <c r="V54" s="1">
        <v>17.232067108154297</v>
      </c>
      <c r="W54" s="1">
        <v>35.070243835449219</v>
      </c>
      <c r="X54" s="1">
        <v>499.84237670898437</v>
      </c>
      <c r="Y54" s="1">
        <v>1500.8812255859375</v>
      </c>
      <c r="Z54" s="1">
        <v>232.95570373535156</v>
      </c>
      <c r="AA54" s="1">
        <v>76.121391296386719</v>
      </c>
      <c r="AB54" s="1">
        <v>-1.5461969375610352</v>
      </c>
      <c r="AC54" s="1">
        <v>0.25561559200286865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0.8330706278483071</v>
      </c>
      <c r="AL54">
        <f t="shared" si="67"/>
        <v>7.602278936752087E-3</v>
      </c>
      <c r="AM54">
        <f t="shared" si="68"/>
        <v>300.87388648986814</v>
      </c>
      <c r="AN54">
        <f t="shared" si="69"/>
        <v>301.28839912414549</v>
      </c>
      <c r="AO54">
        <f t="shared" si="70"/>
        <v>240.14099072618046</v>
      </c>
      <c r="AP54">
        <f t="shared" si="71"/>
        <v>-1.065147124557317</v>
      </c>
      <c r="AQ54">
        <f t="shared" si="72"/>
        <v>3.7341833786430296</v>
      </c>
      <c r="AR54">
        <f t="shared" si="73"/>
        <v>49.055637515919678</v>
      </c>
      <c r="AS54">
        <f t="shared" si="74"/>
        <v>31.430696643727295</v>
      </c>
      <c r="AT54">
        <f t="shared" si="75"/>
        <v>27.931142807006836</v>
      </c>
      <c r="AU54">
        <f t="shared" si="76"/>
        <v>3.7796333175939107</v>
      </c>
      <c r="AV54">
        <f t="shared" si="77"/>
        <v>0.23381017741245369</v>
      </c>
      <c r="AW54">
        <f t="shared" si="78"/>
        <v>1.3416350207078358</v>
      </c>
      <c r="AX54">
        <f t="shared" si="79"/>
        <v>2.4379982968860752</v>
      </c>
      <c r="AY54">
        <f t="shared" si="80"/>
        <v>0.14788147632648813</v>
      </c>
      <c r="AZ54">
        <f t="shared" si="81"/>
        <v>16.729172683474147</v>
      </c>
      <c r="BA54">
        <f t="shared" si="82"/>
        <v>0.59148740509271247</v>
      </c>
      <c r="BB54">
        <f t="shared" si="83"/>
        <v>39.175412861447647</v>
      </c>
      <c r="BC54">
        <f t="shared" si="84"/>
        <v>361.95289623662194</v>
      </c>
      <c r="BD54">
        <f t="shared" si="85"/>
        <v>2.1861453735220266E-2</v>
      </c>
    </row>
    <row r="55" spans="1:56" x14ac:dyDescent="0.25">
      <c r="A55" s="1">
        <v>34</v>
      </c>
      <c r="B55" s="1" t="s">
        <v>97</v>
      </c>
      <c r="C55" s="1">
        <v>1786.0000047832727</v>
      </c>
      <c r="D55" s="1">
        <v>0</v>
      </c>
      <c r="E55">
        <f t="shared" si="58"/>
        <v>20.204760462808974</v>
      </c>
      <c r="F55">
        <f t="shared" si="59"/>
        <v>0.25466470410377673</v>
      </c>
      <c r="G55">
        <f t="shared" si="60"/>
        <v>219.64867630748057</v>
      </c>
      <c r="H55">
        <f t="shared" si="61"/>
        <v>7.6000008168757214</v>
      </c>
      <c r="I55">
        <f t="shared" si="62"/>
        <v>2.3928741063202228</v>
      </c>
      <c r="J55">
        <f t="shared" si="63"/>
        <v>27.72435188293457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28.139122009277344</v>
      </c>
      <c r="P55" s="1">
        <v>27.72435188293457</v>
      </c>
      <c r="Q55" s="1">
        <v>27.953691482543945</v>
      </c>
      <c r="R55" s="1">
        <v>399.178466796875</v>
      </c>
      <c r="S55" s="1">
        <v>371.53515625</v>
      </c>
      <c r="T55" s="1">
        <v>8.659764289855957</v>
      </c>
      <c r="U55" s="1">
        <v>17.622034072875977</v>
      </c>
      <c r="V55" s="1">
        <v>17.230503082275391</v>
      </c>
      <c r="W55" s="1">
        <v>35.062908172607422</v>
      </c>
      <c r="X55" s="1">
        <v>499.83364868164062</v>
      </c>
      <c r="Y55" s="1">
        <v>1500.8826904296875</v>
      </c>
      <c r="Z55" s="1">
        <v>232.98995971679687</v>
      </c>
      <c r="AA55" s="1">
        <v>76.121223449707031</v>
      </c>
      <c r="AB55" s="1">
        <v>-1.5461969375610352</v>
      </c>
      <c r="AC55" s="1">
        <v>0.25561559200286865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0.83305608113606766</v>
      </c>
      <c r="AL55">
        <f t="shared" si="67"/>
        <v>7.6000008168757216E-3</v>
      </c>
      <c r="AM55">
        <f t="shared" si="68"/>
        <v>300.87435188293455</v>
      </c>
      <c r="AN55">
        <f t="shared" si="69"/>
        <v>301.28912200927732</v>
      </c>
      <c r="AO55">
        <f t="shared" si="70"/>
        <v>240.14122510117522</v>
      </c>
      <c r="AP55">
        <f t="shared" si="71"/>
        <v>-1.0639218084740196</v>
      </c>
      <c r="AQ55">
        <f t="shared" si="72"/>
        <v>3.7342848996199658</v>
      </c>
      <c r="AR55">
        <f t="shared" si="73"/>
        <v>49.05707935825798</v>
      </c>
      <c r="AS55">
        <f t="shared" si="74"/>
        <v>31.435045285382003</v>
      </c>
      <c r="AT55">
        <f t="shared" si="75"/>
        <v>27.931736946105957</v>
      </c>
      <c r="AU55">
        <f t="shared" si="76"/>
        <v>3.7797642990242735</v>
      </c>
      <c r="AV55">
        <f t="shared" si="77"/>
        <v>0.23370795530615887</v>
      </c>
      <c r="AW55">
        <f t="shared" si="78"/>
        <v>1.341410793299743</v>
      </c>
      <c r="AX55">
        <f t="shared" si="79"/>
        <v>2.4383535057245305</v>
      </c>
      <c r="AY55">
        <f t="shared" si="80"/>
        <v>0.14781604838354148</v>
      </c>
      <c r="AZ55">
        <f t="shared" si="81"/>
        <v>16.719925969634101</v>
      </c>
      <c r="BA55">
        <f t="shared" si="82"/>
        <v>0.59119217283352465</v>
      </c>
      <c r="BB55">
        <f t="shared" si="83"/>
        <v>39.166445457972941</v>
      </c>
      <c r="BC55">
        <f t="shared" si="84"/>
        <v>361.9307807907706</v>
      </c>
      <c r="BD55">
        <f t="shared" si="85"/>
        <v>2.1864640717460512E-2</v>
      </c>
    </row>
    <row r="56" spans="1:56" x14ac:dyDescent="0.25">
      <c r="A56" s="1">
        <v>35</v>
      </c>
      <c r="B56" s="1" t="s">
        <v>98</v>
      </c>
      <c r="C56" s="1">
        <v>1786.5000047720969</v>
      </c>
      <c r="D56" s="1">
        <v>0</v>
      </c>
      <c r="E56">
        <f t="shared" si="58"/>
        <v>20.208270112272611</v>
      </c>
      <c r="F56">
        <f t="shared" si="59"/>
        <v>0.25461335450768918</v>
      </c>
      <c r="G56">
        <f t="shared" si="60"/>
        <v>219.5787770715728</v>
      </c>
      <c r="H56">
        <f t="shared" si="61"/>
        <v>7.5997461560764954</v>
      </c>
      <c r="I56">
        <f t="shared" si="62"/>
        <v>2.3932354946606922</v>
      </c>
      <c r="J56">
        <f t="shared" si="63"/>
        <v>27.725711822509766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28.140338897705078</v>
      </c>
      <c r="P56" s="1">
        <v>27.725711822509766</v>
      </c>
      <c r="Q56" s="1">
        <v>27.953126907348633</v>
      </c>
      <c r="R56" s="1">
        <v>399.16278076171875</v>
      </c>
      <c r="S56" s="1">
        <v>371.51461791992187</v>
      </c>
      <c r="T56" s="1">
        <v>8.6588840484619141</v>
      </c>
      <c r="U56" s="1">
        <v>17.621166229248047</v>
      </c>
      <c r="V56" s="1">
        <v>17.227546691894531</v>
      </c>
      <c r="W56" s="1">
        <v>35.058731079101563</v>
      </c>
      <c r="X56" s="1">
        <v>499.816650390625</v>
      </c>
      <c r="Y56" s="1">
        <v>1500.877197265625</v>
      </c>
      <c r="Z56" s="1">
        <v>232.986328125</v>
      </c>
      <c r="AA56" s="1">
        <v>76.121299743652344</v>
      </c>
      <c r="AB56" s="1">
        <v>-1.5461969375610352</v>
      </c>
      <c r="AC56" s="1">
        <v>0.25561559200286865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0.83302775065104151</v>
      </c>
      <c r="AL56">
        <f t="shared" si="67"/>
        <v>7.5997461560764956E-3</v>
      </c>
      <c r="AM56">
        <f t="shared" si="68"/>
        <v>300.87571182250974</v>
      </c>
      <c r="AN56">
        <f t="shared" si="69"/>
        <v>301.29033889770506</v>
      </c>
      <c r="AO56">
        <f t="shared" si="70"/>
        <v>240.14034619494487</v>
      </c>
      <c r="AP56">
        <f t="shared" si="71"/>
        <v>-1.0638167496151441</v>
      </c>
      <c r="AQ56">
        <f t="shared" si="72"/>
        <v>3.7345815710300068</v>
      </c>
      <c r="AR56">
        <f t="shared" si="73"/>
        <v>49.060927540736436</v>
      </c>
      <c r="AS56">
        <f t="shared" si="74"/>
        <v>31.43976131148839</v>
      </c>
      <c r="AT56">
        <f t="shared" si="75"/>
        <v>27.933025360107422</v>
      </c>
      <c r="AU56">
        <f t="shared" si="76"/>
        <v>3.7800483510127925</v>
      </c>
      <c r="AV56">
        <f t="shared" si="77"/>
        <v>0.23366470853225843</v>
      </c>
      <c r="AW56">
        <f t="shared" si="78"/>
        <v>1.3413460763693146</v>
      </c>
      <c r="AX56">
        <f t="shared" si="79"/>
        <v>2.4387022746434779</v>
      </c>
      <c r="AY56">
        <f t="shared" si="80"/>
        <v>0.14778836820286045</v>
      </c>
      <c r="AZ56">
        <f t="shared" si="81"/>
        <v>16.714621906809811</v>
      </c>
      <c r="BA56">
        <f t="shared" si="82"/>
        <v>0.59103670886754156</v>
      </c>
      <c r="BB56">
        <f t="shared" si="83"/>
        <v>39.160987957630425</v>
      </c>
      <c r="BC56">
        <f t="shared" si="84"/>
        <v>361.90857414142477</v>
      </c>
      <c r="BD56">
        <f t="shared" si="85"/>
        <v>2.1866733176705587E-2</v>
      </c>
    </row>
    <row r="57" spans="1:56" x14ac:dyDescent="0.25">
      <c r="A57" s="1">
        <v>36</v>
      </c>
      <c r="B57" s="1" t="s">
        <v>98</v>
      </c>
      <c r="C57" s="1">
        <v>1787.000004760921</v>
      </c>
      <c r="D57" s="1">
        <v>0</v>
      </c>
      <c r="E57">
        <f t="shared" si="58"/>
        <v>20.192963684071675</v>
      </c>
      <c r="F57">
        <f t="shared" si="59"/>
        <v>0.25452393378479499</v>
      </c>
      <c r="G57">
        <f t="shared" si="60"/>
        <v>219.63146620318332</v>
      </c>
      <c r="H57">
        <f t="shared" si="61"/>
        <v>7.5985502166979959</v>
      </c>
      <c r="I57">
        <f t="shared" si="62"/>
        <v>2.3936227971644981</v>
      </c>
      <c r="J57">
        <f t="shared" si="63"/>
        <v>27.726934432983398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28.140878677368164</v>
      </c>
      <c r="P57" s="1">
        <v>27.726934432983398</v>
      </c>
      <c r="Q57" s="1">
        <v>27.952587127685547</v>
      </c>
      <c r="R57" s="1">
        <v>399.14093017578125</v>
      </c>
      <c r="S57" s="1">
        <v>371.51217651367187</v>
      </c>
      <c r="T57" s="1">
        <v>8.6588888168334961</v>
      </c>
      <c r="U57" s="1">
        <v>17.619619369506836</v>
      </c>
      <c r="V57" s="1">
        <v>17.226978302001953</v>
      </c>
      <c r="W57" s="1">
        <v>35.054477691650391</v>
      </c>
      <c r="X57" s="1">
        <v>499.8253173828125</v>
      </c>
      <c r="Y57" s="1">
        <v>1500.9332275390625</v>
      </c>
      <c r="Z57" s="1">
        <v>232.96278381347656</v>
      </c>
      <c r="AA57" s="1">
        <v>76.121139526367188</v>
      </c>
      <c r="AB57" s="1">
        <v>-1.5461969375610352</v>
      </c>
      <c r="AC57" s="1">
        <v>0.25561559200286865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0.83304219563802073</v>
      </c>
      <c r="AL57">
        <f t="shared" si="67"/>
        <v>7.5985502166979963E-3</v>
      </c>
      <c r="AM57">
        <f t="shared" si="68"/>
        <v>300.87693443298338</v>
      </c>
      <c r="AN57">
        <f t="shared" si="69"/>
        <v>301.29087867736814</v>
      </c>
      <c r="AO57">
        <f t="shared" si="70"/>
        <v>240.14931103849449</v>
      </c>
      <c r="AP57">
        <f t="shared" si="71"/>
        <v>-1.0631809322113865</v>
      </c>
      <c r="AQ57">
        <f t="shared" si="72"/>
        <v>3.7348483015922098</v>
      </c>
      <c r="AR57">
        <f t="shared" si="73"/>
        <v>49.064534830019404</v>
      </c>
      <c r="AS57">
        <f t="shared" si="74"/>
        <v>31.444915460512568</v>
      </c>
      <c r="AT57">
        <f t="shared" si="75"/>
        <v>27.933906555175781</v>
      </c>
      <c r="AU57">
        <f t="shared" si="76"/>
        <v>3.7802426356365677</v>
      </c>
      <c r="AV57">
        <f t="shared" si="77"/>
        <v>0.23358939472266269</v>
      </c>
      <c r="AW57">
        <f t="shared" si="78"/>
        <v>1.3412255044277117</v>
      </c>
      <c r="AX57">
        <f t="shared" si="79"/>
        <v>2.439017131208856</v>
      </c>
      <c r="AY57">
        <f t="shared" si="80"/>
        <v>0.14774016374714691</v>
      </c>
      <c r="AZ57">
        <f t="shared" si="81"/>
        <v>16.718597483233115</v>
      </c>
      <c r="BA57">
        <f t="shared" si="82"/>
        <v>0.5911824163187307</v>
      </c>
      <c r="BB57">
        <f t="shared" si="83"/>
        <v>39.153664836411338</v>
      </c>
      <c r="BC57">
        <f t="shared" si="84"/>
        <v>361.91340867807213</v>
      </c>
      <c r="BD57">
        <f t="shared" si="85"/>
        <v>2.1845792755450108E-2</v>
      </c>
    </row>
    <row r="58" spans="1:56" x14ac:dyDescent="0.25">
      <c r="A58" s="1">
        <v>37</v>
      </c>
      <c r="B58" s="1" t="s">
        <v>99</v>
      </c>
      <c r="C58" s="1">
        <v>1787.5000047497451</v>
      </c>
      <c r="D58" s="1">
        <v>0</v>
      </c>
      <c r="E58">
        <f t="shared" si="58"/>
        <v>20.210997008229718</v>
      </c>
      <c r="F58">
        <f t="shared" si="59"/>
        <v>0.25439222820171581</v>
      </c>
      <c r="G58">
        <f t="shared" si="60"/>
        <v>219.4451078836378</v>
      </c>
      <c r="H58">
        <f t="shared" si="61"/>
        <v>7.596003692975402</v>
      </c>
      <c r="I58">
        <f t="shared" si="62"/>
        <v>2.3939548634051726</v>
      </c>
      <c r="J58">
        <f t="shared" si="63"/>
        <v>27.727514266967773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28.141368865966797</v>
      </c>
      <c r="P58" s="1">
        <v>27.727514266967773</v>
      </c>
      <c r="Q58" s="1">
        <v>27.952186584472656</v>
      </c>
      <c r="R58" s="1">
        <v>399.16082763671875</v>
      </c>
      <c r="S58" s="1">
        <v>371.51104736328125</v>
      </c>
      <c r="T58" s="1">
        <v>8.6590251922607422</v>
      </c>
      <c r="U58" s="1">
        <v>17.616947174072266</v>
      </c>
      <c r="V58" s="1">
        <v>17.226730346679688</v>
      </c>
      <c r="W58" s="1">
        <v>35.048107147216797</v>
      </c>
      <c r="X58" s="1">
        <v>499.81582641601562</v>
      </c>
      <c r="Y58" s="1">
        <v>1500.92724609375</v>
      </c>
      <c r="Z58" s="1">
        <v>232.94998168945312</v>
      </c>
      <c r="AA58" s="1">
        <v>76.121017456054688</v>
      </c>
      <c r="AB58" s="1">
        <v>-1.5461969375610352</v>
      </c>
      <c r="AC58" s="1">
        <v>0.25561559200286865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0.83302637736002594</v>
      </c>
      <c r="AL58">
        <f t="shared" si="67"/>
        <v>7.5960036929754024E-3</v>
      </c>
      <c r="AM58">
        <f t="shared" si="68"/>
        <v>300.87751426696775</v>
      </c>
      <c r="AN58">
        <f t="shared" si="69"/>
        <v>301.29136886596677</v>
      </c>
      <c r="AO58">
        <f t="shared" si="70"/>
        <v>240.14835400726588</v>
      </c>
      <c r="AP58">
        <f t="shared" si="71"/>
        <v>-1.0618780335179698</v>
      </c>
      <c r="AQ58">
        <f t="shared" si="72"/>
        <v>3.7349748067651207</v>
      </c>
      <c r="AR58">
        <f t="shared" si="73"/>
        <v>49.066275407069455</v>
      </c>
      <c r="AS58">
        <f t="shared" si="74"/>
        <v>31.449328232997189</v>
      </c>
      <c r="AT58">
        <f t="shared" si="75"/>
        <v>27.934441566467285</v>
      </c>
      <c r="AU58">
        <f t="shared" si="76"/>
        <v>3.7803605984087012</v>
      </c>
      <c r="AV58">
        <f t="shared" si="77"/>
        <v>0.23347845893822122</v>
      </c>
      <c r="AW58">
        <f t="shared" si="78"/>
        <v>1.3410199433599481</v>
      </c>
      <c r="AX58">
        <f t="shared" si="79"/>
        <v>2.4393406550487531</v>
      </c>
      <c r="AY58">
        <f t="shared" si="80"/>
        <v>0.14766916019386991</v>
      </c>
      <c r="AZ58">
        <f t="shared" si="81"/>
        <v>16.7043848878562</v>
      </c>
      <c r="BA58">
        <f t="shared" si="82"/>
        <v>0.59068259057463213</v>
      </c>
      <c r="BB58">
        <f t="shared" si="83"/>
        <v>39.14472409890719</v>
      </c>
      <c r="BC58">
        <f t="shared" si="84"/>
        <v>361.90370734904513</v>
      </c>
      <c r="BD58">
        <f t="shared" si="85"/>
        <v>2.1860895193536855E-2</v>
      </c>
    </row>
    <row r="59" spans="1:56" x14ac:dyDescent="0.25">
      <c r="A59" s="1">
        <v>38</v>
      </c>
      <c r="B59" s="1" t="s">
        <v>99</v>
      </c>
      <c r="C59" s="1">
        <v>1788.0000047385693</v>
      </c>
      <c r="D59" s="1">
        <v>0</v>
      </c>
      <c r="E59">
        <f t="shared" si="58"/>
        <v>20.221806033955382</v>
      </c>
      <c r="F59">
        <f t="shared" si="59"/>
        <v>0.25428931224678686</v>
      </c>
      <c r="G59">
        <f t="shared" si="60"/>
        <v>219.32289164205801</v>
      </c>
      <c r="H59">
        <f t="shared" si="61"/>
        <v>7.5940131166162441</v>
      </c>
      <c r="I59">
        <f t="shared" si="62"/>
        <v>2.3942321280986878</v>
      </c>
      <c r="J59">
        <f t="shared" si="63"/>
        <v>27.728082656860352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28.142362594604492</v>
      </c>
      <c r="P59" s="1">
        <v>27.728082656860352</v>
      </c>
      <c r="Q59" s="1">
        <v>27.951459884643555</v>
      </c>
      <c r="R59" s="1">
        <v>399.1741943359375</v>
      </c>
      <c r="S59" s="1">
        <v>371.51211547851562</v>
      </c>
      <c r="T59" s="1">
        <v>8.6591672897338867</v>
      </c>
      <c r="U59" s="1">
        <v>17.614826202392578</v>
      </c>
      <c r="V59" s="1">
        <v>17.22612190246582</v>
      </c>
      <c r="W59" s="1">
        <v>35.042072296142578</v>
      </c>
      <c r="X59" s="1">
        <v>499.81219482421875</v>
      </c>
      <c r="Y59" s="1">
        <v>1500.91259765625</v>
      </c>
      <c r="Z59" s="1">
        <v>233.06172180175781</v>
      </c>
      <c r="AA59" s="1">
        <v>76.121482849121094</v>
      </c>
      <c r="AB59" s="1">
        <v>-1.5461969375610352</v>
      </c>
      <c r="AC59" s="1">
        <v>0.25561559200286865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0.83302032470703102</v>
      </c>
      <c r="AL59">
        <f t="shared" si="67"/>
        <v>7.5940131166162437E-3</v>
      </c>
      <c r="AM59">
        <f t="shared" si="68"/>
        <v>300.87808265686033</v>
      </c>
      <c r="AN59">
        <f t="shared" si="69"/>
        <v>301.29236259460447</v>
      </c>
      <c r="AO59">
        <f t="shared" si="70"/>
        <v>240.14601025731827</v>
      </c>
      <c r="AP59">
        <f t="shared" si="71"/>
        <v>-1.060809263802946</v>
      </c>
      <c r="AQ59">
        <f t="shared" si="72"/>
        <v>3.7350988187543632</v>
      </c>
      <c r="AR59">
        <f t="shared" si="73"/>
        <v>49.067604557278919</v>
      </c>
      <c r="AS59">
        <f t="shared" si="74"/>
        <v>31.452778354886341</v>
      </c>
      <c r="AT59">
        <f t="shared" si="75"/>
        <v>27.935222625732422</v>
      </c>
      <c r="AU59">
        <f t="shared" si="76"/>
        <v>3.7805328172064501</v>
      </c>
      <c r="AV59">
        <f t="shared" si="77"/>
        <v>0.23339176612222595</v>
      </c>
      <c r="AW59">
        <f t="shared" si="78"/>
        <v>1.3408666906556754</v>
      </c>
      <c r="AX59">
        <f t="shared" si="79"/>
        <v>2.4396661265507746</v>
      </c>
      <c r="AY59">
        <f t="shared" si="80"/>
        <v>0.14761367371852369</v>
      </c>
      <c r="AZ59">
        <f t="shared" si="81"/>
        <v>16.695183734550564</v>
      </c>
      <c r="BA59">
        <f t="shared" si="82"/>
        <v>0.59035192260033131</v>
      </c>
      <c r="BB59">
        <f t="shared" si="83"/>
        <v>39.137697375220469</v>
      </c>
      <c r="BC59">
        <f t="shared" si="84"/>
        <v>361.89963737112527</v>
      </c>
      <c r="BD59">
        <f t="shared" si="85"/>
        <v>2.1868906271540214E-2</v>
      </c>
    </row>
    <row r="60" spans="1:56" x14ac:dyDescent="0.25">
      <c r="A60" s="1">
        <v>39</v>
      </c>
      <c r="B60" s="1" t="s">
        <v>100</v>
      </c>
      <c r="C60" s="1">
        <v>1788.5000047273934</v>
      </c>
      <c r="D60" s="1">
        <v>0</v>
      </c>
      <c r="E60">
        <f t="shared" si="58"/>
        <v>20.228359900393361</v>
      </c>
      <c r="F60">
        <f t="shared" si="59"/>
        <v>0.25425288559313813</v>
      </c>
      <c r="G60">
        <f t="shared" si="60"/>
        <v>219.28741855074355</v>
      </c>
      <c r="H60">
        <f t="shared" si="61"/>
        <v>7.5942830751771071</v>
      </c>
      <c r="I60">
        <f t="shared" si="62"/>
        <v>2.394629688900932</v>
      </c>
      <c r="J60">
        <f t="shared" si="63"/>
        <v>27.729925155639648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28.143224716186523</v>
      </c>
      <c r="P60" s="1">
        <v>27.729925155639648</v>
      </c>
      <c r="Q60" s="1">
        <v>27.951492309570312</v>
      </c>
      <c r="R60" s="1">
        <v>399.2117919921875</v>
      </c>
      <c r="S60" s="1">
        <v>371.54168701171875</v>
      </c>
      <c r="T60" s="1">
        <v>8.6589527130126953</v>
      </c>
      <c r="U60" s="1">
        <v>17.61485481262207</v>
      </c>
      <c r="V60" s="1">
        <v>17.224859237670898</v>
      </c>
      <c r="W60" s="1">
        <v>35.040428161621094</v>
      </c>
      <c r="X60" s="1">
        <v>499.81637573242187</v>
      </c>
      <c r="Y60" s="1">
        <v>1500.8985595703125</v>
      </c>
      <c r="Z60" s="1">
        <v>233.15296936035156</v>
      </c>
      <c r="AA60" s="1">
        <v>76.121612548828125</v>
      </c>
      <c r="AB60" s="1">
        <v>-1.5461969375610352</v>
      </c>
      <c r="AC60" s="1">
        <v>0.25561559200286865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0.83302729288736976</v>
      </c>
      <c r="AL60">
        <f t="shared" si="67"/>
        <v>7.594283075177107E-3</v>
      </c>
      <c r="AM60">
        <f t="shared" si="68"/>
        <v>300.87992515563963</v>
      </c>
      <c r="AN60">
        <f t="shared" si="69"/>
        <v>301.2932247161865</v>
      </c>
      <c r="AO60">
        <f t="shared" si="70"/>
        <v>240.14376416361847</v>
      </c>
      <c r="AP60">
        <f t="shared" si="71"/>
        <v>-1.0611089115033763</v>
      </c>
      <c r="AQ60">
        <f t="shared" si="72"/>
        <v>3.7355008420512097</v>
      </c>
      <c r="AR60">
        <f t="shared" si="73"/>
        <v>49.072802282729846</v>
      </c>
      <c r="AS60">
        <f t="shared" si="74"/>
        <v>31.457947470107776</v>
      </c>
      <c r="AT60">
        <f t="shared" si="75"/>
        <v>27.936574935913086</v>
      </c>
      <c r="AU60">
        <f t="shared" si="76"/>
        <v>3.7808310095278337</v>
      </c>
      <c r="AV60">
        <f t="shared" si="77"/>
        <v>0.23336108019607973</v>
      </c>
      <c r="AW60">
        <f t="shared" si="78"/>
        <v>1.3408711531502777</v>
      </c>
      <c r="AX60">
        <f t="shared" si="79"/>
        <v>2.439959856377556</v>
      </c>
      <c r="AY60">
        <f t="shared" si="80"/>
        <v>0.14759403375610919</v>
      </c>
      <c r="AZ60">
        <f t="shared" si="81"/>
        <v>16.692511911752405</v>
      </c>
      <c r="BA60">
        <f t="shared" si="82"/>
        <v>0.59020946024779997</v>
      </c>
      <c r="BB60">
        <f t="shared" si="83"/>
        <v>39.133261381208065</v>
      </c>
      <c r="BC60">
        <f t="shared" si="84"/>
        <v>361.92609351010748</v>
      </c>
      <c r="BD60">
        <f t="shared" si="85"/>
        <v>2.1871915550988986E-2</v>
      </c>
    </row>
    <row r="61" spans="1:56" x14ac:dyDescent="0.25">
      <c r="A61" s="1">
        <v>40</v>
      </c>
      <c r="B61" s="1" t="s">
        <v>100</v>
      </c>
      <c r="C61" s="1">
        <v>1789.0000047162175</v>
      </c>
      <c r="D61" s="1">
        <v>0</v>
      </c>
      <c r="E61">
        <f t="shared" si="58"/>
        <v>20.267003937443334</v>
      </c>
      <c r="F61">
        <f t="shared" si="59"/>
        <v>0.25411209100912485</v>
      </c>
      <c r="G61">
        <f t="shared" si="60"/>
        <v>218.95722276192708</v>
      </c>
      <c r="H61">
        <f t="shared" si="61"/>
        <v>7.5925086939057298</v>
      </c>
      <c r="I61">
        <f t="shared" si="62"/>
        <v>2.3952810428826137</v>
      </c>
      <c r="J61">
        <f t="shared" si="63"/>
        <v>27.732000350952148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28.144426345825195</v>
      </c>
      <c r="P61" s="1">
        <v>27.732000350952148</v>
      </c>
      <c r="Q61" s="1">
        <v>27.950937271118164</v>
      </c>
      <c r="R61" s="1">
        <v>399.25576782226562</v>
      </c>
      <c r="S61" s="1">
        <v>371.53970336914062</v>
      </c>
      <c r="T61" s="1">
        <v>8.6583089828491211</v>
      </c>
      <c r="U61" s="1">
        <v>17.612264633178711</v>
      </c>
      <c r="V61" s="1">
        <v>17.222356796264648</v>
      </c>
      <c r="W61" s="1">
        <v>35.032791137695313</v>
      </c>
      <c r="X61" s="1">
        <v>499.80953979492187</v>
      </c>
      <c r="Y61" s="1">
        <v>1500.823974609375</v>
      </c>
      <c r="Z61" s="1">
        <v>233.28717041015625</v>
      </c>
      <c r="AA61" s="1">
        <v>76.121536254882812</v>
      </c>
      <c r="AB61" s="1">
        <v>-1.5461969375610352</v>
      </c>
      <c r="AC61" s="1">
        <v>0.25561559200286865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0.83301589965820289</v>
      </c>
      <c r="AL61">
        <f t="shared" si="67"/>
        <v>7.5925086939057302E-3</v>
      </c>
      <c r="AM61">
        <f t="shared" si="68"/>
        <v>300.88200035095213</v>
      </c>
      <c r="AN61">
        <f t="shared" si="69"/>
        <v>301.29442634582517</v>
      </c>
      <c r="AO61">
        <f t="shared" si="70"/>
        <v>240.13183057013521</v>
      </c>
      <c r="AP61">
        <f t="shared" si="71"/>
        <v>-1.0604434838051784</v>
      </c>
      <c r="AQ61">
        <f t="shared" si="72"/>
        <v>3.735953683687717</v>
      </c>
      <c r="AR61">
        <f t="shared" si="73"/>
        <v>49.078800395966447</v>
      </c>
      <c r="AS61">
        <f t="shared" si="74"/>
        <v>31.466535762787736</v>
      </c>
      <c r="AT61">
        <f t="shared" si="75"/>
        <v>27.938213348388672</v>
      </c>
      <c r="AU61">
        <f t="shared" si="76"/>
        <v>3.7811923165744123</v>
      </c>
      <c r="AV61">
        <f t="shared" si="77"/>
        <v>0.23324246760793421</v>
      </c>
      <c r="AW61">
        <f t="shared" si="78"/>
        <v>1.3406726408051035</v>
      </c>
      <c r="AX61">
        <f t="shared" si="79"/>
        <v>2.4405196757693091</v>
      </c>
      <c r="AY61">
        <f t="shared" si="80"/>
        <v>0.14751811853206015</v>
      </c>
      <c r="AZ61">
        <f t="shared" si="81"/>
        <v>16.667360170740487</v>
      </c>
      <c r="BA61">
        <f t="shared" si="82"/>
        <v>0.58932388860843676</v>
      </c>
      <c r="BB61">
        <f t="shared" si="83"/>
        <v>39.121207614272315</v>
      </c>
      <c r="BC61">
        <f t="shared" si="84"/>
        <v>361.90574034309122</v>
      </c>
      <c r="BD61">
        <f t="shared" si="85"/>
        <v>2.1908181616692366E-2</v>
      </c>
    </row>
    <row r="62" spans="1:56" x14ac:dyDescent="0.25">
      <c r="A62" s="1">
        <v>41</v>
      </c>
      <c r="B62" s="1" t="s">
        <v>101</v>
      </c>
      <c r="C62" s="1">
        <v>1789.5000047050416</v>
      </c>
      <c r="D62" s="1">
        <v>0</v>
      </c>
      <c r="E62">
        <f t="shared" si="58"/>
        <v>20.248692313105323</v>
      </c>
      <c r="F62">
        <f t="shared" si="59"/>
        <v>0.25396521720202786</v>
      </c>
      <c r="G62">
        <f t="shared" si="60"/>
        <v>219.01915553416893</v>
      </c>
      <c r="H62">
        <f t="shared" si="61"/>
        <v>7.5913637029877057</v>
      </c>
      <c r="I62">
        <f t="shared" si="62"/>
        <v>2.3961784055797599</v>
      </c>
      <c r="J62">
        <f t="shared" si="63"/>
        <v>27.735319137573242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28.146076202392578</v>
      </c>
      <c r="P62" s="1">
        <v>27.735319137573242</v>
      </c>
      <c r="Q62" s="1">
        <v>27.95123291015625</v>
      </c>
      <c r="R62" s="1">
        <v>399.25225830078125</v>
      </c>
      <c r="S62" s="1">
        <v>371.5592041015625</v>
      </c>
      <c r="T62" s="1">
        <v>8.6576166152954102</v>
      </c>
      <c r="U62" s="1">
        <v>17.610017776489258</v>
      </c>
      <c r="V62" s="1">
        <v>17.21929931640625</v>
      </c>
      <c r="W62" s="1">
        <v>35.024898529052734</v>
      </c>
      <c r="X62" s="1">
        <v>499.82208251953125</v>
      </c>
      <c r="Y62" s="1">
        <v>1500.8389892578125</v>
      </c>
      <c r="Z62" s="1">
        <v>233.32325744628906</v>
      </c>
      <c r="AA62" s="1">
        <v>76.121421813964844</v>
      </c>
      <c r="AB62" s="1">
        <v>-1.5461969375610352</v>
      </c>
      <c r="AC62" s="1">
        <v>0.25561559200286865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0.83303680419921866</v>
      </c>
      <c r="AL62">
        <f t="shared" si="67"/>
        <v>7.5913637029877057E-3</v>
      </c>
      <c r="AM62">
        <f t="shared" si="68"/>
        <v>300.88531913757322</v>
      </c>
      <c r="AN62">
        <f t="shared" si="69"/>
        <v>301.29607620239256</v>
      </c>
      <c r="AO62">
        <f t="shared" si="70"/>
        <v>240.13423291383151</v>
      </c>
      <c r="AP62">
        <f t="shared" si="71"/>
        <v>-1.0600445740220397</v>
      </c>
      <c r="AQ62">
        <f t="shared" si="72"/>
        <v>3.7366779968953181</v>
      </c>
      <c r="AR62">
        <f t="shared" si="73"/>
        <v>49.088389415892472</v>
      </c>
      <c r="AS62">
        <f t="shared" si="74"/>
        <v>31.478371639403214</v>
      </c>
      <c r="AT62">
        <f t="shared" si="75"/>
        <v>27.94069766998291</v>
      </c>
      <c r="AU62">
        <f t="shared" si="76"/>
        <v>3.7817402232035344</v>
      </c>
      <c r="AV62">
        <f t="shared" si="77"/>
        <v>0.23311872206561057</v>
      </c>
      <c r="AW62">
        <f t="shared" si="78"/>
        <v>1.340499591315558</v>
      </c>
      <c r="AX62">
        <f t="shared" si="79"/>
        <v>2.4412406318879762</v>
      </c>
      <c r="AY62">
        <f t="shared" si="80"/>
        <v>0.14743891906343032</v>
      </c>
      <c r="AZ62">
        <f t="shared" si="81"/>
        <v>16.672049523754847</v>
      </c>
      <c r="BA62">
        <f t="shared" si="82"/>
        <v>0.589459642276287</v>
      </c>
      <c r="BB62">
        <f t="shared" si="83"/>
        <v>39.107083456859137</v>
      </c>
      <c r="BC62">
        <f t="shared" si="84"/>
        <v>361.93394554472638</v>
      </c>
      <c r="BD62">
        <f t="shared" si="85"/>
        <v>2.1878779537771099E-2</v>
      </c>
    </row>
    <row r="63" spans="1:56" x14ac:dyDescent="0.25">
      <c r="A63" s="1">
        <v>42</v>
      </c>
      <c r="B63" s="1" t="s">
        <v>101</v>
      </c>
      <c r="C63" s="1">
        <v>1790.0000046938658</v>
      </c>
      <c r="D63" s="1">
        <v>0</v>
      </c>
      <c r="E63">
        <f t="shared" si="58"/>
        <v>20.253664403904985</v>
      </c>
      <c r="F63">
        <f t="shared" si="59"/>
        <v>0.25387308168680384</v>
      </c>
      <c r="G63">
        <f t="shared" si="60"/>
        <v>218.96297697271953</v>
      </c>
      <c r="H63">
        <f t="shared" si="61"/>
        <v>7.5922541667142687</v>
      </c>
      <c r="I63">
        <f t="shared" si="62"/>
        <v>2.397242697276222</v>
      </c>
      <c r="J63">
        <f t="shared" si="63"/>
        <v>27.740196228027344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28.147310256958008</v>
      </c>
      <c r="P63" s="1">
        <v>27.740196228027344</v>
      </c>
      <c r="Q63" s="1">
        <v>27.951509475708008</v>
      </c>
      <c r="R63" s="1">
        <v>399.289306640625</v>
      </c>
      <c r="S63" s="1">
        <v>371.58929443359375</v>
      </c>
      <c r="T63" s="1">
        <v>8.6564521789550781</v>
      </c>
      <c r="U63" s="1">
        <v>17.610006332397461</v>
      </c>
      <c r="V63" s="1">
        <v>17.215763092041016</v>
      </c>
      <c r="W63" s="1">
        <v>35.022396087646484</v>
      </c>
      <c r="X63" s="1">
        <v>499.81634521484375</v>
      </c>
      <c r="Y63" s="1">
        <v>1500.7757568359375</v>
      </c>
      <c r="Z63" s="1">
        <v>233.30482482910156</v>
      </c>
      <c r="AA63" s="1">
        <v>76.121490478515625</v>
      </c>
      <c r="AB63" s="1">
        <v>-1.5461969375610352</v>
      </c>
      <c r="AC63" s="1">
        <v>0.25561559200286865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0.83302724202473943</v>
      </c>
      <c r="AL63">
        <f t="shared" si="67"/>
        <v>7.5922541667142688E-3</v>
      </c>
      <c r="AM63">
        <f t="shared" si="68"/>
        <v>300.89019622802732</v>
      </c>
      <c r="AN63">
        <f t="shared" si="69"/>
        <v>301.29731025695799</v>
      </c>
      <c r="AO63">
        <f t="shared" si="70"/>
        <v>240.12411572655765</v>
      </c>
      <c r="AP63">
        <f t="shared" si="71"/>
        <v>-1.0611243509150621</v>
      </c>
      <c r="AQ63">
        <f t="shared" si="72"/>
        <v>3.7377426266344149</v>
      </c>
      <c r="AR63">
        <f t="shared" si="73"/>
        <v>49.102331064961845</v>
      </c>
      <c r="AS63">
        <f t="shared" si="74"/>
        <v>31.492324732564384</v>
      </c>
      <c r="AT63">
        <f t="shared" si="75"/>
        <v>27.943753242492676</v>
      </c>
      <c r="AU63">
        <f t="shared" si="76"/>
        <v>3.7824142117990247</v>
      </c>
      <c r="AV63">
        <f t="shared" si="77"/>
        <v>0.23304108916218733</v>
      </c>
      <c r="AW63">
        <f t="shared" si="78"/>
        <v>1.3404999293581932</v>
      </c>
      <c r="AX63">
        <f t="shared" si="79"/>
        <v>2.4419142824408313</v>
      </c>
      <c r="AY63">
        <f t="shared" si="80"/>
        <v>0.14738923306129878</v>
      </c>
      <c r="AZ63">
        <f t="shared" si="81"/>
        <v>16.667788166776308</v>
      </c>
      <c r="BA63">
        <f t="shared" si="82"/>
        <v>0.58926072481845981</v>
      </c>
      <c r="BB63">
        <f t="shared" si="83"/>
        <v>39.095136578279991</v>
      </c>
      <c r="BC63">
        <f t="shared" si="84"/>
        <v>361.9616723829194</v>
      </c>
      <c r="BD63">
        <f t="shared" si="85"/>
        <v>2.1875790629115193E-2</v>
      </c>
    </row>
    <row r="64" spans="1:56" x14ac:dyDescent="0.25">
      <c r="A64" s="1">
        <v>43</v>
      </c>
      <c r="B64" s="1" t="s">
        <v>102</v>
      </c>
      <c r="C64" s="1">
        <v>1790.5000046826899</v>
      </c>
      <c r="D64" s="1">
        <v>0</v>
      </c>
      <c r="E64">
        <f t="shared" si="58"/>
        <v>20.24082976974406</v>
      </c>
      <c r="F64">
        <f t="shared" si="59"/>
        <v>0.25367121618740535</v>
      </c>
      <c r="G64">
        <f t="shared" si="60"/>
        <v>218.98026206844102</v>
      </c>
      <c r="H64">
        <f t="shared" si="61"/>
        <v>7.5898816790552992</v>
      </c>
      <c r="I64">
        <f t="shared" si="62"/>
        <v>2.3982360395231748</v>
      </c>
      <c r="J64">
        <f t="shared" si="63"/>
        <v>27.743963241577148</v>
      </c>
      <c r="K64" s="1">
        <v>6</v>
      </c>
      <c r="L64">
        <f t="shared" si="64"/>
        <v>1.4200000166893005</v>
      </c>
      <c r="M64" s="1">
        <v>1</v>
      </c>
      <c r="N64">
        <f t="shared" si="65"/>
        <v>2.8400000333786011</v>
      </c>
      <c r="O64" s="1">
        <v>28.149152755737305</v>
      </c>
      <c r="P64" s="1">
        <v>27.743963241577148</v>
      </c>
      <c r="Q64" s="1">
        <v>27.951967239379883</v>
      </c>
      <c r="R64" s="1">
        <v>399.31201171875</v>
      </c>
      <c r="S64" s="1">
        <v>371.62896728515625</v>
      </c>
      <c r="T64" s="1">
        <v>8.6572465896606445</v>
      </c>
      <c r="U64" s="1">
        <v>17.607744216918945</v>
      </c>
      <c r="V64" s="1">
        <v>17.215511322021484</v>
      </c>
      <c r="W64" s="1">
        <v>35.014175415039063</v>
      </c>
      <c r="X64" s="1">
        <v>499.83193969726562</v>
      </c>
      <c r="Y64" s="1">
        <v>1500.75390625</v>
      </c>
      <c r="Z64" s="1">
        <v>233.3284912109375</v>
      </c>
      <c r="AA64" s="1">
        <v>76.121566772460938</v>
      </c>
      <c r="AB64" s="1">
        <v>-1.5461969375610352</v>
      </c>
      <c r="AC64" s="1">
        <v>0.25561559200286865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0.83305323282877586</v>
      </c>
      <c r="AL64">
        <f t="shared" si="67"/>
        <v>7.5898816790552995E-3</v>
      </c>
      <c r="AM64">
        <f t="shared" si="68"/>
        <v>300.89396324157713</v>
      </c>
      <c r="AN64">
        <f t="shared" si="69"/>
        <v>301.29915275573728</v>
      </c>
      <c r="AO64">
        <f t="shared" si="70"/>
        <v>240.12061963288579</v>
      </c>
      <c r="AP64">
        <f t="shared" si="71"/>
        <v>-1.0601908321365854</v>
      </c>
      <c r="AQ64">
        <f t="shared" si="72"/>
        <v>3.7385651166437834</v>
      </c>
      <c r="AR64">
        <f t="shared" si="73"/>
        <v>49.113086805201071</v>
      </c>
      <c r="AS64">
        <f t="shared" si="74"/>
        <v>31.505342588282126</v>
      </c>
      <c r="AT64">
        <f t="shared" si="75"/>
        <v>27.946557998657227</v>
      </c>
      <c r="AU64">
        <f t="shared" si="76"/>
        <v>3.7830329683602493</v>
      </c>
      <c r="AV64">
        <f t="shared" si="77"/>
        <v>0.23287098218354196</v>
      </c>
      <c r="AW64">
        <f t="shared" si="78"/>
        <v>1.3403290771206084</v>
      </c>
      <c r="AX64">
        <f t="shared" si="79"/>
        <v>2.442703891239641</v>
      </c>
      <c r="AY64">
        <f t="shared" si="80"/>
        <v>0.14728036390811225</v>
      </c>
      <c r="AZ64">
        <f t="shared" si="81"/>
        <v>16.669120640893826</v>
      </c>
      <c r="BA64">
        <f t="shared" si="82"/>
        <v>0.58924433062402892</v>
      </c>
      <c r="BB64">
        <f t="shared" si="83"/>
        <v>39.079061696475236</v>
      </c>
      <c r="BC64">
        <f t="shared" si="84"/>
        <v>362.00744620487399</v>
      </c>
      <c r="BD64">
        <f t="shared" si="85"/>
        <v>2.1850175836218226E-2</v>
      </c>
    </row>
    <row r="65" spans="1:114" x14ac:dyDescent="0.25">
      <c r="A65" s="1">
        <v>44</v>
      </c>
      <c r="B65" s="1" t="s">
        <v>102</v>
      </c>
      <c r="C65" s="1">
        <v>1791.000004671514</v>
      </c>
      <c r="D65" s="1">
        <v>0</v>
      </c>
      <c r="E65">
        <f t="shared" si="58"/>
        <v>20.25751183728411</v>
      </c>
      <c r="F65">
        <f t="shared" si="59"/>
        <v>0.25359761267713732</v>
      </c>
      <c r="G65">
        <f t="shared" si="60"/>
        <v>218.84415049823539</v>
      </c>
      <c r="H65">
        <f t="shared" si="61"/>
        <v>7.5897338221540762</v>
      </c>
      <c r="I65">
        <f t="shared" si="62"/>
        <v>2.3988302961191588</v>
      </c>
      <c r="J65">
        <f t="shared" si="63"/>
        <v>27.746509552001953</v>
      </c>
      <c r="K65" s="1">
        <v>6</v>
      </c>
      <c r="L65">
        <f t="shared" si="64"/>
        <v>1.4200000166893005</v>
      </c>
      <c r="M65" s="1">
        <v>1</v>
      </c>
      <c r="N65">
        <f t="shared" si="65"/>
        <v>2.8400000333786011</v>
      </c>
      <c r="O65" s="1">
        <v>28.149787902832031</v>
      </c>
      <c r="P65" s="1">
        <v>27.746509552001953</v>
      </c>
      <c r="Q65" s="1">
        <v>27.951101303100586</v>
      </c>
      <c r="R65" s="1">
        <v>399.34677124023437</v>
      </c>
      <c r="S65" s="1">
        <v>371.64389038085937</v>
      </c>
      <c r="T65" s="1">
        <v>8.6569232940673828</v>
      </c>
      <c r="U65" s="1">
        <v>17.607168197631836</v>
      </c>
      <c r="V65" s="1">
        <v>17.214305877685547</v>
      </c>
      <c r="W65" s="1">
        <v>35.011882781982422</v>
      </c>
      <c r="X65" s="1">
        <v>499.83660888671875</v>
      </c>
      <c r="Y65" s="1">
        <v>1500.6954345703125</v>
      </c>
      <c r="Z65" s="1">
        <v>233.41262817382812</v>
      </c>
      <c r="AA65" s="1">
        <v>76.12188720703125</v>
      </c>
      <c r="AB65" s="1">
        <v>-1.5461969375610352</v>
      </c>
      <c r="AC65" s="1">
        <v>0.25561559200286865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66"/>
        <v>0.83306101481119788</v>
      </c>
      <c r="AL65">
        <f t="shared" si="67"/>
        <v>7.5897338221540761E-3</v>
      </c>
      <c r="AM65">
        <f t="shared" si="68"/>
        <v>300.89650955200193</v>
      </c>
      <c r="AN65">
        <f t="shared" si="69"/>
        <v>301.29978790283201</v>
      </c>
      <c r="AO65">
        <f t="shared" si="70"/>
        <v>240.1112641643449</v>
      </c>
      <c r="AP65">
        <f t="shared" si="71"/>
        <v>-1.0604850066463132</v>
      </c>
      <c r="AQ65">
        <f t="shared" si="72"/>
        <v>3.7391211676945173</v>
      </c>
      <c r="AR65">
        <f t="shared" si="73"/>
        <v>49.120184809989063</v>
      </c>
      <c r="AS65">
        <f t="shared" si="74"/>
        <v>31.513016612357227</v>
      </c>
      <c r="AT65">
        <f t="shared" si="75"/>
        <v>27.948148727416992</v>
      </c>
      <c r="AU65">
        <f t="shared" si="76"/>
        <v>3.7833839378825282</v>
      </c>
      <c r="AV65">
        <f t="shared" si="77"/>
        <v>0.23280895283394817</v>
      </c>
      <c r="AW65">
        <f t="shared" si="78"/>
        <v>1.3402908715753583</v>
      </c>
      <c r="AX65">
        <f t="shared" si="79"/>
        <v>2.4430930663071697</v>
      </c>
      <c r="AY65">
        <f t="shared" si="80"/>
        <v>0.14724066534593197</v>
      </c>
      <c r="AZ65">
        <f t="shared" si="81"/>
        <v>16.658829740145247</v>
      </c>
      <c r="BA65">
        <f t="shared" si="82"/>
        <v>0.5888544280223863</v>
      </c>
      <c r="BB65">
        <f t="shared" si="83"/>
        <v>39.071372924958133</v>
      </c>
      <c r="BC65">
        <f t="shared" si="84"/>
        <v>362.01443944462136</v>
      </c>
      <c r="BD65">
        <f t="shared" si="85"/>
        <v>2.1863459389645647E-2</v>
      </c>
    </row>
    <row r="66" spans="1:114" x14ac:dyDescent="0.25">
      <c r="A66" s="1">
        <v>45</v>
      </c>
      <c r="B66" s="1" t="s">
        <v>103</v>
      </c>
      <c r="C66" s="1">
        <v>1791.5000046603382</v>
      </c>
      <c r="D66" s="1">
        <v>0</v>
      </c>
      <c r="E66">
        <f t="shared" si="58"/>
        <v>20.262279097754714</v>
      </c>
      <c r="F66">
        <f t="shared" si="59"/>
        <v>0.25345583545446149</v>
      </c>
      <c r="G66">
        <f t="shared" si="60"/>
        <v>218.73836143976345</v>
      </c>
      <c r="H66">
        <f t="shared" si="61"/>
        <v>7.5890033586003121</v>
      </c>
      <c r="I66">
        <f t="shared" si="62"/>
        <v>2.3998264957627491</v>
      </c>
      <c r="J66">
        <f t="shared" si="63"/>
        <v>27.750701904296875</v>
      </c>
      <c r="K66" s="1">
        <v>6</v>
      </c>
      <c r="L66">
        <f t="shared" si="64"/>
        <v>1.4200000166893005</v>
      </c>
      <c r="M66" s="1">
        <v>1</v>
      </c>
      <c r="N66">
        <f t="shared" si="65"/>
        <v>2.8400000333786011</v>
      </c>
      <c r="O66" s="1">
        <v>28.151340484619141</v>
      </c>
      <c r="P66" s="1">
        <v>27.750701904296875</v>
      </c>
      <c r="Q66" s="1">
        <v>27.951387405395508</v>
      </c>
      <c r="R66" s="1">
        <v>399.35336303710937</v>
      </c>
      <c r="S66" s="1">
        <v>371.645751953125</v>
      </c>
      <c r="T66" s="1">
        <v>8.6568737030029297</v>
      </c>
      <c r="U66" s="1">
        <v>17.606046676635742</v>
      </c>
      <c r="V66" s="1">
        <v>17.212711334228516</v>
      </c>
      <c r="W66" s="1">
        <v>35.006614685058594</v>
      </c>
      <c r="X66" s="1">
        <v>499.84893798828125</v>
      </c>
      <c r="Y66" s="1">
        <v>1500.7130126953125</v>
      </c>
      <c r="Z66" s="1">
        <v>233.36492919921875</v>
      </c>
      <c r="AA66" s="1">
        <v>76.122161865234375</v>
      </c>
      <c r="AB66" s="1">
        <v>-1.5461969375610352</v>
      </c>
      <c r="AC66" s="1">
        <v>0.25561559200286865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66"/>
        <v>0.83308156331380201</v>
      </c>
      <c r="AL66">
        <f t="shared" si="67"/>
        <v>7.5890033586003122E-3</v>
      </c>
      <c r="AM66">
        <f t="shared" si="68"/>
        <v>300.90070190429685</v>
      </c>
      <c r="AN66">
        <f t="shared" si="69"/>
        <v>301.30134048461912</v>
      </c>
      <c r="AO66">
        <f t="shared" si="70"/>
        <v>240.11407666428204</v>
      </c>
      <c r="AP66">
        <f t="shared" si="71"/>
        <v>-1.0604303689594412</v>
      </c>
      <c r="AQ66">
        <f t="shared" si="72"/>
        <v>3.7400368306884868</v>
      </c>
      <c r="AR66">
        <f t="shared" si="73"/>
        <v>49.132036440449447</v>
      </c>
      <c r="AS66">
        <f t="shared" si="74"/>
        <v>31.525989763813705</v>
      </c>
      <c r="AT66">
        <f t="shared" si="75"/>
        <v>27.951021194458008</v>
      </c>
      <c r="AU66">
        <f t="shared" si="76"/>
        <v>3.7840177749579742</v>
      </c>
      <c r="AV66">
        <f t="shared" si="77"/>
        <v>0.23268946177732472</v>
      </c>
      <c r="AW66">
        <f t="shared" si="78"/>
        <v>1.3402103349257377</v>
      </c>
      <c r="AX66">
        <f t="shared" si="79"/>
        <v>2.4438074400322365</v>
      </c>
      <c r="AY66">
        <f t="shared" si="80"/>
        <v>0.14716419220750368</v>
      </c>
      <c r="AZ66">
        <f t="shared" si="81"/>
        <v>16.650836955653816</v>
      </c>
      <c r="BA66">
        <f t="shared" si="82"/>
        <v>0.5885668281965255</v>
      </c>
      <c r="BB66">
        <f t="shared" si="83"/>
        <v>39.057862169263814</v>
      </c>
      <c r="BC66">
        <f t="shared" si="84"/>
        <v>362.01403488957726</v>
      </c>
      <c r="BD66">
        <f t="shared" si="85"/>
        <v>2.1861066919039607E-2</v>
      </c>
      <c r="BE66">
        <f>AVERAGE(E52:E66)</f>
        <v>20.224993252551993</v>
      </c>
      <c r="BF66">
        <f>AVERAGE(O52:O66)</f>
        <v>28.143334070841473</v>
      </c>
      <c r="BG66">
        <f>AVERAGE(P52:P66)</f>
        <v>27.732031377156577</v>
      </c>
      <c r="BH66" t="e">
        <f>AVERAGE(B52:B66)</f>
        <v>#DIV/0!</v>
      </c>
      <c r="BI66">
        <f t="shared" ref="BI66:DJ66" si="86">AVERAGE(C52:C66)</f>
        <v>1788.0666714037459</v>
      </c>
      <c r="BJ66">
        <f t="shared" si="86"/>
        <v>0</v>
      </c>
      <c r="BK66">
        <f t="shared" si="86"/>
        <v>20.224993252551993</v>
      </c>
      <c r="BL66">
        <f t="shared" si="86"/>
        <v>0.25426125967552138</v>
      </c>
      <c r="BM66">
        <f t="shared" si="86"/>
        <v>219.32803560544966</v>
      </c>
      <c r="BN66">
        <f t="shared" si="86"/>
        <v>7.5957527336970596</v>
      </c>
      <c r="BO66">
        <f t="shared" si="86"/>
        <v>2.395011867242721</v>
      </c>
      <c r="BP66">
        <f t="shared" si="86"/>
        <v>27.732031377156577</v>
      </c>
      <c r="BQ66">
        <f t="shared" si="86"/>
        <v>6</v>
      </c>
      <c r="BR66">
        <f t="shared" si="86"/>
        <v>1.4200000166893005</v>
      </c>
      <c r="BS66">
        <f t="shared" si="86"/>
        <v>1</v>
      </c>
      <c r="BT66">
        <f t="shared" si="86"/>
        <v>2.8400000333786011</v>
      </c>
      <c r="BU66">
        <f t="shared" si="86"/>
        <v>28.143334070841473</v>
      </c>
      <c r="BV66">
        <f t="shared" si="86"/>
        <v>27.732031377156577</v>
      </c>
      <c r="BW66">
        <f t="shared" si="86"/>
        <v>27.952352269490561</v>
      </c>
      <c r="BX66">
        <f t="shared" si="86"/>
        <v>399.22623087565103</v>
      </c>
      <c r="BY66">
        <f t="shared" si="86"/>
        <v>371.55999552408855</v>
      </c>
      <c r="BZ66">
        <f t="shared" si="86"/>
        <v>8.6584954579671223</v>
      </c>
      <c r="CA66">
        <f t="shared" si="86"/>
        <v>17.615910339355469</v>
      </c>
      <c r="CB66">
        <f t="shared" si="86"/>
        <v>17.223809687296548</v>
      </c>
      <c r="CC66">
        <f t="shared" si="86"/>
        <v>35.042245483398439</v>
      </c>
      <c r="CD66">
        <f t="shared" si="86"/>
        <v>499.8281311035156</v>
      </c>
      <c r="CE66">
        <f t="shared" si="86"/>
        <v>1500.8497233072917</v>
      </c>
      <c r="CF66">
        <f t="shared" si="86"/>
        <v>233.12884216308595</v>
      </c>
      <c r="CG66">
        <f t="shared" si="86"/>
        <v>76.121472167968747</v>
      </c>
      <c r="CH66">
        <f t="shared" si="86"/>
        <v>-1.5461969375610352</v>
      </c>
      <c r="CI66">
        <f t="shared" si="86"/>
        <v>0.25561559200286865</v>
      </c>
      <c r="CJ66">
        <f t="shared" si="86"/>
        <v>1</v>
      </c>
      <c r="CK66">
        <f t="shared" si="86"/>
        <v>-0.21956524252891541</v>
      </c>
      <c r="CL66">
        <f t="shared" si="86"/>
        <v>2.737391471862793</v>
      </c>
      <c r="CM66">
        <f t="shared" si="86"/>
        <v>1</v>
      </c>
      <c r="CN66">
        <f t="shared" si="86"/>
        <v>0</v>
      </c>
      <c r="CO66">
        <f t="shared" si="86"/>
        <v>0.15999999642372131</v>
      </c>
      <c r="CP66">
        <f t="shared" si="86"/>
        <v>111115</v>
      </c>
      <c r="CQ66">
        <f t="shared" si="86"/>
        <v>0.83304688517252612</v>
      </c>
      <c r="CR66">
        <f t="shared" si="86"/>
        <v>7.5957527336970613E-3</v>
      </c>
      <c r="CS66">
        <f t="shared" si="86"/>
        <v>300.88203137715658</v>
      </c>
      <c r="CT66">
        <f t="shared" si="86"/>
        <v>301.29333407084147</v>
      </c>
      <c r="CU66">
        <f t="shared" si="86"/>
        <v>240.1359503617098</v>
      </c>
      <c r="CV66">
        <f t="shared" si="86"/>
        <v>-1.062239647756495</v>
      </c>
      <c r="CW66">
        <f t="shared" si="86"/>
        <v>3.7359608947115399</v>
      </c>
      <c r="CX66">
        <f t="shared" si="86"/>
        <v>49.078936376721536</v>
      </c>
      <c r="CY66">
        <f t="shared" si="86"/>
        <v>31.46302603736607</v>
      </c>
      <c r="CZ66">
        <f t="shared" si="86"/>
        <v>27.937682723999025</v>
      </c>
      <c r="DA66">
        <f t="shared" si="86"/>
        <v>3.7810755423043791</v>
      </c>
      <c r="DB66">
        <f t="shared" si="86"/>
        <v>0.23336807876793866</v>
      </c>
      <c r="DC66">
        <f t="shared" si="86"/>
        <v>1.3409490274688187</v>
      </c>
      <c r="DD66">
        <f t="shared" si="86"/>
        <v>2.4401265148355611</v>
      </c>
      <c r="DE66">
        <f t="shared" si="86"/>
        <v>0.14759851783015612</v>
      </c>
      <c r="DF66">
        <f t="shared" si="86"/>
        <v>16.695572890166524</v>
      </c>
      <c r="DG66">
        <f t="shared" si="86"/>
        <v>0.59028978022714507</v>
      </c>
      <c r="DH66">
        <f t="shared" si="86"/>
        <v>39.130991292089085</v>
      </c>
      <c r="DI66">
        <f t="shared" si="86"/>
        <v>361.94600236562258</v>
      </c>
      <c r="DJ66">
        <f t="shared" si="86"/>
        <v>2.1865778013441989E-2</v>
      </c>
    </row>
    <row r="67" spans="1:114" x14ac:dyDescent="0.25">
      <c r="A67" s="1" t="s">
        <v>9</v>
      </c>
      <c r="B67" s="1" t="s">
        <v>104</v>
      </c>
    </row>
    <row r="68" spans="1:114" x14ac:dyDescent="0.25">
      <c r="A68" s="1" t="s">
        <v>9</v>
      </c>
      <c r="B68" s="1" t="s">
        <v>105</v>
      </c>
    </row>
    <row r="69" spans="1:114" x14ac:dyDescent="0.25">
      <c r="A69" s="1" t="s">
        <v>9</v>
      </c>
      <c r="B69" s="1" t="s">
        <v>106</v>
      </c>
    </row>
    <row r="70" spans="1:114" x14ac:dyDescent="0.25">
      <c r="A70" s="1">
        <v>46</v>
      </c>
      <c r="B70" s="1" t="s">
        <v>107</v>
      </c>
      <c r="C70" s="1">
        <v>2079.0000047832727</v>
      </c>
      <c r="D70" s="1">
        <v>0</v>
      </c>
      <c r="E70">
        <f t="shared" ref="E70:E84" si="87">(R70-S70*(1000-T70)/(1000-U70))*AK70</f>
        <v>17.285945707157207</v>
      </c>
      <c r="F70">
        <f t="shared" ref="F70:F84" si="88">IF(AV70&lt;&gt;0,1/(1/AV70-1/N70),0)</f>
        <v>0.18684327475067325</v>
      </c>
      <c r="G70">
        <f t="shared" ref="G70:G84" si="89">((AY70-AL70/2)*S70-E70)/(AY70+AL70/2)</f>
        <v>202.49225092478301</v>
      </c>
      <c r="H70">
        <f t="shared" ref="H70:H84" si="90">AL70*1000</f>
        <v>6.6009798000992763</v>
      </c>
      <c r="I70">
        <f t="shared" ref="I70:I84" si="91">(AQ70-AW70)</f>
        <v>2.7476805708923915</v>
      </c>
      <c r="J70">
        <f t="shared" ref="J70:J84" si="92">(P70+AP70*D70)</f>
        <v>31.034027099609375</v>
      </c>
      <c r="K70" s="1">
        <v>6</v>
      </c>
      <c r="L70">
        <f t="shared" ref="L70:L84" si="93">(K70*AE70+AF70)</f>
        <v>1.4200000166893005</v>
      </c>
      <c r="M70" s="1">
        <v>1</v>
      </c>
      <c r="N70">
        <f t="shared" ref="N70:N84" si="94">L70*(M70+1)*(M70+1)/(M70*M70+1)</f>
        <v>2.8400000333786011</v>
      </c>
      <c r="O70" s="1">
        <v>32.579303741455078</v>
      </c>
      <c r="P70" s="1">
        <v>31.034027099609375</v>
      </c>
      <c r="Q70" s="1">
        <v>33.032993316650391</v>
      </c>
      <c r="R70" s="1">
        <v>399.8585205078125</v>
      </c>
      <c r="S70" s="1">
        <v>376.13107299804687</v>
      </c>
      <c r="T70" s="1">
        <v>15.546853065490723</v>
      </c>
      <c r="U70" s="1">
        <v>23.285184860229492</v>
      </c>
      <c r="V70" s="1">
        <v>23.985450744628906</v>
      </c>
      <c r="W70" s="1">
        <v>35.924034118652344</v>
      </c>
      <c r="X70" s="1">
        <v>499.896484375</v>
      </c>
      <c r="Y70" s="1">
        <v>1500.194091796875</v>
      </c>
      <c r="Z70" s="1">
        <v>236.46421813964844</v>
      </c>
      <c r="AA70" s="1">
        <v>76.119552612304688</v>
      </c>
      <c r="AB70" s="1">
        <v>-1.3712091445922852</v>
      </c>
      <c r="AC70" s="1">
        <v>0.23281514644622803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ref="AK70:AK84" si="95">X70*0.000001/(K70*0.0001)</f>
        <v>0.83316080729166653</v>
      </c>
      <c r="AL70">
        <f t="shared" ref="AL70:AL84" si="96">(U70-T70)/(1000-U70)*AK70</f>
        <v>6.6009798000992766E-3</v>
      </c>
      <c r="AM70">
        <f t="shared" ref="AM70:AM84" si="97">(P70+273.15)</f>
        <v>304.18402709960935</v>
      </c>
      <c r="AN70">
        <f t="shared" ref="AN70:AN84" si="98">(O70+273.15)</f>
        <v>305.72930374145506</v>
      </c>
      <c r="AO70">
        <f t="shared" ref="AO70:AO84" si="99">(Y70*AG70+Z70*AH70)*AI70</f>
        <v>240.03104932238784</v>
      </c>
      <c r="AP70">
        <f t="shared" ref="AP70:AP84" si="100">((AO70+0.00000010773*(AN70^4-AM70^4))-AL70*44100)/(L70*51.4+0.00000043092*AM70^3)</f>
        <v>-0.37815274996410098</v>
      </c>
      <c r="AQ70">
        <f t="shared" ref="AQ70:AQ84" si="101">0.61365*EXP(17.502*J70/(240.97+J70))</f>
        <v>4.5201384249478709</v>
      </c>
      <c r="AR70">
        <f t="shared" ref="AR70:AR84" si="102">AQ70*1000/AA70</f>
        <v>59.38209395383641</v>
      </c>
      <c r="AS70">
        <f t="shared" ref="AS70:AS84" si="103">(AR70-U70)</f>
        <v>36.096909093606918</v>
      </c>
      <c r="AT70">
        <f t="shared" ref="AT70:AT84" si="104">IF(D70,P70,(O70+P70)/2)</f>
        <v>31.806665420532227</v>
      </c>
      <c r="AU70">
        <f t="shared" ref="AU70:AU84" si="105">0.61365*EXP(17.502*AT70/(240.97+AT70))</f>
        <v>4.7230784458138428</v>
      </c>
      <c r="AV70">
        <f t="shared" ref="AV70:AV84" si="106">IF(AS70&lt;&gt;0,(1000-(AR70+U70)/2)/AS70*AL70,0)</f>
        <v>0.1753096716646477</v>
      </c>
      <c r="AW70">
        <f t="shared" ref="AW70:AW84" si="107">U70*AA70/1000</f>
        <v>1.7724578540554794</v>
      </c>
      <c r="AX70">
        <f t="shared" ref="AX70:AX84" si="108">(AU70-AW70)</f>
        <v>2.9506205917583634</v>
      </c>
      <c r="AY70">
        <f t="shared" ref="AY70:AY84" si="109">1/(1.6/F70+1.37/N70)</f>
        <v>0.11054950681247064</v>
      </c>
      <c r="AZ70">
        <f t="shared" ref="AZ70:AZ84" si="110">G70*AA70*0.001</f>
        <v>15.413619547853022</v>
      </c>
      <c r="BA70">
        <f t="shared" ref="BA70:BA84" si="111">G70/S70</f>
        <v>0.5383555506615495</v>
      </c>
      <c r="BB70">
        <f t="shared" ref="BB70:BB84" si="112">(1-AL70*AA70/AQ70/F70)*100</f>
        <v>40.505690894164815</v>
      </c>
      <c r="BC70">
        <f t="shared" ref="BC70:BC84" si="113">(S70-E70/(N70/1.35))</f>
        <v>367.91416228311965</v>
      </c>
      <c r="BD70">
        <f t="shared" ref="BD70:BD84" si="114">E70*BB70/100/BC70</f>
        <v>1.9031047059520877E-2</v>
      </c>
    </row>
    <row r="71" spans="1:114" x14ac:dyDescent="0.25">
      <c r="A71" s="1">
        <v>47</v>
      </c>
      <c r="B71" s="1" t="s">
        <v>108</v>
      </c>
      <c r="C71" s="1">
        <v>2079.0000047832727</v>
      </c>
      <c r="D71" s="1">
        <v>0</v>
      </c>
      <c r="E71">
        <f t="shared" si="87"/>
        <v>17.285945707157207</v>
      </c>
      <c r="F71">
        <f t="shared" si="88"/>
        <v>0.18684327475067325</v>
      </c>
      <c r="G71">
        <f t="shared" si="89"/>
        <v>202.49225092478301</v>
      </c>
      <c r="H71">
        <f t="shared" si="90"/>
        <v>6.6009798000992763</v>
      </c>
      <c r="I71">
        <f t="shared" si="91"/>
        <v>2.7476805708923915</v>
      </c>
      <c r="J71">
        <f t="shared" si="92"/>
        <v>31.034027099609375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32.579303741455078</v>
      </c>
      <c r="P71" s="1">
        <v>31.034027099609375</v>
      </c>
      <c r="Q71" s="1">
        <v>33.032993316650391</v>
      </c>
      <c r="R71" s="1">
        <v>399.8585205078125</v>
      </c>
      <c r="S71" s="1">
        <v>376.13107299804687</v>
      </c>
      <c r="T71" s="1">
        <v>15.546853065490723</v>
      </c>
      <c r="U71" s="1">
        <v>23.285184860229492</v>
      </c>
      <c r="V71" s="1">
        <v>23.985450744628906</v>
      </c>
      <c r="W71" s="1">
        <v>35.924034118652344</v>
      </c>
      <c r="X71" s="1">
        <v>499.896484375</v>
      </c>
      <c r="Y71" s="1">
        <v>1500.194091796875</v>
      </c>
      <c r="Z71" s="1">
        <v>236.46421813964844</v>
      </c>
      <c r="AA71" s="1">
        <v>76.119552612304688</v>
      </c>
      <c r="AB71" s="1">
        <v>-1.3712091445922852</v>
      </c>
      <c r="AC71" s="1">
        <v>0.23281514644622803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0.83316080729166653</v>
      </c>
      <c r="AL71">
        <f t="shared" si="96"/>
        <v>6.6009798000992766E-3</v>
      </c>
      <c r="AM71">
        <f t="shared" si="97"/>
        <v>304.18402709960935</v>
      </c>
      <c r="AN71">
        <f t="shared" si="98"/>
        <v>305.72930374145506</v>
      </c>
      <c r="AO71">
        <f t="shared" si="99"/>
        <v>240.03104932238784</v>
      </c>
      <c r="AP71">
        <f t="shared" si="100"/>
        <v>-0.37815274996410098</v>
      </c>
      <c r="AQ71">
        <f t="shared" si="101"/>
        <v>4.5201384249478709</v>
      </c>
      <c r="AR71">
        <f t="shared" si="102"/>
        <v>59.38209395383641</v>
      </c>
      <c r="AS71">
        <f t="shared" si="103"/>
        <v>36.096909093606918</v>
      </c>
      <c r="AT71">
        <f t="shared" si="104"/>
        <v>31.806665420532227</v>
      </c>
      <c r="AU71">
        <f t="shared" si="105"/>
        <v>4.7230784458138428</v>
      </c>
      <c r="AV71">
        <f t="shared" si="106"/>
        <v>0.1753096716646477</v>
      </c>
      <c r="AW71">
        <f t="shared" si="107"/>
        <v>1.7724578540554794</v>
      </c>
      <c r="AX71">
        <f t="shared" si="108"/>
        <v>2.9506205917583634</v>
      </c>
      <c r="AY71">
        <f t="shared" si="109"/>
        <v>0.11054950681247064</v>
      </c>
      <c r="AZ71">
        <f t="shared" si="110"/>
        <v>15.413619547853022</v>
      </c>
      <c r="BA71">
        <f t="shared" si="111"/>
        <v>0.5383555506615495</v>
      </c>
      <c r="BB71">
        <f t="shared" si="112"/>
        <v>40.505690894164815</v>
      </c>
      <c r="BC71">
        <f t="shared" si="113"/>
        <v>367.91416228311965</v>
      </c>
      <c r="BD71">
        <f t="shared" si="114"/>
        <v>1.9031047059520877E-2</v>
      </c>
    </row>
    <row r="72" spans="1:114" x14ac:dyDescent="0.25">
      <c r="A72" s="1">
        <v>48</v>
      </c>
      <c r="B72" s="1" t="s">
        <v>108</v>
      </c>
      <c r="C72" s="1">
        <v>2079.5000047720969</v>
      </c>
      <c r="D72" s="1">
        <v>0</v>
      </c>
      <c r="E72">
        <f t="shared" si="87"/>
        <v>17.290814812891494</v>
      </c>
      <c r="F72">
        <f t="shared" si="88"/>
        <v>0.18683965162081087</v>
      </c>
      <c r="G72">
        <f t="shared" si="89"/>
        <v>202.45656701469866</v>
      </c>
      <c r="H72">
        <f t="shared" si="90"/>
        <v>6.6018950268191752</v>
      </c>
      <c r="I72">
        <f t="shared" si="91"/>
        <v>2.7481036557939453</v>
      </c>
      <c r="J72">
        <f t="shared" si="92"/>
        <v>31.035985946655273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32.579780578613281</v>
      </c>
      <c r="P72" s="1">
        <v>31.035985946655273</v>
      </c>
      <c r="Q72" s="1">
        <v>33.033218383789063</v>
      </c>
      <c r="R72" s="1">
        <v>399.87826538085937</v>
      </c>
      <c r="S72" s="1">
        <v>376.14434814453125</v>
      </c>
      <c r="T72" s="1">
        <v>15.54680061340332</v>
      </c>
      <c r="U72" s="1">
        <v>23.286231994628906</v>
      </c>
      <c r="V72" s="1">
        <v>23.984752655029297</v>
      </c>
      <c r="W72" s="1">
        <v>35.924724578857422</v>
      </c>
      <c r="X72" s="1">
        <v>499.89422607421875</v>
      </c>
      <c r="Y72" s="1">
        <v>1500.2265625</v>
      </c>
      <c r="Z72" s="1">
        <v>236.545654296875</v>
      </c>
      <c r="AA72" s="1">
        <v>76.119636535644531</v>
      </c>
      <c r="AB72" s="1">
        <v>-1.3712091445922852</v>
      </c>
      <c r="AC72" s="1">
        <v>0.23281514644622803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0.83315704345703123</v>
      </c>
      <c r="AL72">
        <f t="shared" si="96"/>
        <v>6.6018950268191753E-3</v>
      </c>
      <c r="AM72">
        <f t="shared" si="97"/>
        <v>304.18598594665525</v>
      </c>
      <c r="AN72">
        <f t="shared" si="98"/>
        <v>305.72978057861326</v>
      </c>
      <c r="AO72">
        <f t="shared" si="99"/>
        <v>240.03624463477172</v>
      </c>
      <c r="AP72">
        <f t="shared" si="100"/>
        <v>-0.37877499817634375</v>
      </c>
      <c r="AQ72">
        <f t="shared" si="101"/>
        <v>4.5206431715097946</v>
      </c>
      <c r="AR72">
        <f t="shared" si="102"/>
        <v>59.388659447853684</v>
      </c>
      <c r="AS72">
        <f t="shared" si="103"/>
        <v>36.102427453224777</v>
      </c>
      <c r="AT72">
        <f t="shared" si="104"/>
        <v>31.807883262634277</v>
      </c>
      <c r="AU72">
        <f t="shared" si="105"/>
        <v>4.7234044817102623</v>
      </c>
      <c r="AV72">
        <f t="shared" si="106"/>
        <v>0.17530648202785545</v>
      </c>
      <c r="AW72">
        <f t="shared" si="107"/>
        <v>1.7725395157158492</v>
      </c>
      <c r="AX72">
        <f t="shared" si="108"/>
        <v>2.9508649659944131</v>
      </c>
      <c r="AY72">
        <f t="shared" si="109"/>
        <v>0.11054747743417945</v>
      </c>
      <c r="AZ72">
        <f t="shared" si="110"/>
        <v>15.410920295413222</v>
      </c>
      <c r="BA72">
        <f t="shared" si="111"/>
        <v>0.53824168304904563</v>
      </c>
      <c r="BB72">
        <f t="shared" si="112"/>
        <v>40.502866360559707</v>
      </c>
      <c r="BC72">
        <f t="shared" si="113"/>
        <v>367.92512288993362</v>
      </c>
      <c r="BD72">
        <f t="shared" si="114"/>
        <v>1.903451322189913E-2</v>
      </c>
    </row>
    <row r="73" spans="1:114" x14ac:dyDescent="0.25">
      <c r="A73" s="1">
        <v>49</v>
      </c>
      <c r="B73" s="1" t="s">
        <v>108</v>
      </c>
      <c r="C73" s="1">
        <v>2079.5000047720969</v>
      </c>
      <c r="D73" s="1">
        <v>0</v>
      </c>
      <c r="E73">
        <f t="shared" si="87"/>
        <v>17.290814812891494</v>
      </c>
      <c r="F73">
        <f t="shared" si="88"/>
        <v>0.18683965162081087</v>
      </c>
      <c r="G73">
        <f t="shared" si="89"/>
        <v>202.45656701469866</v>
      </c>
      <c r="H73">
        <f t="shared" si="90"/>
        <v>6.6018950268191752</v>
      </c>
      <c r="I73">
        <f t="shared" si="91"/>
        <v>2.7481036557939453</v>
      </c>
      <c r="J73">
        <f t="shared" si="92"/>
        <v>31.035985946655273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32.579780578613281</v>
      </c>
      <c r="P73" s="1">
        <v>31.035985946655273</v>
      </c>
      <c r="Q73" s="1">
        <v>33.033218383789063</v>
      </c>
      <c r="R73" s="1">
        <v>399.87826538085937</v>
      </c>
      <c r="S73" s="1">
        <v>376.14434814453125</v>
      </c>
      <c r="T73" s="1">
        <v>15.54680061340332</v>
      </c>
      <c r="U73" s="1">
        <v>23.286231994628906</v>
      </c>
      <c r="V73" s="1">
        <v>23.984752655029297</v>
      </c>
      <c r="W73" s="1">
        <v>35.924724578857422</v>
      </c>
      <c r="X73" s="1">
        <v>499.89422607421875</v>
      </c>
      <c r="Y73" s="1">
        <v>1500.2265625</v>
      </c>
      <c r="Z73" s="1">
        <v>236.545654296875</v>
      </c>
      <c r="AA73" s="1">
        <v>76.119636535644531</v>
      </c>
      <c r="AB73" s="1">
        <v>-1.3712091445922852</v>
      </c>
      <c r="AC73" s="1">
        <v>0.23281514644622803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0.83315704345703123</v>
      </c>
      <c r="AL73">
        <f t="shared" si="96"/>
        <v>6.6018950268191753E-3</v>
      </c>
      <c r="AM73">
        <f t="shared" si="97"/>
        <v>304.18598594665525</v>
      </c>
      <c r="AN73">
        <f t="shared" si="98"/>
        <v>305.72978057861326</v>
      </c>
      <c r="AO73">
        <f t="shared" si="99"/>
        <v>240.03624463477172</v>
      </c>
      <c r="AP73">
        <f t="shared" si="100"/>
        <v>-0.37877499817634375</v>
      </c>
      <c r="AQ73">
        <f t="shared" si="101"/>
        <v>4.5206431715097946</v>
      </c>
      <c r="AR73">
        <f t="shared" si="102"/>
        <v>59.388659447853684</v>
      </c>
      <c r="AS73">
        <f t="shared" si="103"/>
        <v>36.102427453224777</v>
      </c>
      <c r="AT73">
        <f t="shared" si="104"/>
        <v>31.807883262634277</v>
      </c>
      <c r="AU73">
        <f t="shared" si="105"/>
        <v>4.7234044817102623</v>
      </c>
      <c r="AV73">
        <f t="shared" si="106"/>
        <v>0.17530648202785545</v>
      </c>
      <c r="AW73">
        <f t="shared" si="107"/>
        <v>1.7725395157158492</v>
      </c>
      <c r="AX73">
        <f t="shared" si="108"/>
        <v>2.9508649659944131</v>
      </c>
      <c r="AY73">
        <f t="shared" si="109"/>
        <v>0.11054747743417945</v>
      </c>
      <c r="AZ73">
        <f t="shared" si="110"/>
        <v>15.410920295413222</v>
      </c>
      <c r="BA73">
        <f t="shared" si="111"/>
        <v>0.53824168304904563</v>
      </c>
      <c r="BB73">
        <f t="shared" si="112"/>
        <v>40.502866360559707</v>
      </c>
      <c r="BC73">
        <f t="shared" si="113"/>
        <v>367.92512288993362</v>
      </c>
      <c r="BD73">
        <f t="shared" si="114"/>
        <v>1.903451322189913E-2</v>
      </c>
    </row>
    <row r="74" spans="1:114" x14ac:dyDescent="0.25">
      <c r="A74" s="1">
        <v>50</v>
      </c>
      <c r="B74" s="1" t="s">
        <v>109</v>
      </c>
      <c r="C74" s="1">
        <v>2080.000004760921</v>
      </c>
      <c r="D74" s="1">
        <v>0</v>
      </c>
      <c r="E74">
        <f t="shared" si="87"/>
        <v>17.274511197891105</v>
      </c>
      <c r="F74">
        <f t="shared" si="88"/>
        <v>0.18675909137027549</v>
      </c>
      <c r="G74">
        <f t="shared" si="89"/>
        <v>202.55814936274837</v>
      </c>
      <c r="H74">
        <f t="shared" si="90"/>
        <v>6.5998165811915968</v>
      </c>
      <c r="I74">
        <f t="shared" si="91"/>
        <v>2.7483611847350335</v>
      </c>
      <c r="J74">
        <f t="shared" si="92"/>
        <v>31.036378860473633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32.580516815185547</v>
      </c>
      <c r="P74" s="1">
        <v>31.036378860473633</v>
      </c>
      <c r="Q74" s="1">
        <v>33.032760620117187</v>
      </c>
      <c r="R74" s="1">
        <v>399.88174438476562</v>
      </c>
      <c r="S74" s="1">
        <v>376.1676025390625</v>
      </c>
      <c r="T74" s="1">
        <v>15.546909332275391</v>
      </c>
      <c r="U74" s="1">
        <v>23.284099578857422</v>
      </c>
      <c r="V74" s="1">
        <v>23.984006881713867</v>
      </c>
      <c r="W74" s="1">
        <v>35.920063018798828</v>
      </c>
      <c r="X74" s="1">
        <v>499.8826904296875</v>
      </c>
      <c r="Y74" s="1">
        <v>1500.2835693359375</v>
      </c>
      <c r="Z74" s="1">
        <v>236.48336791992187</v>
      </c>
      <c r="AA74" s="1">
        <v>76.119895935058594</v>
      </c>
      <c r="AB74" s="1">
        <v>-1.3712091445922852</v>
      </c>
      <c r="AC74" s="1">
        <v>0.23281514644622803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0.83313781738281245</v>
      </c>
      <c r="AL74">
        <f t="shared" si="96"/>
        <v>6.5998165811915971E-3</v>
      </c>
      <c r="AM74">
        <f t="shared" si="97"/>
        <v>304.18637886047361</v>
      </c>
      <c r="AN74">
        <f t="shared" si="98"/>
        <v>305.73051681518552</v>
      </c>
      <c r="AO74">
        <f t="shared" si="99"/>
        <v>240.04536572831785</v>
      </c>
      <c r="AP74">
        <f t="shared" si="100"/>
        <v>-0.37754023437885509</v>
      </c>
      <c r="AQ74">
        <f t="shared" si="101"/>
        <v>4.5207444216192023</v>
      </c>
      <c r="AR74">
        <f t="shared" si="102"/>
        <v>59.389787204597056</v>
      </c>
      <c r="AS74">
        <f t="shared" si="103"/>
        <v>36.105687625739634</v>
      </c>
      <c r="AT74">
        <f t="shared" si="104"/>
        <v>31.80844783782959</v>
      </c>
      <c r="AU74">
        <f t="shared" si="105"/>
        <v>4.7235556342079299</v>
      </c>
      <c r="AV74">
        <f t="shared" si="106"/>
        <v>0.17523555851817094</v>
      </c>
      <c r="AW74">
        <f t="shared" si="107"/>
        <v>1.7723832368841685</v>
      </c>
      <c r="AX74">
        <f t="shared" si="108"/>
        <v>2.9511723973237611</v>
      </c>
      <c r="AY74">
        <f t="shared" si="109"/>
        <v>0.11050235314715295</v>
      </c>
      <c r="AZ74">
        <f t="shared" si="110"/>
        <v>15.418705250290461</v>
      </c>
      <c r="BA74">
        <f t="shared" si="111"/>
        <v>0.53847845480450185</v>
      </c>
      <c r="BB74">
        <f t="shared" si="112"/>
        <v>40.49707095305677</v>
      </c>
      <c r="BC74">
        <f t="shared" si="113"/>
        <v>367.95612724220848</v>
      </c>
      <c r="BD74">
        <f t="shared" si="114"/>
        <v>1.9012242326375967E-2</v>
      </c>
    </row>
    <row r="75" spans="1:114" x14ac:dyDescent="0.25">
      <c r="A75" s="1">
        <v>51</v>
      </c>
      <c r="B75" s="1" t="s">
        <v>109</v>
      </c>
      <c r="C75" s="1">
        <v>2080.5000047497451</v>
      </c>
      <c r="D75" s="1">
        <v>0</v>
      </c>
      <c r="E75">
        <f t="shared" si="87"/>
        <v>17.259774624948239</v>
      </c>
      <c r="F75">
        <f t="shared" si="88"/>
        <v>0.18656383610822369</v>
      </c>
      <c r="G75">
        <f t="shared" si="89"/>
        <v>202.55101435077552</v>
      </c>
      <c r="H75">
        <f t="shared" si="90"/>
        <v>6.5951305103517237</v>
      </c>
      <c r="I75">
        <f t="shared" si="91"/>
        <v>2.7491041388432924</v>
      </c>
      <c r="J75">
        <f t="shared" si="92"/>
        <v>31.037942886352539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32.581134796142578</v>
      </c>
      <c r="P75" s="1">
        <v>31.037942886352539</v>
      </c>
      <c r="Q75" s="1">
        <v>33.032672882080078</v>
      </c>
      <c r="R75" s="1">
        <v>399.88299560546875</v>
      </c>
      <c r="S75" s="1">
        <v>376.18707275390625</v>
      </c>
      <c r="T75" s="1">
        <v>15.547447204589844</v>
      </c>
      <c r="U75" s="1">
        <v>23.279645919799805</v>
      </c>
      <c r="V75" s="1">
        <v>23.983987808227539</v>
      </c>
      <c r="W75" s="1">
        <v>35.911922454833984</v>
      </c>
      <c r="X75" s="1">
        <v>499.85250854492187</v>
      </c>
      <c r="Y75" s="1">
        <v>1500.267578125</v>
      </c>
      <c r="Z75" s="1">
        <v>236.48072814941406</v>
      </c>
      <c r="AA75" s="1">
        <v>76.119857788085938</v>
      </c>
      <c r="AB75" s="1">
        <v>-1.3712091445922852</v>
      </c>
      <c r="AC75" s="1">
        <v>0.23281514644622803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0.83308751424153638</v>
      </c>
      <c r="AL75">
        <f t="shared" si="96"/>
        <v>6.5951305103517238E-3</v>
      </c>
      <c r="AM75">
        <f t="shared" si="97"/>
        <v>304.18794288635252</v>
      </c>
      <c r="AN75">
        <f t="shared" si="98"/>
        <v>305.73113479614256</v>
      </c>
      <c r="AO75">
        <f t="shared" si="99"/>
        <v>240.04280713462504</v>
      </c>
      <c r="AP75">
        <f t="shared" si="100"/>
        <v>-0.37527502092624659</v>
      </c>
      <c r="AQ75">
        <f t="shared" si="101"/>
        <v>4.5211474756154484</v>
      </c>
      <c r="AR75">
        <f t="shared" si="102"/>
        <v>59.395111958854521</v>
      </c>
      <c r="AS75">
        <f t="shared" si="103"/>
        <v>36.115466039054716</v>
      </c>
      <c r="AT75">
        <f t="shared" si="104"/>
        <v>31.809538841247559</v>
      </c>
      <c r="AU75">
        <f t="shared" si="105"/>
        <v>4.7238477381288337</v>
      </c>
      <c r="AV75">
        <f t="shared" si="106"/>
        <v>0.17506364432495305</v>
      </c>
      <c r="AW75">
        <f t="shared" si="107"/>
        <v>1.7720433367721562</v>
      </c>
      <c r="AX75">
        <f t="shared" si="108"/>
        <v>2.9518044013566778</v>
      </c>
      <c r="AY75">
        <f t="shared" si="109"/>
        <v>0.11039297602764502</v>
      </c>
      <c r="AZ75">
        <f t="shared" si="110"/>
        <v>15.418154407213587</v>
      </c>
      <c r="BA75">
        <f t="shared" si="111"/>
        <v>0.53843161825839814</v>
      </c>
      <c r="BB75">
        <f t="shared" si="112"/>
        <v>40.482425289493484</v>
      </c>
      <c r="BC75">
        <f t="shared" si="113"/>
        <v>367.98260251805186</v>
      </c>
      <c r="BD75">
        <f t="shared" si="114"/>
        <v>1.8987787248275847E-2</v>
      </c>
    </row>
    <row r="76" spans="1:114" x14ac:dyDescent="0.25">
      <c r="A76" s="1">
        <v>52</v>
      </c>
      <c r="B76" s="1" t="s">
        <v>110</v>
      </c>
      <c r="C76" s="1">
        <v>2081.0000047385693</v>
      </c>
      <c r="D76" s="1">
        <v>0</v>
      </c>
      <c r="E76">
        <f t="shared" si="87"/>
        <v>17.309615926629469</v>
      </c>
      <c r="F76">
        <f t="shared" si="88"/>
        <v>0.18658379855252691</v>
      </c>
      <c r="G76">
        <f t="shared" si="89"/>
        <v>202.13626955930903</v>
      </c>
      <c r="H76">
        <f t="shared" si="90"/>
        <v>6.5964066165996638</v>
      </c>
      <c r="I76">
        <f t="shared" si="91"/>
        <v>2.7493654176619882</v>
      </c>
      <c r="J76">
        <f t="shared" si="92"/>
        <v>31.039463043212891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32.582126617431641</v>
      </c>
      <c r="P76" s="1">
        <v>31.039463043212891</v>
      </c>
      <c r="Q76" s="1">
        <v>33.033012390136719</v>
      </c>
      <c r="R76" s="1">
        <v>399.9537353515625</v>
      </c>
      <c r="S76" s="1">
        <v>376.19744873046875</v>
      </c>
      <c r="T76" s="1">
        <v>15.54759407043457</v>
      </c>
      <c r="U76" s="1">
        <v>23.28123664855957</v>
      </c>
      <c r="V76" s="1">
        <v>23.983001708984375</v>
      </c>
      <c r="W76" s="1">
        <v>35.912563323974609</v>
      </c>
      <c r="X76" s="1">
        <v>499.85507202148437</v>
      </c>
      <c r="Y76" s="1">
        <v>1500.28955078125</v>
      </c>
      <c r="Z76" s="1">
        <v>236.43466186523437</v>
      </c>
      <c r="AA76" s="1">
        <v>76.120262145996094</v>
      </c>
      <c r="AB76" s="1">
        <v>-1.3712091445922852</v>
      </c>
      <c r="AC76" s="1">
        <v>0.23281514644622803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0.83309178670247386</v>
      </c>
      <c r="AL76">
        <f t="shared" si="96"/>
        <v>6.5964066165996637E-3</v>
      </c>
      <c r="AM76">
        <f t="shared" si="97"/>
        <v>304.18946304321287</v>
      </c>
      <c r="AN76">
        <f t="shared" si="98"/>
        <v>305.73212661743162</v>
      </c>
      <c r="AO76">
        <f t="shared" si="99"/>
        <v>240.04632275954646</v>
      </c>
      <c r="AP76">
        <f t="shared" si="100"/>
        <v>-0.37596720402627942</v>
      </c>
      <c r="AQ76">
        <f t="shared" si="101"/>
        <v>4.5215392544333142</v>
      </c>
      <c r="AR76">
        <f t="shared" si="102"/>
        <v>59.399943286600283</v>
      </c>
      <c r="AS76">
        <f t="shared" si="103"/>
        <v>36.118706638040713</v>
      </c>
      <c r="AT76">
        <f t="shared" si="104"/>
        <v>31.810794830322266</v>
      </c>
      <c r="AU76">
        <f t="shared" si="105"/>
        <v>4.7241840345818558</v>
      </c>
      <c r="AV76">
        <f t="shared" si="106"/>
        <v>0.17508122145058125</v>
      </c>
      <c r="AW76">
        <f t="shared" si="107"/>
        <v>1.772173836771326</v>
      </c>
      <c r="AX76">
        <f t="shared" si="108"/>
        <v>2.9520101978105298</v>
      </c>
      <c r="AY76">
        <f t="shared" si="109"/>
        <v>0.11040415904971788</v>
      </c>
      <c r="AZ76">
        <f t="shared" si="110"/>
        <v>15.386665828068333</v>
      </c>
      <c r="BA76">
        <f t="shared" si="111"/>
        <v>0.53731430194820917</v>
      </c>
      <c r="BB76">
        <f t="shared" si="112"/>
        <v>40.482119385182003</v>
      </c>
      <c r="BC76">
        <f t="shared" si="113"/>
        <v>367.96928632684012</v>
      </c>
      <c r="BD76">
        <f t="shared" si="114"/>
        <v>1.9043163777290234E-2</v>
      </c>
    </row>
    <row r="77" spans="1:114" x14ac:dyDescent="0.25">
      <c r="A77" s="1">
        <v>53</v>
      </c>
      <c r="B77" s="1" t="s">
        <v>111</v>
      </c>
      <c r="C77" s="1">
        <v>2081.5000047273934</v>
      </c>
      <c r="D77" s="1">
        <v>0</v>
      </c>
      <c r="E77">
        <f t="shared" si="87"/>
        <v>17.32981727830089</v>
      </c>
      <c r="F77">
        <f t="shared" si="88"/>
        <v>0.18650253247365206</v>
      </c>
      <c r="G77">
        <f t="shared" si="89"/>
        <v>201.89366386961777</v>
      </c>
      <c r="H77">
        <f t="shared" si="90"/>
        <v>6.5949040944259814</v>
      </c>
      <c r="I77">
        <f t="shared" si="91"/>
        <v>2.7498451726785653</v>
      </c>
      <c r="J77">
        <f t="shared" si="92"/>
        <v>31.040666580200195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32.583675384521484</v>
      </c>
      <c r="P77" s="1">
        <v>31.040666580200195</v>
      </c>
      <c r="Q77" s="1">
        <v>33.033187866210937</v>
      </c>
      <c r="R77" s="1">
        <v>399.97735595703125</v>
      </c>
      <c r="S77" s="1">
        <v>376.19854736328125</v>
      </c>
      <c r="T77" s="1">
        <v>15.547578811645508</v>
      </c>
      <c r="U77" s="1">
        <v>23.279132843017578</v>
      </c>
      <c r="V77" s="1">
        <v>23.980754852294922</v>
      </c>
      <c r="W77" s="1">
        <v>35.905990600585937</v>
      </c>
      <c r="X77" s="1">
        <v>499.87728881835937</v>
      </c>
      <c r="Y77" s="1">
        <v>1500.344970703125</v>
      </c>
      <c r="Z77" s="1">
        <v>236.49168395996094</v>
      </c>
      <c r="AA77" s="1">
        <v>76.119857788085938</v>
      </c>
      <c r="AB77" s="1">
        <v>-1.3712091445922852</v>
      </c>
      <c r="AC77" s="1">
        <v>0.23281514644622803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0.83312881469726552</v>
      </c>
      <c r="AL77">
        <f t="shared" si="96"/>
        <v>6.5949040944259813E-3</v>
      </c>
      <c r="AM77">
        <f t="shared" si="97"/>
        <v>304.19066658020017</v>
      </c>
      <c r="AN77">
        <f t="shared" si="98"/>
        <v>305.73367538452146</v>
      </c>
      <c r="AO77">
        <f t="shared" si="99"/>
        <v>240.05518994684826</v>
      </c>
      <c r="AP77">
        <f t="shared" si="100"/>
        <v>-0.37503135166445872</v>
      </c>
      <c r="AQ77">
        <f t="shared" si="101"/>
        <v>4.5218494541190237</v>
      </c>
      <c r="AR77">
        <f t="shared" si="102"/>
        <v>59.404333974291411</v>
      </c>
      <c r="AS77">
        <f t="shared" si="103"/>
        <v>36.125201131273833</v>
      </c>
      <c r="AT77">
        <f t="shared" si="104"/>
        <v>31.81217098236084</v>
      </c>
      <c r="AU77">
        <f t="shared" si="105"/>
        <v>4.7245525291138977</v>
      </c>
      <c r="AV77">
        <f t="shared" si="106"/>
        <v>0.17500966443133115</v>
      </c>
      <c r="AW77">
        <f t="shared" si="107"/>
        <v>1.7720042814404586</v>
      </c>
      <c r="AX77">
        <f t="shared" si="108"/>
        <v>2.9525482476734393</v>
      </c>
      <c r="AY77">
        <f t="shared" si="109"/>
        <v>0.11035863274827859</v>
      </c>
      <c r="AZ77">
        <f t="shared" si="110"/>
        <v>15.36811698207093</v>
      </c>
      <c r="BA77">
        <f t="shared" si="111"/>
        <v>0.53666784543603352</v>
      </c>
      <c r="BB77">
        <f t="shared" si="112"/>
        <v>40.474148053026958</v>
      </c>
      <c r="BC77">
        <f t="shared" si="113"/>
        <v>367.96078220456957</v>
      </c>
      <c r="BD77">
        <f t="shared" si="114"/>
        <v>1.9062074660551813E-2</v>
      </c>
    </row>
    <row r="78" spans="1:114" x14ac:dyDescent="0.25">
      <c r="A78" s="1">
        <v>54</v>
      </c>
      <c r="B78" s="1" t="s">
        <v>111</v>
      </c>
      <c r="C78" s="1">
        <v>2082.0000047162175</v>
      </c>
      <c r="D78" s="1">
        <v>0</v>
      </c>
      <c r="E78">
        <f t="shared" si="87"/>
        <v>17.367497792103062</v>
      </c>
      <c r="F78">
        <f t="shared" si="88"/>
        <v>0.18651414750673034</v>
      </c>
      <c r="G78">
        <f t="shared" si="89"/>
        <v>201.5793191241761</v>
      </c>
      <c r="H78">
        <f t="shared" si="90"/>
        <v>6.5957290178016024</v>
      </c>
      <c r="I78">
        <f t="shared" si="91"/>
        <v>2.7500167089970153</v>
      </c>
      <c r="J78">
        <f t="shared" si="92"/>
        <v>31.041702270507813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32.584220886230469</v>
      </c>
      <c r="P78" s="1">
        <v>31.041702270507813</v>
      </c>
      <c r="Q78" s="1">
        <v>33.033424377441406</v>
      </c>
      <c r="R78" s="1">
        <v>400.03372192382812</v>
      </c>
      <c r="S78" s="1">
        <v>376.20840454101562</v>
      </c>
      <c r="T78" s="1">
        <v>15.547645568847656</v>
      </c>
      <c r="U78" s="1">
        <v>23.280426025390625</v>
      </c>
      <c r="V78" s="1">
        <v>23.980081558227539</v>
      </c>
      <c r="W78" s="1">
        <v>35.906822204589844</v>
      </c>
      <c r="X78" s="1">
        <v>499.85986328125</v>
      </c>
      <c r="Y78" s="1">
        <v>1500.3304443359375</v>
      </c>
      <c r="Z78" s="1">
        <v>236.47251892089844</v>
      </c>
      <c r="AA78" s="1">
        <v>76.119728088378906</v>
      </c>
      <c r="AB78" s="1">
        <v>-1.3712091445922852</v>
      </c>
      <c r="AC78" s="1">
        <v>0.23281514644622803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0.83309977213541653</v>
      </c>
      <c r="AL78">
        <f t="shared" si="96"/>
        <v>6.595729017801602E-3</v>
      </c>
      <c r="AM78">
        <f t="shared" si="97"/>
        <v>304.19170227050779</v>
      </c>
      <c r="AN78">
        <f t="shared" si="98"/>
        <v>305.73422088623045</v>
      </c>
      <c r="AO78">
        <f t="shared" si="99"/>
        <v>240.05286572815021</v>
      </c>
      <c r="AP78">
        <f t="shared" si="100"/>
        <v>-0.37555417492671844</v>
      </c>
      <c r="AQ78">
        <f t="shared" si="101"/>
        <v>4.5221164078313691</v>
      </c>
      <c r="AR78">
        <f t="shared" si="102"/>
        <v>59.40794221677934</v>
      </c>
      <c r="AS78">
        <f t="shared" si="103"/>
        <v>36.127516191388715</v>
      </c>
      <c r="AT78">
        <f t="shared" si="104"/>
        <v>31.812961578369141</v>
      </c>
      <c r="AU78">
        <f t="shared" si="105"/>
        <v>4.7247642396466984</v>
      </c>
      <c r="AV78">
        <f t="shared" si="106"/>
        <v>0.17501989202302196</v>
      </c>
      <c r="AW78">
        <f t="shared" si="107"/>
        <v>1.772099698834354</v>
      </c>
      <c r="AX78">
        <f t="shared" si="108"/>
        <v>2.9526645408123446</v>
      </c>
      <c r="AY78">
        <f t="shared" si="109"/>
        <v>0.11036513976839843</v>
      </c>
      <c r="AZ78">
        <f t="shared" si="110"/>
        <v>15.344162959972843</v>
      </c>
      <c r="BA78">
        <f t="shared" si="111"/>
        <v>0.53581822386479716</v>
      </c>
      <c r="BB78">
        <f t="shared" si="112"/>
        <v>40.474025287542581</v>
      </c>
      <c r="BC78">
        <f t="shared" si="113"/>
        <v>367.95272787067188</v>
      </c>
      <c r="BD78">
        <f t="shared" si="114"/>
        <v>1.9103881873271129E-2</v>
      </c>
    </row>
    <row r="79" spans="1:114" x14ac:dyDescent="0.25">
      <c r="A79" s="1">
        <v>55</v>
      </c>
      <c r="B79" s="1" t="s">
        <v>112</v>
      </c>
      <c r="C79" s="1">
        <v>2082.5000047050416</v>
      </c>
      <c r="D79" s="1">
        <v>0</v>
      </c>
      <c r="E79">
        <f t="shared" si="87"/>
        <v>17.367881985110397</v>
      </c>
      <c r="F79">
        <f t="shared" si="88"/>
        <v>0.18648708388087992</v>
      </c>
      <c r="G79">
        <f t="shared" si="89"/>
        <v>201.55441026482995</v>
      </c>
      <c r="H79">
        <f t="shared" si="90"/>
        <v>6.5952140405337625</v>
      </c>
      <c r="I79">
        <f t="shared" si="91"/>
        <v>2.750173203564779</v>
      </c>
      <c r="J79">
        <f t="shared" si="92"/>
        <v>31.042282104492188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32.585334777832031</v>
      </c>
      <c r="P79" s="1">
        <v>31.042282104492188</v>
      </c>
      <c r="Q79" s="1">
        <v>33.033432006835938</v>
      </c>
      <c r="R79" s="1">
        <v>400.03448486328125</v>
      </c>
      <c r="S79" s="1">
        <v>376.20889282226562</v>
      </c>
      <c r="T79" s="1">
        <v>15.548147201538086</v>
      </c>
      <c r="U79" s="1">
        <v>23.280338287353516</v>
      </c>
      <c r="V79" s="1">
        <v>23.979345321655273</v>
      </c>
      <c r="W79" s="1">
        <v>35.904422760009766</v>
      </c>
      <c r="X79" s="1">
        <v>499.85897827148437</v>
      </c>
      <c r="Y79" s="1">
        <v>1500.3302001953125</v>
      </c>
      <c r="Z79" s="1">
        <v>236.54006958007813</v>
      </c>
      <c r="AA79" s="1">
        <v>76.119712829589844</v>
      </c>
      <c r="AB79" s="1">
        <v>-1.3712091445922852</v>
      </c>
      <c r="AC79" s="1">
        <v>0.23281514644622803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0.83309829711914052</v>
      </c>
      <c r="AL79">
        <f t="shared" si="96"/>
        <v>6.5952140405337624E-3</v>
      </c>
      <c r="AM79">
        <f t="shared" si="97"/>
        <v>304.19228210449216</v>
      </c>
      <c r="AN79">
        <f t="shared" si="98"/>
        <v>305.73533477783201</v>
      </c>
      <c r="AO79">
        <f t="shared" si="99"/>
        <v>240.05282666565108</v>
      </c>
      <c r="AP79">
        <f t="shared" si="100"/>
        <v>-0.37520898241544176</v>
      </c>
      <c r="AQ79">
        <f t="shared" si="101"/>
        <v>4.5222658685738342</v>
      </c>
      <c r="AR79">
        <f t="shared" si="102"/>
        <v>59.40991762144305</v>
      </c>
      <c r="AS79">
        <f t="shared" si="103"/>
        <v>36.129579334089534</v>
      </c>
      <c r="AT79">
        <f t="shared" si="104"/>
        <v>31.813808441162109</v>
      </c>
      <c r="AU79">
        <f t="shared" si="105"/>
        <v>4.7249910267983148</v>
      </c>
      <c r="AV79">
        <f t="shared" si="106"/>
        <v>0.17499606108548613</v>
      </c>
      <c r="AW79">
        <f t="shared" si="107"/>
        <v>1.7720926650090552</v>
      </c>
      <c r="AX79">
        <f t="shared" si="108"/>
        <v>2.9528983617892597</v>
      </c>
      <c r="AY79">
        <f t="shared" si="109"/>
        <v>0.11034997800921004</v>
      </c>
      <c r="AZ79">
        <f t="shared" si="110"/>
        <v>15.342263828896192</v>
      </c>
      <c r="BA79">
        <f t="shared" si="111"/>
        <v>0.53575131824449296</v>
      </c>
      <c r="BB79">
        <f t="shared" si="112"/>
        <v>40.472014383275102</v>
      </c>
      <c r="BC79">
        <f t="shared" si="113"/>
        <v>367.95303352496632</v>
      </c>
      <c r="BD79">
        <f t="shared" si="114"/>
        <v>1.9103339433692114E-2</v>
      </c>
    </row>
    <row r="80" spans="1:114" x14ac:dyDescent="0.25">
      <c r="A80" s="1">
        <v>56</v>
      </c>
      <c r="B80" s="1" t="s">
        <v>112</v>
      </c>
      <c r="C80" s="1">
        <v>2083.0000046938658</v>
      </c>
      <c r="D80" s="1">
        <v>0</v>
      </c>
      <c r="E80">
        <f t="shared" si="87"/>
        <v>17.356280056741642</v>
      </c>
      <c r="F80">
        <f t="shared" si="88"/>
        <v>0.1864692039633177</v>
      </c>
      <c r="G80">
        <f t="shared" si="89"/>
        <v>201.6482712666099</v>
      </c>
      <c r="H80">
        <f t="shared" si="90"/>
        <v>6.5952921169614065</v>
      </c>
      <c r="I80">
        <f t="shared" si="91"/>
        <v>2.7504366391294099</v>
      </c>
      <c r="J80">
        <f t="shared" si="92"/>
        <v>31.043434143066406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32.585689544677734</v>
      </c>
      <c r="P80" s="1">
        <v>31.043434143066406</v>
      </c>
      <c r="Q80" s="1">
        <v>33.033008575439453</v>
      </c>
      <c r="R80" s="1">
        <v>400.02923583984375</v>
      </c>
      <c r="S80" s="1">
        <v>376.21670532226562</v>
      </c>
      <c r="T80" s="1">
        <v>15.548335075378418</v>
      </c>
      <c r="U80" s="1">
        <v>23.280862808227539</v>
      </c>
      <c r="V80" s="1">
        <v>23.979068756103516</v>
      </c>
      <c r="W80" s="1">
        <v>35.904384613037109</v>
      </c>
      <c r="X80" s="1">
        <v>499.84286499023437</v>
      </c>
      <c r="Y80" s="1">
        <v>1500.3604736328125</v>
      </c>
      <c r="Z80" s="1">
        <v>236.49708557128906</v>
      </c>
      <c r="AA80" s="1">
        <v>76.119438171386719</v>
      </c>
      <c r="AB80" s="1">
        <v>-1.3712091445922852</v>
      </c>
      <c r="AC80" s="1">
        <v>0.23281514644622803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0.8330714416503906</v>
      </c>
      <c r="AL80">
        <f t="shared" si="96"/>
        <v>6.5952921169614067E-3</v>
      </c>
      <c r="AM80">
        <f t="shared" si="97"/>
        <v>304.19343414306638</v>
      </c>
      <c r="AN80">
        <f t="shared" si="98"/>
        <v>305.73568954467771</v>
      </c>
      <c r="AO80">
        <f t="shared" si="99"/>
        <v>240.05767041554282</v>
      </c>
      <c r="AP80">
        <f t="shared" si="100"/>
        <v>-0.37530476094159693</v>
      </c>
      <c r="AQ80">
        <f t="shared" si="101"/>
        <v>4.5225628362368226</v>
      </c>
      <c r="AR80">
        <f t="shared" si="102"/>
        <v>59.414033325548807</v>
      </c>
      <c r="AS80">
        <f t="shared" si="103"/>
        <v>36.133170517321268</v>
      </c>
      <c r="AT80">
        <f t="shared" si="104"/>
        <v>31.81456184387207</v>
      </c>
      <c r="AU80">
        <f t="shared" si="105"/>
        <v>4.7251927936044327</v>
      </c>
      <c r="AV80">
        <f t="shared" si="106"/>
        <v>0.17498031664944838</v>
      </c>
      <c r="AW80">
        <f t="shared" si="107"/>
        <v>1.7721261971074127</v>
      </c>
      <c r="AX80">
        <f t="shared" si="108"/>
        <v>2.95306659649702</v>
      </c>
      <c r="AY80">
        <f t="shared" si="109"/>
        <v>0.11033996107785982</v>
      </c>
      <c r="AZ80">
        <f t="shared" si="110"/>
        <v>15.349353117045728</v>
      </c>
      <c r="BA80">
        <f t="shared" si="111"/>
        <v>0.53598967938937969</v>
      </c>
      <c r="BB80">
        <f t="shared" si="112"/>
        <v>40.469725702376458</v>
      </c>
      <c r="BC80">
        <f t="shared" si="113"/>
        <v>367.96636102606271</v>
      </c>
      <c r="BD80">
        <f t="shared" si="114"/>
        <v>1.9088807225511858E-2</v>
      </c>
    </row>
    <row r="81" spans="1:114" x14ac:dyDescent="0.25">
      <c r="A81" s="1">
        <v>57</v>
      </c>
      <c r="B81" s="1" t="s">
        <v>113</v>
      </c>
      <c r="C81" s="1">
        <v>2083.5000046826899</v>
      </c>
      <c r="D81" s="1">
        <v>0</v>
      </c>
      <c r="E81">
        <f t="shared" si="87"/>
        <v>17.347396499676641</v>
      </c>
      <c r="F81">
        <f t="shared" si="88"/>
        <v>0.18643317470295215</v>
      </c>
      <c r="G81">
        <f t="shared" si="89"/>
        <v>201.70258060071717</v>
      </c>
      <c r="H81">
        <f t="shared" si="90"/>
        <v>6.5956290114729308</v>
      </c>
      <c r="I81">
        <f t="shared" si="91"/>
        <v>2.7510623238349936</v>
      </c>
      <c r="J81">
        <f t="shared" si="92"/>
        <v>31.045753479003906</v>
      </c>
      <c r="K81" s="1">
        <v>6</v>
      </c>
      <c r="L81">
        <f t="shared" si="93"/>
        <v>1.4200000166893005</v>
      </c>
      <c r="M81" s="1">
        <v>1</v>
      </c>
      <c r="N81">
        <f t="shared" si="94"/>
        <v>2.8400000333786011</v>
      </c>
      <c r="O81" s="1">
        <v>32.587432861328125</v>
      </c>
      <c r="P81" s="1">
        <v>31.045753479003906</v>
      </c>
      <c r="Q81" s="1">
        <v>33.032695770263672</v>
      </c>
      <c r="R81" s="1">
        <v>400.02639770507812</v>
      </c>
      <c r="S81" s="1">
        <v>376.22518920898437</v>
      </c>
      <c r="T81" s="1">
        <v>15.547881126403809</v>
      </c>
      <c r="U81" s="1">
        <v>23.280521392822266</v>
      </c>
      <c r="V81" s="1">
        <v>23.975988388061523</v>
      </c>
      <c r="W81" s="1">
        <v>35.900295257568359</v>
      </c>
      <c r="X81" s="1">
        <v>499.86129760742187</v>
      </c>
      <c r="Y81" s="1">
        <v>1500.3062744140625</v>
      </c>
      <c r="Z81" s="1">
        <v>236.56523132324219</v>
      </c>
      <c r="AA81" s="1">
        <v>76.119361877441406</v>
      </c>
      <c r="AB81" s="1">
        <v>-1.3712091445922852</v>
      </c>
      <c r="AC81" s="1">
        <v>0.23281514644622803</v>
      </c>
      <c r="AD81" s="1">
        <v>1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0.83310216267903636</v>
      </c>
      <c r="AL81">
        <f t="shared" si="96"/>
        <v>6.5956290114729307E-3</v>
      </c>
      <c r="AM81">
        <f t="shared" si="97"/>
        <v>304.19575347900388</v>
      </c>
      <c r="AN81">
        <f t="shared" si="98"/>
        <v>305.7374328613281</v>
      </c>
      <c r="AO81">
        <f t="shared" si="99"/>
        <v>240.04899854073665</v>
      </c>
      <c r="AP81">
        <f t="shared" si="100"/>
        <v>-0.3756582537226808</v>
      </c>
      <c r="AQ81">
        <f t="shared" si="101"/>
        <v>4.5231607564307481</v>
      </c>
      <c r="AR81">
        <f t="shared" si="102"/>
        <v>59.42194791009176</v>
      </c>
      <c r="AS81">
        <f t="shared" si="103"/>
        <v>36.141426517269494</v>
      </c>
      <c r="AT81">
        <f t="shared" si="104"/>
        <v>31.816593170166016</v>
      </c>
      <c r="AU81">
        <f t="shared" si="105"/>
        <v>4.7257368351562938</v>
      </c>
      <c r="AV81">
        <f t="shared" si="106"/>
        <v>0.17494858996570825</v>
      </c>
      <c r="AW81">
        <f t="shared" si="107"/>
        <v>1.7720984325957543</v>
      </c>
      <c r="AX81">
        <f t="shared" si="108"/>
        <v>2.9536384025605393</v>
      </c>
      <c r="AY81">
        <f t="shared" si="109"/>
        <v>0.11031977596346196</v>
      </c>
      <c r="AZ81">
        <f t="shared" si="110"/>
        <v>15.353471724359784</v>
      </c>
      <c r="BA81">
        <f t="shared" si="111"/>
        <v>0.53612194607383412</v>
      </c>
      <c r="BB81">
        <f t="shared" si="112"/>
        <v>40.463110634907615</v>
      </c>
      <c r="BC81">
        <f t="shared" si="113"/>
        <v>367.97906773035078</v>
      </c>
      <c r="BD81">
        <f t="shared" si="114"/>
        <v>1.907525958265615E-2</v>
      </c>
    </row>
    <row r="82" spans="1:114" x14ac:dyDescent="0.25">
      <c r="A82" s="1">
        <v>58</v>
      </c>
      <c r="B82" s="1" t="s">
        <v>113</v>
      </c>
      <c r="C82" s="1">
        <v>2084.000004671514</v>
      </c>
      <c r="D82" s="1">
        <v>0</v>
      </c>
      <c r="E82">
        <f t="shared" si="87"/>
        <v>17.367515292501558</v>
      </c>
      <c r="F82">
        <f t="shared" si="88"/>
        <v>0.18638373807756972</v>
      </c>
      <c r="G82">
        <f t="shared" si="89"/>
        <v>201.4689966105062</v>
      </c>
      <c r="H82">
        <f t="shared" si="90"/>
        <v>6.5962163173143589</v>
      </c>
      <c r="I82">
        <f t="shared" si="91"/>
        <v>2.751965062793559</v>
      </c>
      <c r="J82">
        <f t="shared" si="92"/>
        <v>31.049337387084961</v>
      </c>
      <c r="K82" s="1">
        <v>6</v>
      </c>
      <c r="L82">
        <f t="shared" si="93"/>
        <v>1.4200000166893005</v>
      </c>
      <c r="M82" s="1">
        <v>1</v>
      </c>
      <c r="N82">
        <f t="shared" si="94"/>
        <v>2.8400000333786011</v>
      </c>
      <c r="O82" s="1">
        <v>32.587772369384766</v>
      </c>
      <c r="P82" s="1">
        <v>31.049337387084961</v>
      </c>
      <c r="Q82" s="1">
        <v>33.033275604248047</v>
      </c>
      <c r="R82" s="1">
        <v>400.03680419921875</v>
      </c>
      <c r="S82" s="1">
        <v>376.21200561523437</v>
      </c>
      <c r="T82" s="1">
        <v>15.547783851623535</v>
      </c>
      <c r="U82" s="1">
        <v>23.280876159667969</v>
      </c>
      <c r="V82" s="1">
        <v>23.975303649902344</v>
      </c>
      <c r="W82" s="1">
        <v>35.900039672851562</v>
      </c>
      <c r="X82" s="1">
        <v>499.87640380859375</v>
      </c>
      <c r="Y82" s="1">
        <v>1500.2166748046875</v>
      </c>
      <c r="Z82" s="1">
        <v>236.62635803222656</v>
      </c>
      <c r="AA82" s="1">
        <v>76.119117736816406</v>
      </c>
      <c r="AB82" s="1">
        <v>-1.3712091445922852</v>
      </c>
      <c r="AC82" s="1">
        <v>0.23281514644622803</v>
      </c>
      <c r="AD82" s="1">
        <v>1</v>
      </c>
      <c r="AE82" s="1">
        <v>-0.21956524252891541</v>
      </c>
      <c r="AF82" s="1">
        <v>2.737391471862793</v>
      </c>
      <c r="AG82" s="1">
        <v>1</v>
      </c>
      <c r="AH82" s="1">
        <v>0</v>
      </c>
      <c r="AI82" s="1">
        <v>0.15999999642372131</v>
      </c>
      <c r="AJ82" s="1">
        <v>111115</v>
      </c>
      <c r="AK82">
        <f t="shared" si="95"/>
        <v>0.83312733968098951</v>
      </c>
      <c r="AL82">
        <f t="shared" si="96"/>
        <v>6.596216317314359E-3</v>
      </c>
      <c r="AM82">
        <f t="shared" si="97"/>
        <v>304.19933738708494</v>
      </c>
      <c r="AN82">
        <f t="shared" si="98"/>
        <v>305.73777236938474</v>
      </c>
      <c r="AO82">
        <f t="shared" si="99"/>
        <v>240.03466260355708</v>
      </c>
      <c r="AP82">
        <f t="shared" si="100"/>
        <v>-0.37659068594080369</v>
      </c>
      <c r="AQ82">
        <f t="shared" si="101"/>
        <v>4.5240848162075675</v>
      </c>
      <c r="AR82">
        <f t="shared" si="102"/>
        <v>59.434278151379715</v>
      </c>
      <c r="AS82">
        <f t="shared" si="103"/>
        <v>36.153401991711746</v>
      </c>
      <c r="AT82">
        <f t="shared" si="104"/>
        <v>31.818554878234863</v>
      </c>
      <c r="AU82">
        <f t="shared" si="105"/>
        <v>4.7262622829161698</v>
      </c>
      <c r="AV82">
        <f t="shared" si="106"/>
        <v>0.17490505578108978</v>
      </c>
      <c r="AW82">
        <f t="shared" si="107"/>
        <v>1.7721197534140083</v>
      </c>
      <c r="AX82">
        <f t="shared" si="108"/>
        <v>2.9541425295021613</v>
      </c>
      <c r="AY82">
        <f t="shared" si="109"/>
        <v>0.11029207880082943</v>
      </c>
      <c r="AZ82">
        <f t="shared" si="110"/>
        <v>15.335642273313386</v>
      </c>
      <c r="BA82">
        <f t="shared" si="111"/>
        <v>0.53551984945572373</v>
      </c>
      <c r="BB82">
        <f t="shared" si="112"/>
        <v>40.454372059981395</v>
      </c>
      <c r="BC82">
        <f t="shared" si="113"/>
        <v>367.95632062603937</v>
      </c>
      <c r="BD82">
        <f t="shared" si="114"/>
        <v>1.9094438280198248E-2</v>
      </c>
    </row>
    <row r="83" spans="1:114" x14ac:dyDescent="0.25">
      <c r="A83" s="1">
        <v>59</v>
      </c>
      <c r="B83" s="1" t="s">
        <v>114</v>
      </c>
      <c r="C83" s="1">
        <v>2084.5000046603382</v>
      </c>
      <c r="D83" s="1">
        <v>0</v>
      </c>
      <c r="E83">
        <f t="shared" si="87"/>
        <v>17.323883397805417</v>
      </c>
      <c r="F83">
        <f t="shared" si="88"/>
        <v>0.1863738263856545</v>
      </c>
      <c r="G83">
        <f t="shared" si="89"/>
        <v>201.89101930953566</v>
      </c>
      <c r="H83">
        <f t="shared" si="90"/>
        <v>6.5976142253574936</v>
      </c>
      <c r="I83">
        <f t="shared" si="91"/>
        <v>2.7526762155635129</v>
      </c>
      <c r="J83">
        <f t="shared" si="92"/>
        <v>31.05272102355957</v>
      </c>
      <c r="K83" s="1">
        <v>6</v>
      </c>
      <c r="L83">
        <f t="shared" si="93"/>
        <v>1.4200000166893005</v>
      </c>
      <c r="M83" s="1">
        <v>1</v>
      </c>
      <c r="N83">
        <f t="shared" si="94"/>
        <v>2.8400000333786011</v>
      </c>
      <c r="O83" s="1">
        <v>32.589221954345703</v>
      </c>
      <c r="P83" s="1">
        <v>31.05272102355957</v>
      </c>
      <c r="Q83" s="1">
        <v>33.034053802490234</v>
      </c>
      <c r="R83" s="1">
        <v>400.0379638671875</v>
      </c>
      <c r="S83" s="1">
        <v>376.26507568359375</v>
      </c>
      <c r="T83" s="1">
        <v>15.548392295837402</v>
      </c>
      <c r="U83" s="1">
        <v>23.282915115356445</v>
      </c>
      <c r="V83" s="1">
        <v>23.974365234375</v>
      </c>
      <c r="W83" s="1">
        <v>35.900375366210937</v>
      </c>
      <c r="X83" s="1">
        <v>499.88882446289062</v>
      </c>
      <c r="Y83" s="1">
        <v>1500.17529296875</v>
      </c>
      <c r="Z83" s="1">
        <v>236.59782409667969</v>
      </c>
      <c r="AA83" s="1">
        <v>76.119384765625</v>
      </c>
      <c r="AB83" s="1">
        <v>-1.3712091445922852</v>
      </c>
      <c r="AC83" s="1">
        <v>0.23281514644622803</v>
      </c>
      <c r="AD83" s="1">
        <v>1</v>
      </c>
      <c r="AE83" s="1">
        <v>-0.21956524252891541</v>
      </c>
      <c r="AF83" s="1">
        <v>2.737391471862793</v>
      </c>
      <c r="AG83" s="1">
        <v>1</v>
      </c>
      <c r="AH83" s="1">
        <v>0</v>
      </c>
      <c r="AI83" s="1">
        <v>0.15999999642372131</v>
      </c>
      <c r="AJ83" s="1">
        <v>111115</v>
      </c>
      <c r="AK83">
        <f t="shared" si="95"/>
        <v>0.8331480407714843</v>
      </c>
      <c r="AL83">
        <f t="shared" si="96"/>
        <v>6.5976142253574939E-3</v>
      </c>
      <c r="AM83">
        <f t="shared" si="97"/>
        <v>304.20272102355955</v>
      </c>
      <c r="AN83">
        <f t="shared" si="98"/>
        <v>305.73922195434568</v>
      </c>
      <c r="AO83">
        <f t="shared" si="99"/>
        <v>240.02804150995507</v>
      </c>
      <c r="AP83">
        <f t="shared" si="100"/>
        <v>-0.3776634166229258</v>
      </c>
      <c r="AQ83">
        <f t="shared" si="101"/>
        <v>4.5249573896947162</v>
      </c>
      <c r="AR83">
        <f t="shared" si="102"/>
        <v>59.445532877430139</v>
      </c>
      <c r="AS83">
        <f t="shared" si="103"/>
        <v>36.162617762073694</v>
      </c>
      <c r="AT83">
        <f t="shared" si="104"/>
        <v>31.820971488952637</v>
      </c>
      <c r="AU83">
        <f t="shared" si="105"/>
        <v>4.7269096472630165</v>
      </c>
      <c r="AV83">
        <f t="shared" si="106"/>
        <v>0.17489632731541871</v>
      </c>
      <c r="AW83">
        <f t="shared" si="107"/>
        <v>1.7722811741312035</v>
      </c>
      <c r="AX83">
        <f t="shared" si="108"/>
        <v>2.9546284731318133</v>
      </c>
      <c r="AY83">
        <f t="shared" si="109"/>
        <v>0.11028652562256022</v>
      </c>
      <c r="AZ83">
        <f t="shared" si="110"/>
        <v>15.367820179546772</v>
      </c>
      <c r="BA83">
        <f t="shared" si="111"/>
        <v>0.53656592747212206</v>
      </c>
      <c r="BB83">
        <f t="shared" si="112"/>
        <v>40.449862060669652</v>
      </c>
      <c r="BC83">
        <f t="shared" si="113"/>
        <v>368.0301312074788</v>
      </c>
      <c r="BD83">
        <f t="shared" si="114"/>
        <v>1.9040525065087775E-2</v>
      </c>
    </row>
    <row r="84" spans="1:114" x14ac:dyDescent="0.25">
      <c r="A84" s="1">
        <v>60</v>
      </c>
      <c r="B84" s="1" t="s">
        <v>114</v>
      </c>
      <c r="C84" s="1">
        <v>2085.0000046491623</v>
      </c>
      <c r="D84" s="1">
        <v>0</v>
      </c>
      <c r="E84">
        <f t="shared" si="87"/>
        <v>17.275651766294509</v>
      </c>
      <c r="F84">
        <f t="shared" si="88"/>
        <v>0.18623052106590343</v>
      </c>
      <c r="G84">
        <f t="shared" si="89"/>
        <v>202.21685292995429</v>
      </c>
      <c r="H84">
        <f t="shared" si="90"/>
        <v>6.5946947245976881</v>
      </c>
      <c r="I84">
        <f t="shared" si="91"/>
        <v>2.753428708369404</v>
      </c>
      <c r="J84">
        <f t="shared" si="92"/>
        <v>31.054819107055664</v>
      </c>
      <c r="K84" s="1">
        <v>6</v>
      </c>
      <c r="L84">
        <f t="shared" si="93"/>
        <v>1.4200000166893005</v>
      </c>
      <c r="M84" s="1">
        <v>1</v>
      </c>
      <c r="N84">
        <f t="shared" si="94"/>
        <v>2.8400000333786011</v>
      </c>
      <c r="O84" s="1">
        <v>32.590072631835938</v>
      </c>
      <c r="P84" s="1">
        <v>31.054819107055664</v>
      </c>
      <c r="Q84" s="1">
        <v>33.034873962402344</v>
      </c>
      <c r="R84" s="1">
        <v>399.99661254882812</v>
      </c>
      <c r="S84" s="1">
        <v>376.28292846679687</v>
      </c>
      <c r="T84" s="1">
        <v>15.549142837524414</v>
      </c>
      <c r="U84" s="1">
        <v>23.280220031738281</v>
      </c>
      <c r="V84" s="1">
        <v>23.974292755126953</v>
      </c>
      <c r="W84" s="1">
        <v>35.894374847412109</v>
      </c>
      <c r="X84" s="1">
        <v>499.89169311523437</v>
      </c>
      <c r="Y84" s="1">
        <v>1500.150146484375</v>
      </c>
      <c r="Z84" s="1">
        <v>236.63363647460937</v>
      </c>
      <c r="AA84" s="1">
        <v>76.119117736816406</v>
      </c>
      <c r="AB84" s="1">
        <v>-1.3712091445922852</v>
      </c>
      <c r="AC84" s="1">
        <v>0.23281514644622803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si="95"/>
        <v>0.83315282185872397</v>
      </c>
      <c r="AL84">
        <f t="shared" si="96"/>
        <v>6.5946947245976882E-3</v>
      </c>
      <c r="AM84">
        <f t="shared" si="97"/>
        <v>304.20481910705564</v>
      </c>
      <c r="AN84">
        <f t="shared" si="98"/>
        <v>305.74007263183591</v>
      </c>
      <c r="AO84">
        <f t="shared" si="99"/>
        <v>240.024018072545</v>
      </c>
      <c r="AP84">
        <f t="shared" si="100"/>
        <v>-0.37637291244476706</v>
      </c>
      <c r="AQ84">
        <f t="shared" si="101"/>
        <v>4.5254985179042819</v>
      </c>
      <c r="AR84">
        <f t="shared" si="102"/>
        <v>59.452850380521966</v>
      </c>
      <c r="AS84">
        <f t="shared" si="103"/>
        <v>36.172630348783684</v>
      </c>
      <c r="AT84">
        <f t="shared" si="104"/>
        <v>31.822445869445801</v>
      </c>
      <c r="AU84">
        <f t="shared" si="105"/>
        <v>4.7273046438537971</v>
      </c>
      <c r="AV84">
        <f t="shared" si="106"/>
        <v>0.17477012293941496</v>
      </c>
      <c r="AW84">
        <f t="shared" si="107"/>
        <v>1.7720698095348779</v>
      </c>
      <c r="AX84">
        <f t="shared" si="108"/>
        <v>2.9552348343189192</v>
      </c>
      <c r="AY84">
        <f t="shared" si="109"/>
        <v>0.11020623309516311</v>
      </c>
      <c r="AZ84">
        <f t="shared" si="110"/>
        <v>15.392568436543678</v>
      </c>
      <c r="BA84">
        <f t="shared" si="111"/>
        <v>0.53740639723919303</v>
      </c>
      <c r="BB84">
        <f t="shared" si="112"/>
        <v>40.43774152573085</v>
      </c>
      <c r="BC84">
        <f t="shared" si="113"/>
        <v>368.07091099834901</v>
      </c>
      <c r="BD84">
        <f t="shared" si="114"/>
        <v>1.8979721568300911E-2</v>
      </c>
      <c r="BE84">
        <f>AVERAGE(E70:E84)</f>
        <v>17.315556457206686</v>
      </c>
      <c r="BF84">
        <f>AVERAGE(O70:O84)</f>
        <v>32.583691151936847</v>
      </c>
      <c r="BG84">
        <f>AVERAGE(P70:P84)</f>
        <v>31.041635131835939</v>
      </c>
      <c r="BH84" t="e">
        <f>AVERAGE(B70:B84)</f>
        <v>#DIV/0!</v>
      </c>
      <c r="BI84">
        <f t="shared" ref="BI84:DJ84" si="115">AVERAGE(C70:C84)</f>
        <v>2081.6333380577466</v>
      </c>
      <c r="BJ84">
        <f t="shared" si="115"/>
        <v>0</v>
      </c>
      <c r="BK84">
        <f t="shared" si="115"/>
        <v>17.315556457206686</v>
      </c>
      <c r="BL84">
        <f t="shared" si="115"/>
        <v>0.18657778712204365</v>
      </c>
      <c r="BM84">
        <f t="shared" si="115"/>
        <v>202.07321220851625</v>
      </c>
      <c r="BN84">
        <f t="shared" si="115"/>
        <v>6.5974931273630073</v>
      </c>
      <c r="BO84">
        <f t="shared" si="115"/>
        <v>2.7498668819696155</v>
      </c>
      <c r="BP84">
        <f t="shared" si="115"/>
        <v>31.041635131835939</v>
      </c>
      <c r="BQ84">
        <f t="shared" si="115"/>
        <v>6</v>
      </c>
      <c r="BR84">
        <f t="shared" si="115"/>
        <v>1.4200000166893005</v>
      </c>
      <c r="BS84">
        <f t="shared" si="115"/>
        <v>1</v>
      </c>
      <c r="BT84">
        <f t="shared" si="115"/>
        <v>2.8400000333786011</v>
      </c>
      <c r="BU84">
        <f t="shared" si="115"/>
        <v>32.583691151936847</v>
      </c>
      <c r="BV84">
        <f t="shared" si="115"/>
        <v>31.041635131835939</v>
      </c>
      <c r="BW84">
        <f t="shared" si="115"/>
        <v>33.033254750569661</v>
      </c>
      <c r="BX84">
        <f t="shared" si="115"/>
        <v>399.9576416015625</v>
      </c>
      <c r="BY84">
        <f t="shared" si="115"/>
        <v>376.19471435546876</v>
      </c>
      <c r="BZ84">
        <f t="shared" si="115"/>
        <v>15.547610982259114</v>
      </c>
      <c r="CA84">
        <f t="shared" si="115"/>
        <v>23.282207234700522</v>
      </c>
      <c r="CB84">
        <f t="shared" si="115"/>
        <v>23.980706914265951</v>
      </c>
      <c r="CC84">
        <f t="shared" si="115"/>
        <v>35.910584767659508</v>
      </c>
      <c r="CD84">
        <f t="shared" si="115"/>
        <v>499.87526041666666</v>
      </c>
      <c r="CE84">
        <f t="shared" si="115"/>
        <v>1500.259765625</v>
      </c>
      <c r="CF84">
        <f t="shared" si="115"/>
        <v>236.52286071777343</v>
      </c>
      <c r="CG84">
        <f t="shared" si="115"/>
        <v>76.119607543945307</v>
      </c>
      <c r="CH84">
        <f t="shared" si="115"/>
        <v>-1.3712091445922852</v>
      </c>
      <c r="CI84">
        <f t="shared" si="115"/>
        <v>0.23281514644622803</v>
      </c>
      <c r="CJ84">
        <f t="shared" si="115"/>
        <v>1</v>
      </c>
      <c r="CK84">
        <f t="shared" si="115"/>
        <v>-0.21956524252891541</v>
      </c>
      <c r="CL84">
        <f t="shared" si="115"/>
        <v>2.737391471862793</v>
      </c>
      <c r="CM84">
        <f t="shared" si="115"/>
        <v>1</v>
      </c>
      <c r="CN84">
        <f t="shared" si="115"/>
        <v>0</v>
      </c>
      <c r="CO84">
        <f t="shared" si="115"/>
        <v>0.15999999642372131</v>
      </c>
      <c r="CP84">
        <f t="shared" si="115"/>
        <v>111115</v>
      </c>
      <c r="CQ84">
        <f t="shared" si="115"/>
        <v>0.83312543402777772</v>
      </c>
      <c r="CR84">
        <f t="shared" si="115"/>
        <v>6.5974931273630067E-3</v>
      </c>
      <c r="CS84">
        <f t="shared" si="115"/>
        <v>304.19163513183594</v>
      </c>
      <c r="CT84">
        <f t="shared" si="115"/>
        <v>305.73369115193685</v>
      </c>
      <c r="CU84">
        <f t="shared" si="115"/>
        <v>240.04155713465298</v>
      </c>
      <c r="CV84">
        <f t="shared" si="115"/>
        <v>-0.37666816628611088</v>
      </c>
      <c r="CW84">
        <f t="shared" si="115"/>
        <v>4.5220993594387773</v>
      </c>
      <c r="CX84">
        <f t="shared" si="115"/>
        <v>59.407812380727883</v>
      </c>
      <c r="CY84">
        <f t="shared" si="115"/>
        <v>36.125605146027368</v>
      </c>
      <c r="CZ84">
        <f t="shared" si="115"/>
        <v>31.812663141886393</v>
      </c>
      <c r="DA84">
        <f t="shared" si="115"/>
        <v>4.7246844840212967</v>
      </c>
      <c r="DB84">
        <f t="shared" si="115"/>
        <v>0.17507591745797538</v>
      </c>
      <c r="DC84">
        <f t="shared" si="115"/>
        <v>1.7722324774691622</v>
      </c>
      <c r="DD84">
        <f t="shared" si="115"/>
        <v>2.9524520065521349</v>
      </c>
      <c r="DE84">
        <f t="shared" si="115"/>
        <v>0.11040078545357186</v>
      </c>
      <c r="DF84">
        <f t="shared" si="115"/>
        <v>15.381733644923616</v>
      </c>
      <c r="DG84">
        <f t="shared" si="115"/>
        <v>0.53715066864052496</v>
      </c>
      <c r="DH84">
        <f t="shared" si="115"/>
        <v>40.478248656312793</v>
      </c>
      <c r="DI84">
        <f t="shared" si="115"/>
        <v>367.96372810811306</v>
      </c>
      <c r="DJ84">
        <f t="shared" si="115"/>
        <v>1.9048157440270143E-2</v>
      </c>
    </row>
    <row r="85" spans="1:114" x14ac:dyDescent="0.25">
      <c r="A85" s="1" t="s">
        <v>9</v>
      </c>
      <c r="B85" s="1" t="s">
        <v>115</v>
      </c>
    </row>
    <row r="86" spans="1:114" x14ac:dyDescent="0.25">
      <c r="A86" s="1" t="s">
        <v>9</v>
      </c>
      <c r="B86" s="1" t="s">
        <v>116</v>
      </c>
    </row>
    <row r="87" spans="1:114" x14ac:dyDescent="0.25">
      <c r="A87" s="1" t="s">
        <v>9</v>
      </c>
      <c r="B87" s="1" t="s">
        <v>117</v>
      </c>
    </row>
    <row r="88" spans="1:114" x14ac:dyDescent="0.25">
      <c r="A88" s="1">
        <v>61</v>
      </c>
      <c r="B88" s="1" t="s">
        <v>118</v>
      </c>
      <c r="C88" s="1">
        <v>2351.0000049173832</v>
      </c>
      <c r="D88" s="1">
        <v>0</v>
      </c>
      <c r="E88">
        <f t="shared" ref="E88:E102" si="116">(R88-S88*(1000-T88)/(1000-U88))*AK88</f>
        <v>14.657748262042826</v>
      </c>
      <c r="F88">
        <f t="shared" ref="F88:F102" si="117">IF(AV88&lt;&gt;0,1/(1/AV88-1/N88),0)</f>
        <v>0.14544907758632702</v>
      </c>
      <c r="G88">
        <f t="shared" ref="G88:G102" si="118">((AY88-AL88/2)*S88-E88)/(AY88+AL88/2)</f>
        <v>192.64808415296997</v>
      </c>
      <c r="H88">
        <f t="shared" ref="H88:H102" si="119">AL88*1000</f>
        <v>5.8733592549838045</v>
      </c>
      <c r="I88">
        <f t="shared" ref="I88:I102" si="120">(AQ88-AW88)</f>
        <v>3.0733024462385177</v>
      </c>
      <c r="J88">
        <f t="shared" ref="J88:J102" si="121">(P88+AP88*D88)</f>
        <v>33.689022064208984</v>
      </c>
      <c r="K88" s="1">
        <v>6</v>
      </c>
      <c r="L88">
        <f t="shared" ref="L88:L102" si="122">(K88*AE88+AF88)</f>
        <v>1.4200000166893005</v>
      </c>
      <c r="M88" s="1">
        <v>1</v>
      </c>
      <c r="N88">
        <f t="shared" ref="N88:N102" si="123">L88*(M88+1)*(M88+1)/(M88*M88+1)</f>
        <v>2.8400000333786011</v>
      </c>
      <c r="O88" s="1">
        <v>36.858367919921875</v>
      </c>
      <c r="P88" s="1">
        <v>33.689022064208984</v>
      </c>
      <c r="Q88" s="1">
        <v>38.110740661621094</v>
      </c>
      <c r="R88" s="1">
        <v>400.55502319335937</v>
      </c>
      <c r="S88" s="1">
        <v>380.28009033203125</v>
      </c>
      <c r="T88" s="1">
        <v>21.762981414794922</v>
      </c>
      <c r="U88" s="1">
        <v>28.611186981201172</v>
      </c>
      <c r="V88" s="1">
        <v>26.476905822753906</v>
      </c>
      <c r="W88" s="1">
        <v>34.808456420898437</v>
      </c>
      <c r="X88" s="1">
        <v>499.86660766601562</v>
      </c>
      <c r="Y88" s="1">
        <v>1499.441162109375</v>
      </c>
      <c r="Z88" s="1">
        <v>239.03579711914062</v>
      </c>
      <c r="AA88" s="1">
        <v>76.114341735839844</v>
      </c>
      <c r="AB88" s="1">
        <v>-1.2619256973266602</v>
      </c>
      <c r="AC88" s="1">
        <v>0.17424046993255615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ref="AK88:AK102" si="124">X88*0.000001/(K88*0.0001)</f>
        <v>0.83311101277669253</v>
      </c>
      <c r="AL88">
        <f t="shared" ref="AL88:AL102" si="125">(U88-T88)/(1000-U88)*AK88</f>
        <v>5.8733592549838048E-3</v>
      </c>
      <c r="AM88">
        <f t="shared" ref="AM88:AM102" si="126">(P88+273.15)</f>
        <v>306.83902206420896</v>
      </c>
      <c r="AN88">
        <f t="shared" ref="AN88:AN102" si="127">(O88+273.15)</f>
        <v>310.00836791992185</v>
      </c>
      <c r="AO88">
        <f t="shared" ref="AO88:AO102" si="128">(Y88*AG88+Z88*AH88)*AI88</f>
        <v>239.91058057508053</v>
      </c>
      <c r="AP88">
        <f t="shared" ref="AP88:AP102" si="129">((AO88+0.00000010773*(AN88^4-AM88^4))-AL88*44100)/(L88*51.4+0.00000043092*AM88^3)</f>
        <v>0.24539284818060786</v>
      </c>
      <c r="AQ88">
        <f t="shared" ref="AQ88:AQ102" si="130">0.61365*EXP(17.502*J88/(240.97+J88))</f>
        <v>5.2510241095936756</v>
      </c>
      <c r="AR88">
        <f t="shared" ref="AR88:AR102" si="131">AQ88*1000/AA88</f>
        <v>68.988629341599278</v>
      </c>
      <c r="AS88">
        <f t="shared" ref="AS88:AS102" si="132">(AR88-U88)</f>
        <v>40.377442360398106</v>
      </c>
      <c r="AT88">
        <f t="shared" ref="AT88:AT102" si="133">IF(D88,P88,(O88+P88)/2)</f>
        <v>35.27369499206543</v>
      </c>
      <c r="AU88">
        <f t="shared" ref="AU88:AU102" si="134">0.61365*EXP(17.502*AT88/(240.97+AT88))</f>
        <v>5.7345458063128136</v>
      </c>
      <c r="AV88">
        <f t="shared" ref="AV88:AV102" si="135">IF(AS88&lt;&gt;0,(1000-(AR88+U88)/2)/AS88*AL88,0)</f>
        <v>0.13836289611600355</v>
      </c>
      <c r="AW88">
        <f t="shared" ref="AW88:AW102" si="136">U88*AA88/1000</f>
        <v>2.1777216633551579</v>
      </c>
      <c r="AX88">
        <f t="shared" ref="AX88:AX102" si="137">(AU88-AW88)</f>
        <v>3.5568241429576557</v>
      </c>
      <c r="AY88">
        <f t="shared" ref="AY88:AY102" si="138">1/(1.6/F88+1.37/N88)</f>
        <v>8.7086713470809457E-2</v>
      </c>
      <c r="AZ88">
        <f t="shared" ref="AZ88:AZ102" si="139">G88*AA88*0.001</f>
        <v>14.66328211197399</v>
      </c>
      <c r="BA88">
        <f t="shared" ref="BA88:BA102" si="140">G88/S88</f>
        <v>0.50659524137791312</v>
      </c>
      <c r="BB88">
        <f t="shared" ref="BB88:BB102" si="141">(1-AL88*AA88/AQ88/F88)*100</f>
        <v>41.467364630381873</v>
      </c>
      <c r="BC88">
        <f t="shared" ref="BC88:BC102" si="142">(S88-E88/(N88/1.35))</f>
        <v>373.31249881048569</v>
      </c>
      <c r="BD88">
        <f t="shared" ref="BD88:BD102" si="143">E88*BB88/100/BC88</f>
        <v>1.6281753056198597E-2</v>
      </c>
    </row>
    <row r="89" spans="1:114" x14ac:dyDescent="0.25">
      <c r="A89" s="1">
        <v>62</v>
      </c>
      <c r="B89" s="1" t="s">
        <v>118</v>
      </c>
      <c r="C89" s="1">
        <v>2351.5000049062073</v>
      </c>
      <c r="D89" s="1">
        <v>0</v>
      </c>
      <c r="E89">
        <f t="shared" si="116"/>
        <v>14.645061699480154</v>
      </c>
      <c r="F89">
        <f t="shared" si="117"/>
        <v>0.14540350033627852</v>
      </c>
      <c r="G89">
        <f t="shared" si="118"/>
        <v>192.73033405227721</v>
      </c>
      <c r="H89">
        <f t="shared" si="119"/>
        <v>5.8728721570190405</v>
      </c>
      <c r="I89">
        <f t="shared" si="120"/>
        <v>3.0739463300790373</v>
      </c>
      <c r="J89">
        <f t="shared" si="121"/>
        <v>33.690956115722656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36.858150482177734</v>
      </c>
      <c r="P89" s="1">
        <v>33.690956115722656</v>
      </c>
      <c r="Q89" s="1">
        <v>38.110660552978516</v>
      </c>
      <c r="R89" s="1">
        <v>400.53387451171875</v>
      </c>
      <c r="S89" s="1">
        <v>380.27392578125</v>
      </c>
      <c r="T89" s="1">
        <v>21.762434005737305</v>
      </c>
      <c r="U89" s="1">
        <v>28.610250473022461</v>
      </c>
      <c r="V89" s="1">
        <v>26.476495742797852</v>
      </c>
      <c r="W89" s="1">
        <v>34.807647705078125</v>
      </c>
      <c r="X89" s="1">
        <v>499.85403442382812</v>
      </c>
      <c r="Y89" s="1">
        <v>1499.490234375</v>
      </c>
      <c r="Z89" s="1">
        <v>239.0999755859375</v>
      </c>
      <c r="AA89" s="1">
        <v>76.114173889160156</v>
      </c>
      <c r="AB89" s="1">
        <v>-1.2619256973266602</v>
      </c>
      <c r="AC89" s="1">
        <v>0.17424046993255615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0.83309005737304687</v>
      </c>
      <c r="AL89">
        <f t="shared" si="125"/>
        <v>5.8728721570190405E-3</v>
      </c>
      <c r="AM89">
        <f t="shared" si="126"/>
        <v>306.84095611572263</v>
      </c>
      <c r="AN89">
        <f t="shared" si="127"/>
        <v>310.00815048217771</v>
      </c>
      <c r="AO89">
        <f t="shared" si="128"/>
        <v>239.91843213740503</v>
      </c>
      <c r="AP89">
        <f t="shared" si="129"/>
        <v>0.24542101310639178</v>
      </c>
      <c r="AQ89">
        <f t="shared" si="130"/>
        <v>5.2515919095950956</v>
      </c>
      <c r="AR89">
        <f t="shared" si="131"/>
        <v>68.996241320869203</v>
      </c>
      <c r="AS89">
        <f t="shared" si="132"/>
        <v>40.385990847846742</v>
      </c>
      <c r="AT89">
        <f t="shared" si="133"/>
        <v>35.274553298950195</v>
      </c>
      <c r="AU89">
        <f t="shared" si="134"/>
        <v>5.7348178361125681</v>
      </c>
      <c r="AV89">
        <f t="shared" si="135"/>
        <v>0.13832165104144167</v>
      </c>
      <c r="AW89">
        <f t="shared" si="136"/>
        <v>2.1776455795160583</v>
      </c>
      <c r="AX89">
        <f t="shared" si="137"/>
        <v>3.5571722565965098</v>
      </c>
      <c r="AY89">
        <f t="shared" si="138"/>
        <v>8.7060570455485098E-2</v>
      </c>
      <c r="AZ89">
        <f t="shared" si="139"/>
        <v>14.669510159770953</v>
      </c>
      <c r="BA89">
        <f t="shared" si="140"/>
        <v>0.50681974488869908</v>
      </c>
      <c r="BB89">
        <f t="shared" si="141"/>
        <v>41.4603322756086</v>
      </c>
      <c r="BC89">
        <f t="shared" si="142"/>
        <v>373.31236484395032</v>
      </c>
      <c r="BD89">
        <f t="shared" si="143"/>
        <v>1.62649079280042E-2</v>
      </c>
    </row>
    <row r="90" spans="1:114" x14ac:dyDescent="0.25">
      <c r="A90" s="1">
        <v>63</v>
      </c>
      <c r="B90" s="1" t="s">
        <v>119</v>
      </c>
      <c r="C90" s="1">
        <v>2351.5000049062073</v>
      </c>
      <c r="D90" s="1">
        <v>0</v>
      </c>
      <c r="E90">
        <f t="shared" si="116"/>
        <v>14.645061699480154</v>
      </c>
      <c r="F90">
        <f t="shared" si="117"/>
        <v>0.14540350033627852</v>
      </c>
      <c r="G90">
        <f t="shared" si="118"/>
        <v>192.73033405227721</v>
      </c>
      <c r="H90">
        <f t="shared" si="119"/>
        <v>5.8728721570190405</v>
      </c>
      <c r="I90">
        <f t="shared" si="120"/>
        <v>3.0739463300790373</v>
      </c>
      <c r="J90">
        <f t="shared" si="121"/>
        <v>33.690956115722656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36.858150482177734</v>
      </c>
      <c r="P90" s="1">
        <v>33.690956115722656</v>
      </c>
      <c r="Q90" s="1">
        <v>38.110660552978516</v>
      </c>
      <c r="R90" s="1">
        <v>400.53387451171875</v>
      </c>
      <c r="S90" s="1">
        <v>380.27392578125</v>
      </c>
      <c r="T90" s="1">
        <v>21.762434005737305</v>
      </c>
      <c r="U90" s="1">
        <v>28.610250473022461</v>
      </c>
      <c r="V90" s="1">
        <v>26.476495742797852</v>
      </c>
      <c r="W90" s="1">
        <v>34.807647705078125</v>
      </c>
      <c r="X90" s="1">
        <v>499.85403442382812</v>
      </c>
      <c r="Y90" s="1">
        <v>1499.490234375</v>
      </c>
      <c r="Z90" s="1">
        <v>239.0999755859375</v>
      </c>
      <c r="AA90" s="1">
        <v>76.114173889160156</v>
      </c>
      <c r="AB90" s="1">
        <v>-1.2619256973266602</v>
      </c>
      <c r="AC90" s="1">
        <v>0.17424046993255615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0.83309005737304687</v>
      </c>
      <c r="AL90">
        <f t="shared" si="125"/>
        <v>5.8728721570190405E-3</v>
      </c>
      <c r="AM90">
        <f t="shared" si="126"/>
        <v>306.84095611572263</v>
      </c>
      <c r="AN90">
        <f t="shared" si="127"/>
        <v>310.00815048217771</v>
      </c>
      <c r="AO90">
        <f t="shared" si="128"/>
        <v>239.91843213740503</v>
      </c>
      <c r="AP90">
        <f t="shared" si="129"/>
        <v>0.24542101310639178</v>
      </c>
      <c r="AQ90">
        <f t="shared" si="130"/>
        <v>5.2515919095950956</v>
      </c>
      <c r="AR90">
        <f t="shared" si="131"/>
        <v>68.996241320869203</v>
      </c>
      <c r="AS90">
        <f t="shared" si="132"/>
        <v>40.385990847846742</v>
      </c>
      <c r="AT90">
        <f t="shared" si="133"/>
        <v>35.274553298950195</v>
      </c>
      <c r="AU90">
        <f t="shared" si="134"/>
        <v>5.7348178361125681</v>
      </c>
      <c r="AV90">
        <f t="shared" si="135"/>
        <v>0.13832165104144167</v>
      </c>
      <c r="AW90">
        <f t="shared" si="136"/>
        <v>2.1776455795160583</v>
      </c>
      <c r="AX90">
        <f t="shared" si="137"/>
        <v>3.5571722565965098</v>
      </c>
      <c r="AY90">
        <f t="shared" si="138"/>
        <v>8.7060570455485098E-2</v>
      </c>
      <c r="AZ90">
        <f t="shared" si="139"/>
        <v>14.669510159770953</v>
      </c>
      <c r="BA90">
        <f t="shared" si="140"/>
        <v>0.50681974488869908</v>
      </c>
      <c r="BB90">
        <f t="shared" si="141"/>
        <v>41.4603322756086</v>
      </c>
      <c r="BC90">
        <f t="shared" si="142"/>
        <v>373.31236484395032</v>
      </c>
      <c r="BD90">
        <f t="shared" si="143"/>
        <v>1.62649079280042E-2</v>
      </c>
    </row>
    <row r="91" spans="1:114" x14ac:dyDescent="0.25">
      <c r="A91" s="1">
        <v>64</v>
      </c>
      <c r="B91" s="1" t="s">
        <v>119</v>
      </c>
      <c r="C91" s="1">
        <v>2352.0000048950315</v>
      </c>
      <c r="D91" s="1">
        <v>0</v>
      </c>
      <c r="E91">
        <f t="shared" si="116"/>
        <v>14.624573391354282</v>
      </c>
      <c r="F91">
        <f t="shared" si="117"/>
        <v>0.14531316429920521</v>
      </c>
      <c r="G91">
        <f t="shared" si="118"/>
        <v>192.85242110842819</v>
      </c>
      <c r="H91">
        <f t="shared" si="119"/>
        <v>5.8698345256374926</v>
      </c>
      <c r="I91">
        <f t="shared" si="120"/>
        <v>3.074185165893411</v>
      </c>
      <c r="J91">
        <f t="shared" si="121"/>
        <v>33.690959930419922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36.857810974121094</v>
      </c>
      <c r="P91" s="1">
        <v>33.690959930419922</v>
      </c>
      <c r="Q91" s="1">
        <v>38.110095977783203</v>
      </c>
      <c r="R91" s="1">
        <v>400.50100708007812</v>
      </c>
      <c r="S91" s="1">
        <v>380.26608276367187</v>
      </c>
      <c r="T91" s="1">
        <v>21.762428283691406</v>
      </c>
      <c r="U91" s="1">
        <v>28.607067108154297</v>
      </c>
      <c r="V91" s="1">
        <v>26.47703742980957</v>
      </c>
      <c r="W91" s="1">
        <v>34.804500579833984</v>
      </c>
      <c r="X91" s="1">
        <v>499.82907104492187</v>
      </c>
      <c r="Y91" s="1">
        <v>1499.475341796875</v>
      </c>
      <c r="Z91" s="1">
        <v>239.09616088867187</v>
      </c>
      <c r="AA91" s="1">
        <v>76.114334106445313</v>
      </c>
      <c r="AB91" s="1">
        <v>-1.2619256973266602</v>
      </c>
      <c r="AC91" s="1">
        <v>0.17424046993255615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0.8330484517415363</v>
      </c>
      <c r="AL91">
        <f t="shared" si="125"/>
        <v>5.8698345256374927E-3</v>
      </c>
      <c r="AM91">
        <f t="shared" si="126"/>
        <v>306.8409599304199</v>
      </c>
      <c r="AN91">
        <f t="shared" si="127"/>
        <v>310.00781097412107</v>
      </c>
      <c r="AO91">
        <f t="shared" si="128"/>
        <v>239.91604932495829</v>
      </c>
      <c r="AP91">
        <f t="shared" si="129"/>
        <v>0.24690948121297779</v>
      </c>
      <c r="AQ91">
        <f t="shared" si="130"/>
        <v>5.2515930295689692</v>
      </c>
      <c r="AR91">
        <f t="shared" si="131"/>
        <v>68.996110801214613</v>
      </c>
      <c r="AS91">
        <f t="shared" si="132"/>
        <v>40.389043693060316</v>
      </c>
      <c r="AT91">
        <f t="shared" si="133"/>
        <v>35.274385452270508</v>
      </c>
      <c r="AU91">
        <f t="shared" si="134"/>
        <v>5.7347646382919253</v>
      </c>
      <c r="AV91">
        <f t="shared" si="135"/>
        <v>0.1382398978375578</v>
      </c>
      <c r="AW91">
        <f t="shared" si="136"/>
        <v>2.1774078636755583</v>
      </c>
      <c r="AX91">
        <f t="shared" si="137"/>
        <v>3.557356774616367</v>
      </c>
      <c r="AY91">
        <f t="shared" si="138"/>
        <v>8.7008751859329117E-2</v>
      </c>
      <c r="AZ91">
        <f t="shared" si="139"/>
        <v>14.678833613483791</v>
      </c>
      <c r="BA91">
        <f t="shared" si="140"/>
        <v>0.5071512550023618</v>
      </c>
      <c r="BB91">
        <f t="shared" si="141"/>
        <v>41.454126843383818</v>
      </c>
      <c r="BC91">
        <f t="shared" si="142"/>
        <v>373.31426098681055</v>
      </c>
      <c r="BD91">
        <f t="shared" si="143"/>
        <v>1.6239639996421019E-2</v>
      </c>
    </row>
    <row r="92" spans="1:114" x14ac:dyDescent="0.25">
      <c r="A92" s="1">
        <v>65</v>
      </c>
      <c r="B92" s="1" t="s">
        <v>119</v>
      </c>
      <c r="C92" s="1">
        <v>2352.5000048838556</v>
      </c>
      <c r="D92" s="1">
        <v>0</v>
      </c>
      <c r="E92">
        <f t="shared" si="116"/>
        <v>14.597727291228606</v>
      </c>
      <c r="F92">
        <f t="shared" si="117"/>
        <v>0.14533478574516601</v>
      </c>
      <c r="G92">
        <f t="shared" si="118"/>
        <v>193.1755724450677</v>
      </c>
      <c r="H92">
        <f t="shared" si="119"/>
        <v>5.8711358795988149</v>
      </c>
      <c r="I92">
        <f t="shared" si="120"/>
        <v>3.0744132920162586</v>
      </c>
      <c r="J92">
        <f t="shared" si="121"/>
        <v>33.6917724609375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36.858821868896484</v>
      </c>
      <c r="P92" s="1">
        <v>33.6917724609375</v>
      </c>
      <c r="Q92" s="1">
        <v>38.110118865966797</v>
      </c>
      <c r="R92" s="1">
        <v>400.47280883789062</v>
      </c>
      <c r="S92" s="1">
        <v>380.26931762695312</v>
      </c>
      <c r="T92" s="1">
        <v>21.761104583740234</v>
      </c>
      <c r="U92" s="1">
        <v>28.607318878173828</v>
      </c>
      <c r="V92" s="1">
        <v>26.473857879638672</v>
      </c>
      <c r="W92" s="1">
        <v>34.802738189697266</v>
      </c>
      <c r="X92" s="1">
        <v>499.82470703125</v>
      </c>
      <c r="Y92" s="1">
        <v>1499.4573974609375</v>
      </c>
      <c r="Z92" s="1">
        <v>239.15873718261719</v>
      </c>
      <c r="AA92" s="1">
        <v>76.114028930664063</v>
      </c>
      <c r="AB92" s="1">
        <v>-1.2619256973266602</v>
      </c>
      <c r="AC92" s="1">
        <v>0.17424046993255615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0.83304117838541658</v>
      </c>
      <c r="AL92">
        <f t="shared" si="125"/>
        <v>5.8711358795988152E-3</v>
      </c>
      <c r="AM92">
        <f t="shared" si="126"/>
        <v>306.84177246093748</v>
      </c>
      <c r="AN92">
        <f t="shared" si="127"/>
        <v>310.00882186889646</v>
      </c>
      <c r="AO92">
        <f t="shared" si="128"/>
        <v>239.91317823127247</v>
      </c>
      <c r="AP92">
        <f t="shared" si="129"/>
        <v>0.24623738420385125</v>
      </c>
      <c r="AQ92">
        <f t="shared" si="130"/>
        <v>5.2518315887383134</v>
      </c>
      <c r="AR92">
        <f t="shared" si="131"/>
        <v>68.999521671917535</v>
      </c>
      <c r="AS92">
        <f t="shared" si="132"/>
        <v>40.392202793743706</v>
      </c>
      <c r="AT92">
        <f t="shared" si="133"/>
        <v>35.275297164916992</v>
      </c>
      <c r="AU92">
        <f t="shared" si="134"/>
        <v>5.735053604343018</v>
      </c>
      <c r="AV92">
        <f t="shared" si="135"/>
        <v>0.13825946547881379</v>
      </c>
      <c r="AW92">
        <f t="shared" si="136"/>
        <v>2.1774182967220548</v>
      </c>
      <c r="AX92">
        <f t="shared" si="137"/>
        <v>3.5576353076209632</v>
      </c>
      <c r="AY92">
        <f t="shared" si="138"/>
        <v>8.7021154608551698E-2</v>
      </c>
      <c r="AZ92">
        <f t="shared" si="139"/>
        <v>14.703371109781473</v>
      </c>
      <c r="BA92">
        <f t="shared" si="140"/>
        <v>0.50799673676163981</v>
      </c>
      <c r="BB92">
        <f t="shared" si="141"/>
        <v>41.452753227452845</v>
      </c>
      <c r="BC92">
        <f t="shared" si="142"/>
        <v>373.33025720035369</v>
      </c>
      <c r="BD92">
        <f t="shared" si="143"/>
        <v>1.6208597492814728E-2</v>
      </c>
    </row>
    <row r="93" spans="1:114" x14ac:dyDescent="0.25">
      <c r="A93" s="1">
        <v>66</v>
      </c>
      <c r="B93" s="1" t="s">
        <v>120</v>
      </c>
      <c r="C93" s="1">
        <v>2353.0000048726797</v>
      </c>
      <c r="D93" s="1">
        <v>0</v>
      </c>
      <c r="E93">
        <f t="shared" si="116"/>
        <v>14.629021451183979</v>
      </c>
      <c r="F93">
        <f t="shared" si="117"/>
        <v>0.14533108153885568</v>
      </c>
      <c r="G93">
        <f t="shared" si="118"/>
        <v>192.80640926028593</v>
      </c>
      <c r="H93">
        <f t="shared" si="119"/>
        <v>5.8712870826336259</v>
      </c>
      <c r="I93">
        <f t="shared" si="120"/>
        <v>3.0745562724503204</v>
      </c>
      <c r="J93">
        <f t="shared" si="121"/>
        <v>33.692150115966797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36.85968017578125</v>
      </c>
      <c r="P93" s="1">
        <v>33.692150115966797</v>
      </c>
      <c r="Q93" s="1">
        <v>38.110145568847656</v>
      </c>
      <c r="R93" s="1">
        <v>400.4930419921875</v>
      </c>
      <c r="S93" s="1">
        <v>380.25180053710937</v>
      </c>
      <c r="T93" s="1">
        <v>21.760503768920898</v>
      </c>
      <c r="U93" s="1">
        <v>28.606977462768555</v>
      </c>
      <c r="V93" s="1">
        <v>26.471811294555664</v>
      </c>
      <c r="W93" s="1">
        <v>34.800594329833984</v>
      </c>
      <c r="X93" s="1">
        <v>499.81881713867187</v>
      </c>
      <c r="Y93" s="1">
        <v>1499.4537353515625</v>
      </c>
      <c r="Z93" s="1">
        <v>239.13973999023437</v>
      </c>
      <c r="AA93" s="1">
        <v>76.113815307617187</v>
      </c>
      <c r="AB93" s="1">
        <v>-1.2619256973266602</v>
      </c>
      <c r="AC93" s="1">
        <v>0.17424046993255615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0.83303136189778648</v>
      </c>
      <c r="AL93">
        <f t="shared" si="125"/>
        <v>5.8712870826336258E-3</v>
      </c>
      <c r="AM93">
        <f t="shared" si="126"/>
        <v>306.84215011596677</v>
      </c>
      <c r="AN93">
        <f t="shared" si="127"/>
        <v>310.00968017578123</v>
      </c>
      <c r="AO93">
        <f t="shared" si="128"/>
        <v>239.91259229378556</v>
      </c>
      <c r="AP93">
        <f t="shared" si="129"/>
        <v>0.24622629683718639</v>
      </c>
      <c r="AQ93">
        <f t="shared" si="130"/>
        <v>5.2519424715606533</v>
      </c>
      <c r="AR93">
        <f t="shared" si="131"/>
        <v>69.001172130640228</v>
      </c>
      <c r="AS93">
        <f t="shared" si="132"/>
        <v>40.394194667871673</v>
      </c>
      <c r="AT93">
        <f t="shared" si="133"/>
        <v>35.275915145874023</v>
      </c>
      <c r="AU93">
        <f t="shared" si="134"/>
        <v>5.7352494797399398</v>
      </c>
      <c r="AV93">
        <f t="shared" si="135"/>
        <v>0.13825611315236314</v>
      </c>
      <c r="AW93">
        <f t="shared" si="136"/>
        <v>2.1773861991103329</v>
      </c>
      <c r="AX93">
        <f t="shared" si="137"/>
        <v>3.5578632806296069</v>
      </c>
      <c r="AY93">
        <f t="shared" si="138"/>
        <v>8.7019029768970801E-2</v>
      </c>
      <c r="AZ93">
        <f t="shared" si="139"/>
        <v>14.675231424562257</v>
      </c>
      <c r="BA93">
        <f t="shared" si="140"/>
        <v>0.50704929993216341</v>
      </c>
      <c r="BB93">
        <f t="shared" si="141"/>
        <v>41.451153609883676</v>
      </c>
      <c r="BC93">
        <f t="shared" si="142"/>
        <v>373.29786436563552</v>
      </c>
      <c r="BD93">
        <f t="shared" si="143"/>
        <v>1.624412763158397E-2</v>
      </c>
    </row>
    <row r="94" spans="1:114" x14ac:dyDescent="0.25">
      <c r="A94" s="1">
        <v>67</v>
      </c>
      <c r="B94" s="1" t="s">
        <v>120</v>
      </c>
      <c r="C94" s="1">
        <v>2353.5000048615038</v>
      </c>
      <c r="D94" s="1">
        <v>0</v>
      </c>
      <c r="E94">
        <f t="shared" si="116"/>
        <v>14.620992039365774</v>
      </c>
      <c r="F94">
        <f t="shared" si="117"/>
        <v>0.1453705936492054</v>
      </c>
      <c r="G94">
        <f t="shared" si="118"/>
        <v>192.92548177111777</v>
      </c>
      <c r="H94">
        <f t="shared" si="119"/>
        <v>5.8736368154878562</v>
      </c>
      <c r="I94">
        <f t="shared" si="120"/>
        <v>3.0749718436090183</v>
      </c>
      <c r="J94">
        <f t="shared" si="121"/>
        <v>33.693752288818359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36.859710693359375</v>
      </c>
      <c r="P94" s="1">
        <v>33.693752288818359</v>
      </c>
      <c r="Q94" s="1">
        <v>38.110424041748047</v>
      </c>
      <c r="R94" s="1">
        <v>400.47158813476563</v>
      </c>
      <c r="S94" s="1">
        <v>380.2412109375</v>
      </c>
      <c r="T94" s="1">
        <v>21.759317398071289</v>
      </c>
      <c r="U94" s="1">
        <v>28.607772827148438</v>
      </c>
      <c r="V94" s="1">
        <v>26.470254898071289</v>
      </c>
      <c r="W94" s="1">
        <v>34.801414489746094</v>
      </c>
      <c r="X94" s="1">
        <v>499.87374877929687</v>
      </c>
      <c r="Y94" s="1">
        <v>1499.4765625</v>
      </c>
      <c r="Z94" s="1">
        <v>239.14398193359375</v>
      </c>
      <c r="AA94" s="1">
        <v>76.113616943359375</v>
      </c>
      <c r="AB94" s="1">
        <v>-1.2619256973266602</v>
      </c>
      <c r="AC94" s="1">
        <v>0.17424046993255615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0.83312291463216137</v>
      </c>
      <c r="AL94">
        <f t="shared" si="125"/>
        <v>5.8736368154878559E-3</v>
      </c>
      <c r="AM94">
        <f t="shared" si="126"/>
        <v>306.84375228881834</v>
      </c>
      <c r="AN94">
        <f t="shared" si="127"/>
        <v>310.00971069335935</v>
      </c>
      <c r="AO94">
        <f t="shared" si="128"/>
        <v>239.91624463745393</v>
      </c>
      <c r="AP94">
        <f t="shared" si="129"/>
        <v>0.24482675730834441</v>
      </c>
      <c r="AQ94">
        <f t="shared" si="130"/>
        <v>5.2524129061772395</v>
      </c>
      <c r="AR94">
        <f t="shared" si="131"/>
        <v>69.007532648013154</v>
      </c>
      <c r="AS94">
        <f t="shared" si="132"/>
        <v>40.399759820864716</v>
      </c>
      <c r="AT94">
        <f t="shared" si="133"/>
        <v>35.276731491088867</v>
      </c>
      <c r="AU94">
        <f t="shared" si="134"/>
        <v>5.7355082376332067</v>
      </c>
      <c r="AV94">
        <f t="shared" si="135"/>
        <v>0.13829187139388471</v>
      </c>
      <c r="AW94">
        <f t="shared" si="136"/>
        <v>2.1774410625682212</v>
      </c>
      <c r="AX94">
        <f t="shared" si="137"/>
        <v>3.5580671750649855</v>
      </c>
      <c r="AY94">
        <f t="shared" si="138"/>
        <v>8.7041694820705423E-2</v>
      </c>
      <c r="AZ94">
        <f t="shared" si="139"/>
        <v>14.684256218139922</v>
      </c>
      <c r="BA94">
        <f t="shared" si="140"/>
        <v>0.50737657103356115</v>
      </c>
      <c r="BB94">
        <f t="shared" si="141"/>
        <v>41.449039243144711</v>
      </c>
      <c r="BC94">
        <f t="shared" si="142"/>
        <v>373.2910915638526</v>
      </c>
      <c r="BD94">
        <f t="shared" si="143"/>
        <v>1.6234678150890611E-2</v>
      </c>
    </row>
    <row r="95" spans="1:114" x14ac:dyDescent="0.25">
      <c r="A95" s="1">
        <v>68</v>
      </c>
      <c r="B95" s="1" t="s">
        <v>121</v>
      </c>
      <c r="C95" s="1">
        <v>2354.000004850328</v>
      </c>
      <c r="D95" s="1">
        <v>0</v>
      </c>
      <c r="E95">
        <f t="shared" si="116"/>
        <v>14.646973022352071</v>
      </c>
      <c r="F95">
        <f t="shared" si="117"/>
        <v>0.14540004562615269</v>
      </c>
      <c r="G95">
        <f t="shared" si="118"/>
        <v>192.65430756865723</v>
      </c>
      <c r="H95">
        <f t="shared" si="119"/>
        <v>5.8743408950215334</v>
      </c>
      <c r="I95">
        <f t="shared" si="120"/>
        <v>3.0747467336432552</v>
      </c>
      <c r="J95">
        <f t="shared" si="121"/>
        <v>33.693431854248047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36.859760284423828</v>
      </c>
      <c r="P95" s="1">
        <v>33.693431854248047</v>
      </c>
      <c r="Q95" s="1">
        <v>38.109691619873047</v>
      </c>
      <c r="R95" s="1">
        <v>400.48641967773437</v>
      </c>
      <c r="S95" s="1">
        <v>380.2247314453125</v>
      </c>
      <c r="T95" s="1">
        <v>21.760259628295898</v>
      </c>
      <c r="U95" s="1">
        <v>28.6094970703125</v>
      </c>
      <c r="V95" s="1">
        <v>26.47132682800293</v>
      </c>
      <c r="W95" s="1">
        <v>34.803417205810547</v>
      </c>
      <c r="X95" s="1">
        <v>499.87570190429687</v>
      </c>
      <c r="Y95" s="1">
        <v>1499.4637451171875</v>
      </c>
      <c r="Z95" s="1">
        <v>239.11909484863281</v>
      </c>
      <c r="AA95" s="1">
        <v>76.113609313964844</v>
      </c>
      <c r="AB95" s="1">
        <v>-1.2619256973266602</v>
      </c>
      <c r="AC95" s="1">
        <v>0.17424046993255615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0.83312616984049459</v>
      </c>
      <c r="AL95">
        <f t="shared" si="125"/>
        <v>5.874340895021533E-3</v>
      </c>
      <c r="AM95">
        <f t="shared" si="126"/>
        <v>306.84343185424802</v>
      </c>
      <c r="AN95">
        <f t="shared" si="127"/>
        <v>310.00976028442381</v>
      </c>
      <c r="AO95">
        <f t="shared" si="128"/>
        <v>239.91419385624977</v>
      </c>
      <c r="AP95">
        <f t="shared" si="129"/>
        <v>0.24449358645001593</v>
      </c>
      <c r="AQ95">
        <f t="shared" si="130"/>
        <v>5.2523188163220427</v>
      </c>
      <c r="AR95">
        <f t="shared" si="131"/>
        <v>69.006303388615947</v>
      </c>
      <c r="AS95">
        <f t="shared" si="132"/>
        <v>40.396806318303447</v>
      </c>
      <c r="AT95">
        <f t="shared" si="133"/>
        <v>35.276596069335938</v>
      </c>
      <c r="AU95">
        <f t="shared" si="134"/>
        <v>5.7354653121406329</v>
      </c>
      <c r="AV95">
        <f t="shared" si="135"/>
        <v>0.13831852465455308</v>
      </c>
      <c r="AW95">
        <f t="shared" si="136"/>
        <v>2.1775720826787874</v>
      </c>
      <c r="AX95">
        <f t="shared" si="137"/>
        <v>3.5578932294618455</v>
      </c>
      <c r="AY95">
        <f t="shared" si="138"/>
        <v>8.7058588812916948E-2</v>
      </c>
      <c r="AZ95">
        <f t="shared" si="139"/>
        <v>14.663614698933198</v>
      </c>
      <c r="BA95">
        <f t="shared" si="140"/>
        <v>0.50668536693112654</v>
      </c>
      <c r="BB95">
        <f t="shared" si="141"/>
        <v>41.452839149360024</v>
      </c>
      <c r="BC95">
        <f t="shared" si="142"/>
        <v>373.26226195665834</v>
      </c>
      <c r="BD95">
        <f t="shared" si="143"/>
        <v>1.6266273840216852E-2</v>
      </c>
    </row>
    <row r="96" spans="1:114" x14ac:dyDescent="0.25">
      <c r="A96" s="1">
        <v>69</v>
      </c>
      <c r="B96" s="1" t="s">
        <v>122</v>
      </c>
      <c r="C96" s="1">
        <v>2354.5000048391521</v>
      </c>
      <c r="D96" s="1">
        <v>0</v>
      </c>
      <c r="E96">
        <f t="shared" si="116"/>
        <v>14.637734981557385</v>
      </c>
      <c r="F96">
        <f t="shared" si="117"/>
        <v>0.14536576513416066</v>
      </c>
      <c r="G96">
        <f t="shared" si="118"/>
        <v>192.71459008496319</v>
      </c>
      <c r="H96">
        <f t="shared" si="119"/>
        <v>5.8741884534824882</v>
      </c>
      <c r="I96">
        <f t="shared" si="120"/>
        <v>3.0753401457300691</v>
      </c>
      <c r="J96">
        <f t="shared" si="121"/>
        <v>33.695613861083984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36.859554290771484</v>
      </c>
      <c r="P96" s="1">
        <v>33.695613861083984</v>
      </c>
      <c r="Q96" s="1">
        <v>38.110370635986328</v>
      </c>
      <c r="R96" s="1">
        <v>400.47286987304687</v>
      </c>
      <c r="S96" s="1">
        <v>380.22271728515625</v>
      </c>
      <c r="T96" s="1">
        <v>21.761203765869141</v>
      </c>
      <c r="U96" s="1">
        <v>28.610136032104492</v>
      </c>
      <c r="V96" s="1">
        <v>26.472757339477539</v>
      </c>
      <c r="W96" s="1">
        <v>34.804561614990234</v>
      </c>
      <c r="X96" s="1">
        <v>499.88467407226562</v>
      </c>
      <c r="Y96" s="1">
        <v>1499.487060546875</v>
      </c>
      <c r="Z96" s="1">
        <v>239.12887573242187</v>
      </c>
      <c r="AA96" s="1">
        <v>76.113563537597656</v>
      </c>
      <c r="AB96" s="1">
        <v>-1.2619256973266602</v>
      </c>
      <c r="AC96" s="1">
        <v>0.17424046993255615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0.83314112345377589</v>
      </c>
      <c r="AL96">
        <f t="shared" si="125"/>
        <v>5.8741884534824883E-3</v>
      </c>
      <c r="AM96">
        <f t="shared" si="126"/>
        <v>306.84561386108396</v>
      </c>
      <c r="AN96">
        <f t="shared" si="127"/>
        <v>310.00955429077146</v>
      </c>
      <c r="AO96">
        <f t="shared" si="128"/>
        <v>239.91792432491638</v>
      </c>
      <c r="AP96">
        <f t="shared" si="129"/>
        <v>0.24426627000054188</v>
      </c>
      <c r="AQ96">
        <f t="shared" si="130"/>
        <v>5.2529595524289663</v>
      </c>
      <c r="AR96">
        <f t="shared" si="131"/>
        <v>69.014763049875768</v>
      </c>
      <c r="AS96">
        <f t="shared" si="132"/>
        <v>40.404627017771276</v>
      </c>
      <c r="AT96">
        <f t="shared" si="133"/>
        <v>35.277584075927734</v>
      </c>
      <c r="AU96">
        <f t="shared" si="134"/>
        <v>5.7357784932728215</v>
      </c>
      <c r="AV96">
        <f t="shared" si="135"/>
        <v>0.13828750166521925</v>
      </c>
      <c r="AW96">
        <f t="shared" si="136"/>
        <v>2.1776194066988972</v>
      </c>
      <c r="AX96">
        <f t="shared" si="137"/>
        <v>3.5581590865739243</v>
      </c>
      <c r="AY96">
        <f t="shared" si="138"/>
        <v>8.7038925101599704E-2</v>
      </c>
      <c r="AZ96">
        <f t="shared" si="139"/>
        <v>14.668194197053934</v>
      </c>
      <c r="BA96">
        <f t="shared" si="140"/>
        <v>0.50684659628170692</v>
      </c>
      <c r="BB96">
        <f t="shared" si="141"/>
        <v>41.447730177256673</v>
      </c>
      <c r="BC96">
        <f t="shared" si="142"/>
        <v>373.2646391186592</v>
      </c>
      <c r="BD96">
        <f t="shared" si="143"/>
        <v>1.6253907451675702E-2</v>
      </c>
    </row>
    <row r="97" spans="1:114" x14ac:dyDescent="0.25">
      <c r="A97" s="1">
        <v>70</v>
      </c>
      <c r="B97" s="1" t="s">
        <v>122</v>
      </c>
      <c r="C97" s="1">
        <v>2355.0000048279762</v>
      </c>
      <c r="D97" s="1">
        <v>0</v>
      </c>
      <c r="E97">
        <f t="shared" si="116"/>
        <v>14.616186044452208</v>
      </c>
      <c r="F97">
        <f t="shared" si="117"/>
        <v>0.1453367469965067</v>
      </c>
      <c r="G97">
        <f t="shared" si="118"/>
        <v>192.94731853219417</v>
      </c>
      <c r="H97">
        <f t="shared" si="119"/>
        <v>5.8738348285017228</v>
      </c>
      <c r="I97">
        <f t="shared" si="120"/>
        <v>3.0757355437999987</v>
      </c>
      <c r="J97">
        <f t="shared" si="121"/>
        <v>33.696884155273438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36.861316680908203</v>
      </c>
      <c r="P97" s="1">
        <v>33.696884155273438</v>
      </c>
      <c r="Q97" s="1">
        <v>38.110622406005859</v>
      </c>
      <c r="R97" s="1">
        <v>400.47537231445312</v>
      </c>
      <c r="S97" s="1">
        <v>380.2513427734375</v>
      </c>
      <c r="T97" s="1">
        <v>21.761386871337891</v>
      </c>
      <c r="U97" s="1">
        <v>28.609807968139648</v>
      </c>
      <c r="V97" s="1">
        <v>26.470462799072266</v>
      </c>
      <c r="W97" s="1">
        <v>34.800853729248047</v>
      </c>
      <c r="X97" s="1">
        <v>499.89205932617187</v>
      </c>
      <c r="Y97" s="1">
        <v>1499.4031982421875</v>
      </c>
      <c r="Z97" s="1">
        <v>239.19656372070312</v>
      </c>
      <c r="AA97" s="1">
        <v>76.113655090332031</v>
      </c>
      <c r="AB97" s="1">
        <v>-1.2619256973266602</v>
      </c>
      <c r="AC97" s="1">
        <v>0.17424046993255615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0.83315343221028637</v>
      </c>
      <c r="AL97">
        <f t="shared" si="125"/>
        <v>5.8738348285017226E-3</v>
      </c>
      <c r="AM97">
        <f t="shared" si="126"/>
        <v>306.84688415527341</v>
      </c>
      <c r="AN97">
        <f t="shared" si="127"/>
        <v>310.01131668090818</v>
      </c>
      <c r="AO97">
        <f t="shared" si="128"/>
        <v>239.9045063564663</v>
      </c>
      <c r="AP97">
        <f t="shared" si="129"/>
        <v>0.2443710406254371</v>
      </c>
      <c r="AQ97">
        <f t="shared" si="130"/>
        <v>5.2533325996876128</v>
      </c>
      <c r="AR97">
        <f t="shared" si="131"/>
        <v>69.019581223013589</v>
      </c>
      <c r="AS97">
        <f t="shared" si="132"/>
        <v>40.40977325487394</v>
      </c>
      <c r="AT97">
        <f t="shared" si="133"/>
        <v>35.27910041809082</v>
      </c>
      <c r="AU97">
        <f t="shared" si="134"/>
        <v>5.7362591766188551</v>
      </c>
      <c r="AV97">
        <f t="shared" si="135"/>
        <v>0.13826124041836027</v>
      </c>
      <c r="AW97">
        <f t="shared" si="136"/>
        <v>2.1775970558876141</v>
      </c>
      <c r="AX97">
        <f t="shared" si="137"/>
        <v>3.558662120731241</v>
      </c>
      <c r="AY97">
        <f t="shared" si="138"/>
        <v>8.7022279637048575E-2</v>
      </c>
      <c r="AZ97">
        <f t="shared" si="139"/>
        <v>14.685925653363856</v>
      </c>
      <c r="BA97">
        <f t="shared" si="140"/>
        <v>0.50742047910967303</v>
      </c>
      <c r="BB97">
        <f t="shared" si="141"/>
        <v>41.443653121031851</v>
      </c>
      <c r="BC97">
        <f t="shared" si="142"/>
        <v>373.30350793959894</v>
      </c>
      <c r="BD97">
        <f t="shared" si="143"/>
        <v>1.622669306597448E-2</v>
      </c>
    </row>
    <row r="98" spans="1:114" x14ac:dyDescent="0.25">
      <c r="A98" s="1">
        <v>71</v>
      </c>
      <c r="B98" s="1" t="s">
        <v>123</v>
      </c>
      <c r="C98" s="1">
        <v>2355.5000048168004</v>
      </c>
      <c r="D98" s="1">
        <v>0</v>
      </c>
      <c r="E98">
        <f t="shared" si="116"/>
        <v>14.606000803431662</v>
      </c>
      <c r="F98">
        <f t="shared" si="117"/>
        <v>0.14538475336995108</v>
      </c>
      <c r="G98">
        <f t="shared" si="118"/>
        <v>193.11636884284005</v>
      </c>
      <c r="H98">
        <f t="shared" si="119"/>
        <v>5.8763236457813495</v>
      </c>
      <c r="I98">
        <f t="shared" si="120"/>
        <v>3.0760579666470269</v>
      </c>
      <c r="J98">
        <f t="shared" si="121"/>
        <v>33.698261260986328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36.861595153808594</v>
      </c>
      <c r="P98" s="1">
        <v>33.698261260986328</v>
      </c>
      <c r="Q98" s="1">
        <v>38.11114501953125</v>
      </c>
      <c r="R98" s="1">
        <v>400.47024536132812</v>
      </c>
      <c r="S98" s="1">
        <v>380.25827026367187</v>
      </c>
      <c r="T98" s="1">
        <v>21.75994873046875</v>
      </c>
      <c r="U98" s="1">
        <v>28.610919952392578</v>
      </c>
      <c r="V98" s="1">
        <v>26.468280792236328</v>
      </c>
      <c r="W98" s="1">
        <v>34.8016357421875</v>
      </c>
      <c r="X98" s="1">
        <v>499.91714477539062</v>
      </c>
      <c r="Y98" s="1">
        <v>1499.341064453125</v>
      </c>
      <c r="Z98" s="1">
        <v>239.288818359375</v>
      </c>
      <c r="AA98" s="1">
        <v>76.113563537597656</v>
      </c>
      <c r="AB98" s="1">
        <v>-1.2619256973266602</v>
      </c>
      <c r="AC98" s="1">
        <v>0.17424046993255615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0.83319524129231759</v>
      </c>
      <c r="AL98">
        <f t="shared" si="125"/>
        <v>5.8763236457813495E-3</v>
      </c>
      <c r="AM98">
        <f t="shared" si="126"/>
        <v>306.84826126098631</v>
      </c>
      <c r="AN98">
        <f t="shared" si="127"/>
        <v>310.01159515380857</v>
      </c>
      <c r="AO98">
        <f t="shared" si="128"/>
        <v>239.89456495043851</v>
      </c>
      <c r="AP98">
        <f t="shared" si="129"/>
        <v>0.24281074233224867</v>
      </c>
      <c r="AQ98">
        <f t="shared" si="130"/>
        <v>5.25373704031258</v>
      </c>
      <c r="AR98">
        <f t="shared" si="131"/>
        <v>69.024977890010391</v>
      </c>
      <c r="AS98">
        <f t="shared" si="132"/>
        <v>40.414057937617812</v>
      </c>
      <c r="AT98">
        <f t="shared" si="133"/>
        <v>35.279928207397461</v>
      </c>
      <c r="AU98">
        <f t="shared" si="134"/>
        <v>5.7365216021725702</v>
      </c>
      <c r="AV98">
        <f t="shared" si="135"/>
        <v>0.13830468563253154</v>
      </c>
      <c r="AW98">
        <f t="shared" si="136"/>
        <v>2.1776790736655531</v>
      </c>
      <c r="AX98">
        <f t="shared" si="137"/>
        <v>3.5588425285070171</v>
      </c>
      <c r="AY98">
        <f t="shared" si="138"/>
        <v>8.7049817035014534E-2</v>
      </c>
      <c r="AZ98">
        <f t="shared" si="139"/>
        <v>14.698775010069651</v>
      </c>
      <c r="BA98">
        <f t="shared" si="140"/>
        <v>0.50785580208139258</v>
      </c>
      <c r="BB98">
        <f t="shared" si="141"/>
        <v>41.442764307241639</v>
      </c>
      <c r="BC98">
        <f t="shared" si="142"/>
        <v>373.31527700561367</v>
      </c>
      <c r="BD98">
        <f t="shared" si="143"/>
        <v>1.6214526595944748E-2</v>
      </c>
    </row>
    <row r="99" spans="1:114" x14ac:dyDescent="0.25">
      <c r="A99" s="1">
        <v>72</v>
      </c>
      <c r="B99" s="1" t="s">
        <v>123</v>
      </c>
      <c r="C99" s="1">
        <v>2356.0000048056245</v>
      </c>
      <c r="D99" s="1">
        <v>0</v>
      </c>
      <c r="E99">
        <f t="shared" si="116"/>
        <v>14.662019802835527</v>
      </c>
      <c r="F99">
        <f t="shared" si="117"/>
        <v>0.14542812175596739</v>
      </c>
      <c r="G99">
        <f t="shared" si="118"/>
        <v>192.50573929428182</v>
      </c>
      <c r="H99">
        <f t="shared" si="119"/>
        <v>5.8783627535429792</v>
      </c>
      <c r="I99">
        <f t="shared" si="120"/>
        <v>3.0762560794665523</v>
      </c>
      <c r="J99">
        <f t="shared" si="121"/>
        <v>33.699344635009766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36.861244201660156</v>
      </c>
      <c r="P99" s="1">
        <v>33.699344635009766</v>
      </c>
      <c r="Q99" s="1">
        <v>38.111148834228516</v>
      </c>
      <c r="R99" s="1">
        <v>400.502197265625</v>
      </c>
      <c r="S99" s="1">
        <v>380.222412109375</v>
      </c>
      <c r="T99" s="1">
        <v>21.759078979492188</v>
      </c>
      <c r="U99" s="1">
        <v>28.612382888793945</v>
      </c>
      <c r="V99" s="1">
        <v>26.467836380004883</v>
      </c>
      <c r="W99" s="1">
        <v>34.804225921630859</v>
      </c>
      <c r="X99" s="1">
        <v>499.91964721679687</v>
      </c>
      <c r="Y99" s="1">
        <v>1499.3121337890625</v>
      </c>
      <c r="Z99" s="1">
        <v>239.26132202148437</v>
      </c>
      <c r="AA99" s="1">
        <v>76.113868713378906</v>
      </c>
      <c r="AB99" s="1">
        <v>-1.2619256973266602</v>
      </c>
      <c r="AC99" s="1">
        <v>0.17424046993255615</v>
      </c>
      <c r="AD99" s="1">
        <v>1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0.83319941202799475</v>
      </c>
      <c r="AL99">
        <f t="shared" si="125"/>
        <v>5.8783627535429796E-3</v>
      </c>
      <c r="AM99">
        <f t="shared" si="126"/>
        <v>306.84934463500974</v>
      </c>
      <c r="AN99">
        <f t="shared" si="127"/>
        <v>310.01124420166013</v>
      </c>
      <c r="AO99">
        <f t="shared" si="128"/>
        <v>239.88993604429197</v>
      </c>
      <c r="AP99">
        <f t="shared" si="129"/>
        <v>0.24149306926240857</v>
      </c>
      <c r="AQ99">
        <f t="shared" si="130"/>
        <v>5.254055234241144</v>
      </c>
      <c r="AR99">
        <f t="shared" si="131"/>
        <v>69.028881635569959</v>
      </c>
      <c r="AS99">
        <f t="shared" si="132"/>
        <v>40.416498746776014</v>
      </c>
      <c r="AT99">
        <f t="shared" si="133"/>
        <v>35.280294418334961</v>
      </c>
      <c r="AU99">
        <f t="shared" si="134"/>
        <v>5.7366377015986716</v>
      </c>
      <c r="AV99">
        <f t="shared" si="135"/>
        <v>0.13834393232032674</v>
      </c>
      <c r="AW99">
        <f t="shared" si="136"/>
        <v>2.1777991547745916</v>
      </c>
      <c r="AX99">
        <f t="shared" si="137"/>
        <v>3.55883854682408</v>
      </c>
      <c r="AY99">
        <f t="shared" si="138"/>
        <v>8.7074693335815828E-2</v>
      </c>
      <c r="AZ99">
        <f t="shared" si="139"/>
        <v>14.652356567216914</v>
      </c>
      <c r="BA99">
        <f t="shared" si="140"/>
        <v>0.50629771723952322</v>
      </c>
      <c r="BB99">
        <f t="shared" si="141"/>
        <v>41.443224943144187</v>
      </c>
      <c r="BC99">
        <f t="shared" si="142"/>
        <v>373.25279010191315</v>
      </c>
      <c r="BD99">
        <f t="shared" si="143"/>
        <v>1.6279620700057906E-2</v>
      </c>
    </row>
    <row r="100" spans="1:114" x14ac:dyDescent="0.25">
      <c r="A100" s="1">
        <v>73</v>
      </c>
      <c r="B100" s="1" t="s">
        <v>124</v>
      </c>
      <c r="C100" s="1">
        <v>2356.5000047944486</v>
      </c>
      <c r="D100" s="1">
        <v>0</v>
      </c>
      <c r="E100">
        <f t="shared" si="116"/>
        <v>14.657159483970414</v>
      </c>
      <c r="F100">
        <f t="shared" si="117"/>
        <v>0.14535651839342481</v>
      </c>
      <c r="G100">
        <f t="shared" si="118"/>
        <v>192.49066461984719</v>
      </c>
      <c r="H100">
        <f t="shared" si="119"/>
        <v>5.877548222867703</v>
      </c>
      <c r="I100">
        <f t="shared" si="120"/>
        <v>3.0772621492130789</v>
      </c>
      <c r="J100">
        <f t="shared" si="121"/>
        <v>33.702404022216797</v>
      </c>
      <c r="K100" s="1">
        <v>6</v>
      </c>
      <c r="L100">
        <f t="shared" si="122"/>
        <v>1.4200000166893005</v>
      </c>
      <c r="M100" s="1">
        <v>1</v>
      </c>
      <c r="N100">
        <f t="shared" si="123"/>
        <v>2.8400000333786011</v>
      </c>
      <c r="O100" s="1">
        <v>36.862476348876953</v>
      </c>
      <c r="P100" s="1">
        <v>33.702404022216797</v>
      </c>
      <c r="Q100" s="1">
        <v>38.111331939697266</v>
      </c>
      <c r="R100" s="1">
        <v>400.5108642578125</v>
      </c>
      <c r="S100" s="1">
        <v>380.23739624023437</v>
      </c>
      <c r="T100" s="1">
        <v>21.758611679077148</v>
      </c>
      <c r="U100" s="1">
        <v>28.610902786254883</v>
      </c>
      <c r="V100" s="1">
        <v>26.465547561645508</v>
      </c>
      <c r="W100" s="1">
        <v>34.800163269042969</v>
      </c>
      <c r="X100" s="1">
        <v>499.92501831054687</v>
      </c>
      <c r="Y100" s="1">
        <v>1499.32275390625</v>
      </c>
      <c r="Z100" s="1">
        <v>239.35823059082031</v>
      </c>
      <c r="AA100" s="1">
        <v>76.114051818847656</v>
      </c>
      <c r="AB100" s="1">
        <v>-1.2619256973266602</v>
      </c>
      <c r="AC100" s="1">
        <v>0.17424046993255615</v>
      </c>
      <c r="AD100" s="1">
        <v>1</v>
      </c>
      <c r="AE100" s="1">
        <v>-0.21956524252891541</v>
      </c>
      <c r="AF100" s="1">
        <v>2.737391471862793</v>
      </c>
      <c r="AG100" s="1">
        <v>1</v>
      </c>
      <c r="AH100" s="1">
        <v>0</v>
      </c>
      <c r="AI100" s="1">
        <v>0.15999999642372131</v>
      </c>
      <c r="AJ100" s="1">
        <v>111115</v>
      </c>
      <c r="AK100">
        <f t="shared" si="124"/>
        <v>0.83320836385091146</v>
      </c>
      <c r="AL100">
        <f t="shared" si="125"/>
        <v>5.8775482228677033E-3</v>
      </c>
      <c r="AM100">
        <f t="shared" si="126"/>
        <v>306.85240402221677</v>
      </c>
      <c r="AN100">
        <f t="shared" si="127"/>
        <v>310.01247634887693</v>
      </c>
      <c r="AO100">
        <f t="shared" si="128"/>
        <v>239.89163526300399</v>
      </c>
      <c r="AP100">
        <f t="shared" si="129"/>
        <v>0.24167167088853519</v>
      </c>
      <c r="AQ100">
        <f t="shared" si="130"/>
        <v>5.254953886470096</v>
      </c>
      <c r="AR100">
        <f t="shared" si="131"/>
        <v>69.040522228102489</v>
      </c>
      <c r="AS100">
        <f t="shared" si="132"/>
        <v>40.429619441847606</v>
      </c>
      <c r="AT100">
        <f t="shared" si="133"/>
        <v>35.282440185546875</v>
      </c>
      <c r="AU100">
        <f t="shared" si="134"/>
        <v>5.7373180127075738</v>
      </c>
      <c r="AV100">
        <f t="shared" si="135"/>
        <v>0.13827913347371842</v>
      </c>
      <c r="AW100">
        <f t="shared" si="136"/>
        <v>2.177691737257017</v>
      </c>
      <c r="AX100">
        <f t="shared" si="137"/>
        <v>3.5596262754505568</v>
      </c>
      <c r="AY100">
        <f t="shared" si="138"/>
        <v>8.7033620990840013E-2</v>
      </c>
      <c r="AZ100">
        <f t="shared" si="139"/>
        <v>14.651244421519474</v>
      </c>
      <c r="BA100">
        <f t="shared" si="140"/>
        <v>0.50623811998289459</v>
      </c>
      <c r="BB100">
        <f t="shared" si="141"/>
        <v>41.432373919843748</v>
      </c>
      <c r="BC100">
        <f t="shared" si="142"/>
        <v>373.27008459558613</v>
      </c>
      <c r="BD100">
        <f t="shared" si="143"/>
        <v>1.6269209277796685E-2</v>
      </c>
    </row>
    <row r="101" spans="1:114" x14ac:dyDescent="0.25">
      <c r="A101" s="1">
        <v>74</v>
      </c>
      <c r="B101" s="1" t="s">
        <v>124</v>
      </c>
      <c r="C101" s="1">
        <v>2357.0000047832727</v>
      </c>
      <c r="D101" s="1">
        <v>0</v>
      </c>
      <c r="E101">
        <f t="shared" si="116"/>
        <v>14.636109850524941</v>
      </c>
      <c r="F101">
        <f t="shared" si="117"/>
        <v>0.14529642228721812</v>
      </c>
      <c r="G101">
        <f t="shared" si="118"/>
        <v>192.67317342826499</v>
      </c>
      <c r="H101">
        <f t="shared" si="119"/>
        <v>5.8766428781031141</v>
      </c>
      <c r="I101">
        <f t="shared" si="120"/>
        <v>3.0779898622813411</v>
      </c>
      <c r="J101">
        <f t="shared" si="121"/>
        <v>33.70458984375</v>
      </c>
      <c r="K101" s="1">
        <v>6</v>
      </c>
      <c r="L101">
        <f t="shared" si="122"/>
        <v>1.4200000166893005</v>
      </c>
      <c r="M101" s="1">
        <v>1</v>
      </c>
      <c r="N101">
        <f t="shared" si="123"/>
        <v>2.8400000333786011</v>
      </c>
      <c r="O101" s="1">
        <v>36.863101959228516</v>
      </c>
      <c r="P101" s="1">
        <v>33.70458984375</v>
      </c>
      <c r="Q101" s="1">
        <v>38.111412048339844</v>
      </c>
      <c r="R101" s="1">
        <v>400.50357055664062</v>
      </c>
      <c r="S101" s="1">
        <v>380.25616455078125</v>
      </c>
      <c r="T101" s="1">
        <v>21.758684158325195</v>
      </c>
      <c r="U101" s="1">
        <v>28.609752655029297</v>
      </c>
      <c r="V101" s="1">
        <v>26.464754104614258</v>
      </c>
      <c r="W101" s="1">
        <v>34.797603607177734</v>
      </c>
      <c r="X101" s="1">
        <v>499.93780517578125</v>
      </c>
      <c r="Y101" s="1">
        <v>1499.3741455078125</v>
      </c>
      <c r="Z101" s="1">
        <v>239.33367919921875</v>
      </c>
      <c r="AA101" s="1">
        <v>76.114120483398438</v>
      </c>
      <c r="AB101" s="1">
        <v>-1.2619256973266602</v>
      </c>
      <c r="AC101" s="1">
        <v>0.17424046993255615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si="124"/>
        <v>0.83322967529296854</v>
      </c>
      <c r="AL101">
        <f t="shared" si="125"/>
        <v>5.8766428781031142E-3</v>
      </c>
      <c r="AM101">
        <f t="shared" si="126"/>
        <v>306.85458984374998</v>
      </c>
      <c r="AN101">
        <f t="shared" si="127"/>
        <v>310.01310195922849</v>
      </c>
      <c r="AO101">
        <f t="shared" si="128"/>
        <v>239.8998579190702</v>
      </c>
      <c r="AP101">
        <f t="shared" si="129"/>
        <v>0.24200994355793176</v>
      </c>
      <c r="AQ101">
        <f t="shared" si="130"/>
        <v>5.2555960228664693</v>
      </c>
      <c r="AR101">
        <f t="shared" si="131"/>
        <v>69.048896439824048</v>
      </c>
      <c r="AS101">
        <f t="shared" si="132"/>
        <v>40.439143784794751</v>
      </c>
      <c r="AT101">
        <f t="shared" si="133"/>
        <v>35.283845901489258</v>
      </c>
      <c r="AU101">
        <f t="shared" si="134"/>
        <v>5.7377637300821478</v>
      </c>
      <c r="AV101">
        <f t="shared" si="135"/>
        <v>0.1382247459418425</v>
      </c>
      <c r="AW101">
        <f t="shared" si="136"/>
        <v>2.1776061605851282</v>
      </c>
      <c r="AX101">
        <f t="shared" si="137"/>
        <v>3.5601575694970196</v>
      </c>
      <c r="AY101">
        <f t="shared" si="138"/>
        <v>8.6999148002238499E-2</v>
      </c>
      <c r="AZ101">
        <f t="shared" si="139"/>
        <v>14.665149136237684</v>
      </c>
      <c r="BA101">
        <f t="shared" si="140"/>
        <v>0.50669309636539628</v>
      </c>
      <c r="BB101">
        <f t="shared" si="141"/>
        <v>41.424279797079087</v>
      </c>
      <c r="BC101">
        <f t="shared" si="142"/>
        <v>373.29885889374481</v>
      </c>
      <c r="BD101">
        <f t="shared" si="143"/>
        <v>1.6241418775981422E-2</v>
      </c>
    </row>
    <row r="102" spans="1:114" x14ac:dyDescent="0.25">
      <c r="A102" s="1">
        <v>75</v>
      </c>
      <c r="B102" s="1" t="s">
        <v>125</v>
      </c>
      <c r="C102" s="1">
        <v>2357.5000047720969</v>
      </c>
      <c r="D102" s="1">
        <v>0</v>
      </c>
      <c r="E102">
        <f t="shared" si="116"/>
        <v>14.612306178748565</v>
      </c>
      <c r="F102">
        <f t="shared" si="117"/>
        <v>0.14523736283792002</v>
      </c>
      <c r="G102">
        <f t="shared" si="118"/>
        <v>192.91547660424433</v>
      </c>
      <c r="H102">
        <f t="shared" si="119"/>
        <v>5.8747219095727479</v>
      </c>
      <c r="I102">
        <f t="shared" si="120"/>
        <v>3.0781747816210698</v>
      </c>
      <c r="J102">
        <f t="shared" si="121"/>
        <v>33.704872131347656</v>
      </c>
      <c r="K102" s="1">
        <v>6</v>
      </c>
      <c r="L102">
        <f t="shared" si="122"/>
        <v>1.4200000166893005</v>
      </c>
      <c r="M102" s="1">
        <v>1</v>
      </c>
      <c r="N102">
        <f t="shared" si="123"/>
        <v>2.8400000333786011</v>
      </c>
      <c r="O102" s="1">
        <v>36.863826751708984</v>
      </c>
      <c r="P102" s="1">
        <v>33.704872131347656</v>
      </c>
      <c r="Q102" s="1">
        <v>38.111236572265625</v>
      </c>
      <c r="R102" s="1">
        <v>400.5201416015625</v>
      </c>
      <c r="S102" s="1">
        <v>380.30120849609375</v>
      </c>
      <c r="T102" s="1">
        <v>21.759349822998047</v>
      </c>
      <c r="U102" s="1">
        <v>28.608409881591797</v>
      </c>
      <c r="V102" s="1">
        <v>26.464519500732422</v>
      </c>
      <c r="W102" s="1">
        <v>34.794597625732422</v>
      </c>
      <c r="X102" s="1">
        <v>499.921630859375</v>
      </c>
      <c r="Y102" s="1">
        <v>1499.298828125</v>
      </c>
      <c r="Z102" s="1">
        <v>239.39596557617187</v>
      </c>
      <c r="AA102" s="1">
        <v>76.114128112792969</v>
      </c>
      <c r="AB102" s="1">
        <v>-1.2619256973266602</v>
      </c>
      <c r="AC102" s="1">
        <v>0.17424046993255615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24"/>
        <v>0.83320271809895829</v>
      </c>
      <c r="AL102">
        <f t="shared" si="125"/>
        <v>5.8747219095727481E-3</v>
      </c>
      <c r="AM102">
        <f t="shared" si="126"/>
        <v>306.85487213134763</v>
      </c>
      <c r="AN102">
        <f t="shared" si="127"/>
        <v>310.01382675170896</v>
      </c>
      <c r="AO102">
        <f t="shared" si="128"/>
        <v>239.88780713808956</v>
      </c>
      <c r="AP102">
        <f t="shared" si="129"/>
        <v>0.2429281063724115</v>
      </c>
      <c r="AQ102">
        <f t="shared" si="130"/>
        <v>5.25567895645184</v>
      </c>
      <c r="AR102">
        <f t="shared" si="131"/>
        <v>69.049979113778832</v>
      </c>
      <c r="AS102">
        <f t="shared" si="132"/>
        <v>40.441569232187035</v>
      </c>
      <c r="AT102">
        <f t="shared" si="133"/>
        <v>35.28434944152832</v>
      </c>
      <c r="AU102">
        <f t="shared" si="134"/>
        <v>5.7379233973568793</v>
      </c>
      <c r="AV102">
        <f t="shared" si="135"/>
        <v>0.13817129446062848</v>
      </c>
      <c r="AW102">
        <f t="shared" si="136"/>
        <v>2.1775041748307702</v>
      </c>
      <c r="AX102">
        <f t="shared" si="137"/>
        <v>3.5604192225261091</v>
      </c>
      <c r="AY102">
        <f t="shared" si="138"/>
        <v>8.6965268506140683E-2</v>
      </c>
      <c r="AZ102">
        <f t="shared" si="139"/>
        <v>14.683593301195968</v>
      </c>
      <c r="BA102">
        <f t="shared" si="140"/>
        <v>0.50727021711850773</v>
      </c>
      <c r="BB102">
        <f t="shared" si="141"/>
        <v>41.420534161981124</v>
      </c>
      <c r="BC102">
        <f t="shared" si="142"/>
        <v>373.35521796459267</v>
      </c>
      <c r="BD102">
        <f t="shared" si="143"/>
        <v>1.6211090622003359E-2</v>
      </c>
      <c r="BE102">
        <f>AVERAGE(E88:E102)</f>
        <v>14.632978400133902</v>
      </c>
      <c r="BF102">
        <f>AVERAGE(O88:O102)</f>
        <v>36.860237884521482</v>
      </c>
      <c r="BG102">
        <f>AVERAGE(P88:P102)</f>
        <v>33.695664723714195</v>
      </c>
      <c r="BH102" t="e">
        <f>AVERAGE(B88:B102)</f>
        <v>#DIV/0!</v>
      </c>
      <c r="BI102">
        <f t="shared" ref="BI102:DJ102" si="144">AVERAGE(C88:C102)</f>
        <v>2354.0666715155044</v>
      </c>
      <c r="BJ102">
        <f t="shared" si="144"/>
        <v>0</v>
      </c>
      <c r="BK102">
        <f t="shared" si="144"/>
        <v>14.632978400133902</v>
      </c>
      <c r="BL102">
        <f t="shared" si="144"/>
        <v>0.14536076265950784</v>
      </c>
      <c r="BM102">
        <f t="shared" si="144"/>
        <v>192.79241838784779</v>
      </c>
      <c r="BN102">
        <f t="shared" si="144"/>
        <v>5.8740640972835534</v>
      </c>
      <c r="BO102">
        <f t="shared" si="144"/>
        <v>3.0753923295178667</v>
      </c>
      <c r="BP102">
        <f t="shared" si="144"/>
        <v>33.695664723714195</v>
      </c>
      <c r="BQ102">
        <f t="shared" si="144"/>
        <v>6</v>
      </c>
      <c r="BR102">
        <f t="shared" si="144"/>
        <v>1.4200000166893005</v>
      </c>
      <c r="BS102">
        <f t="shared" si="144"/>
        <v>1</v>
      </c>
      <c r="BT102">
        <f t="shared" si="144"/>
        <v>2.8400000333786011</v>
      </c>
      <c r="BU102">
        <f t="shared" si="144"/>
        <v>36.860237884521482</v>
      </c>
      <c r="BV102">
        <f t="shared" si="144"/>
        <v>33.695664723714195</v>
      </c>
      <c r="BW102">
        <f t="shared" si="144"/>
        <v>38.110653686523435</v>
      </c>
      <c r="BX102">
        <f t="shared" si="144"/>
        <v>400.50019327799481</v>
      </c>
      <c r="BY102">
        <f t="shared" si="144"/>
        <v>380.2553731282552</v>
      </c>
      <c r="BZ102">
        <f t="shared" si="144"/>
        <v>21.760648473103842</v>
      </c>
      <c r="CA102">
        <f t="shared" si="144"/>
        <v>28.609508895874022</v>
      </c>
      <c r="CB102">
        <f t="shared" si="144"/>
        <v>26.471222941080729</v>
      </c>
      <c r="CC102">
        <f t="shared" si="144"/>
        <v>34.802670542399092</v>
      </c>
      <c r="CD102">
        <f t="shared" si="144"/>
        <v>499.87964680989586</v>
      </c>
      <c r="CE102">
        <f t="shared" si="144"/>
        <v>1499.4191731770834</v>
      </c>
      <c r="CF102">
        <f t="shared" si="144"/>
        <v>239.19046122233073</v>
      </c>
      <c r="CG102">
        <f t="shared" si="144"/>
        <v>76.113936360677087</v>
      </c>
      <c r="CH102">
        <f t="shared" si="144"/>
        <v>-1.2619256973266602</v>
      </c>
      <c r="CI102">
        <f t="shared" si="144"/>
        <v>0.17424046993255615</v>
      </c>
      <c r="CJ102">
        <f t="shared" si="144"/>
        <v>1</v>
      </c>
      <c r="CK102">
        <f t="shared" si="144"/>
        <v>-0.21956524252891541</v>
      </c>
      <c r="CL102">
        <f t="shared" si="144"/>
        <v>2.737391471862793</v>
      </c>
      <c r="CM102">
        <f t="shared" si="144"/>
        <v>1</v>
      </c>
      <c r="CN102">
        <f t="shared" si="144"/>
        <v>0</v>
      </c>
      <c r="CO102">
        <f t="shared" si="144"/>
        <v>0.15999999642372131</v>
      </c>
      <c r="CP102">
        <f t="shared" si="144"/>
        <v>111115</v>
      </c>
      <c r="CQ102">
        <f t="shared" si="144"/>
        <v>0.83313274468315968</v>
      </c>
      <c r="CR102">
        <f t="shared" si="144"/>
        <v>5.8740640972835545E-3</v>
      </c>
      <c r="CS102">
        <f t="shared" si="144"/>
        <v>306.84566472371421</v>
      </c>
      <c r="CT102">
        <f t="shared" si="144"/>
        <v>310.01023788452147</v>
      </c>
      <c r="CU102">
        <f t="shared" si="144"/>
        <v>239.9070623459925</v>
      </c>
      <c r="CV102">
        <f t="shared" si="144"/>
        <v>0.2442986148963521</v>
      </c>
      <c r="CW102">
        <f t="shared" si="144"/>
        <v>5.2529746689073198</v>
      </c>
      <c r="CX102">
        <f t="shared" si="144"/>
        <v>69.014623613594296</v>
      </c>
      <c r="CY102">
        <f t="shared" si="144"/>
        <v>40.405114717720259</v>
      </c>
      <c r="CZ102">
        <f t="shared" si="144"/>
        <v>35.277951304117842</v>
      </c>
      <c r="DA102">
        <f t="shared" si="144"/>
        <v>5.735894990966413</v>
      </c>
      <c r="DB102">
        <f t="shared" si="144"/>
        <v>0.13828297364191247</v>
      </c>
      <c r="DC102">
        <f t="shared" si="144"/>
        <v>2.1775823393894531</v>
      </c>
      <c r="DD102">
        <f t="shared" si="144"/>
        <v>3.5583126515769594</v>
      </c>
      <c r="DE102">
        <f t="shared" si="144"/>
        <v>8.7036055124063427E-2</v>
      </c>
      <c r="DF102">
        <f t="shared" si="144"/>
        <v>14.674189852204934</v>
      </c>
      <c r="DG102">
        <f t="shared" si="144"/>
        <v>0.5070077325996839</v>
      </c>
      <c r="DH102">
        <f t="shared" si="144"/>
        <v>41.446833445493489</v>
      </c>
      <c r="DI102">
        <f t="shared" si="144"/>
        <v>373.29955601276038</v>
      </c>
      <c r="DJ102">
        <f t="shared" si="144"/>
        <v>1.6246756834237899E-2</v>
      </c>
    </row>
    <row r="103" spans="1:114" x14ac:dyDescent="0.25">
      <c r="A103" s="1" t="s">
        <v>9</v>
      </c>
      <c r="B103" s="1" t="s">
        <v>126</v>
      </c>
    </row>
    <row r="104" spans="1:114" x14ac:dyDescent="0.25">
      <c r="A104" s="1" t="s">
        <v>9</v>
      </c>
      <c r="B104" s="1" t="s">
        <v>127</v>
      </c>
    </row>
    <row r="105" spans="1:114" x14ac:dyDescent="0.25">
      <c r="A105" s="1">
        <v>76</v>
      </c>
      <c r="B105" s="1" t="s">
        <v>128</v>
      </c>
      <c r="C105" s="1">
        <v>2602.5000049509108</v>
      </c>
      <c r="D105" s="1">
        <v>0</v>
      </c>
      <c r="E105">
        <f t="shared" ref="E105:E119" si="145">(R105-S105*(1000-T105)/(1000-U105))*AK105</f>
        <v>12.761870896781307</v>
      </c>
      <c r="F105">
        <f t="shared" ref="F105:F119" si="146">IF(AV105&lt;&gt;0,1/(1/AV105-1/N105),0)</f>
        <v>0.13139941570637639</v>
      </c>
      <c r="G105">
        <f t="shared" ref="G105:G119" si="147">((AY105-AL105/2)*S105-E105)/(AY105+AL105/2)</f>
        <v>199.36787604965792</v>
      </c>
      <c r="H105">
        <f t="shared" ref="H105:H119" si="148">AL105*1000</f>
        <v>5.6837636802162139</v>
      </c>
      <c r="I105">
        <f t="shared" ref="I105:I119" si="149">(AQ105-AW105)</f>
        <v>3.2470205785394457</v>
      </c>
      <c r="J105">
        <f t="shared" ref="J105:J119" si="150">(P105+AP105*D105)</f>
        <v>36.058647155761719</v>
      </c>
      <c r="K105" s="1">
        <v>6</v>
      </c>
      <c r="L105">
        <f t="shared" ref="L105:L119" si="151">(K105*AE105+AF105)</f>
        <v>1.4200000166893005</v>
      </c>
      <c r="M105" s="1">
        <v>1</v>
      </c>
      <c r="N105">
        <f t="shared" ref="N105:N119" si="152">L105*(M105+1)*(M105+1)/(M105*M105+1)</f>
        <v>2.8400000333786011</v>
      </c>
      <c r="O105" s="1">
        <v>41.030941009521484</v>
      </c>
      <c r="P105" s="1">
        <v>36.058647155761719</v>
      </c>
      <c r="Q105" s="1">
        <v>42.992973327636719</v>
      </c>
      <c r="R105" s="1">
        <v>399.754150390625</v>
      </c>
      <c r="S105" s="1">
        <v>381.82931518554687</v>
      </c>
      <c r="T105" s="1">
        <v>29.436565399169922</v>
      </c>
      <c r="U105" s="1">
        <v>36.013767242431641</v>
      </c>
      <c r="V105" s="1">
        <v>28.606834411621094</v>
      </c>
      <c r="W105" s="1">
        <v>34.998645782470703</v>
      </c>
      <c r="X105" s="1">
        <v>499.82379150390625</v>
      </c>
      <c r="Y105" s="1">
        <v>1499.983154296875</v>
      </c>
      <c r="Z105" s="1">
        <v>241.89724731445312</v>
      </c>
      <c r="AA105" s="1">
        <v>76.110893249511719</v>
      </c>
      <c r="AB105" s="1">
        <v>-0.83516788482666016</v>
      </c>
      <c r="AC105" s="1">
        <v>4.7500967979431152E-2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ref="AK105:AK119" si="153">X105*0.000001/(K105*0.0001)</f>
        <v>0.83303965250651024</v>
      </c>
      <c r="AL105">
        <f t="shared" ref="AL105:AL119" si="154">(U105-T105)/(1000-U105)*AK105</f>
        <v>5.6837636802162137E-3</v>
      </c>
      <c r="AM105">
        <f t="shared" ref="AM105:AM119" si="155">(P105+273.15)</f>
        <v>309.2086471557617</v>
      </c>
      <c r="AN105">
        <f t="shared" ref="AN105:AN119" si="156">(O105+273.15)</f>
        <v>314.18094100952146</v>
      </c>
      <c r="AO105">
        <f t="shared" ref="AO105:AO119" si="157">(Y105*AG105+Z105*AH105)*AI105</f>
        <v>239.99729932314222</v>
      </c>
      <c r="AP105">
        <f t="shared" ref="AP105:AP119" si="158">((AO105+0.00000010773*(AN105^4-AM105^4))-AL105*44100)/(L105*51.4+0.00000043092*AM105^3)</f>
        <v>0.63261067520065617</v>
      </c>
      <c r="AQ105">
        <f t="shared" ref="AQ105:AQ119" si="159">0.61365*EXP(17.502*J105/(240.97+J105))</f>
        <v>5.9880605726409222</v>
      </c>
      <c r="AR105">
        <f t="shared" ref="AR105:AR119" si="160">AQ105*1000/AA105</f>
        <v>78.675473601531252</v>
      </c>
      <c r="AS105">
        <f t="shared" ref="AS105:AS119" si="161">(AR105-U105)</f>
        <v>42.661706359099611</v>
      </c>
      <c r="AT105">
        <f t="shared" ref="AT105:AT119" si="162">IF(D105,P105,(O105+P105)/2)</f>
        <v>38.544794082641602</v>
      </c>
      <c r="AU105">
        <f t="shared" ref="AU105:AU119" si="163">0.61365*EXP(17.502*AT105/(240.97+AT105))</f>
        <v>6.8563602044840044</v>
      </c>
      <c r="AV105">
        <f t="shared" ref="AV105:AV119" si="164">IF(AS105&lt;&gt;0,(1000-(AR105+U105)/2)/AS105*AL105,0)</f>
        <v>0.12558875081805448</v>
      </c>
      <c r="AW105">
        <f t="shared" ref="AW105:AW119" si="165">U105*AA105/1000</f>
        <v>2.7410399941014765</v>
      </c>
      <c r="AX105">
        <f t="shared" ref="AX105:AX119" si="166">(AU105-AW105)</f>
        <v>4.1153202103825279</v>
      </c>
      <c r="AY105">
        <f t="shared" ref="AY105:AY119" si="167">1/(1.6/F105+1.37/N105)</f>
        <v>7.8995127454518824E-2</v>
      </c>
      <c r="AZ105">
        <f t="shared" ref="AZ105:AZ119" si="168">G105*AA105*0.001</f>
        <v>15.174067131397399</v>
      </c>
      <c r="BA105">
        <f t="shared" ref="BA105:BA119" si="169">G105/S105</f>
        <v>0.52213873613338646</v>
      </c>
      <c r="BB105">
        <f t="shared" ref="BB105:BB119" si="170">(1-AL105*AA105/AQ105/F105)*100</f>
        <v>45.020192799550642</v>
      </c>
      <c r="BC105">
        <f t="shared" ref="BC105:BC119" si="171">(S105-E105/(N105/1.35))</f>
        <v>375.76293296436114</v>
      </c>
      <c r="BD105">
        <f t="shared" ref="BD105:BD119" si="172">E105*BB105/100/BC105</f>
        <v>1.5290009680400288E-2</v>
      </c>
    </row>
    <row r="106" spans="1:114" x14ac:dyDescent="0.25">
      <c r="A106" s="1">
        <v>77</v>
      </c>
      <c r="B106" s="1" t="s">
        <v>129</v>
      </c>
      <c r="C106" s="1">
        <v>2602.5000049509108</v>
      </c>
      <c r="D106" s="1">
        <v>0</v>
      </c>
      <c r="E106">
        <f t="shared" si="145"/>
        <v>12.761870896781307</v>
      </c>
      <c r="F106">
        <f t="shared" si="146"/>
        <v>0.13139941570637639</v>
      </c>
      <c r="G106">
        <f t="shared" si="147"/>
        <v>199.36787604965792</v>
      </c>
      <c r="H106">
        <f t="shared" si="148"/>
        <v>5.6837636802162139</v>
      </c>
      <c r="I106">
        <f t="shared" si="149"/>
        <v>3.2470205785394457</v>
      </c>
      <c r="J106">
        <f t="shared" si="150"/>
        <v>36.058647155761719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41.030941009521484</v>
      </c>
      <c r="P106" s="1">
        <v>36.058647155761719</v>
      </c>
      <c r="Q106" s="1">
        <v>42.992973327636719</v>
      </c>
      <c r="R106" s="1">
        <v>399.754150390625</v>
      </c>
      <c r="S106" s="1">
        <v>381.82931518554687</v>
      </c>
      <c r="T106" s="1">
        <v>29.436565399169922</v>
      </c>
      <c r="U106" s="1">
        <v>36.013767242431641</v>
      </c>
      <c r="V106" s="1">
        <v>28.606834411621094</v>
      </c>
      <c r="W106" s="1">
        <v>34.998645782470703</v>
      </c>
      <c r="X106" s="1">
        <v>499.82379150390625</v>
      </c>
      <c r="Y106" s="1">
        <v>1499.983154296875</v>
      </c>
      <c r="Z106" s="1">
        <v>241.89724731445312</v>
      </c>
      <c r="AA106" s="1">
        <v>76.110893249511719</v>
      </c>
      <c r="AB106" s="1">
        <v>-0.83516788482666016</v>
      </c>
      <c r="AC106" s="1">
        <v>4.7500967979431152E-2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0.83303965250651024</v>
      </c>
      <c r="AL106">
        <f t="shared" si="154"/>
        <v>5.6837636802162137E-3</v>
      </c>
      <c r="AM106">
        <f t="shared" si="155"/>
        <v>309.2086471557617</v>
      </c>
      <c r="AN106">
        <f t="shared" si="156"/>
        <v>314.18094100952146</v>
      </c>
      <c r="AO106">
        <f t="shared" si="157"/>
        <v>239.99729932314222</v>
      </c>
      <c r="AP106">
        <f t="shared" si="158"/>
        <v>0.63261067520065617</v>
      </c>
      <c r="AQ106">
        <f t="shared" si="159"/>
        <v>5.9880605726409222</v>
      </c>
      <c r="AR106">
        <f t="shared" si="160"/>
        <v>78.675473601531252</v>
      </c>
      <c r="AS106">
        <f t="shared" si="161"/>
        <v>42.661706359099611</v>
      </c>
      <c r="AT106">
        <f t="shared" si="162"/>
        <v>38.544794082641602</v>
      </c>
      <c r="AU106">
        <f t="shared" si="163"/>
        <v>6.8563602044840044</v>
      </c>
      <c r="AV106">
        <f t="shared" si="164"/>
        <v>0.12558875081805448</v>
      </c>
      <c r="AW106">
        <f t="shared" si="165"/>
        <v>2.7410399941014765</v>
      </c>
      <c r="AX106">
        <f t="shared" si="166"/>
        <v>4.1153202103825279</v>
      </c>
      <c r="AY106">
        <f t="shared" si="167"/>
        <v>7.8995127454518824E-2</v>
      </c>
      <c r="AZ106">
        <f t="shared" si="168"/>
        <v>15.174067131397399</v>
      </c>
      <c r="BA106">
        <f t="shared" si="169"/>
        <v>0.52213873613338646</v>
      </c>
      <c r="BB106">
        <f t="shared" si="170"/>
        <v>45.020192799550642</v>
      </c>
      <c r="BC106">
        <f t="shared" si="171"/>
        <v>375.76293296436114</v>
      </c>
      <c r="BD106">
        <f t="shared" si="172"/>
        <v>1.5290009680400288E-2</v>
      </c>
    </row>
    <row r="107" spans="1:114" x14ac:dyDescent="0.25">
      <c r="A107" s="1">
        <v>78</v>
      </c>
      <c r="B107" s="1" t="s">
        <v>129</v>
      </c>
      <c r="C107" s="1">
        <v>2602.5000049509108</v>
      </c>
      <c r="D107" s="1">
        <v>0</v>
      </c>
      <c r="E107">
        <f t="shared" si="145"/>
        <v>12.761870896781307</v>
      </c>
      <c r="F107">
        <f t="shared" si="146"/>
        <v>0.13139941570637639</v>
      </c>
      <c r="G107">
        <f t="shared" si="147"/>
        <v>199.36787604965792</v>
      </c>
      <c r="H107">
        <f t="shared" si="148"/>
        <v>5.6837636802162139</v>
      </c>
      <c r="I107">
        <f t="shared" si="149"/>
        <v>3.2470205785394457</v>
      </c>
      <c r="J107">
        <f t="shared" si="150"/>
        <v>36.058647155761719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41.030941009521484</v>
      </c>
      <c r="P107" s="1">
        <v>36.058647155761719</v>
      </c>
      <c r="Q107" s="1">
        <v>42.992973327636719</v>
      </c>
      <c r="R107" s="1">
        <v>399.754150390625</v>
      </c>
      <c r="S107" s="1">
        <v>381.82931518554687</v>
      </c>
      <c r="T107" s="1">
        <v>29.436565399169922</v>
      </c>
      <c r="U107" s="1">
        <v>36.013767242431641</v>
      </c>
      <c r="V107" s="1">
        <v>28.606834411621094</v>
      </c>
      <c r="W107" s="1">
        <v>34.998645782470703</v>
      </c>
      <c r="X107" s="1">
        <v>499.82379150390625</v>
      </c>
      <c r="Y107" s="1">
        <v>1499.983154296875</v>
      </c>
      <c r="Z107" s="1">
        <v>241.89724731445312</v>
      </c>
      <c r="AA107" s="1">
        <v>76.110893249511719</v>
      </c>
      <c r="AB107" s="1">
        <v>-0.83516788482666016</v>
      </c>
      <c r="AC107" s="1">
        <v>4.7500967979431152E-2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0.83303965250651024</v>
      </c>
      <c r="AL107">
        <f t="shared" si="154"/>
        <v>5.6837636802162137E-3</v>
      </c>
      <c r="AM107">
        <f t="shared" si="155"/>
        <v>309.2086471557617</v>
      </c>
      <c r="AN107">
        <f t="shared" si="156"/>
        <v>314.18094100952146</v>
      </c>
      <c r="AO107">
        <f t="shared" si="157"/>
        <v>239.99729932314222</v>
      </c>
      <c r="AP107">
        <f t="shared" si="158"/>
        <v>0.63261067520065617</v>
      </c>
      <c r="AQ107">
        <f t="shared" si="159"/>
        <v>5.9880605726409222</v>
      </c>
      <c r="AR107">
        <f t="shared" si="160"/>
        <v>78.675473601531252</v>
      </c>
      <c r="AS107">
        <f t="shared" si="161"/>
        <v>42.661706359099611</v>
      </c>
      <c r="AT107">
        <f t="shared" si="162"/>
        <v>38.544794082641602</v>
      </c>
      <c r="AU107">
        <f t="shared" si="163"/>
        <v>6.8563602044840044</v>
      </c>
      <c r="AV107">
        <f t="shared" si="164"/>
        <v>0.12558875081805448</v>
      </c>
      <c r="AW107">
        <f t="shared" si="165"/>
        <v>2.7410399941014765</v>
      </c>
      <c r="AX107">
        <f t="shared" si="166"/>
        <v>4.1153202103825279</v>
      </c>
      <c r="AY107">
        <f t="shared" si="167"/>
        <v>7.8995127454518824E-2</v>
      </c>
      <c r="AZ107">
        <f t="shared" si="168"/>
        <v>15.174067131397399</v>
      </c>
      <c r="BA107">
        <f t="shared" si="169"/>
        <v>0.52213873613338646</v>
      </c>
      <c r="BB107">
        <f t="shared" si="170"/>
        <v>45.020192799550642</v>
      </c>
      <c r="BC107">
        <f t="shared" si="171"/>
        <v>375.76293296436114</v>
      </c>
      <c r="BD107">
        <f t="shared" si="172"/>
        <v>1.5290009680400288E-2</v>
      </c>
    </row>
    <row r="108" spans="1:114" x14ac:dyDescent="0.25">
      <c r="A108" s="1">
        <v>79</v>
      </c>
      <c r="B108" s="1" t="s">
        <v>130</v>
      </c>
      <c r="C108" s="1">
        <v>2603.0000049397349</v>
      </c>
      <c r="D108" s="1">
        <v>0</v>
      </c>
      <c r="E108">
        <f t="shared" si="145"/>
        <v>12.767256243914559</v>
      </c>
      <c r="F108">
        <f t="shared" si="146"/>
        <v>0.13139062579764965</v>
      </c>
      <c r="G108">
        <f t="shared" si="147"/>
        <v>199.27399172805156</v>
      </c>
      <c r="H108">
        <f t="shared" si="148"/>
        <v>5.6842396629987011</v>
      </c>
      <c r="I108">
        <f t="shared" si="149"/>
        <v>3.247497785613104</v>
      </c>
      <c r="J108">
        <f t="shared" si="150"/>
        <v>36.060317993164063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41.033096313476562</v>
      </c>
      <c r="P108" s="1">
        <v>36.060317993164063</v>
      </c>
      <c r="Q108" s="1">
        <v>42.993316650390625</v>
      </c>
      <c r="R108" s="1">
        <v>399.74398803710937</v>
      </c>
      <c r="S108" s="1">
        <v>381.81314086914062</v>
      </c>
      <c r="T108" s="1">
        <v>29.437057495117188</v>
      </c>
      <c r="U108" s="1">
        <v>36.014598846435547</v>
      </c>
      <c r="V108" s="1">
        <v>28.60413932800293</v>
      </c>
      <c r="W108" s="1">
        <v>34.995571136474609</v>
      </c>
      <c r="X108" s="1">
        <v>499.83941650390625</v>
      </c>
      <c r="Y108" s="1">
        <v>1500.0086669921875</v>
      </c>
      <c r="Z108" s="1">
        <v>241.94783020019531</v>
      </c>
      <c r="AA108" s="1">
        <v>76.111152648925781</v>
      </c>
      <c r="AB108" s="1">
        <v>-0.83516788482666016</v>
      </c>
      <c r="AC108" s="1">
        <v>4.7500967979431152E-2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0.83306569417317688</v>
      </c>
      <c r="AL108">
        <f t="shared" si="154"/>
        <v>5.6842396629987009E-3</v>
      </c>
      <c r="AM108">
        <f t="shared" si="155"/>
        <v>309.21031799316404</v>
      </c>
      <c r="AN108">
        <f t="shared" si="156"/>
        <v>314.18309631347654</v>
      </c>
      <c r="AO108">
        <f t="shared" si="157"/>
        <v>240.00138135430097</v>
      </c>
      <c r="AP108">
        <f t="shared" si="158"/>
        <v>0.63249960884426715</v>
      </c>
      <c r="AQ108">
        <f t="shared" si="159"/>
        <v>5.9886104160039864</v>
      </c>
      <c r="AR108">
        <f t="shared" si="160"/>
        <v>78.682429677912765</v>
      </c>
      <c r="AS108">
        <f t="shared" si="161"/>
        <v>42.667830831477218</v>
      </c>
      <c r="AT108">
        <f t="shared" si="162"/>
        <v>38.546707153320312</v>
      </c>
      <c r="AU108">
        <f t="shared" si="163"/>
        <v>6.8570682890892369</v>
      </c>
      <c r="AV108">
        <f t="shared" si="164"/>
        <v>0.12558072110060658</v>
      </c>
      <c r="AW108">
        <f t="shared" si="165"/>
        <v>2.7411126303908824</v>
      </c>
      <c r="AX108">
        <f t="shared" si="166"/>
        <v>4.1159556586983541</v>
      </c>
      <c r="AY108">
        <f t="shared" si="167"/>
        <v>7.8990044465220427E-2</v>
      </c>
      <c r="AZ108">
        <f t="shared" si="168"/>
        <v>15.166973203374505</v>
      </c>
      <c r="BA108">
        <f t="shared" si="169"/>
        <v>0.52191496414825866</v>
      </c>
      <c r="BB108">
        <f t="shared" si="170"/>
        <v>45.016771480415606</v>
      </c>
      <c r="BC108">
        <f t="shared" si="171"/>
        <v>375.74419871184773</v>
      </c>
      <c r="BD108">
        <f t="shared" si="172"/>
        <v>1.5296062021305366E-2</v>
      </c>
    </row>
    <row r="109" spans="1:114" x14ac:dyDescent="0.25">
      <c r="A109" s="1">
        <v>80</v>
      </c>
      <c r="B109" s="1" t="s">
        <v>130</v>
      </c>
      <c r="C109" s="1">
        <v>2603.5000049285591</v>
      </c>
      <c r="D109" s="1">
        <v>0</v>
      </c>
      <c r="E109">
        <f t="shared" si="145"/>
        <v>12.766744541370789</v>
      </c>
      <c r="F109">
        <f t="shared" si="146"/>
        <v>0.13141130226360298</v>
      </c>
      <c r="G109">
        <f t="shared" si="147"/>
        <v>199.30393614666679</v>
      </c>
      <c r="H109">
        <f t="shared" si="148"/>
        <v>5.6863334993801367</v>
      </c>
      <c r="I109">
        <f t="shared" si="149"/>
        <v>3.2481720133750578</v>
      </c>
      <c r="J109">
        <f t="shared" si="150"/>
        <v>36.062915802001953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41.034717559814453</v>
      </c>
      <c r="P109" s="1">
        <v>36.062915802001953</v>
      </c>
      <c r="Q109" s="1">
        <v>42.993114471435547</v>
      </c>
      <c r="R109" s="1">
        <v>399.74917602539062</v>
      </c>
      <c r="S109" s="1">
        <v>381.81793212890625</v>
      </c>
      <c r="T109" s="1">
        <v>29.437124252319336</v>
      </c>
      <c r="U109" s="1">
        <v>36.017078399658203</v>
      </c>
      <c r="V109" s="1">
        <v>28.601661682128906</v>
      </c>
      <c r="W109" s="1">
        <v>34.994865417480469</v>
      </c>
      <c r="X109" s="1">
        <v>499.83889770507812</v>
      </c>
      <c r="Y109" s="1">
        <v>1500.05859375</v>
      </c>
      <c r="Z109" s="1">
        <v>241.96640014648437</v>
      </c>
      <c r="AA109" s="1">
        <v>76.110931396484375</v>
      </c>
      <c r="AB109" s="1">
        <v>-0.83516788482666016</v>
      </c>
      <c r="AC109" s="1">
        <v>4.7500967979431152E-2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0.83306482950846339</v>
      </c>
      <c r="AL109">
        <f t="shared" si="154"/>
        <v>5.6863334993801371E-3</v>
      </c>
      <c r="AM109">
        <f t="shared" si="155"/>
        <v>309.21291580200193</v>
      </c>
      <c r="AN109">
        <f t="shared" si="156"/>
        <v>314.18471755981443</v>
      </c>
      <c r="AO109">
        <f t="shared" si="157"/>
        <v>240.00936963537242</v>
      </c>
      <c r="AP109">
        <f t="shared" si="158"/>
        <v>0.63138000108587733</v>
      </c>
      <c r="AQ109">
        <f t="shared" si="159"/>
        <v>5.9894653965532427</v>
      </c>
      <c r="AR109">
        <f t="shared" si="160"/>
        <v>78.693891753240337</v>
      </c>
      <c r="AS109">
        <f t="shared" si="161"/>
        <v>42.676813353582133</v>
      </c>
      <c r="AT109">
        <f t="shared" si="162"/>
        <v>38.548816680908203</v>
      </c>
      <c r="AU109">
        <f t="shared" si="163"/>
        <v>6.8578491618036397</v>
      </c>
      <c r="AV109">
        <f t="shared" si="164"/>
        <v>0.12559960929619907</v>
      </c>
      <c r="AW109">
        <f t="shared" si="165"/>
        <v>2.7412933831781849</v>
      </c>
      <c r="AX109">
        <f t="shared" si="166"/>
        <v>4.1165557786254547</v>
      </c>
      <c r="AY109">
        <f t="shared" si="167"/>
        <v>7.9002001118713056E-2</v>
      </c>
      <c r="AZ109">
        <f t="shared" si="168"/>
        <v>15.169208211108259</v>
      </c>
      <c r="BA109">
        <f t="shared" si="169"/>
        <v>0.52198684078405044</v>
      </c>
      <c r="BB109">
        <f t="shared" si="170"/>
        <v>45.013182506197737</v>
      </c>
      <c r="BC109">
        <f t="shared" si="171"/>
        <v>375.74923321049573</v>
      </c>
      <c r="BD109">
        <f t="shared" si="172"/>
        <v>1.5294024611589675E-2</v>
      </c>
    </row>
    <row r="110" spans="1:114" x14ac:dyDescent="0.25">
      <c r="A110" s="1">
        <v>81</v>
      </c>
      <c r="B110" s="1" t="s">
        <v>131</v>
      </c>
      <c r="C110" s="1">
        <v>2604.0000049173832</v>
      </c>
      <c r="D110" s="1">
        <v>0</v>
      </c>
      <c r="E110">
        <f t="shared" si="145"/>
        <v>12.772238231280785</v>
      </c>
      <c r="F110">
        <f t="shared" si="146"/>
        <v>0.13141522175639028</v>
      </c>
      <c r="G110">
        <f t="shared" si="147"/>
        <v>199.22600070006527</v>
      </c>
      <c r="H110">
        <f t="shared" si="148"/>
        <v>5.6885880284430126</v>
      </c>
      <c r="I110">
        <f t="shared" si="149"/>
        <v>3.2493284281336905</v>
      </c>
      <c r="J110">
        <f t="shared" si="150"/>
        <v>36.067066192626953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41.036411285400391</v>
      </c>
      <c r="P110" s="1">
        <v>36.067066192626953</v>
      </c>
      <c r="Q110" s="1">
        <v>42.992622375488281</v>
      </c>
      <c r="R110" s="1">
        <v>399.7479248046875</v>
      </c>
      <c r="S110" s="1">
        <v>381.80947875976562</v>
      </c>
      <c r="T110" s="1">
        <v>29.437458038330078</v>
      </c>
      <c r="U110" s="1">
        <v>36.019866943359375</v>
      </c>
      <c r="V110" s="1">
        <v>28.599390029907227</v>
      </c>
      <c r="W110" s="1">
        <v>34.994403839111328</v>
      </c>
      <c r="X110" s="1">
        <v>499.84915161132812</v>
      </c>
      <c r="Y110" s="1">
        <v>1500.113037109375</v>
      </c>
      <c r="Z110" s="1">
        <v>241.95277404785156</v>
      </c>
      <c r="AA110" s="1">
        <v>76.110862731933594</v>
      </c>
      <c r="AB110" s="1">
        <v>-0.83516788482666016</v>
      </c>
      <c r="AC110" s="1">
        <v>4.7500967979431152E-2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0.83308191935221343</v>
      </c>
      <c r="AL110">
        <f t="shared" si="154"/>
        <v>5.6885880284430123E-3</v>
      </c>
      <c r="AM110">
        <f t="shared" si="155"/>
        <v>309.21706619262693</v>
      </c>
      <c r="AN110">
        <f t="shared" si="156"/>
        <v>314.18641128540037</v>
      </c>
      <c r="AO110">
        <f t="shared" si="157"/>
        <v>240.01808057267772</v>
      </c>
      <c r="AP110">
        <f t="shared" si="158"/>
        <v>0.62996531637904085</v>
      </c>
      <c r="AQ110">
        <f t="shared" si="159"/>
        <v>5.9908315766822282</v>
      </c>
      <c r="AR110">
        <f t="shared" si="160"/>
        <v>78.711912618600152</v>
      </c>
      <c r="AS110">
        <f t="shared" si="161"/>
        <v>42.692045675240777</v>
      </c>
      <c r="AT110">
        <f t="shared" si="162"/>
        <v>38.551738739013672</v>
      </c>
      <c r="AU110">
        <f t="shared" si="163"/>
        <v>6.8589309320848528</v>
      </c>
      <c r="AV110">
        <f t="shared" si="164"/>
        <v>0.12560318976946536</v>
      </c>
      <c r="AW110">
        <f t="shared" si="165"/>
        <v>2.7415031485485377</v>
      </c>
      <c r="AX110">
        <f t="shared" si="166"/>
        <v>4.1174277835363151</v>
      </c>
      <c r="AY110">
        <f t="shared" si="167"/>
        <v>7.9004267641577752E-2</v>
      </c>
      <c r="AZ110">
        <f t="shared" si="168"/>
        <v>15.163262791914775</v>
      </c>
      <c r="BA110">
        <f t="shared" si="169"/>
        <v>0.52179427642082765</v>
      </c>
      <c r="BB110">
        <f t="shared" si="170"/>
        <v>45.005615556226964</v>
      </c>
      <c r="BC110">
        <f t="shared" si="171"/>
        <v>375.73816840428071</v>
      </c>
      <c r="BD110">
        <f t="shared" si="172"/>
        <v>1.5298484209649925E-2</v>
      </c>
    </row>
    <row r="111" spans="1:114" x14ac:dyDescent="0.25">
      <c r="A111" s="1">
        <v>82</v>
      </c>
      <c r="B111" s="1" t="s">
        <v>131</v>
      </c>
      <c r="C111" s="1">
        <v>2604.5000049062073</v>
      </c>
      <c r="D111" s="1">
        <v>0</v>
      </c>
      <c r="E111">
        <f t="shared" si="145"/>
        <v>12.760442833229588</v>
      </c>
      <c r="F111">
        <f t="shared" si="146"/>
        <v>0.13137628978802707</v>
      </c>
      <c r="G111">
        <f t="shared" si="147"/>
        <v>199.32950410027837</v>
      </c>
      <c r="H111">
        <f t="shared" si="148"/>
        <v>5.6883912281234732</v>
      </c>
      <c r="I111">
        <f t="shared" si="149"/>
        <v>3.2501019037163474</v>
      </c>
      <c r="J111">
        <f t="shared" si="150"/>
        <v>36.069759368896484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41.038143157958984</v>
      </c>
      <c r="P111" s="1">
        <v>36.069759368896484</v>
      </c>
      <c r="Q111" s="1">
        <v>42.992359161376953</v>
      </c>
      <c r="R111" s="1">
        <v>399.742919921875</v>
      </c>
      <c r="S111" s="1">
        <v>381.81903076171875</v>
      </c>
      <c r="T111" s="1">
        <v>29.439443588256836</v>
      </c>
      <c r="U111" s="1">
        <v>36.021476745605469</v>
      </c>
      <c r="V111" s="1">
        <v>28.598596572875977</v>
      </c>
      <c r="W111" s="1">
        <v>34.992633819580078</v>
      </c>
      <c r="X111" s="1">
        <v>499.85955810546875</v>
      </c>
      <c r="Y111" s="1">
        <v>1500.12060546875</v>
      </c>
      <c r="Z111" s="1">
        <v>242.00628662109375</v>
      </c>
      <c r="AA111" s="1">
        <v>76.110603332519531</v>
      </c>
      <c r="AB111" s="1">
        <v>-0.83516788482666016</v>
      </c>
      <c r="AC111" s="1">
        <v>4.7500967979431152E-2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0.83309926350911445</v>
      </c>
      <c r="AL111">
        <f t="shared" si="154"/>
        <v>5.6883912281234733E-3</v>
      </c>
      <c r="AM111">
        <f t="shared" si="155"/>
        <v>309.21975936889646</v>
      </c>
      <c r="AN111">
        <f t="shared" si="156"/>
        <v>314.18814315795896</v>
      </c>
      <c r="AO111">
        <f t="shared" si="157"/>
        <v>240.01929151015065</v>
      </c>
      <c r="AP111">
        <f t="shared" si="158"/>
        <v>0.6299479749769139</v>
      </c>
      <c r="AQ111">
        <f t="shared" si="159"/>
        <v>5.991718231752702</v>
      </c>
      <c r="AR111">
        <f t="shared" si="160"/>
        <v>78.723830444169408</v>
      </c>
      <c r="AS111">
        <f t="shared" si="161"/>
        <v>42.70235369856394</v>
      </c>
      <c r="AT111">
        <f t="shared" si="162"/>
        <v>38.553951263427734</v>
      </c>
      <c r="AU111">
        <f t="shared" si="163"/>
        <v>6.8597501255442088</v>
      </c>
      <c r="AV111">
        <f t="shared" si="164"/>
        <v>0.12556762483236308</v>
      </c>
      <c r="AW111">
        <f t="shared" si="165"/>
        <v>2.7416163280363546</v>
      </c>
      <c r="AX111">
        <f t="shared" si="166"/>
        <v>4.1181337975078538</v>
      </c>
      <c r="AY111">
        <f t="shared" si="167"/>
        <v>7.8981754245779356E-2</v>
      </c>
      <c r="AZ111">
        <f t="shared" si="168"/>
        <v>15.171088819044114</v>
      </c>
      <c r="BA111">
        <f t="shared" si="169"/>
        <v>0.52205230237639366</v>
      </c>
      <c r="BB111">
        <f t="shared" si="170"/>
        <v>44.999549340476463</v>
      </c>
      <c r="BC111">
        <f t="shared" si="171"/>
        <v>375.75332737355143</v>
      </c>
      <c r="BD111">
        <f t="shared" si="172"/>
        <v>1.5281679097664909E-2</v>
      </c>
    </row>
    <row r="112" spans="1:114" x14ac:dyDescent="0.25">
      <c r="A112" s="1">
        <v>83</v>
      </c>
      <c r="B112" s="1" t="s">
        <v>132</v>
      </c>
      <c r="C112" s="1">
        <v>2605.0000048950315</v>
      </c>
      <c r="D112" s="1">
        <v>0</v>
      </c>
      <c r="E112">
        <f t="shared" si="145"/>
        <v>12.757708135591722</v>
      </c>
      <c r="F112">
        <f t="shared" si="146"/>
        <v>0.13136145867644045</v>
      </c>
      <c r="G112">
        <f t="shared" si="147"/>
        <v>199.35173528088109</v>
      </c>
      <c r="H112">
        <f t="shared" si="148"/>
        <v>5.6887950305198931</v>
      </c>
      <c r="I112">
        <f t="shared" si="149"/>
        <v>3.2506584151347049</v>
      </c>
      <c r="J112">
        <f t="shared" si="150"/>
        <v>36.071975708007812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41.039936065673828</v>
      </c>
      <c r="P112" s="1">
        <v>36.071975708007812</v>
      </c>
      <c r="Q112" s="1">
        <v>42.992443084716797</v>
      </c>
      <c r="R112" s="1">
        <v>399.75048828125</v>
      </c>
      <c r="S112" s="1">
        <v>381.8291015625</v>
      </c>
      <c r="T112" s="1">
        <v>29.441122055053711</v>
      </c>
      <c r="U112" s="1">
        <v>36.023799896240234</v>
      </c>
      <c r="V112" s="1">
        <v>28.597471237182617</v>
      </c>
      <c r="W112" s="1">
        <v>34.991519927978516</v>
      </c>
      <c r="X112" s="1">
        <v>499.84487915039062</v>
      </c>
      <c r="Y112" s="1">
        <v>1500.139404296875</v>
      </c>
      <c r="Z112" s="1">
        <v>241.97709655761719</v>
      </c>
      <c r="AA112" s="1">
        <v>76.110504150390625</v>
      </c>
      <c r="AB112" s="1">
        <v>-0.83516788482666016</v>
      </c>
      <c r="AC112" s="1">
        <v>4.7500967979431152E-2</v>
      </c>
      <c r="AD112" s="1">
        <v>0.66666668653488159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0.83307479858398414</v>
      </c>
      <c r="AL112">
        <f t="shared" si="154"/>
        <v>5.688795030519893E-3</v>
      </c>
      <c r="AM112">
        <f t="shared" si="155"/>
        <v>309.22197570800779</v>
      </c>
      <c r="AN112">
        <f t="shared" si="156"/>
        <v>314.18993606567381</v>
      </c>
      <c r="AO112">
        <f t="shared" si="157"/>
        <v>240.02229932258342</v>
      </c>
      <c r="AP112">
        <f t="shared" si="158"/>
        <v>0.6297234474720842</v>
      </c>
      <c r="AQ112">
        <f t="shared" si="159"/>
        <v>5.9924479866503386</v>
      </c>
      <c r="AR112">
        <f t="shared" si="160"/>
        <v>78.733521128825473</v>
      </c>
      <c r="AS112">
        <f t="shared" si="161"/>
        <v>42.709721232585238</v>
      </c>
      <c r="AT112">
        <f t="shared" si="162"/>
        <v>38.55595588684082</v>
      </c>
      <c r="AU112">
        <f t="shared" si="163"/>
        <v>6.8604924163481389</v>
      </c>
      <c r="AV112">
        <f t="shared" si="164"/>
        <v>0.12555407614431113</v>
      </c>
      <c r="AW112">
        <f t="shared" si="165"/>
        <v>2.7417895715156337</v>
      </c>
      <c r="AX112">
        <f t="shared" si="166"/>
        <v>4.1187028448325051</v>
      </c>
      <c r="AY112">
        <f t="shared" si="167"/>
        <v>7.8973177646510906E-2</v>
      </c>
      <c r="AZ112">
        <f t="shared" si="168"/>
        <v>15.172761075483074</v>
      </c>
      <c r="BA112">
        <f t="shared" si="169"/>
        <v>0.52209675602279892</v>
      </c>
      <c r="BB112">
        <f t="shared" si="170"/>
        <v>44.996205671765587</v>
      </c>
      <c r="BC112">
        <f t="shared" si="171"/>
        <v>375.76469811861705</v>
      </c>
      <c r="BD112">
        <f t="shared" si="172"/>
        <v>1.5276806523965519E-2</v>
      </c>
    </row>
    <row r="113" spans="1:114" x14ac:dyDescent="0.25">
      <c r="A113" s="1">
        <v>84</v>
      </c>
      <c r="B113" s="1" t="s">
        <v>132</v>
      </c>
      <c r="C113" s="1">
        <v>2605.5000048838556</v>
      </c>
      <c r="D113" s="1">
        <v>0</v>
      </c>
      <c r="E113">
        <f t="shared" si="145"/>
        <v>12.758079658151029</v>
      </c>
      <c r="F113">
        <f t="shared" si="146"/>
        <v>0.13140113390850305</v>
      </c>
      <c r="G113">
        <f t="shared" si="147"/>
        <v>199.39766192157219</v>
      </c>
      <c r="H113">
        <f t="shared" si="148"/>
        <v>5.6898689758955534</v>
      </c>
      <c r="I113">
        <f t="shared" si="149"/>
        <v>3.2503338156894137</v>
      </c>
      <c r="J113">
        <f t="shared" si="150"/>
        <v>36.071666717529297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41.041797637939453</v>
      </c>
      <c r="P113" s="1">
        <v>36.071666717529297</v>
      </c>
      <c r="Q113" s="1">
        <v>42.991600036621094</v>
      </c>
      <c r="R113" s="1">
        <v>399.75485229492187</v>
      </c>
      <c r="S113" s="1">
        <v>381.83245849609375</v>
      </c>
      <c r="T113" s="1">
        <v>29.442781448364258</v>
      </c>
      <c r="U113" s="1">
        <v>36.026699066162109</v>
      </c>
      <c r="V113" s="1">
        <v>28.596282958984375</v>
      </c>
      <c r="W113" s="1">
        <v>34.990909576416016</v>
      </c>
      <c r="X113" s="1">
        <v>499.84359741210937</v>
      </c>
      <c r="Y113" s="1">
        <v>1500.2574462890625</v>
      </c>
      <c r="Z113" s="1">
        <v>241.98048400878906</v>
      </c>
      <c r="AA113" s="1">
        <v>76.110565185546875</v>
      </c>
      <c r="AB113" s="1">
        <v>-0.83516788482666016</v>
      </c>
      <c r="AC113" s="1">
        <v>4.7500967979431152E-2</v>
      </c>
      <c r="AD113" s="1">
        <v>0.66666668653488159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0.83307266235351563</v>
      </c>
      <c r="AL113">
        <f t="shared" si="154"/>
        <v>5.6898689758955534E-3</v>
      </c>
      <c r="AM113">
        <f t="shared" si="155"/>
        <v>309.22166671752927</v>
      </c>
      <c r="AN113">
        <f t="shared" si="156"/>
        <v>314.19179763793943</v>
      </c>
      <c r="AO113">
        <f t="shared" si="157"/>
        <v>240.04118604091127</v>
      </c>
      <c r="AP113">
        <f t="shared" si="158"/>
        <v>0.62972772899721363</v>
      </c>
      <c r="AQ113">
        <f t="shared" si="159"/>
        <v>5.9923462433846257</v>
      </c>
      <c r="AR113">
        <f t="shared" si="160"/>
        <v>78.732121207826097</v>
      </c>
      <c r="AS113">
        <f t="shared" si="161"/>
        <v>42.705422141663988</v>
      </c>
      <c r="AT113">
        <f t="shared" si="162"/>
        <v>38.556732177734375</v>
      </c>
      <c r="AU113">
        <f t="shared" si="163"/>
        <v>6.8607798873532921</v>
      </c>
      <c r="AV113">
        <f t="shared" si="164"/>
        <v>0.12559032041669693</v>
      </c>
      <c r="AW113">
        <f t="shared" si="165"/>
        <v>2.742012427695212</v>
      </c>
      <c r="AX113">
        <f t="shared" si="166"/>
        <v>4.1187674596580806</v>
      </c>
      <c r="AY113">
        <f t="shared" si="167"/>
        <v>7.8996121045769752E-2</v>
      </c>
      <c r="AZ113">
        <f t="shared" si="168"/>
        <v>15.176268745527459</v>
      </c>
      <c r="BA113">
        <f t="shared" si="169"/>
        <v>0.52221244549751156</v>
      </c>
      <c r="BB113">
        <f t="shared" si="170"/>
        <v>45.001454982373467</v>
      </c>
      <c r="BC113">
        <f t="shared" si="171"/>
        <v>375.76787844817943</v>
      </c>
      <c r="BD113">
        <f t="shared" si="172"/>
        <v>1.5278904353635282E-2</v>
      </c>
    </row>
    <row r="114" spans="1:114" x14ac:dyDescent="0.25">
      <c r="A114" s="1">
        <v>85</v>
      </c>
      <c r="B114" s="1" t="s">
        <v>133</v>
      </c>
      <c r="C114" s="1">
        <v>2606.0000048726797</v>
      </c>
      <c r="D114" s="1">
        <v>0</v>
      </c>
      <c r="E114">
        <f t="shared" si="145"/>
        <v>12.782442082231412</v>
      </c>
      <c r="F114">
        <f t="shared" si="146"/>
        <v>0.13143905866517694</v>
      </c>
      <c r="G114">
        <f t="shared" si="147"/>
        <v>199.14068388829685</v>
      </c>
      <c r="H114">
        <f t="shared" si="148"/>
        <v>5.6925624141254456</v>
      </c>
      <c r="I114">
        <f t="shared" si="149"/>
        <v>3.2509413788042285</v>
      </c>
      <c r="J114">
        <f t="shared" si="150"/>
        <v>36.074260711669922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41.042972564697266</v>
      </c>
      <c r="P114" s="1">
        <v>36.074260711669922</v>
      </c>
      <c r="Q114" s="1">
        <v>42.991714477539063</v>
      </c>
      <c r="R114" s="1">
        <v>399.7857666015625</v>
      </c>
      <c r="S114" s="1">
        <v>381.8338623046875</v>
      </c>
      <c r="T114" s="1">
        <v>29.443384170532227</v>
      </c>
      <c r="U114" s="1">
        <v>36.030036926269531</v>
      </c>
      <c r="V114" s="1">
        <v>28.595008850097656</v>
      </c>
      <c r="W114" s="1">
        <v>34.991874694824219</v>
      </c>
      <c r="X114" s="1">
        <v>499.87081909179687</v>
      </c>
      <c r="Y114" s="1">
        <v>1500.3038330078125</v>
      </c>
      <c r="Z114" s="1">
        <v>241.96498107910156</v>
      </c>
      <c r="AA114" s="1">
        <v>76.110359191894531</v>
      </c>
      <c r="AB114" s="1">
        <v>-0.83516788482666016</v>
      </c>
      <c r="AC114" s="1">
        <v>4.7500967979431152E-2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0.83311803181966126</v>
      </c>
      <c r="AL114">
        <f t="shared" si="154"/>
        <v>5.6925624141254457E-3</v>
      </c>
      <c r="AM114">
        <f t="shared" si="155"/>
        <v>309.2242607116699</v>
      </c>
      <c r="AN114">
        <f t="shared" si="156"/>
        <v>314.19297256469724</v>
      </c>
      <c r="AO114">
        <f t="shared" si="157"/>
        <v>240.04860791574538</v>
      </c>
      <c r="AP114">
        <f t="shared" si="158"/>
        <v>0.62822406803028619</v>
      </c>
      <c r="AQ114">
        <f t="shared" si="159"/>
        <v>5.9932004309598259</v>
      </c>
      <c r="AR114">
        <f t="shared" si="160"/>
        <v>78.743557310633207</v>
      </c>
      <c r="AS114">
        <f t="shared" si="161"/>
        <v>42.713520384363676</v>
      </c>
      <c r="AT114">
        <f t="shared" si="162"/>
        <v>38.558616638183594</v>
      </c>
      <c r="AU114">
        <f t="shared" si="163"/>
        <v>6.861477771985709</v>
      </c>
      <c r="AV114">
        <f t="shared" si="164"/>
        <v>0.1256249646832252</v>
      </c>
      <c r="AW114">
        <f t="shared" si="165"/>
        <v>2.7422590521555974</v>
      </c>
      <c r="AX114">
        <f t="shared" si="166"/>
        <v>4.119218719830112</v>
      </c>
      <c r="AY114">
        <f t="shared" si="167"/>
        <v>7.9018051686308266E-2</v>
      </c>
      <c r="AZ114">
        <f t="shared" si="168"/>
        <v>15.156668980457797</v>
      </c>
      <c r="BA114">
        <f t="shared" si="169"/>
        <v>0.52153751552132088</v>
      </c>
      <c r="BB114">
        <f t="shared" si="170"/>
        <v>44.999285628949352</v>
      </c>
      <c r="BC114">
        <f t="shared" si="171"/>
        <v>375.75770152715273</v>
      </c>
      <c r="BD114">
        <f t="shared" si="172"/>
        <v>1.5307757098686339E-2</v>
      </c>
    </row>
    <row r="115" spans="1:114" x14ac:dyDescent="0.25">
      <c r="A115" s="1">
        <v>86</v>
      </c>
      <c r="B115" s="1" t="s">
        <v>133</v>
      </c>
      <c r="C115" s="1">
        <v>2606.5000048615038</v>
      </c>
      <c r="D115" s="1">
        <v>0</v>
      </c>
      <c r="E115">
        <f t="shared" si="145"/>
        <v>12.764123320730549</v>
      </c>
      <c r="F115">
        <f t="shared" si="146"/>
        <v>0.13142506273094726</v>
      </c>
      <c r="G115">
        <f t="shared" si="147"/>
        <v>199.33889348338107</v>
      </c>
      <c r="H115">
        <f t="shared" si="148"/>
        <v>5.693376660168961</v>
      </c>
      <c r="I115">
        <f t="shared" si="149"/>
        <v>3.2516988593382008</v>
      </c>
      <c r="J115">
        <f t="shared" si="150"/>
        <v>36.077060699462891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41.044853210449219</v>
      </c>
      <c r="P115" s="1">
        <v>36.077060699462891</v>
      </c>
      <c r="Q115" s="1">
        <v>42.991485595703125</v>
      </c>
      <c r="R115" s="1">
        <v>399.7591552734375</v>
      </c>
      <c r="S115" s="1">
        <v>381.82888793945313</v>
      </c>
      <c r="T115" s="1">
        <v>29.444761276245117</v>
      </c>
      <c r="U115" s="1">
        <v>36.032344818115234</v>
      </c>
      <c r="V115" s="1">
        <v>28.593379974365234</v>
      </c>
      <c r="W115" s="1">
        <v>34.990489959716797</v>
      </c>
      <c r="X115" s="1">
        <v>499.8704833984375</v>
      </c>
      <c r="Y115" s="1">
        <v>1500.328369140625</v>
      </c>
      <c r="Z115" s="1">
        <v>241.91035461425781</v>
      </c>
      <c r="AA115" s="1">
        <v>76.110054016113281</v>
      </c>
      <c r="AB115" s="1">
        <v>-0.83516788482666016</v>
      </c>
      <c r="AC115" s="1">
        <v>4.7500967979431152E-2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0.83311747233072908</v>
      </c>
      <c r="AL115">
        <f t="shared" si="154"/>
        <v>5.6933766601689612E-3</v>
      </c>
      <c r="AM115">
        <f t="shared" si="155"/>
        <v>309.22706069946287</v>
      </c>
      <c r="AN115">
        <f t="shared" si="156"/>
        <v>314.1948532104492</v>
      </c>
      <c r="AO115">
        <f t="shared" si="157"/>
        <v>240.05253369690763</v>
      </c>
      <c r="AP115">
        <f t="shared" si="158"/>
        <v>0.62772552316125196</v>
      </c>
      <c r="AQ115">
        <f t="shared" si="159"/>
        <v>5.9941225697721707</v>
      </c>
      <c r="AR115">
        <f t="shared" si="160"/>
        <v>78.755988906579333</v>
      </c>
      <c r="AS115">
        <f t="shared" si="161"/>
        <v>42.723644088464098</v>
      </c>
      <c r="AT115">
        <f t="shared" si="162"/>
        <v>38.560956954956055</v>
      </c>
      <c r="AU115">
        <f t="shared" si="163"/>
        <v>6.8623445626131065</v>
      </c>
      <c r="AV115">
        <f t="shared" si="164"/>
        <v>0.12561217949978382</v>
      </c>
      <c r="AW115">
        <f t="shared" si="165"/>
        <v>2.7424237104339699</v>
      </c>
      <c r="AX115">
        <f t="shared" si="166"/>
        <v>4.1199208521791366</v>
      </c>
      <c r="AY115">
        <f t="shared" si="167"/>
        <v>7.9009958353627785E-2</v>
      </c>
      <c r="AZ115">
        <f t="shared" si="168"/>
        <v>15.171693950532385</v>
      </c>
      <c r="BA115">
        <f t="shared" si="169"/>
        <v>0.52206341578584381</v>
      </c>
      <c r="BB115">
        <f t="shared" si="170"/>
        <v>44.994244440542644</v>
      </c>
      <c r="BC115">
        <f t="shared" si="171"/>
        <v>375.76143502379711</v>
      </c>
      <c r="BD115">
        <f t="shared" si="172"/>
        <v>1.5283954957373683E-2</v>
      </c>
    </row>
    <row r="116" spans="1:114" x14ac:dyDescent="0.25">
      <c r="A116" s="1">
        <v>87</v>
      </c>
      <c r="B116" s="1" t="s">
        <v>134</v>
      </c>
      <c r="C116" s="1">
        <v>2607.000004850328</v>
      </c>
      <c r="D116" s="1">
        <v>0</v>
      </c>
      <c r="E116">
        <f t="shared" si="145"/>
        <v>12.741555332740115</v>
      </c>
      <c r="F116">
        <f t="shared" si="146"/>
        <v>0.13140338656090267</v>
      </c>
      <c r="G116">
        <f t="shared" si="147"/>
        <v>199.59403303835614</v>
      </c>
      <c r="H116">
        <f t="shared" si="148"/>
        <v>5.6945623799144638</v>
      </c>
      <c r="I116">
        <f t="shared" si="149"/>
        <v>3.2528474754430534</v>
      </c>
      <c r="J116">
        <f t="shared" si="150"/>
        <v>36.081180572509766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41.046104431152344</v>
      </c>
      <c r="P116" s="1">
        <v>36.081180572509766</v>
      </c>
      <c r="Q116" s="1">
        <v>42.9906005859375</v>
      </c>
      <c r="R116" s="1">
        <v>399.74526977539062</v>
      </c>
      <c r="S116" s="1">
        <v>381.84130859375</v>
      </c>
      <c r="T116" s="1">
        <v>29.446151733398438</v>
      </c>
      <c r="U116" s="1">
        <v>36.035144805908203</v>
      </c>
      <c r="V116" s="1">
        <v>28.592784881591797</v>
      </c>
      <c r="W116" s="1">
        <v>34.990825653076172</v>
      </c>
      <c r="X116" s="1">
        <v>499.86618041992187</v>
      </c>
      <c r="Y116" s="1">
        <v>1500.299072265625</v>
      </c>
      <c r="Z116" s="1">
        <v>241.89424133300781</v>
      </c>
      <c r="AA116" s="1">
        <v>76.10992431640625</v>
      </c>
      <c r="AB116" s="1">
        <v>-0.83516788482666016</v>
      </c>
      <c r="AC116" s="1">
        <v>4.7500967979431152E-2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0.83311030069986958</v>
      </c>
      <c r="AL116">
        <f t="shared" si="154"/>
        <v>5.6945623799144638E-3</v>
      </c>
      <c r="AM116">
        <f t="shared" si="155"/>
        <v>309.23118057250974</v>
      </c>
      <c r="AN116">
        <f t="shared" si="156"/>
        <v>314.19610443115232</v>
      </c>
      <c r="AO116">
        <f t="shared" si="157"/>
        <v>240.0478461970124</v>
      </c>
      <c r="AP116">
        <f t="shared" si="158"/>
        <v>0.62663991749793579</v>
      </c>
      <c r="AQ116">
        <f t="shared" si="159"/>
        <v>5.9954796193514666</v>
      </c>
      <c r="AR116">
        <f t="shared" si="160"/>
        <v>78.773953241983207</v>
      </c>
      <c r="AS116">
        <f t="shared" si="161"/>
        <v>42.738808436075004</v>
      </c>
      <c r="AT116">
        <f t="shared" si="162"/>
        <v>38.563642501831055</v>
      </c>
      <c r="AU116">
        <f t="shared" si="163"/>
        <v>6.8633393342539035</v>
      </c>
      <c r="AV116">
        <f t="shared" si="164"/>
        <v>0.12559237823944575</v>
      </c>
      <c r="AW116">
        <f t="shared" si="165"/>
        <v>2.7426321439084131</v>
      </c>
      <c r="AX116">
        <f t="shared" si="166"/>
        <v>4.1207071903454899</v>
      </c>
      <c r="AY116">
        <f t="shared" si="167"/>
        <v>7.899742369410398E-2</v>
      </c>
      <c r="AZ116">
        <f t="shared" si="168"/>
        <v>15.191086748555575</v>
      </c>
      <c r="BA116">
        <f t="shared" si="169"/>
        <v>0.52271461611480319</v>
      </c>
      <c r="BB116">
        <f t="shared" si="170"/>
        <v>44.986261892379474</v>
      </c>
      <c r="BC116">
        <f t="shared" si="171"/>
        <v>375.78458341873795</v>
      </c>
      <c r="BD116">
        <f t="shared" si="172"/>
        <v>1.5253285270518351E-2</v>
      </c>
    </row>
    <row r="117" spans="1:114" x14ac:dyDescent="0.25">
      <c r="A117" s="1">
        <v>88</v>
      </c>
      <c r="B117" s="1" t="s">
        <v>134</v>
      </c>
      <c r="C117" s="1">
        <v>2607.5000048391521</v>
      </c>
      <c r="D117" s="1">
        <v>0</v>
      </c>
      <c r="E117">
        <f t="shared" si="145"/>
        <v>12.750346501680822</v>
      </c>
      <c r="F117">
        <f t="shared" si="146"/>
        <v>0.13138208800784215</v>
      </c>
      <c r="G117">
        <f t="shared" si="147"/>
        <v>199.46257671004264</v>
      </c>
      <c r="H117">
        <f t="shared" si="148"/>
        <v>5.6961386031709678</v>
      </c>
      <c r="I117">
        <f t="shared" si="149"/>
        <v>3.2542092721313707</v>
      </c>
      <c r="J117">
        <f t="shared" si="150"/>
        <v>36.086082458496094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41.047435760498047</v>
      </c>
      <c r="P117" s="1">
        <v>36.086082458496094</v>
      </c>
      <c r="Q117" s="1">
        <v>42.990825653076172</v>
      </c>
      <c r="R117" s="1">
        <v>399.76589965820312</v>
      </c>
      <c r="S117" s="1">
        <v>381.85098266601562</v>
      </c>
      <c r="T117" s="1">
        <v>29.447822570800781</v>
      </c>
      <c r="U117" s="1">
        <v>36.038475036621094</v>
      </c>
      <c r="V117" s="1">
        <v>28.592384338378906</v>
      </c>
      <c r="W117" s="1">
        <v>34.991584777832031</v>
      </c>
      <c r="X117" s="1">
        <v>499.87692260742187</v>
      </c>
      <c r="Y117" s="1">
        <v>1500.293212890625</v>
      </c>
      <c r="Z117" s="1">
        <v>241.90975952148437</v>
      </c>
      <c r="AA117" s="1">
        <v>76.109916687011719</v>
      </c>
      <c r="AB117" s="1">
        <v>-0.83516788482666016</v>
      </c>
      <c r="AC117" s="1">
        <v>4.7500967979431152E-2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0.83312820434570312</v>
      </c>
      <c r="AL117">
        <f t="shared" si="154"/>
        <v>5.6961386031709679E-3</v>
      </c>
      <c r="AM117">
        <f t="shared" si="155"/>
        <v>309.23608245849607</v>
      </c>
      <c r="AN117">
        <f t="shared" si="156"/>
        <v>314.19743576049802</v>
      </c>
      <c r="AO117">
        <f t="shared" si="157"/>
        <v>240.04690869703336</v>
      </c>
      <c r="AP117">
        <f t="shared" si="158"/>
        <v>0.62529271655143615</v>
      </c>
      <c r="AQ117">
        <f t="shared" si="159"/>
        <v>5.9970946046955538</v>
      </c>
      <c r="AR117">
        <f t="shared" si="160"/>
        <v>78.795180256963391</v>
      </c>
      <c r="AS117">
        <f t="shared" si="161"/>
        <v>42.756705220342297</v>
      </c>
      <c r="AT117">
        <f t="shared" si="162"/>
        <v>38.56675910949707</v>
      </c>
      <c r="AU117">
        <f t="shared" si="163"/>
        <v>6.8644939348608389</v>
      </c>
      <c r="AV117">
        <f t="shared" si="164"/>
        <v>0.12557292165220482</v>
      </c>
      <c r="AW117">
        <f t="shared" si="165"/>
        <v>2.7428853325641831</v>
      </c>
      <c r="AX117">
        <f t="shared" si="166"/>
        <v>4.1216086022966554</v>
      </c>
      <c r="AY117">
        <f t="shared" si="167"/>
        <v>7.8985107245318237E-2</v>
      </c>
      <c r="AZ117">
        <f t="shared" si="168"/>
        <v>15.181080095578029</v>
      </c>
      <c r="BA117">
        <f t="shared" si="169"/>
        <v>0.52235711249825889</v>
      </c>
      <c r="BB117">
        <f t="shared" si="170"/>
        <v>44.976940487116437</v>
      </c>
      <c r="BC117">
        <f t="shared" si="171"/>
        <v>375.79007859032384</v>
      </c>
      <c r="BD117">
        <f t="shared" si="172"/>
        <v>1.5260423530803077E-2</v>
      </c>
    </row>
    <row r="118" spans="1:114" x14ac:dyDescent="0.25">
      <c r="A118" s="1">
        <v>89</v>
      </c>
      <c r="B118" s="1" t="s">
        <v>135</v>
      </c>
      <c r="C118" s="1">
        <v>2608.0000048279762</v>
      </c>
      <c r="D118" s="1">
        <v>0</v>
      </c>
      <c r="E118">
        <f t="shared" si="145"/>
        <v>12.776356539133465</v>
      </c>
      <c r="F118">
        <f t="shared" si="146"/>
        <v>0.13132152874747155</v>
      </c>
      <c r="G118">
        <f t="shared" si="147"/>
        <v>199.06859053698835</v>
      </c>
      <c r="H118">
        <f t="shared" si="148"/>
        <v>5.694961336129178</v>
      </c>
      <c r="I118">
        <f t="shared" si="149"/>
        <v>3.2549484212668811</v>
      </c>
      <c r="J118">
        <f t="shared" si="150"/>
        <v>36.088279724121094</v>
      </c>
      <c r="K118" s="1">
        <v>6</v>
      </c>
      <c r="L118">
        <f t="shared" si="151"/>
        <v>1.4200000166893005</v>
      </c>
      <c r="M118" s="1">
        <v>1</v>
      </c>
      <c r="N118">
        <f t="shared" si="152"/>
        <v>2.8400000333786011</v>
      </c>
      <c r="O118" s="1">
        <v>41.048465728759766</v>
      </c>
      <c r="P118" s="1">
        <v>36.088279724121094</v>
      </c>
      <c r="Q118" s="1">
        <v>42.990928649902344</v>
      </c>
      <c r="R118" s="1">
        <v>399.79367065429687</v>
      </c>
      <c r="S118" s="1">
        <v>381.84872436523437</v>
      </c>
      <c r="T118" s="1">
        <v>29.449283599853516</v>
      </c>
      <c r="U118" s="1">
        <v>36.038341522216797</v>
      </c>
      <c r="V118" s="1">
        <v>28.592191696166992</v>
      </c>
      <c r="W118" s="1">
        <v>34.989482879638672</v>
      </c>
      <c r="X118" s="1">
        <v>499.89462280273437</v>
      </c>
      <c r="Y118" s="1">
        <v>1500.291748046875</v>
      </c>
      <c r="Z118" s="1">
        <v>241.91580200195312</v>
      </c>
      <c r="AA118" s="1">
        <v>76.109779357910156</v>
      </c>
      <c r="AB118" s="1">
        <v>-0.83516788482666016</v>
      </c>
      <c r="AC118" s="1">
        <v>4.7500967979431152E-2</v>
      </c>
      <c r="AD118" s="1">
        <v>1</v>
      </c>
      <c r="AE118" s="1">
        <v>-0.21956524252891541</v>
      </c>
      <c r="AF118" s="1">
        <v>2.737391471862793</v>
      </c>
      <c r="AG118" s="1">
        <v>1</v>
      </c>
      <c r="AH118" s="1">
        <v>0</v>
      </c>
      <c r="AI118" s="1">
        <v>0.15999999642372131</v>
      </c>
      <c r="AJ118" s="1">
        <v>111115</v>
      </c>
      <c r="AK118">
        <f t="shared" si="153"/>
        <v>0.83315770467122385</v>
      </c>
      <c r="AL118">
        <f t="shared" si="154"/>
        <v>5.6949613361291776E-3</v>
      </c>
      <c r="AM118">
        <f t="shared" si="155"/>
        <v>309.23827972412107</v>
      </c>
      <c r="AN118">
        <f t="shared" si="156"/>
        <v>314.19846572875974</v>
      </c>
      <c r="AO118">
        <f t="shared" si="157"/>
        <v>240.0466743220386</v>
      </c>
      <c r="AP118">
        <f t="shared" si="158"/>
        <v>0.62572756684900643</v>
      </c>
      <c r="AQ118">
        <f t="shared" si="159"/>
        <v>5.9978186429478137</v>
      </c>
      <c r="AR118">
        <f t="shared" si="160"/>
        <v>78.804835509281432</v>
      </c>
      <c r="AS118">
        <f t="shared" si="161"/>
        <v>42.766493987064635</v>
      </c>
      <c r="AT118">
        <f t="shared" si="162"/>
        <v>38.56837272644043</v>
      </c>
      <c r="AU118">
        <f t="shared" si="163"/>
        <v>6.8650917930486584</v>
      </c>
      <c r="AV118">
        <f t="shared" si="164"/>
        <v>0.12551759822295658</v>
      </c>
      <c r="AW118">
        <f t="shared" si="165"/>
        <v>2.7428702216809326</v>
      </c>
      <c r="AX118">
        <f t="shared" si="166"/>
        <v>4.1222215713677262</v>
      </c>
      <c r="AY118">
        <f t="shared" si="167"/>
        <v>7.8950086428000582E-2</v>
      </c>
      <c r="AZ118">
        <f t="shared" si="168"/>
        <v>15.151066502860346</v>
      </c>
      <c r="BA118">
        <f t="shared" si="169"/>
        <v>0.52132841576964728</v>
      </c>
      <c r="BB118">
        <f t="shared" si="170"/>
        <v>44.969686965615132</v>
      </c>
      <c r="BC118">
        <f t="shared" si="171"/>
        <v>375.77545636343405</v>
      </c>
      <c r="BD118">
        <f t="shared" si="172"/>
        <v>1.5289682825113589E-2</v>
      </c>
    </row>
    <row r="119" spans="1:114" x14ac:dyDescent="0.25">
      <c r="A119" s="1">
        <v>90</v>
      </c>
      <c r="B119" s="1" t="s">
        <v>135</v>
      </c>
      <c r="C119" s="1">
        <v>2608.5000048168004</v>
      </c>
      <c r="D119" s="1">
        <v>0</v>
      </c>
      <c r="E119">
        <f t="shared" si="145"/>
        <v>12.815646497666755</v>
      </c>
      <c r="F119">
        <f t="shared" si="146"/>
        <v>0.13132218202935084</v>
      </c>
      <c r="G119">
        <f t="shared" si="147"/>
        <v>198.59905844749423</v>
      </c>
      <c r="H119">
        <f t="shared" si="148"/>
        <v>5.6956531230615823</v>
      </c>
      <c r="I119">
        <f t="shared" si="149"/>
        <v>3.2553320118810389</v>
      </c>
      <c r="J119">
        <f t="shared" si="150"/>
        <v>36.089935302734375</v>
      </c>
      <c r="K119" s="1">
        <v>6</v>
      </c>
      <c r="L119">
        <f t="shared" si="151"/>
        <v>1.4200000166893005</v>
      </c>
      <c r="M119" s="1">
        <v>1</v>
      </c>
      <c r="N119">
        <f t="shared" si="152"/>
        <v>2.8400000333786011</v>
      </c>
      <c r="O119" s="1">
        <v>41.049297332763672</v>
      </c>
      <c r="P119" s="1">
        <v>36.089935302734375</v>
      </c>
      <c r="Q119" s="1">
        <v>42.989322662353516</v>
      </c>
      <c r="R119" s="1">
        <v>399.85498046875</v>
      </c>
      <c r="S119" s="1">
        <v>381.862060546875</v>
      </c>
      <c r="T119" s="1">
        <v>29.45026969909668</v>
      </c>
      <c r="U119" s="1">
        <v>36.040264129638672</v>
      </c>
      <c r="V119" s="1">
        <v>28.592050552368164</v>
      </c>
      <c r="W119" s="1">
        <v>34.990005493164063</v>
      </c>
      <c r="X119" s="1">
        <v>499.88330078125</v>
      </c>
      <c r="Y119" s="1">
        <v>1500.2650146484375</v>
      </c>
      <c r="Z119" s="1">
        <v>241.95416259765625</v>
      </c>
      <c r="AA119" s="1">
        <v>76.110214233398438</v>
      </c>
      <c r="AB119" s="1">
        <v>-0.83516788482666016</v>
      </c>
      <c r="AC119" s="1">
        <v>4.7500967979431152E-2</v>
      </c>
      <c r="AD119" s="1">
        <v>1</v>
      </c>
      <c r="AE119" s="1">
        <v>-0.21956524252891541</v>
      </c>
      <c r="AF119" s="1">
        <v>2.737391471862793</v>
      </c>
      <c r="AG119" s="1">
        <v>1</v>
      </c>
      <c r="AH119" s="1">
        <v>0</v>
      </c>
      <c r="AI119" s="1">
        <v>0.15999999642372131</v>
      </c>
      <c r="AJ119" s="1">
        <v>111115</v>
      </c>
      <c r="AK119">
        <f t="shared" si="153"/>
        <v>0.83313883463541649</v>
      </c>
      <c r="AL119">
        <f t="shared" si="154"/>
        <v>5.6956531230615819E-3</v>
      </c>
      <c r="AM119">
        <f t="shared" si="155"/>
        <v>309.23993530273435</v>
      </c>
      <c r="AN119">
        <f t="shared" si="156"/>
        <v>314.19929733276365</v>
      </c>
      <c r="AO119">
        <f t="shared" si="157"/>
        <v>240.0423969783842</v>
      </c>
      <c r="AP119">
        <f t="shared" si="158"/>
        <v>0.62520389372763152</v>
      </c>
      <c r="AQ119">
        <f t="shared" si="159"/>
        <v>5.9983642358161031</v>
      </c>
      <c r="AR119">
        <f t="shared" si="160"/>
        <v>78.811553695297846</v>
      </c>
      <c r="AS119">
        <f t="shared" si="161"/>
        <v>42.771289565659174</v>
      </c>
      <c r="AT119">
        <f t="shared" si="162"/>
        <v>38.569616317749023</v>
      </c>
      <c r="AU119">
        <f t="shared" si="163"/>
        <v>6.8655525845506329</v>
      </c>
      <c r="AV119">
        <f t="shared" si="164"/>
        <v>0.12551819503543871</v>
      </c>
      <c r="AW119">
        <f t="shared" si="165"/>
        <v>2.7430322239350642</v>
      </c>
      <c r="AX119">
        <f t="shared" si="166"/>
        <v>4.1225203606155691</v>
      </c>
      <c r="AY119">
        <f t="shared" si="167"/>
        <v>7.8950464220970504E-2</v>
      </c>
      <c r="AZ119">
        <f t="shared" si="168"/>
        <v>15.115416884990005</v>
      </c>
      <c r="BA119">
        <f t="shared" si="169"/>
        <v>0.52008062325719173</v>
      </c>
      <c r="BB119">
        <f t="shared" si="170"/>
        <v>44.967967562525033</v>
      </c>
      <c r="BC119">
        <f t="shared" si="171"/>
        <v>375.77011598049842</v>
      </c>
      <c r="BD119">
        <f t="shared" si="172"/>
        <v>1.5336333345618534E-2</v>
      </c>
      <c r="BE119">
        <f>AVERAGE(E105:E119)</f>
        <v>12.766570173871036</v>
      </c>
      <c r="BF119">
        <f>AVERAGE(O105:O119)</f>
        <v>41.039736938476565</v>
      </c>
      <c r="BG119">
        <f>AVERAGE(P105:P119)</f>
        <v>36.071762847900388</v>
      </c>
      <c r="BH119" t="e">
        <f>AVERAGE(B105:B119)</f>
        <v>#DIV/0!</v>
      </c>
      <c r="BI119">
        <f t="shared" ref="BI119:DJ119" si="173">AVERAGE(C105:C119)</f>
        <v>2605.1000048927963</v>
      </c>
      <c r="BJ119">
        <f t="shared" si="173"/>
        <v>0</v>
      </c>
      <c r="BK119">
        <f t="shared" si="173"/>
        <v>12.766570173871036</v>
      </c>
      <c r="BL119">
        <f t="shared" si="173"/>
        <v>0.13138983907009563</v>
      </c>
      <c r="BM119">
        <f t="shared" si="173"/>
        <v>199.27935294206983</v>
      </c>
      <c r="BN119">
        <f t="shared" si="173"/>
        <v>5.6896507988386666</v>
      </c>
      <c r="BO119">
        <f t="shared" si="173"/>
        <v>3.2504754344096951</v>
      </c>
      <c r="BP119">
        <f t="shared" si="173"/>
        <v>36.071762847900388</v>
      </c>
      <c r="BQ119">
        <f t="shared" si="173"/>
        <v>6</v>
      </c>
      <c r="BR119">
        <f t="shared" si="173"/>
        <v>1.4200000166893005</v>
      </c>
      <c r="BS119">
        <f t="shared" si="173"/>
        <v>1</v>
      </c>
      <c r="BT119">
        <f t="shared" si="173"/>
        <v>2.8400000333786011</v>
      </c>
      <c r="BU119">
        <f t="shared" si="173"/>
        <v>41.039736938476565</v>
      </c>
      <c r="BV119">
        <f t="shared" si="173"/>
        <v>36.071762847900388</v>
      </c>
      <c r="BW119">
        <f t="shared" si="173"/>
        <v>42.991950225830081</v>
      </c>
      <c r="BX119">
        <f t="shared" si="173"/>
        <v>399.76376953124998</v>
      </c>
      <c r="BY119">
        <f t="shared" si="173"/>
        <v>381.8316609700521</v>
      </c>
      <c r="BZ119">
        <f t="shared" si="173"/>
        <v>29.441757074991862</v>
      </c>
      <c r="CA119">
        <f t="shared" si="173"/>
        <v>36.025295257568359</v>
      </c>
      <c r="CB119">
        <f t="shared" si="173"/>
        <v>28.598389689127604</v>
      </c>
      <c r="CC119">
        <f t="shared" si="173"/>
        <v>34.993340301513669</v>
      </c>
      <c r="CD119">
        <f t="shared" si="173"/>
        <v>499.85394694010415</v>
      </c>
      <c r="CE119">
        <f t="shared" si="173"/>
        <v>1500.1618977864584</v>
      </c>
      <c r="CF119">
        <f t="shared" si="173"/>
        <v>241.93812764485676</v>
      </c>
      <c r="CG119">
        <f t="shared" si="173"/>
        <v>76.110503133138025</v>
      </c>
      <c r="CH119">
        <f t="shared" si="173"/>
        <v>-0.83516788482666016</v>
      </c>
      <c r="CI119">
        <f t="shared" si="173"/>
        <v>4.7500967979431152E-2</v>
      </c>
      <c r="CJ119">
        <f t="shared" si="173"/>
        <v>0.95555555820465088</v>
      </c>
      <c r="CK119">
        <f t="shared" si="173"/>
        <v>-0.21956524252891541</v>
      </c>
      <c r="CL119">
        <f t="shared" si="173"/>
        <v>2.737391471862793</v>
      </c>
      <c r="CM119">
        <f t="shared" si="173"/>
        <v>1</v>
      </c>
      <c r="CN119">
        <f t="shared" si="173"/>
        <v>0</v>
      </c>
      <c r="CO119">
        <f t="shared" si="173"/>
        <v>0.15999999642372131</v>
      </c>
      <c r="CP119">
        <f t="shared" si="173"/>
        <v>111115</v>
      </c>
      <c r="CQ119">
        <f t="shared" si="173"/>
        <v>0.8330899115668402</v>
      </c>
      <c r="CR119">
        <f t="shared" si="173"/>
        <v>5.6896507988386672E-3</v>
      </c>
      <c r="CS119">
        <f t="shared" si="173"/>
        <v>309.22176284790038</v>
      </c>
      <c r="CT119">
        <f t="shared" si="173"/>
        <v>314.18973693847659</v>
      </c>
      <c r="CU119">
        <f t="shared" si="173"/>
        <v>240.02589828083632</v>
      </c>
      <c r="CV119">
        <f t="shared" si="173"/>
        <v>0.62932598594499423</v>
      </c>
      <c r="CW119">
        <f t="shared" si="173"/>
        <v>5.9923787781661879</v>
      </c>
      <c r="CX119">
        <f t="shared" si="173"/>
        <v>78.73261310372709</v>
      </c>
      <c r="CY119">
        <f t="shared" si="173"/>
        <v>42.70731784615873</v>
      </c>
      <c r="CZ119">
        <f t="shared" si="173"/>
        <v>38.555749893188477</v>
      </c>
      <c r="DA119">
        <f t="shared" si="173"/>
        <v>6.8604167604658821</v>
      </c>
      <c r="DB119">
        <f t="shared" si="173"/>
        <v>0.1255800020897907</v>
      </c>
      <c r="DC119">
        <f t="shared" si="173"/>
        <v>2.7419033437564932</v>
      </c>
      <c r="DD119">
        <f t="shared" si="173"/>
        <v>4.118513416709388</v>
      </c>
      <c r="DE119">
        <f t="shared" si="173"/>
        <v>7.8989589343697139E-2</v>
      </c>
      <c r="DF119">
        <f t="shared" si="173"/>
        <v>15.167251826907902</v>
      </c>
      <c r="DG119">
        <f t="shared" si="173"/>
        <v>0.52190369950647109</v>
      </c>
      <c r="DH119">
        <f t="shared" si="173"/>
        <v>44.999182994215715</v>
      </c>
      <c r="DI119">
        <f t="shared" si="173"/>
        <v>375.76304493760006</v>
      </c>
      <c r="DJ119">
        <f t="shared" si="173"/>
        <v>1.528849512580834E-2</v>
      </c>
    </row>
    <row r="120" spans="1:114" x14ac:dyDescent="0.25">
      <c r="A120" s="1" t="s">
        <v>9</v>
      </c>
      <c r="B120" s="1" t="s">
        <v>136</v>
      </c>
    </row>
    <row r="121" spans="1:114" x14ac:dyDescent="0.25">
      <c r="A121" s="1" t="s">
        <v>9</v>
      </c>
      <c r="B121" s="1" t="s">
        <v>137</v>
      </c>
    </row>
    <row r="122" spans="1:114" x14ac:dyDescent="0.25">
      <c r="A122" s="1" t="s">
        <v>9</v>
      </c>
      <c r="B122" s="1" t="s">
        <v>138</v>
      </c>
    </row>
    <row r="123" spans="1:114" x14ac:dyDescent="0.25">
      <c r="A123" s="1">
        <v>91</v>
      </c>
      <c r="B123" s="1" t="s">
        <v>139</v>
      </c>
      <c r="C123" s="1">
        <v>2954.0000048726797</v>
      </c>
      <c r="D123" s="1">
        <v>0</v>
      </c>
      <c r="E123">
        <f t="shared" ref="E123:E137" si="174">(R123-S123*(1000-T123)/(1000-U123))*AK123</f>
        <v>11.093190158962663</v>
      </c>
      <c r="F123">
        <f t="shared" ref="F123:F137" si="175">IF(AV123&lt;&gt;0,1/(1/AV123-1/N123),0)</f>
        <v>0.13027949260114033</v>
      </c>
      <c r="G123">
        <f t="shared" ref="G123:G137" si="176">((AY123-AL123/2)*S123-E123)/(AY123+AL123/2)</f>
        <v>220.2206182980882</v>
      </c>
      <c r="H123">
        <f t="shared" ref="H123:H137" si="177">AL123*1000</f>
        <v>5.8532338100009147</v>
      </c>
      <c r="I123">
        <f t="shared" ref="I123:I137" si="178">(AQ123-AW123)</f>
        <v>3.3324512189929614</v>
      </c>
      <c r="J123">
        <f t="shared" ref="J123:J137" si="179">(P123+AP123*D123)</f>
        <v>38.549781799316406</v>
      </c>
      <c r="K123" s="1">
        <v>6</v>
      </c>
      <c r="L123">
        <f t="shared" ref="L123:L137" si="180">(K123*AE123+AF123)</f>
        <v>1.4200000166893005</v>
      </c>
      <c r="M123" s="1">
        <v>1</v>
      </c>
      <c r="N123">
        <f t="shared" ref="N123:N137" si="181">L123*(M123+1)*(M123+1)/(M123*M123+1)</f>
        <v>2.8400000333786011</v>
      </c>
      <c r="O123" s="1">
        <v>45.231712341308594</v>
      </c>
      <c r="P123" s="1">
        <v>38.549781799316406</v>
      </c>
      <c r="Q123" s="1">
        <v>47.683578491210937</v>
      </c>
      <c r="R123" s="1">
        <v>400.41156005859375</v>
      </c>
      <c r="S123" s="1">
        <v>384.39566040039062</v>
      </c>
      <c r="T123" s="1">
        <v>39.623397827148438</v>
      </c>
      <c r="U123" s="1">
        <v>46.323631286621094</v>
      </c>
      <c r="V123" s="1">
        <v>30.917516708374023</v>
      </c>
      <c r="W123" s="1">
        <v>36.145603179931641</v>
      </c>
      <c r="X123" s="1">
        <v>499.87130737304687</v>
      </c>
      <c r="Y123" s="1">
        <v>1500.7723388671875</v>
      </c>
      <c r="Z123" s="1">
        <v>246.02748107910156</v>
      </c>
      <c r="AA123" s="1">
        <v>76.111373901367188</v>
      </c>
      <c r="AB123" s="1">
        <v>-0.33242130279541016</v>
      </c>
      <c r="AC123" s="1">
        <v>-9.5332741737365723E-2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ref="AK123:AK137" si="182">X123*0.000001/(K123*0.0001)</f>
        <v>0.83311884562174465</v>
      </c>
      <c r="AL123">
        <f t="shared" ref="AL123:AL137" si="183">(U123-T123)/(1000-U123)*AK123</f>
        <v>5.8532338100009147E-3</v>
      </c>
      <c r="AM123">
        <f t="shared" ref="AM123:AM137" si="184">(P123+273.15)</f>
        <v>311.69978179931638</v>
      </c>
      <c r="AN123">
        <f t="shared" ref="AN123:AN137" si="185">(O123+273.15)</f>
        <v>318.38171234130857</v>
      </c>
      <c r="AO123">
        <f t="shared" ref="AO123:AO137" si="186">(Y123*AG123+Z123*AH123)*AI123</f>
        <v>240.12356885156987</v>
      </c>
      <c r="AP123">
        <f t="shared" ref="AP123:AP137" si="187">((AO123+0.00000010773*(AN123^4-AM123^4))-AL123*44100)/(L123*51.4+0.00000043092*AM123^3)</f>
        <v>0.83728800507585222</v>
      </c>
      <c r="AQ123">
        <f t="shared" ref="AQ123:AQ137" si="188">0.61365*EXP(17.502*J123/(240.97+J123))</f>
        <v>6.8582064403180505</v>
      </c>
      <c r="AR123">
        <f t="shared" ref="AR123:AR137" si="189">AQ123*1000/AA123</f>
        <v>90.10751072770816</v>
      </c>
      <c r="AS123">
        <f t="shared" ref="AS123:AS137" si="190">(AR123-U123)</f>
        <v>43.783879441087066</v>
      </c>
      <c r="AT123">
        <f t="shared" ref="AT123:AT137" si="191">IF(D123,P123,(O123+P123)/2)</f>
        <v>41.8907470703125</v>
      </c>
      <c r="AU123">
        <f t="shared" ref="AU123:AU137" si="192">0.61365*EXP(17.502*AT123/(240.97+AT123))</f>
        <v>8.1960975864197039</v>
      </c>
      <c r="AV123">
        <f t="shared" ref="AV123:AV137" si="193">IF(AS123&lt;&gt;0,(1000-(AR123+U123)/2)/AS123*AL123,0)</f>
        <v>0.12456530104308751</v>
      </c>
      <c r="AW123">
        <f t="shared" ref="AW123:AW137" si="194">U123*AA123/1000</f>
        <v>3.5257552213250891</v>
      </c>
      <c r="AX123">
        <f t="shared" ref="AX123:AX137" si="195">(AU123-AW123)</f>
        <v>4.6703423650946148</v>
      </c>
      <c r="AY123">
        <f t="shared" ref="AY123:AY137" si="196">1/(1.6/F123+1.37/N123)</f>
        <v>7.8347294549344346E-2</v>
      </c>
      <c r="AZ123">
        <f t="shared" ref="AZ123:AZ137" si="197">G123*AA123*0.001</f>
        <v>16.761293820076055</v>
      </c>
      <c r="BA123">
        <f t="shared" ref="BA123:BA137" si="198">G123/S123</f>
        <v>0.57290089609415473</v>
      </c>
      <c r="BB123">
        <f t="shared" ref="BB123:BB137" si="199">(1-AL123*AA123/AQ123/F123)*100</f>
        <v>50.139248272412338</v>
      </c>
      <c r="BC123">
        <f t="shared" ref="BC123:BC137" si="200">(S123-E123/(N123/1.35))</f>
        <v>379.12248908398624</v>
      </c>
      <c r="BD123">
        <f t="shared" ref="BD123:BD137" si="201">E123*BB123/100/BC123</f>
        <v>1.467083149979255E-2</v>
      </c>
    </row>
    <row r="124" spans="1:114" x14ac:dyDescent="0.25">
      <c r="A124" s="1">
        <v>92</v>
      </c>
      <c r="B124" s="1" t="s">
        <v>140</v>
      </c>
      <c r="C124" s="1">
        <v>2954.5000048615038</v>
      </c>
      <c r="D124" s="1">
        <v>0</v>
      </c>
      <c r="E124">
        <f t="shared" si="174"/>
        <v>11.106039249341892</v>
      </c>
      <c r="F124">
        <f t="shared" si="175"/>
        <v>0.13024392352651956</v>
      </c>
      <c r="G124">
        <f t="shared" si="176"/>
        <v>220.01414266063586</v>
      </c>
      <c r="H124">
        <f t="shared" si="177"/>
        <v>5.8527345967684221</v>
      </c>
      <c r="I124">
        <f t="shared" si="178"/>
        <v>3.3330201763000451</v>
      </c>
      <c r="J124">
        <f t="shared" si="179"/>
        <v>38.551357269287109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45.231216430664063</v>
      </c>
      <c r="P124" s="1">
        <v>38.551357269287109</v>
      </c>
      <c r="Q124" s="1">
        <v>47.683155059814453</v>
      </c>
      <c r="R124" s="1">
        <v>400.4169921875</v>
      </c>
      <c r="S124" s="1">
        <v>384.38638305664062</v>
      </c>
      <c r="T124" s="1">
        <v>39.624370574951172</v>
      </c>
      <c r="U124" s="1">
        <v>46.323856353759766</v>
      </c>
      <c r="V124" s="1">
        <v>30.919034957885742</v>
      </c>
      <c r="W124" s="1">
        <v>36.146671295166016</v>
      </c>
      <c r="X124" s="1">
        <v>499.88433837890625</v>
      </c>
      <c r="Y124" s="1">
        <v>1500.8096923828125</v>
      </c>
      <c r="Z124" s="1">
        <v>245.94483947753906</v>
      </c>
      <c r="AA124" s="1">
        <v>76.111312866210938</v>
      </c>
      <c r="AB124" s="1">
        <v>-0.33242130279541016</v>
      </c>
      <c r="AC124" s="1">
        <v>-9.5332741737365723E-2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0.83314056396484359</v>
      </c>
      <c r="AL124">
        <f t="shared" si="183"/>
        <v>5.8527345967684221E-3</v>
      </c>
      <c r="AM124">
        <f t="shared" si="184"/>
        <v>311.70135726928709</v>
      </c>
      <c r="AN124">
        <f t="shared" si="185"/>
        <v>318.38121643066404</v>
      </c>
      <c r="AO124">
        <f t="shared" si="186"/>
        <v>240.12954541393628</v>
      </c>
      <c r="AP124">
        <f t="shared" si="187"/>
        <v>0.83729230105337149</v>
      </c>
      <c r="AQ124">
        <f t="shared" si="188"/>
        <v>6.8587897004104681</v>
      </c>
      <c r="AR124">
        <f t="shared" si="189"/>
        <v>90.115246237663811</v>
      </c>
      <c r="AS124">
        <f t="shared" si="190"/>
        <v>43.791389883904046</v>
      </c>
      <c r="AT124">
        <f t="shared" si="191"/>
        <v>41.891286849975586</v>
      </c>
      <c r="AU124">
        <f t="shared" si="192"/>
        <v>8.1963307894971464</v>
      </c>
      <c r="AV124">
        <f t="shared" si="193"/>
        <v>0.12453278334352355</v>
      </c>
      <c r="AW124">
        <f t="shared" si="194"/>
        <v>3.525769524110423</v>
      </c>
      <c r="AX124">
        <f t="shared" si="195"/>
        <v>4.6705612653867234</v>
      </c>
      <c r="AY124">
        <f t="shared" si="196"/>
        <v>7.8326712295880396E-2</v>
      </c>
      <c r="AZ124">
        <f t="shared" si="197"/>
        <v>16.745565247034822</v>
      </c>
      <c r="BA124">
        <f t="shared" si="198"/>
        <v>0.57237756684064434</v>
      </c>
      <c r="BB124">
        <f t="shared" si="199"/>
        <v>50.134166075892558</v>
      </c>
      <c r="BC124">
        <f t="shared" si="200"/>
        <v>379.1071038980503</v>
      </c>
      <c r="BD124">
        <f t="shared" si="201"/>
        <v>1.4686931752184216E-2</v>
      </c>
    </row>
    <row r="125" spans="1:114" x14ac:dyDescent="0.25">
      <c r="A125" s="1">
        <v>93</v>
      </c>
      <c r="B125" s="1" t="s">
        <v>140</v>
      </c>
      <c r="C125" s="1">
        <v>2954.5000048615038</v>
      </c>
      <c r="D125" s="1">
        <v>0</v>
      </c>
      <c r="E125">
        <f t="shared" si="174"/>
        <v>11.106039249341892</v>
      </c>
      <c r="F125">
        <f t="shared" si="175"/>
        <v>0.13024392352651956</v>
      </c>
      <c r="G125">
        <f t="shared" si="176"/>
        <v>220.01414266063586</v>
      </c>
      <c r="H125">
        <f t="shared" si="177"/>
        <v>5.8527345967684221</v>
      </c>
      <c r="I125">
        <f t="shared" si="178"/>
        <v>3.3330201763000451</v>
      </c>
      <c r="J125">
        <f t="shared" si="179"/>
        <v>38.551357269287109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45.231216430664063</v>
      </c>
      <c r="P125" s="1">
        <v>38.551357269287109</v>
      </c>
      <c r="Q125" s="1">
        <v>47.683155059814453</v>
      </c>
      <c r="R125" s="1">
        <v>400.4169921875</v>
      </c>
      <c r="S125" s="1">
        <v>384.38638305664062</v>
      </c>
      <c r="T125" s="1">
        <v>39.624370574951172</v>
      </c>
      <c r="U125" s="1">
        <v>46.323856353759766</v>
      </c>
      <c r="V125" s="1">
        <v>30.919034957885742</v>
      </c>
      <c r="W125" s="1">
        <v>36.146671295166016</v>
      </c>
      <c r="X125" s="1">
        <v>499.88433837890625</v>
      </c>
      <c r="Y125" s="1">
        <v>1500.8096923828125</v>
      </c>
      <c r="Z125" s="1">
        <v>245.94483947753906</v>
      </c>
      <c r="AA125" s="1">
        <v>76.111312866210938</v>
      </c>
      <c r="AB125" s="1">
        <v>-0.33242130279541016</v>
      </c>
      <c r="AC125" s="1">
        <v>-9.5332741737365723E-2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0.83314056396484359</v>
      </c>
      <c r="AL125">
        <f t="shared" si="183"/>
        <v>5.8527345967684221E-3</v>
      </c>
      <c r="AM125">
        <f t="shared" si="184"/>
        <v>311.70135726928709</v>
      </c>
      <c r="AN125">
        <f t="shared" si="185"/>
        <v>318.38121643066404</v>
      </c>
      <c r="AO125">
        <f t="shared" si="186"/>
        <v>240.12954541393628</v>
      </c>
      <c r="AP125">
        <f t="shared" si="187"/>
        <v>0.83729230105337149</v>
      </c>
      <c r="AQ125">
        <f t="shared" si="188"/>
        <v>6.8587897004104681</v>
      </c>
      <c r="AR125">
        <f t="shared" si="189"/>
        <v>90.115246237663811</v>
      </c>
      <c r="AS125">
        <f t="shared" si="190"/>
        <v>43.791389883904046</v>
      </c>
      <c r="AT125">
        <f t="shared" si="191"/>
        <v>41.891286849975586</v>
      </c>
      <c r="AU125">
        <f t="shared" si="192"/>
        <v>8.1963307894971464</v>
      </c>
      <c r="AV125">
        <f t="shared" si="193"/>
        <v>0.12453278334352355</v>
      </c>
      <c r="AW125">
        <f t="shared" si="194"/>
        <v>3.525769524110423</v>
      </c>
      <c r="AX125">
        <f t="shared" si="195"/>
        <v>4.6705612653867234</v>
      </c>
      <c r="AY125">
        <f t="shared" si="196"/>
        <v>7.8326712295880396E-2</v>
      </c>
      <c r="AZ125">
        <f t="shared" si="197"/>
        <v>16.745565247034822</v>
      </c>
      <c r="BA125">
        <f t="shared" si="198"/>
        <v>0.57237756684064434</v>
      </c>
      <c r="BB125">
        <f t="shared" si="199"/>
        <v>50.134166075892558</v>
      </c>
      <c r="BC125">
        <f t="shared" si="200"/>
        <v>379.1071038980503</v>
      </c>
      <c r="BD125">
        <f t="shared" si="201"/>
        <v>1.4686931752184216E-2</v>
      </c>
    </row>
    <row r="126" spans="1:114" x14ac:dyDescent="0.25">
      <c r="A126" s="1">
        <v>94</v>
      </c>
      <c r="B126" s="1" t="s">
        <v>141</v>
      </c>
      <c r="C126" s="1">
        <v>2955.000004850328</v>
      </c>
      <c r="D126" s="1">
        <v>0</v>
      </c>
      <c r="E126">
        <f t="shared" si="174"/>
        <v>11.133091149522828</v>
      </c>
      <c r="F126">
        <f t="shared" si="175"/>
        <v>0.13014920487262266</v>
      </c>
      <c r="G126">
        <f t="shared" si="176"/>
        <v>219.585114710097</v>
      </c>
      <c r="H126">
        <f t="shared" si="177"/>
        <v>5.8507641679318567</v>
      </c>
      <c r="I126">
        <f t="shared" si="178"/>
        <v>3.3341889789042014</v>
      </c>
      <c r="J126">
        <f t="shared" si="179"/>
        <v>38.554088592529297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45.231090545654297</v>
      </c>
      <c r="P126" s="1">
        <v>38.554088592529297</v>
      </c>
      <c r="Q126" s="1">
        <v>47.683261871337891</v>
      </c>
      <c r="R126" s="1">
        <v>400.456787109375</v>
      </c>
      <c r="S126" s="1">
        <v>384.39474487304687</v>
      </c>
      <c r="T126" s="1">
        <v>39.624717712402344</v>
      </c>
      <c r="U126" s="1">
        <v>46.321884155273438</v>
      </c>
      <c r="V126" s="1">
        <v>30.919443130493164</v>
      </c>
      <c r="W126" s="1">
        <v>36.145290374755859</v>
      </c>
      <c r="X126" s="1">
        <v>499.89013671875</v>
      </c>
      <c r="Y126" s="1">
        <v>1500.841796875</v>
      </c>
      <c r="Z126" s="1">
        <v>245.88392639160156</v>
      </c>
      <c r="AA126" s="1">
        <v>76.111152648925781</v>
      </c>
      <c r="AB126" s="1">
        <v>-0.33242130279541016</v>
      </c>
      <c r="AC126" s="1">
        <v>-9.5332741737365723E-2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0.83315022786458315</v>
      </c>
      <c r="AL126">
        <f t="shared" si="183"/>
        <v>5.8507641679318564E-3</v>
      </c>
      <c r="AM126">
        <f t="shared" si="184"/>
        <v>311.70408859252927</v>
      </c>
      <c r="AN126">
        <f t="shared" si="185"/>
        <v>318.38109054565427</v>
      </c>
      <c r="AO126">
        <f t="shared" si="186"/>
        <v>240.13468213257147</v>
      </c>
      <c r="AP126">
        <f t="shared" si="187"/>
        <v>0.83792399873415435</v>
      </c>
      <c r="AQ126">
        <f t="shared" si="188"/>
        <v>6.8598009748320745</v>
      </c>
      <c r="AR126">
        <f t="shared" si="189"/>
        <v>90.128722744141655</v>
      </c>
      <c r="AS126">
        <f t="shared" si="190"/>
        <v>43.806838588868217</v>
      </c>
      <c r="AT126">
        <f t="shared" si="191"/>
        <v>41.892589569091797</v>
      </c>
      <c r="AU126">
        <f t="shared" si="192"/>
        <v>8.1968936318968026</v>
      </c>
      <c r="AV126">
        <f t="shared" si="193"/>
        <v>0.12444618654922381</v>
      </c>
      <c r="AW126">
        <f t="shared" si="194"/>
        <v>3.5256119959278731</v>
      </c>
      <c r="AX126">
        <f t="shared" si="195"/>
        <v>4.6712816359689295</v>
      </c>
      <c r="AY126">
        <f t="shared" si="196"/>
        <v>7.8271900720056312E-2</v>
      </c>
      <c r="AZ126">
        <f t="shared" si="197"/>
        <v>16.712876185132071</v>
      </c>
      <c r="BA126">
        <f t="shared" si="198"/>
        <v>0.5712490028515318</v>
      </c>
      <c r="BB126">
        <f t="shared" si="199"/>
        <v>50.122134790599162</v>
      </c>
      <c r="BC126">
        <f t="shared" si="200"/>
        <v>379.10260653670474</v>
      </c>
      <c r="BD126">
        <f t="shared" si="201"/>
        <v>1.4719347364296814E-2</v>
      </c>
    </row>
    <row r="127" spans="1:114" x14ac:dyDescent="0.25">
      <c r="A127" s="1">
        <v>95</v>
      </c>
      <c r="B127" s="1" t="s">
        <v>141</v>
      </c>
      <c r="C127" s="1">
        <v>2955.000004850328</v>
      </c>
      <c r="D127" s="1">
        <v>0</v>
      </c>
      <c r="E127">
        <f t="shared" si="174"/>
        <v>11.133091149522828</v>
      </c>
      <c r="F127">
        <f t="shared" si="175"/>
        <v>0.13014920487262266</v>
      </c>
      <c r="G127">
        <f t="shared" si="176"/>
        <v>219.585114710097</v>
      </c>
      <c r="H127">
        <f t="shared" si="177"/>
        <v>5.8507641679318567</v>
      </c>
      <c r="I127">
        <f t="shared" si="178"/>
        <v>3.3341889789042014</v>
      </c>
      <c r="J127">
        <f t="shared" si="179"/>
        <v>38.554088592529297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45.231090545654297</v>
      </c>
      <c r="P127" s="1">
        <v>38.554088592529297</v>
      </c>
      <c r="Q127" s="1">
        <v>47.683261871337891</v>
      </c>
      <c r="R127" s="1">
        <v>400.456787109375</v>
      </c>
      <c r="S127" s="1">
        <v>384.39474487304687</v>
      </c>
      <c r="T127" s="1">
        <v>39.624717712402344</v>
      </c>
      <c r="U127" s="1">
        <v>46.321884155273438</v>
      </c>
      <c r="V127" s="1">
        <v>30.919443130493164</v>
      </c>
      <c r="W127" s="1">
        <v>36.145290374755859</v>
      </c>
      <c r="X127" s="1">
        <v>499.89013671875</v>
      </c>
      <c r="Y127" s="1">
        <v>1500.841796875</v>
      </c>
      <c r="Z127" s="1">
        <v>245.88392639160156</v>
      </c>
      <c r="AA127" s="1">
        <v>76.111152648925781</v>
      </c>
      <c r="AB127" s="1">
        <v>-0.33242130279541016</v>
      </c>
      <c r="AC127" s="1">
        <v>-9.5332741737365723E-2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0.83315022786458315</v>
      </c>
      <c r="AL127">
        <f t="shared" si="183"/>
        <v>5.8507641679318564E-3</v>
      </c>
      <c r="AM127">
        <f t="shared" si="184"/>
        <v>311.70408859252927</v>
      </c>
      <c r="AN127">
        <f t="shared" si="185"/>
        <v>318.38109054565427</v>
      </c>
      <c r="AO127">
        <f t="shared" si="186"/>
        <v>240.13468213257147</v>
      </c>
      <c r="AP127">
        <f t="shared" si="187"/>
        <v>0.83792399873415435</v>
      </c>
      <c r="AQ127">
        <f t="shared" si="188"/>
        <v>6.8598009748320745</v>
      </c>
      <c r="AR127">
        <f t="shared" si="189"/>
        <v>90.128722744141655</v>
      </c>
      <c r="AS127">
        <f t="shared" si="190"/>
        <v>43.806838588868217</v>
      </c>
      <c r="AT127">
        <f t="shared" si="191"/>
        <v>41.892589569091797</v>
      </c>
      <c r="AU127">
        <f t="shared" si="192"/>
        <v>8.1968936318968026</v>
      </c>
      <c r="AV127">
        <f t="shared" si="193"/>
        <v>0.12444618654922381</v>
      </c>
      <c r="AW127">
        <f t="shared" si="194"/>
        <v>3.5256119959278731</v>
      </c>
      <c r="AX127">
        <f t="shared" si="195"/>
        <v>4.6712816359689295</v>
      </c>
      <c r="AY127">
        <f t="shared" si="196"/>
        <v>7.8271900720056312E-2</v>
      </c>
      <c r="AZ127">
        <f t="shared" si="197"/>
        <v>16.712876185132071</v>
      </c>
      <c r="BA127">
        <f t="shared" si="198"/>
        <v>0.5712490028515318</v>
      </c>
      <c r="BB127">
        <f t="shared" si="199"/>
        <v>50.122134790599162</v>
      </c>
      <c r="BC127">
        <f t="shared" si="200"/>
        <v>379.10260653670474</v>
      </c>
      <c r="BD127">
        <f t="shared" si="201"/>
        <v>1.4719347364296814E-2</v>
      </c>
    </row>
    <row r="128" spans="1:114" x14ac:dyDescent="0.25">
      <c r="A128" s="1">
        <v>96</v>
      </c>
      <c r="B128" s="1" t="s">
        <v>142</v>
      </c>
      <c r="C128" s="1">
        <v>2955.5000048391521</v>
      </c>
      <c r="D128" s="1">
        <v>0</v>
      </c>
      <c r="E128">
        <f t="shared" si="174"/>
        <v>11.13901451967703</v>
      </c>
      <c r="F128">
        <f t="shared" si="175"/>
        <v>0.13015695748673115</v>
      </c>
      <c r="G128">
        <f t="shared" si="176"/>
        <v>219.54141437967908</v>
      </c>
      <c r="H128">
        <f t="shared" si="177"/>
        <v>5.8517297212810595</v>
      </c>
      <c r="I128">
        <f t="shared" si="178"/>
        <v>3.3345362345586858</v>
      </c>
      <c r="J128">
        <f t="shared" si="179"/>
        <v>38.555740356445313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45.231742858886719</v>
      </c>
      <c r="P128" s="1">
        <v>38.555740356445313</v>
      </c>
      <c r="Q128" s="1">
        <v>47.684310913085938</v>
      </c>
      <c r="R128" s="1">
        <v>400.48980712890625</v>
      </c>
      <c r="S128" s="1">
        <v>384.42031860351562</v>
      </c>
      <c r="T128" s="1">
        <v>39.627132415771484</v>
      </c>
      <c r="U128" s="1">
        <v>46.325260162353516</v>
      </c>
      <c r="V128" s="1">
        <v>30.920354843139648</v>
      </c>
      <c r="W128" s="1">
        <v>36.146785736083984</v>
      </c>
      <c r="X128" s="1">
        <v>499.89910888671875</v>
      </c>
      <c r="Y128" s="1">
        <v>1500.7818603515625</v>
      </c>
      <c r="Z128" s="1">
        <v>245.90043640136719</v>
      </c>
      <c r="AA128" s="1">
        <v>76.111312866210938</v>
      </c>
      <c r="AB128" s="1">
        <v>-0.33242130279541016</v>
      </c>
      <c r="AC128" s="1">
        <v>-9.5332741737365723E-2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0.83316518147786445</v>
      </c>
      <c r="AL128">
        <f t="shared" si="183"/>
        <v>5.8517297212810591E-3</v>
      </c>
      <c r="AM128">
        <f t="shared" si="184"/>
        <v>311.70574035644529</v>
      </c>
      <c r="AN128">
        <f t="shared" si="185"/>
        <v>318.3817428588867</v>
      </c>
      <c r="AO128">
        <f t="shared" si="186"/>
        <v>240.12509228903582</v>
      </c>
      <c r="AP128">
        <f t="shared" si="187"/>
        <v>0.83717051029070788</v>
      </c>
      <c r="AQ128">
        <f t="shared" si="188"/>
        <v>6.8604126043841918</v>
      </c>
      <c r="AR128">
        <f t="shared" si="189"/>
        <v>90.136569007073604</v>
      </c>
      <c r="AS128">
        <f t="shared" si="190"/>
        <v>43.811308844720088</v>
      </c>
      <c r="AT128">
        <f t="shared" si="191"/>
        <v>41.893741607666016</v>
      </c>
      <c r="AU128">
        <f t="shared" si="192"/>
        <v>8.1973914003500603</v>
      </c>
      <c r="AV128">
        <f t="shared" si="193"/>
        <v>0.12445327460589217</v>
      </c>
      <c r="AW128">
        <f t="shared" si="194"/>
        <v>3.525876369825506</v>
      </c>
      <c r="AX128">
        <f t="shared" si="195"/>
        <v>4.6715150305245547</v>
      </c>
      <c r="AY128">
        <f t="shared" si="196"/>
        <v>7.8276387098394379E-2</v>
      </c>
      <c r="AZ128">
        <f t="shared" si="197"/>
        <v>16.709585276942217</v>
      </c>
      <c r="BA128">
        <f t="shared" si="198"/>
        <v>0.57109732174721561</v>
      </c>
      <c r="BB128">
        <f t="shared" si="199"/>
        <v>50.121217082741488</v>
      </c>
      <c r="BC128">
        <f t="shared" si="200"/>
        <v>379.12536458068962</v>
      </c>
      <c r="BD128">
        <f t="shared" si="201"/>
        <v>1.472602513540658E-2</v>
      </c>
    </row>
    <row r="129" spans="1:114" x14ac:dyDescent="0.25">
      <c r="A129" s="1">
        <v>97</v>
      </c>
      <c r="B129" s="1" t="s">
        <v>142</v>
      </c>
      <c r="C129" s="1">
        <v>2956.0000048279762</v>
      </c>
      <c r="D129" s="1">
        <v>0</v>
      </c>
      <c r="E129">
        <f t="shared" si="174"/>
        <v>11.137526972724066</v>
      </c>
      <c r="F129">
        <f t="shared" si="175"/>
        <v>0.13014426830207693</v>
      </c>
      <c r="G129">
        <f t="shared" si="176"/>
        <v>219.56777583823464</v>
      </c>
      <c r="H129">
        <f t="shared" si="177"/>
        <v>5.8511396046621158</v>
      </c>
      <c r="I129">
        <f t="shared" si="178"/>
        <v>3.3345066428941141</v>
      </c>
      <c r="J129">
        <f t="shared" si="179"/>
        <v>38.555980682373047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45.231826782226562</v>
      </c>
      <c r="P129" s="1">
        <v>38.555980682373047</v>
      </c>
      <c r="Q129" s="1">
        <v>47.683921813964844</v>
      </c>
      <c r="R129" s="1">
        <v>400.51010131835937</v>
      </c>
      <c r="S129" s="1">
        <v>384.44268798828125</v>
      </c>
      <c r="T129" s="1">
        <v>39.629440307617188</v>
      </c>
      <c r="U129" s="1">
        <v>46.326808929443359</v>
      </c>
      <c r="V129" s="1">
        <v>30.922029495239258</v>
      </c>
      <c r="W129" s="1">
        <v>36.147846221923828</v>
      </c>
      <c r="X129" s="1">
        <v>499.904541015625</v>
      </c>
      <c r="Y129" s="1">
        <v>1500.7208251953125</v>
      </c>
      <c r="Z129" s="1">
        <v>245.8211669921875</v>
      </c>
      <c r="AA129" s="1">
        <v>76.111328125</v>
      </c>
      <c r="AB129" s="1">
        <v>-0.33242130279541016</v>
      </c>
      <c r="AC129" s="1">
        <v>-9.5332741737365723E-2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0.8331742350260416</v>
      </c>
      <c r="AL129">
        <f t="shared" si="183"/>
        <v>5.8511396046621155E-3</v>
      </c>
      <c r="AM129">
        <f t="shared" si="184"/>
        <v>311.70598068237302</v>
      </c>
      <c r="AN129">
        <f t="shared" si="185"/>
        <v>318.38182678222654</v>
      </c>
      <c r="AO129">
        <f t="shared" si="186"/>
        <v>240.1153266642541</v>
      </c>
      <c r="AP129">
        <f t="shared" si="187"/>
        <v>0.83733629607450655</v>
      </c>
      <c r="AQ129">
        <f t="shared" si="188"/>
        <v>6.8605015983071578</v>
      </c>
      <c r="AR129">
        <f t="shared" si="189"/>
        <v>90.137720196393673</v>
      </c>
      <c r="AS129">
        <f t="shared" si="190"/>
        <v>43.810911266950313</v>
      </c>
      <c r="AT129">
        <f t="shared" si="191"/>
        <v>41.893903732299805</v>
      </c>
      <c r="AU129">
        <f t="shared" si="192"/>
        <v>8.197461452647067</v>
      </c>
      <c r="AV129">
        <f t="shared" si="193"/>
        <v>0.12444167312436155</v>
      </c>
      <c r="AW129">
        <f t="shared" si="194"/>
        <v>3.5259949554130436</v>
      </c>
      <c r="AX129">
        <f t="shared" si="195"/>
        <v>4.6714664972340234</v>
      </c>
      <c r="AY129">
        <f t="shared" si="196"/>
        <v>7.8269043954018222E-2</v>
      </c>
      <c r="AZ129">
        <f t="shared" si="197"/>
        <v>16.711595032500327</v>
      </c>
      <c r="BA129">
        <f t="shared" si="198"/>
        <v>0.57113266215880687</v>
      </c>
      <c r="BB129">
        <f t="shared" si="199"/>
        <v>50.122021385420283</v>
      </c>
      <c r="BC129">
        <f t="shared" si="200"/>
        <v>379.14844107403371</v>
      </c>
      <c r="BD129">
        <f t="shared" si="201"/>
        <v>1.4723398664813923E-2</v>
      </c>
    </row>
    <row r="130" spans="1:114" x14ac:dyDescent="0.25">
      <c r="A130" s="1">
        <v>98</v>
      </c>
      <c r="B130" s="1" t="s">
        <v>143</v>
      </c>
      <c r="C130" s="1">
        <v>2956.5000048168004</v>
      </c>
      <c r="D130" s="1">
        <v>0</v>
      </c>
      <c r="E130">
        <f t="shared" si="174"/>
        <v>11.131403340577968</v>
      </c>
      <c r="F130">
        <f t="shared" si="175"/>
        <v>0.13014092771120497</v>
      </c>
      <c r="G130">
        <f t="shared" si="176"/>
        <v>219.66664041520653</v>
      </c>
      <c r="H130">
        <f t="shared" si="177"/>
        <v>5.8522776510647256</v>
      </c>
      <c r="I130">
        <f t="shared" si="178"/>
        <v>3.3352309500993651</v>
      </c>
      <c r="J130">
        <f t="shared" si="179"/>
        <v>38.558216094970703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45.232387542724609</v>
      </c>
      <c r="P130" s="1">
        <v>38.558216094970703</v>
      </c>
      <c r="Q130" s="1">
        <v>47.684310913085938</v>
      </c>
      <c r="R130" s="1">
        <v>400.53768920898437</v>
      </c>
      <c r="S130" s="1">
        <v>384.47674560546875</v>
      </c>
      <c r="T130" s="1">
        <v>39.629253387451172</v>
      </c>
      <c r="U130" s="1">
        <v>46.327964782714844</v>
      </c>
      <c r="V130" s="1">
        <v>30.921125411987305</v>
      </c>
      <c r="W130" s="1">
        <v>36.147865295410156</v>
      </c>
      <c r="X130" s="1">
        <v>499.90093994140625</v>
      </c>
      <c r="Y130" s="1">
        <v>1500.675537109375</v>
      </c>
      <c r="Z130" s="1">
        <v>245.86788940429688</v>
      </c>
      <c r="AA130" s="1">
        <v>76.111663818359375</v>
      </c>
      <c r="AB130" s="1">
        <v>-0.33242130279541016</v>
      </c>
      <c r="AC130" s="1">
        <v>-9.5332741737365723E-2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0.83316823323567701</v>
      </c>
      <c r="AL130">
        <f t="shared" si="183"/>
        <v>5.8522776510647259E-3</v>
      </c>
      <c r="AM130">
        <f t="shared" si="184"/>
        <v>311.70821609497068</v>
      </c>
      <c r="AN130">
        <f t="shared" si="185"/>
        <v>318.38238754272459</v>
      </c>
      <c r="AO130">
        <f t="shared" si="186"/>
        <v>240.10808057066606</v>
      </c>
      <c r="AP130">
        <f t="shared" si="187"/>
        <v>0.83641759236152069</v>
      </c>
      <c r="AQ130">
        <f t="shared" si="188"/>
        <v>6.8613294310301498</v>
      </c>
      <c r="AR130">
        <f t="shared" si="189"/>
        <v>90.148199195917272</v>
      </c>
      <c r="AS130">
        <f t="shared" si="190"/>
        <v>43.820234413202428</v>
      </c>
      <c r="AT130">
        <f t="shared" si="191"/>
        <v>41.895301818847656</v>
      </c>
      <c r="AU130">
        <f t="shared" si="192"/>
        <v>8.198065572199301</v>
      </c>
      <c r="AV130">
        <f t="shared" si="193"/>
        <v>0.12443861886882644</v>
      </c>
      <c r="AW130">
        <f t="shared" si="194"/>
        <v>3.5260984809307847</v>
      </c>
      <c r="AX130">
        <f t="shared" si="195"/>
        <v>4.6719670912685167</v>
      </c>
      <c r="AY130">
        <f t="shared" si="196"/>
        <v>7.8267110767937284E-2</v>
      </c>
      <c r="AZ130">
        <f t="shared" si="197"/>
        <v>16.719193487390637</v>
      </c>
      <c r="BA130">
        <f t="shared" si="198"/>
        <v>0.57133921082607608</v>
      </c>
      <c r="BB130">
        <f t="shared" si="199"/>
        <v>50.116838740976391</v>
      </c>
      <c r="BC130">
        <f t="shared" si="200"/>
        <v>379.18540957266492</v>
      </c>
      <c r="BD130">
        <f t="shared" si="201"/>
        <v>1.4712347366140013E-2</v>
      </c>
    </row>
    <row r="131" spans="1:114" x14ac:dyDescent="0.25">
      <c r="A131" s="1">
        <v>99</v>
      </c>
      <c r="B131" s="1" t="s">
        <v>143</v>
      </c>
      <c r="C131" s="1">
        <v>2957.0000048056245</v>
      </c>
      <c r="D131" s="1">
        <v>0</v>
      </c>
      <c r="E131">
        <f t="shared" si="174"/>
        <v>11.161638632832071</v>
      </c>
      <c r="F131">
        <f t="shared" si="175"/>
        <v>0.1301773860515221</v>
      </c>
      <c r="G131">
        <f t="shared" si="176"/>
        <v>219.32168486014811</v>
      </c>
      <c r="H131">
        <f t="shared" si="177"/>
        <v>5.854781345222416</v>
      </c>
      <c r="I131">
        <f t="shared" si="178"/>
        <v>3.3357229722695148</v>
      </c>
      <c r="J131">
        <f t="shared" si="179"/>
        <v>38.559932708740234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45.233673095703125</v>
      </c>
      <c r="P131" s="1">
        <v>38.559932708740234</v>
      </c>
      <c r="Q131" s="1">
        <v>47.684955596923828</v>
      </c>
      <c r="R131" s="1">
        <v>400.56863403320312</v>
      </c>
      <c r="S131" s="1">
        <v>384.4700927734375</v>
      </c>
      <c r="T131" s="1">
        <v>39.628505706787109</v>
      </c>
      <c r="U131" s="1">
        <v>46.330150604248047</v>
      </c>
      <c r="V131" s="1">
        <v>30.918296813964844</v>
      </c>
      <c r="W131" s="1">
        <v>36.146942138671875</v>
      </c>
      <c r="X131" s="1">
        <v>499.89474487304687</v>
      </c>
      <c r="Y131" s="1">
        <v>1500.701904296875</v>
      </c>
      <c r="Z131" s="1">
        <v>245.87644958496094</v>
      </c>
      <c r="AA131" s="1">
        <v>76.111175537109375</v>
      </c>
      <c r="AB131" s="1">
        <v>-0.33242130279541016</v>
      </c>
      <c r="AC131" s="1">
        <v>-9.5332741737365723E-2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0.83315790812174473</v>
      </c>
      <c r="AL131">
        <f t="shared" si="183"/>
        <v>5.8547813452224156E-3</v>
      </c>
      <c r="AM131">
        <f t="shared" si="184"/>
        <v>311.70993270874021</v>
      </c>
      <c r="AN131">
        <f t="shared" si="185"/>
        <v>318.3836730957031</v>
      </c>
      <c r="AO131">
        <f t="shared" si="186"/>
        <v>240.11229932057176</v>
      </c>
      <c r="AP131">
        <f t="shared" si="187"/>
        <v>0.83512865135878489</v>
      </c>
      <c r="AQ131">
        <f t="shared" si="188"/>
        <v>6.8619651975701519</v>
      </c>
      <c r="AR131">
        <f t="shared" si="189"/>
        <v>90.157130659800117</v>
      </c>
      <c r="AS131">
        <f t="shared" si="190"/>
        <v>43.82698005555207</v>
      </c>
      <c r="AT131">
        <f t="shared" si="191"/>
        <v>41.89680290222168</v>
      </c>
      <c r="AU131">
        <f t="shared" si="192"/>
        <v>8.1987142400614594</v>
      </c>
      <c r="AV131">
        <f t="shared" si="193"/>
        <v>0.12447195184804666</v>
      </c>
      <c r="AW131">
        <f t="shared" si="194"/>
        <v>3.5262422253006371</v>
      </c>
      <c r="AX131">
        <f t="shared" si="195"/>
        <v>4.6724720147608227</v>
      </c>
      <c r="AY131">
        <f t="shared" si="196"/>
        <v>7.8288208855542746E-2</v>
      </c>
      <c r="AZ131">
        <f t="shared" si="197"/>
        <v>16.69283125548532</v>
      </c>
      <c r="BA131">
        <f t="shared" si="198"/>
        <v>0.57045187384546736</v>
      </c>
      <c r="BB131">
        <f t="shared" si="199"/>
        <v>50.114416975796303</v>
      </c>
      <c r="BC131">
        <f t="shared" si="200"/>
        <v>379.16438433075223</v>
      </c>
      <c r="BD131">
        <f t="shared" si="201"/>
        <v>1.4752414406384858E-2</v>
      </c>
    </row>
    <row r="132" spans="1:114" x14ac:dyDescent="0.25">
      <c r="A132" s="1">
        <v>100</v>
      </c>
      <c r="B132" s="1" t="s">
        <v>144</v>
      </c>
      <c r="C132" s="1">
        <v>2957.5000047944486</v>
      </c>
      <c r="D132" s="1">
        <v>0</v>
      </c>
      <c r="E132">
        <f t="shared" si="174"/>
        <v>11.184784724952644</v>
      </c>
      <c r="F132">
        <f t="shared" si="175"/>
        <v>0.13020929875638576</v>
      </c>
      <c r="G132">
        <f t="shared" si="176"/>
        <v>219.06177623053188</v>
      </c>
      <c r="H132">
        <f t="shared" si="177"/>
        <v>5.8569628916384895</v>
      </c>
      <c r="I132">
        <f t="shared" si="178"/>
        <v>3.3361667418292043</v>
      </c>
      <c r="J132">
        <f t="shared" si="179"/>
        <v>38.5621337890625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45.235008239746094</v>
      </c>
      <c r="P132" s="1">
        <v>38.5621337890625</v>
      </c>
      <c r="Q132" s="1">
        <v>47.686332702636719</v>
      </c>
      <c r="R132" s="1">
        <v>400.59307861328125</v>
      </c>
      <c r="S132" s="1">
        <v>384.46533203125</v>
      </c>
      <c r="T132" s="1">
        <v>39.630596160888672</v>
      </c>
      <c r="U132" s="1">
        <v>46.334892272949219</v>
      </c>
      <c r="V132" s="1">
        <v>30.917898178100586</v>
      </c>
      <c r="W132" s="1">
        <v>36.148265838623047</v>
      </c>
      <c r="X132" s="1">
        <v>499.88076782226562</v>
      </c>
      <c r="Y132" s="1">
        <v>1500.6707763671875</v>
      </c>
      <c r="Z132" s="1">
        <v>245.87957763671875</v>
      </c>
      <c r="AA132" s="1">
        <v>76.111404418945313</v>
      </c>
      <c r="AB132" s="1">
        <v>-0.33242130279541016</v>
      </c>
      <c r="AC132" s="1">
        <v>-9.5332741737365723E-2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0.83313461303710923</v>
      </c>
      <c r="AL132">
        <f t="shared" si="183"/>
        <v>5.8569628916384899E-3</v>
      </c>
      <c r="AM132">
        <f t="shared" si="184"/>
        <v>311.71213378906248</v>
      </c>
      <c r="AN132">
        <f t="shared" si="185"/>
        <v>318.38500823974607</v>
      </c>
      <c r="AO132">
        <f t="shared" si="186"/>
        <v>240.10731885193309</v>
      </c>
      <c r="AP132">
        <f t="shared" si="187"/>
        <v>0.83383185220301137</v>
      </c>
      <c r="AQ132">
        <f t="shared" si="188"/>
        <v>6.8627804663239065</v>
      </c>
      <c r="AR132">
        <f t="shared" si="189"/>
        <v>90.167571058715794</v>
      </c>
      <c r="AS132">
        <f t="shared" si="190"/>
        <v>43.832678785766575</v>
      </c>
      <c r="AT132">
        <f t="shared" si="191"/>
        <v>41.898571014404297</v>
      </c>
      <c r="AU132">
        <f t="shared" si="192"/>
        <v>8.1994783569212171</v>
      </c>
      <c r="AV132">
        <f t="shared" si="193"/>
        <v>0.12450112819103276</v>
      </c>
      <c r="AW132">
        <f t="shared" si="194"/>
        <v>3.5266137244947022</v>
      </c>
      <c r="AX132">
        <f t="shared" si="195"/>
        <v>4.6728646324265153</v>
      </c>
      <c r="AY132">
        <f t="shared" si="196"/>
        <v>7.8306676061736635E-2</v>
      </c>
      <c r="AZ132">
        <f t="shared" si="197"/>
        <v>16.673099443414515</v>
      </c>
      <c r="BA132">
        <f t="shared" si="198"/>
        <v>0.56978291143484994</v>
      </c>
      <c r="BB132">
        <f t="shared" si="199"/>
        <v>50.11383697126427</v>
      </c>
      <c r="BC132">
        <f t="shared" si="200"/>
        <v>379.14862104490436</v>
      </c>
      <c r="BD132">
        <f t="shared" si="201"/>
        <v>1.4783450266025878E-2</v>
      </c>
    </row>
    <row r="133" spans="1:114" x14ac:dyDescent="0.25">
      <c r="A133" s="1">
        <v>101</v>
      </c>
      <c r="B133" s="1" t="s">
        <v>144</v>
      </c>
      <c r="C133" s="1">
        <v>2958.0000047832727</v>
      </c>
      <c r="D133" s="1">
        <v>0</v>
      </c>
      <c r="E133">
        <f t="shared" si="174"/>
        <v>11.13777854431029</v>
      </c>
      <c r="F133">
        <f t="shared" si="175"/>
        <v>0.13025980614487367</v>
      </c>
      <c r="G133">
        <f t="shared" si="176"/>
        <v>219.71326269297006</v>
      </c>
      <c r="H133">
        <f t="shared" si="177"/>
        <v>5.8602538228760839</v>
      </c>
      <c r="I133">
        <f t="shared" si="178"/>
        <v>3.336773468371411</v>
      </c>
      <c r="J133">
        <f t="shared" si="179"/>
        <v>38.564605712890625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45.235771179199219</v>
      </c>
      <c r="P133" s="1">
        <v>38.564605712890625</v>
      </c>
      <c r="Q133" s="1">
        <v>47.686191558837891</v>
      </c>
      <c r="R133" s="1">
        <v>400.56573486328125</v>
      </c>
      <c r="S133" s="1">
        <v>384.49313354492188</v>
      </c>
      <c r="T133" s="1">
        <v>39.631118774414063</v>
      </c>
      <c r="U133" s="1">
        <v>46.338970184326172</v>
      </c>
      <c r="V133" s="1">
        <v>30.917076110839844</v>
      </c>
      <c r="W133" s="1">
        <v>36.150012969970703</v>
      </c>
      <c r="X133" s="1">
        <v>499.8944091796875</v>
      </c>
      <c r="Y133" s="1">
        <v>1500.688232421875</v>
      </c>
      <c r="Z133" s="1">
        <v>245.84664916992187</v>
      </c>
      <c r="AA133" s="1">
        <v>76.111373901367188</v>
      </c>
      <c r="AB133" s="1">
        <v>-0.33242130279541016</v>
      </c>
      <c r="AC133" s="1">
        <v>-9.5332741737365723E-2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0.83315734863281243</v>
      </c>
      <c r="AL133">
        <f t="shared" si="183"/>
        <v>5.8602538228760843E-3</v>
      </c>
      <c r="AM133">
        <f t="shared" si="184"/>
        <v>311.7146057128906</v>
      </c>
      <c r="AN133">
        <f t="shared" si="185"/>
        <v>318.3857711791992</v>
      </c>
      <c r="AO133">
        <f t="shared" si="186"/>
        <v>240.11011182062066</v>
      </c>
      <c r="AP133">
        <f t="shared" si="187"/>
        <v>0.83192287652836172</v>
      </c>
      <c r="AQ133">
        <f t="shared" si="188"/>
        <v>6.8636961542749662</v>
      </c>
      <c r="AR133">
        <f t="shared" si="189"/>
        <v>90.179638107303617</v>
      </c>
      <c r="AS133">
        <f t="shared" si="190"/>
        <v>43.840667922977445</v>
      </c>
      <c r="AT133">
        <f t="shared" si="191"/>
        <v>41.900188446044922</v>
      </c>
      <c r="AU133">
        <f t="shared" si="192"/>
        <v>8.200177408871598</v>
      </c>
      <c r="AV133">
        <f t="shared" si="193"/>
        <v>0.12454730353108813</v>
      </c>
      <c r="AW133">
        <f t="shared" si="194"/>
        <v>3.5269226859035552</v>
      </c>
      <c r="AX133">
        <f t="shared" si="195"/>
        <v>4.6732547229680428</v>
      </c>
      <c r="AY133">
        <f t="shared" si="196"/>
        <v>7.8335902918551401E-2</v>
      </c>
      <c r="AZ133">
        <f t="shared" si="197"/>
        <v>16.722678287913954</v>
      </c>
      <c r="BA133">
        <f t="shared" si="198"/>
        <v>0.57143611556147611</v>
      </c>
      <c r="BB133">
        <f t="shared" si="199"/>
        <v>50.111837147917448</v>
      </c>
      <c r="BC133">
        <f t="shared" si="200"/>
        <v>379.19876704559078</v>
      </c>
      <c r="BD133">
        <f t="shared" si="201"/>
        <v>1.4718785848133895E-2</v>
      </c>
    </row>
    <row r="134" spans="1:114" x14ac:dyDescent="0.25">
      <c r="A134" s="1">
        <v>102</v>
      </c>
      <c r="B134" s="1" t="s">
        <v>145</v>
      </c>
      <c r="C134" s="1">
        <v>2958.5000047720969</v>
      </c>
      <c r="D134" s="1">
        <v>0</v>
      </c>
      <c r="E134">
        <f t="shared" si="174"/>
        <v>11.14132834522756</v>
      </c>
      <c r="F134">
        <f t="shared" si="175"/>
        <v>0.13033204424499448</v>
      </c>
      <c r="G134">
        <f t="shared" si="176"/>
        <v>219.74986987005315</v>
      </c>
      <c r="H134">
        <f t="shared" si="177"/>
        <v>5.8642169730736509</v>
      </c>
      <c r="I134">
        <f t="shared" si="178"/>
        <v>3.3372434925269574</v>
      </c>
      <c r="J134">
        <f t="shared" si="179"/>
        <v>38.566463470458984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45.236892700195313</v>
      </c>
      <c r="P134" s="1">
        <v>38.566463470458984</v>
      </c>
      <c r="Q134" s="1">
        <v>47.686023712158203</v>
      </c>
      <c r="R134" s="1">
        <v>400.5830078125</v>
      </c>
      <c r="S134" s="1">
        <v>384.50421142578125</v>
      </c>
      <c r="T134" s="1">
        <v>39.629402160644531</v>
      </c>
      <c r="U134" s="1">
        <v>46.341781616210938</v>
      </c>
      <c r="V134" s="1">
        <v>30.91398811340332</v>
      </c>
      <c r="W134" s="1">
        <v>36.150161743164063</v>
      </c>
      <c r="X134" s="1">
        <v>499.8935546875</v>
      </c>
      <c r="Y134" s="1">
        <v>1500.585693359375</v>
      </c>
      <c r="Z134" s="1">
        <v>245.88372802734375</v>
      </c>
      <c r="AA134" s="1">
        <v>76.111465454101563</v>
      </c>
      <c r="AB134" s="1">
        <v>-0.33242130279541016</v>
      </c>
      <c r="AC134" s="1">
        <v>-9.5332741737365723E-2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0.83315592447916653</v>
      </c>
      <c r="AL134">
        <f t="shared" si="183"/>
        <v>5.8642169730736505E-3</v>
      </c>
      <c r="AM134">
        <f t="shared" si="184"/>
        <v>311.71646347045896</v>
      </c>
      <c r="AN134">
        <f t="shared" si="185"/>
        <v>318.38689270019529</v>
      </c>
      <c r="AO134">
        <f t="shared" si="186"/>
        <v>240.09370557098737</v>
      </c>
      <c r="AP134">
        <f t="shared" si="187"/>
        <v>0.8295980901813611</v>
      </c>
      <c r="AQ134">
        <f t="shared" si="188"/>
        <v>6.8643844030907148</v>
      </c>
      <c r="AR134">
        <f t="shared" si="189"/>
        <v>90.188572275358823</v>
      </c>
      <c r="AS134">
        <f t="shared" si="190"/>
        <v>43.846790659147885</v>
      </c>
      <c r="AT134">
        <f t="shared" si="191"/>
        <v>41.901678085327148</v>
      </c>
      <c r="AU134">
        <f t="shared" si="192"/>
        <v>8.2008212747712772</v>
      </c>
      <c r="AV134">
        <f t="shared" si="193"/>
        <v>0.12461334299773555</v>
      </c>
      <c r="AW134">
        <f t="shared" si="194"/>
        <v>3.5271409105637574</v>
      </c>
      <c r="AX134">
        <f t="shared" si="195"/>
        <v>4.6736803642075202</v>
      </c>
      <c r="AY134">
        <f t="shared" si="196"/>
        <v>7.8377703088642128E-2</v>
      </c>
      <c r="AZ134">
        <f t="shared" si="197"/>
        <v>16.725484629157865</v>
      </c>
      <c r="BA134">
        <f t="shared" si="198"/>
        <v>0.57151485819933667</v>
      </c>
      <c r="BB134">
        <f t="shared" si="199"/>
        <v>50.110711354842017</v>
      </c>
      <c r="BC134">
        <f t="shared" si="200"/>
        <v>379.2081575211044</v>
      </c>
      <c r="BD134">
        <f t="shared" si="201"/>
        <v>1.4722781610681631E-2</v>
      </c>
    </row>
    <row r="135" spans="1:114" x14ac:dyDescent="0.25">
      <c r="A135" s="1">
        <v>103</v>
      </c>
      <c r="B135" s="1" t="s">
        <v>145</v>
      </c>
      <c r="C135" s="1">
        <v>2959.000004760921</v>
      </c>
      <c r="D135" s="1">
        <v>0</v>
      </c>
      <c r="E135">
        <f t="shared" si="174"/>
        <v>11.112291182146167</v>
      </c>
      <c r="F135">
        <f t="shared" si="175"/>
        <v>0.13036761657189486</v>
      </c>
      <c r="G135">
        <f t="shared" si="176"/>
        <v>220.14447977601813</v>
      </c>
      <c r="H135">
        <f t="shared" si="177"/>
        <v>5.8657958180548491</v>
      </c>
      <c r="I135">
        <f t="shared" si="178"/>
        <v>3.3372870620545982</v>
      </c>
      <c r="J135">
        <f t="shared" si="179"/>
        <v>38.566925048828125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45.237789154052734</v>
      </c>
      <c r="P135" s="1">
        <v>38.566925048828125</v>
      </c>
      <c r="Q135" s="1">
        <v>47.685413360595703</v>
      </c>
      <c r="R135" s="1">
        <v>400.55093383789062</v>
      </c>
      <c r="S135" s="1">
        <v>384.506103515625</v>
      </c>
      <c r="T135" s="1">
        <v>39.628921508789063</v>
      </c>
      <c r="U135" s="1">
        <v>46.343158721923828</v>
      </c>
      <c r="V135" s="1">
        <v>30.912387847900391</v>
      </c>
      <c r="W135" s="1">
        <v>36.149799346923828</v>
      </c>
      <c r="X135" s="1">
        <v>499.88906860351562</v>
      </c>
      <c r="Y135" s="1">
        <v>1500.4937744140625</v>
      </c>
      <c r="Z135" s="1">
        <v>245.83563232421875</v>
      </c>
      <c r="AA135" s="1">
        <v>76.111953735351563</v>
      </c>
      <c r="AB135" s="1">
        <v>-0.33242130279541016</v>
      </c>
      <c r="AC135" s="1">
        <v>-9.5332741737365723E-2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0.83314844767252583</v>
      </c>
      <c r="AL135">
        <f t="shared" si="183"/>
        <v>5.8657958180548487E-3</v>
      </c>
      <c r="AM135">
        <f t="shared" si="184"/>
        <v>311.7169250488281</v>
      </c>
      <c r="AN135">
        <f t="shared" si="185"/>
        <v>318.38778915405271</v>
      </c>
      <c r="AO135">
        <f t="shared" si="186"/>
        <v>240.0789985400661</v>
      </c>
      <c r="AP135">
        <f t="shared" si="187"/>
        <v>0.8286922460307653</v>
      </c>
      <c r="AQ135">
        <f t="shared" si="188"/>
        <v>6.864555414647719</v>
      </c>
      <c r="AR135">
        <f t="shared" si="189"/>
        <v>90.190240530632352</v>
      </c>
      <c r="AS135">
        <f t="shared" si="190"/>
        <v>43.847081808708523</v>
      </c>
      <c r="AT135">
        <f t="shared" si="191"/>
        <v>41.90235710144043</v>
      </c>
      <c r="AU135">
        <f t="shared" si="192"/>
        <v>8.2011147800253728</v>
      </c>
      <c r="AV135">
        <f t="shared" si="193"/>
        <v>0.12464586174100049</v>
      </c>
      <c r="AW135">
        <f t="shared" si="194"/>
        <v>3.5272683525931208</v>
      </c>
      <c r="AX135">
        <f t="shared" si="195"/>
        <v>4.6738464274322524</v>
      </c>
      <c r="AY135">
        <f t="shared" si="196"/>
        <v>7.8398286171648041E-2</v>
      </c>
      <c r="AZ135">
        <f t="shared" si="197"/>
        <v>16.755626459805331</v>
      </c>
      <c r="BA135">
        <f t="shared" si="198"/>
        <v>0.57253832322344977</v>
      </c>
      <c r="BB135">
        <f t="shared" si="199"/>
        <v>50.111818818273022</v>
      </c>
      <c r="BC135">
        <f t="shared" si="200"/>
        <v>379.22385248760276</v>
      </c>
      <c r="BD135">
        <f t="shared" si="201"/>
        <v>1.468412703269518E-2</v>
      </c>
    </row>
    <row r="136" spans="1:114" x14ac:dyDescent="0.25">
      <c r="A136" s="1">
        <v>104</v>
      </c>
      <c r="B136" s="1" t="s">
        <v>146</v>
      </c>
      <c r="C136" s="1">
        <v>2959.5000047497451</v>
      </c>
      <c r="D136" s="1">
        <v>0</v>
      </c>
      <c r="E136">
        <f t="shared" si="174"/>
        <v>11.123125410589273</v>
      </c>
      <c r="F136">
        <f t="shared" si="175"/>
        <v>0.13038846292055029</v>
      </c>
      <c r="G136">
        <f t="shared" si="176"/>
        <v>220.01685967705126</v>
      </c>
      <c r="H136">
        <f t="shared" si="177"/>
        <v>5.8680054530403947</v>
      </c>
      <c r="I136">
        <f t="shared" si="178"/>
        <v>3.3380089401195669</v>
      </c>
      <c r="J136">
        <f t="shared" si="179"/>
        <v>38.569164276123047</v>
      </c>
      <c r="K136" s="1">
        <v>6</v>
      </c>
      <c r="L136">
        <f t="shared" si="180"/>
        <v>1.4200000166893005</v>
      </c>
      <c r="M136" s="1">
        <v>1</v>
      </c>
      <c r="N136">
        <f t="shared" si="181"/>
        <v>2.8400000333786011</v>
      </c>
      <c r="O136" s="1">
        <v>45.238506317138672</v>
      </c>
      <c r="P136" s="1">
        <v>38.569164276123047</v>
      </c>
      <c r="Q136" s="1">
        <v>47.684413909912109</v>
      </c>
      <c r="R136" s="1">
        <v>400.55340576171875</v>
      </c>
      <c r="S136" s="1">
        <v>384.49468994140625</v>
      </c>
      <c r="T136" s="1">
        <v>39.627880096435547</v>
      </c>
      <c r="U136" s="1">
        <v>46.344612121582031</v>
      </c>
      <c r="V136" s="1">
        <v>30.910406112670898</v>
      </c>
      <c r="W136" s="1">
        <v>36.149566650390625</v>
      </c>
      <c r="X136" s="1">
        <v>499.890869140625</v>
      </c>
      <c r="Y136" s="1">
        <v>1500.459716796875</v>
      </c>
      <c r="Z136" s="1">
        <v>245.8592529296875</v>
      </c>
      <c r="AA136" s="1">
        <v>76.111892700195312</v>
      </c>
      <c r="AB136" s="1">
        <v>-0.33242130279541016</v>
      </c>
      <c r="AC136" s="1">
        <v>-9.5332741737365723E-2</v>
      </c>
      <c r="AD136" s="1">
        <v>1</v>
      </c>
      <c r="AE136" s="1">
        <v>-0.21956524252891541</v>
      </c>
      <c r="AF136" s="1">
        <v>2.737391471862793</v>
      </c>
      <c r="AG136" s="1">
        <v>1</v>
      </c>
      <c r="AH136" s="1">
        <v>0</v>
      </c>
      <c r="AI136" s="1">
        <v>0.15999999642372131</v>
      </c>
      <c r="AJ136" s="1">
        <v>111115</v>
      </c>
      <c r="AK136">
        <f t="shared" si="182"/>
        <v>0.83315144856770817</v>
      </c>
      <c r="AL136">
        <f t="shared" si="183"/>
        <v>5.8680054530403951E-3</v>
      </c>
      <c r="AM136">
        <f t="shared" si="184"/>
        <v>311.71916427612302</v>
      </c>
      <c r="AN136">
        <f t="shared" si="185"/>
        <v>318.38850631713865</v>
      </c>
      <c r="AO136">
        <f t="shared" si="186"/>
        <v>240.07354932143789</v>
      </c>
      <c r="AP136">
        <f t="shared" si="187"/>
        <v>0.82726989389191918</v>
      </c>
      <c r="AQ136">
        <f t="shared" si="188"/>
        <v>6.8653850851495895</v>
      </c>
      <c r="AR136">
        <f t="shared" si="189"/>
        <v>90.201213523783139</v>
      </c>
      <c r="AS136">
        <f t="shared" si="190"/>
        <v>43.856601402201107</v>
      </c>
      <c r="AT136">
        <f t="shared" si="191"/>
        <v>41.903835296630859</v>
      </c>
      <c r="AU136">
        <f t="shared" si="192"/>
        <v>8.2017537625227259</v>
      </c>
      <c r="AV136">
        <f t="shared" si="193"/>
        <v>0.12466491824484013</v>
      </c>
      <c r="AW136">
        <f t="shared" si="194"/>
        <v>3.5273761450300225</v>
      </c>
      <c r="AX136">
        <f t="shared" si="195"/>
        <v>4.6743776174927039</v>
      </c>
      <c r="AY136">
        <f t="shared" si="196"/>
        <v>7.8410348219298653E-2</v>
      </c>
      <c r="AZ136">
        <f t="shared" si="197"/>
        <v>16.745899615973652</v>
      </c>
      <c r="BA136">
        <f t="shared" si="198"/>
        <v>0.57222340238451663</v>
      </c>
      <c r="BB136">
        <f t="shared" si="199"/>
        <v>50.107075315552521</v>
      </c>
      <c r="BC136">
        <f t="shared" si="200"/>
        <v>379.2072888400649</v>
      </c>
      <c r="BD136">
        <f t="shared" si="201"/>
        <v>1.4697694350695891E-2</v>
      </c>
    </row>
    <row r="137" spans="1:114" x14ac:dyDescent="0.25">
      <c r="A137" s="1">
        <v>105</v>
      </c>
      <c r="B137" s="1" t="s">
        <v>146</v>
      </c>
      <c r="C137" s="1">
        <v>2960.0000047385693</v>
      </c>
      <c r="D137" s="1">
        <v>0</v>
      </c>
      <c r="E137">
        <f t="shared" si="174"/>
        <v>11.121826218952053</v>
      </c>
      <c r="F137">
        <f t="shared" si="175"/>
        <v>0.13039428065581302</v>
      </c>
      <c r="G137">
        <f t="shared" si="176"/>
        <v>220.00059382959284</v>
      </c>
      <c r="H137">
        <f t="shared" si="177"/>
        <v>5.8706258573342884</v>
      </c>
      <c r="I137">
        <f t="shared" si="178"/>
        <v>3.3393189801333243</v>
      </c>
      <c r="J137">
        <f t="shared" si="179"/>
        <v>38.573116302490234</v>
      </c>
      <c r="K137" s="1">
        <v>6</v>
      </c>
      <c r="L137">
        <f t="shared" si="180"/>
        <v>1.4200000166893005</v>
      </c>
      <c r="M137" s="1">
        <v>1</v>
      </c>
      <c r="N137">
        <f t="shared" si="181"/>
        <v>2.8400000333786011</v>
      </c>
      <c r="O137" s="1">
        <v>45.239967346191406</v>
      </c>
      <c r="P137" s="1">
        <v>38.573116302490234</v>
      </c>
      <c r="Q137" s="1">
        <v>47.684268951416016</v>
      </c>
      <c r="R137" s="1">
        <v>400.52108764648437</v>
      </c>
      <c r="S137" s="1">
        <v>384.46310424804687</v>
      </c>
      <c r="T137" s="1">
        <v>39.626991271972656</v>
      </c>
      <c r="U137" s="1">
        <v>46.346641540527344</v>
      </c>
      <c r="V137" s="1">
        <v>30.907388687133789</v>
      </c>
      <c r="W137" s="1">
        <v>36.148433685302734</v>
      </c>
      <c r="X137" s="1">
        <v>499.89584350585937</v>
      </c>
      <c r="Y137" s="1">
        <v>1500.4659423828125</v>
      </c>
      <c r="Z137" s="1">
        <v>245.88287353515625</v>
      </c>
      <c r="AA137" s="1">
        <v>76.111892700195312</v>
      </c>
      <c r="AB137" s="1">
        <v>-0.33242130279541016</v>
      </c>
      <c r="AC137" s="1">
        <v>-9.5332741737365723E-2</v>
      </c>
      <c r="AD137" s="1">
        <v>1</v>
      </c>
      <c r="AE137" s="1">
        <v>-0.21956524252891541</v>
      </c>
      <c r="AF137" s="1">
        <v>2.737391471862793</v>
      </c>
      <c r="AG137" s="1">
        <v>1</v>
      </c>
      <c r="AH137" s="1">
        <v>0</v>
      </c>
      <c r="AI137" s="1">
        <v>0.15999999642372131</v>
      </c>
      <c r="AJ137" s="1">
        <v>111115</v>
      </c>
      <c r="AK137">
        <f t="shared" si="182"/>
        <v>0.83315973917643216</v>
      </c>
      <c r="AL137">
        <f t="shared" si="183"/>
        <v>5.8706258573342886E-3</v>
      </c>
      <c r="AM137">
        <f t="shared" si="184"/>
        <v>311.72311630249021</v>
      </c>
      <c r="AN137">
        <f t="shared" si="185"/>
        <v>318.38996734619138</v>
      </c>
      <c r="AO137">
        <f t="shared" si="186"/>
        <v>240.07454541516563</v>
      </c>
      <c r="AP137">
        <f t="shared" si="187"/>
        <v>0.82557025684312535</v>
      </c>
      <c r="AQ137">
        <f t="shared" si="188"/>
        <v>6.8668495880803562</v>
      </c>
      <c r="AR137">
        <f t="shared" si="189"/>
        <v>90.220454970537546</v>
      </c>
      <c r="AS137">
        <f t="shared" si="190"/>
        <v>43.873813430010202</v>
      </c>
      <c r="AT137">
        <f t="shared" si="191"/>
        <v>41.90654182434082</v>
      </c>
      <c r="AU137">
        <f t="shared" si="192"/>
        <v>8.2029238305849681</v>
      </c>
      <c r="AV137">
        <f t="shared" si="193"/>
        <v>0.12467023642794287</v>
      </c>
      <c r="AW137">
        <f t="shared" si="194"/>
        <v>3.5275306079470319</v>
      </c>
      <c r="AX137">
        <f t="shared" si="195"/>
        <v>4.6753932226379362</v>
      </c>
      <c r="AY137">
        <f t="shared" si="196"/>
        <v>7.8413714432649509E-2</v>
      </c>
      <c r="AZ137">
        <f t="shared" si="197"/>
        <v>16.74466159153722</v>
      </c>
      <c r="BA137">
        <f t="shared" si="198"/>
        <v>0.57222810563287096</v>
      </c>
      <c r="BB137">
        <f t="shared" si="199"/>
        <v>50.097667289164136</v>
      </c>
      <c r="BC137">
        <f t="shared" si="200"/>
        <v>379.17632072018779</v>
      </c>
      <c r="BD137">
        <f t="shared" si="201"/>
        <v>1.4694418377885208E-2</v>
      </c>
      <c r="BE137">
        <f>AVERAGE(E123:E137)</f>
        <v>11.130811256578747</v>
      </c>
      <c r="BF137">
        <f>AVERAGE(O123:O137)</f>
        <v>45.233992767333987</v>
      </c>
      <c r="BG137">
        <f>AVERAGE(P123:P137)</f>
        <v>38.559530131022136</v>
      </c>
      <c r="BH137" t="e">
        <f>AVERAGE(B123:B137)</f>
        <v>#DIV/0!</v>
      </c>
      <c r="BI137">
        <f t="shared" ref="BI137:DJ137" si="202">AVERAGE(C123:C137)</f>
        <v>2956.70000481233</v>
      </c>
      <c r="BJ137">
        <f t="shared" si="202"/>
        <v>0</v>
      </c>
      <c r="BK137">
        <f t="shared" si="202"/>
        <v>11.130811256578747</v>
      </c>
      <c r="BL137">
        <f t="shared" si="202"/>
        <v>0.1302424532163648</v>
      </c>
      <c r="BM137">
        <f t="shared" si="202"/>
        <v>219.74689937393603</v>
      </c>
      <c r="BN137">
        <f t="shared" si="202"/>
        <v>5.857068031843303</v>
      </c>
      <c r="BO137">
        <f t="shared" si="202"/>
        <v>3.3354443342838795</v>
      </c>
      <c r="BP137">
        <f t="shared" si="202"/>
        <v>38.559530131022136</v>
      </c>
      <c r="BQ137">
        <f t="shared" si="202"/>
        <v>6</v>
      </c>
      <c r="BR137">
        <f t="shared" si="202"/>
        <v>1.4200000166893005</v>
      </c>
      <c r="BS137">
        <f t="shared" si="202"/>
        <v>1</v>
      </c>
      <c r="BT137">
        <f t="shared" si="202"/>
        <v>2.8400000333786011</v>
      </c>
      <c r="BU137">
        <f t="shared" si="202"/>
        <v>45.233992767333987</v>
      </c>
      <c r="BV137">
        <f t="shared" si="202"/>
        <v>38.559530131022136</v>
      </c>
      <c r="BW137">
        <f t="shared" si="202"/>
        <v>47.684437052408853</v>
      </c>
      <c r="BX137">
        <f t="shared" si="202"/>
        <v>400.50883992513019</v>
      </c>
      <c r="BY137">
        <f t="shared" si="202"/>
        <v>384.4462890625</v>
      </c>
      <c r="BZ137">
        <f t="shared" si="202"/>
        <v>39.627387746175131</v>
      </c>
      <c r="CA137">
        <f t="shared" si="202"/>
        <v>46.331690216064452</v>
      </c>
      <c r="CB137">
        <f t="shared" si="202"/>
        <v>30.917028299967448</v>
      </c>
      <c r="CC137">
        <f t="shared" si="202"/>
        <v>36.147680409749348</v>
      </c>
      <c r="CD137">
        <f t="shared" si="202"/>
        <v>499.89094034830731</v>
      </c>
      <c r="CE137">
        <f t="shared" si="202"/>
        <v>1500.6879720052084</v>
      </c>
      <c r="CF137">
        <f t="shared" si="202"/>
        <v>245.88924458821614</v>
      </c>
      <c r="CG137">
        <f t="shared" si="202"/>
        <v>76.1114512125651</v>
      </c>
      <c r="CH137">
        <f t="shared" si="202"/>
        <v>-0.33242130279541016</v>
      </c>
      <c r="CI137">
        <f t="shared" si="202"/>
        <v>-9.5332741737365723E-2</v>
      </c>
      <c r="CJ137">
        <f t="shared" si="202"/>
        <v>1</v>
      </c>
      <c r="CK137">
        <f t="shared" si="202"/>
        <v>-0.21956524252891541</v>
      </c>
      <c r="CL137">
        <f t="shared" si="202"/>
        <v>2.737391471862793</v>
      </c>
      <c r="CM137">
        <f t="shared" si="202"/>
        <v>1</v>
      </c>
      <c r="CN137">
        <f t="shared" si="202"/>
        <v>0</v>
      </c>
      <c r="CO137">
        <f t="shared" si="202"/>
        <v>0.15999999642372131</v>
      </c>
      <c r="CP137">
        <f t="shared" si="202"/>
        <v>111115</v>
      </c>
      <c r="CQ137">
        <f t="shared" si="202"/>
        <v>0.83315156724717876</v>
      </c>
      <c r="CR137">
        <f t="shared" si="202"/>
        <v>5.857068031843304E-3</v>
      </c>
      <c r="CS137">
        <f t="shared" si="202"/>
        <v>311.70953013102212</v>
      </c>
      <c r="CT137">
        <f t="shared" si="202"/>
        <v>318.38399276733401</v>
      </c>
      <c r="CU137">
        <f t="shared" si="202"/>
        <v>240.11007015395492</v>
      </c>
      <c r="CV137">
        <f t="shared" si="202"/>
        <v>0.83404392469433131</v>
      </c>
      <c r="CW137">
        <f t="shared" si="202"/>
        <v>6.8618165155774697</v>
      </c>
      <c r="CX137">
        <f t="shared" si="202"/>
        <v>90.154850547788996</v>
      </c>
      <c r="CY137">
        <f t="shared" si="202"/>
        <v>43.823160331724551</v>
      </c>
      <c r="CZ137">
        <f t="shared" si="202"/>
        <v>41.896761449178058</v>
      </c>
      <c r="DA137">
        <f t="shared" si="202"/>
        <v>8.1986965672108436</v>
      </c>
      <c r="DB137">
        <f t="shared" si="202"/>
        <v>0.12453143669395658</v>
      </c>
      <c r="DC137">
        <f t="shared" si="202"/>
        <v>3.5263721812935898</v>
      </c>
      <c r="DD137">
        <f t="shared" si="202"/>
        <v>4.6723243859172534</v>
      </c>
      <c r="DE137">
        <f t="shared" si="202"/>
        <v>7.8325860143309126E-2</v>
      </c>
      <c r="DF137">
        <f t="shared" si="202"/>
        <v>16.725255450968728</v>
      </c>
      <c r="DG137">
        <f t="shared" si="202"/>
        <v>0.57159325469950484</v>
      </c>
      <c r="DH137">
        <f t="shared" si="202"/>
        <v>50.118619405822912</v>
      </c>
      <c r="DI137">
        <f t="shared" si="202"/>
        <v>379.15523447807277</v>
      </c>
      <c r="DJ137">
        <f t="shared" si="202"/>
        <v>1.4713255519441177E-2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stm-abasa2_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2015-06-23T03:09:29Z</dcterms:created>
  <dcterms:modified xsi:type="dcterms:W3CDTF">2015-07-22T14:59:59Z</dcterms:modified>
</cp:coreProperties>
</file>