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16170" windowHeight="6240"/>
  </bookViews>
  <sheets>
    <sheet name="stm-abasa3_" sheetId="1" r:id="rId1"/>
  </sheets>
  <calcPr calcId="152511"/>
</workbook>
</file>

<file path=xl/calcChain.xml><?xml version="1.0" encoding="utf-8"?>
<calcChain xmlns="http://schemas.openxmlformats.org/spreadsheetml/2006/main">
  <c r="DJ116" i="1" l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116" i="1" l="1"/>
  <c r="BF116" i="1"/>
  <c r="BG99" i="1"/>
  <c r="BF99" i="1"/>
  <c r="BG82" i="1"/>
  <c r="BF82" i="1"/>
  <c r="BG65" i="1"/>
  <c r="BF65" i="1"/>
  <c r="BG48" i="1"/>
  <c r="BF48" i="1"/>
  <c r="BG30" i="1"/>
  <c r="BF30" i="1"/>
  <c r="L16" i="1"/>
  <c r="N16" i="1" s="1"/>
  <c r="AK16" i="1"/>
  <c r="E16" i="1" s="1"/>
  <c r="AM16" i="1"/>
  <c r="AN16" i="1"/>
  <c r="AO16" i="1"/>
  <c r="AT16" i="1"/>
  <c r="AU16" i="1" s="1"/>
  <c r="AW16" i="1"/>
  <c r="AX16" i="1"/>
  <c r="L17" i="1"/>
  <c r="N17" i="1" s="1"/>
  <c r="AK17" i="1"/>
  <c r="E17" i="1" s="1"/>
  <c r="AM17" i="1"/>
  <c r="AN17" i="1"/>
  <c r="AO17" i="1"/>
  <c r="AT17" i="1"/>
  <c r="AU17" i="1" s="1"/>
  <c r="AW17" i="1"/>
  <c r="L18" i="1"/>
  <c r="N18" i="1" s="1"/>
  <c r="AK18" i="1"/>
  <c r="E18" i="1" s="1"/>
  <c r="AM18" i="1"/>
  <c r="AN18" i="1"/>
  <c r="AO18" i="1"/>
  <c r="AT18" i="1"/>
  <c r="AU18" i="1" s="1"/>
  <c r="AX18" i="1" s="1"/>
  <c r="AW18" i="1"/>
  <c r="L19" i="1"/>
  <c r="N19" i="1" s="1"/>
  <c r="AK19" i="1"/>
  <c r="E19" i="1" s="1"/>
  <c r="AL19" i="1"/>
  <c r="AP19" i="1" s="1"/>
  <c r="J19" i="1" s="1"/>
  <c r="AQ19" i="1" s="1"/>
  <c r="AM19" i="1"/>
  <c r="AN19" i="1"/>
  <c r="AO19" i="1"/>
  <c r="AT19" i="1"/>
  <c r="AU19" i="1" s="1"/>
  <c r="AW19" i="1"/>
  <c r="L20" i="1"/>
  <c r="N20" i="1"/>
  <c r="AK20" i="1"/>
  <c r="E20" i="1" s="1"/>
  <c r="AL20" i="1"/>
  <c r="H20" i="1" s="1"/>
  <c r="AM20" i="1"/>
  <c r="AN20" i="1"/>
  <c r="AP20" i="1" s="1"/>
  <c r="J20" i="1" s="1"/>
  <c r="AQ20" i="1" s="1"/>
  <c r="AO20" i="1"/>
  <c r="AT20" i="1"/>
  <c r="AU20" i="1" s="1"/>
  <c r="AX20" i="1" s="1"/>
  <c r="AW20" i="1"/>
  <c r="L21" i="1"/>
  <c r="AP21" i="1" s="1"/>
  <c r="J21" i="1" s="1"/>
  <c r="AQ21" i="1" s="1"/>
  <c r="N21" i="1"/>
  <c r="AK21" i="1"/>
  <c r="E21" i="1" s="1"/>
  <c r="AL21" i="1"/>
  <c r="AM21" i="1"/>
  <c r="AN21" i="1"/>
  <c r="AO21" i="1"/>
  <c r="AT21" i="1"/>
  <c r="AU21" i="1" s="1"/>
  <c r="AX21" i="1" s="1"/>
  <c r="AW21" i="1"/>
  <c r="L22" i="1"/>
  <c r="N22" i="1"/>
  <c r="AK22" i="1"/>
  <c r="E22" i="1" s="1"/>
  <c r="AL22" i="1"/>
  <c r="H22" i="1" s="1"/>
  <c r="AM22" i="1"/>
  <c r="AN22" i="1"/>
  <c r="AO22" i="1"/>
  <c r="AP22" i="1"/>
  <c r="J22" i="1" s="1"/>
  <c r="AQ22" i="1" s="1"/>
  <c r="I22" i="1" s="1"/>
  <c r="AT22" i="1"/>
  <c r="AU22" i="1" s="1"/>
  <c r="AX22" i="1" s="1"/>
  <c r="AW22" i="1"/>
  <c r="L23" i="1"/>
  <c r="N23" i="1"/>
  <c r="AK23" i="1"/>
  <c r="E23" i="1" s="1"/>
  <c r="AL23" i="1"/>
  <c r="AP23" i="1" s="1"/>
  <c r="J23" i="1" s="1"/>
  <c r="AQ23" i="1" s="1"/>
  <c r="AM23" i="1"/>
  <c r="AN23" i="1"/>
  <c r="AO23" i="1"/>
  <c r="AT23" i="1"/>
  <c r="AU23" i="1" s="1"/>
  <c r="AW23" i="1"/>
  <c r="L24" i="1"/>
  <c r="N24" i="1"/>
  <c r="AK24" i="1"/>
  <c r="E24" i="1" s="1"/>
  <c r="AL24" i="1"/>
  <c r="H24" i="1" s="1"/>
  <c r="AM24" i="1"/>
  <c r="AN24" i="1"/>
  <c r="AO24" i="1"/>
  <c r="AP24" i="1" s="1"/>
  <c r="J24" i="1" s="1"/>
  <c r="AQ24" i="1" s="1"/>
  <c r="AT24" i="1"/>
  <c r="AU24" i="1" s="1"/>
  <c r="AW24" i="1"/>
  <c r="AX24" i="1"/>
  <c r="L25" i="1"/>
  <c r="N25" i="1"/>
  <c r="BC25" i="1" s="1"/>
  <c r="AK25" i="1"/>
  <c r="E25" i="1" s="1"/>
  <c r="AM25" i="1"/>
  <c r="AN25" i="1"/>
  <c r="AO25" i="1"/>
  <c r="AT25" i="1"/>
  <c r="AU25" i="1" s="1"/>
  <c r="AW25" i="1"/>
  <c r="L26" i="1"/>
  <c r="N26" i="1" s="1"/>
  <c r="AK26" i="1"/>
  <c r="AM26" i="1"/>
  <c r="AN26" i="1"/>
  <c r="AO26" i="1"/>
  <c r="AT26" i="1"/>
  <c r="AU26" i="1"/>
  <c r="AW26" i="1"/>
  <c r="L27" i="1"/>
  <c r="N27" i="1" s="1"/>
  <c r="AK27" i="1"/>
  <c r="AM27" i="1"/>
  <c r="AN27" i="1"/>
  <c r="AO27" i="1"/>
  <c r="AT27" i="1"/>
  <c r="AU27" i="1"/>
  <c r="AW27" i="1"/>
  <c r="L28" i="1"/>
  <c r="N28" i="1" s="1"/>
  <c r="AK28" i="1"/>
  <c r="AM28" i="1"/>
  <c r="AN28" i="1"/>
  <c r="AO28" i="1"/>
  <c r="AT28" i="1"/>
  <c r="AU28" i="1" s="1"/>
  <c r="AW28" i="1"/>
  <c r="L29" i="1"/>
  <c r="N29" i="1" s="1"/>
  <c r="AK29" i="1"/>
  <c r="AM29" i="1"/>
  <c r="AN29" i="1"/>
  <c r="AO29" i="1"/>
  <c r="AT29" i="1"/>
  <c r="AU29" i="1"/>
  <c r="AW29" i="1"/>
  <c r="L30" i="1"/>
  <c r="N30" i="1" s="1"/>
  <c r="AK30" i="1"/>
  <c r="AM30" i="1"/>
  <c r="AN30" i="1"/>
  <c r="AO30" i="1"/>
  <c r="AT30" i="1"/>
  <c r="AU30" i="1" s="1"/>
  <c r="AW30" i="1"/>
  <c r="L34" i="1"/>
  <c r="N34" i="1" s="1"/>
  <c r="AK34" i="1"/>
  <c r="AM34" i="1"/>
  <c r="AN34" i="1"/>
  <c r="AO34" i="1"/>
  <c r="AT34" i="1"/>
  <c r="AU34" i="1"/>
  <c r="AW34" i="1"/>
  <c r="L35" i="1"/>
  <c r="N35" i="1" s="1"/>
  <c r="AK35" i="1"/>
  <c r="AM35" i="1"/>
  <c r="AN35" i="1"/>
  <c r="AO35" i="1"/>
  <c r="AT35" i="1"/>
  <c r="AU35" i="1"/>
  <c r="AW35" i="1"/>
  <c r="L36" i="1"/>
  <c r="N36" i="1" s="1"/>
  <c r="AK36" i="1"/>
  <c r="AM36" i="1"/>
  <c r="AN36" i="1"/>
  <c r="AO36" i="1"/>
  <c r="AT36" i="1"/>
  <c r="AU36" i="1" s="1"/>
  <c r="AW36" i="1"/>
  <c r="L37" i="1"/>
  <c r="N37" i="1" s="1"/>
  <c r="AK37" i="1"/>
  <c r="AM37" i="1"/>
  <c r="AN37" i="1"/>
  <c r="AO37" i="1"/>
  <c r="AT37" i="1"/>
  <c r="AU37" i="1"/>
  <c r="AW37" i="1"/>
  <c r="L38" i="1"/>
  <c r="N38" i="1" s="1"/>
  <c r="AK38" i="1"/>
  <c r="AM38" i="1"/>
  <c r="AN38" i="1"/>
  <c r="AO38" i="1"/>
  <c r="AT38" i="1"/>
  <c r="AU38" i="1" s="1"/>
  <c r="AW38" i="1"/>
  <c r="L39" i="1"/>
  <c r="N39" i="1" s="1"/>
  <c r="AK39" i="1"/>
  <c r="AM39" i="1"/>
  <c r="AN39" i="1"/>
  <c r="AO39" i="1"/>
  <c r="AT39" i="1"/>
  <c r="AU39" i="1"/>
  <c r="AW39" i="1"/>
  <c r="L40" i="1"/>
  <c r="N40" i="1" s="1"/>
  <c r="AK40" i="1"/>
  <c r="AL40" i="1" s="1"/>
  <c r="AM40" i="1"/>
  <c r="AN40" i="1"/>
  <c r="AO40" i="1"/>
  <c r="AT40" i="1"/>
  <c r="AU40" i="1"/>
  <c r="AW40" i="1"/>
  <c r="L41" i="1"/>
  <c r="N41" i="1" s="1"/>
  <c r="AK41" i="1"/>
  <c r="AL41" i="1" s="1"/>
  <c r="AM41" i="1"/>
  <c r="AN41" i="1"/>
  <c r="AO41" i="1"/>
  <c r="AT41" i="1"/>
  <c r="AU41" i="1" s="1"/>
  <c r="AW41" i="1"/>
  <c r="L42" i="1"/>
  <c r="N42" i="1" s="1"/>
  <c r="AK42" i="1"/>
  <c r="AL42" i="1" s="1"/>
  <c r="AM42" i="1"/>
  <c r="AN42" i="1"/>
  <c r="AO42" i="1"/>
  <c r="AT42" i="1"/>
  <c r="AU42" i="1"/>
  <c r="AW42" i="1"/>
  <c r="L43" i="1"/>
  <c r="N43" i="1" s="1"/>
  <c r="AK43" i="1"/>
  <c r="AL43" i="1" s="1"/>
  <c r="AM43" i="1"/>
  <c r="AN43" i="1"/>
  <c r="AO43" i="1"/>
  <c r="AT43" i="1"/>
  <c r="AU43" i="1" s="1"/>
  <c r="AW43" i="1"/>
  <c r="L44" i="1"/>
  <c r="N44" i="1" s="1"/>
  <c r="AK44" i="1"/>
  <c r="AL44" i="1" s="1"/>
  <c r="AM44" i="1"/>
  <c r="AN44" i="1"/>
  <c r="AO44" i="1"/>
  <c r="AT44" i="1"/>
  <c r="AU44" i="1"/>
  <c r="AW44" i="1"/>
  <c r="L45" i="1"/>
  <c r="N45" i="1" s="1"/>
  <c r="AK45" i="1"/>
  <c r="AL45" i="1" s="1"/>
  <c r="AM45" i="1"/>
  <c r="AN45" i="1"/>
  <c r="AO45" i="1"/>
  <c r="AT45" i="1"/>
  <c r="AU45" i="1"/>
  <c r="AW45" i="1"/>
  <c r="L46" i="1"/>
  <c r="N46" i="1" s="1"/>
  <c r="AK46" i="1"/>
  <c r="AL46" i="1" s="1"/>
  <c r="AM46" i="1"/>
  <c r="AN46" i="1"/>
  <c r="AO46" i="1"/>
  <c r="AT46" i="1"/>
  <c r="AU46" i="1" s="1"/>
  <c r="AW46" i="1"/>
  <c r="L47" i="1"/>
  <c r="N47" i="1" s="1"/>
  <c r="AK47" i="1"/>
  <c r="AL47" i="1" s="1"/>
  <c r="AM47" i="1"/>
  <c r="AN47" i="1"/>
  <c r="AO47" i="1"/>
  <c r="AT47" i="1"/>
  <c r="AU47" i="1"/>
  <c r="AW47" i="1"/>
  <c r="L48" i="1"/>
  <c r="N48" i="1" s="1"/>
  <c r="AK48" i="1"/>
  <c r="AL48" i="1" s="1"/>
  <c r="AM48" i="1"/>
  <c r="AN48" i="1"/>
  <c r="AO48" i="1"/>
  <c r="AT48" i="1"/>
  <c r="AU48" i="1" s="1"/>
  <c r="AW48" i="1"/>
  <c r="L51" i="1"/>
  <c r="N51" i="1" s="1"/>
  <c r="AK51" i="1"/>
  <c r="AL51" i="1" s="1"/>
  <c r="AM51" i="1"/>
  <c r="AN51" i="1"/>
  <c r="AO51" i="1"/>
  <c r="AT51" i="1"/>
  <c r="AU51" i="1"/>
  <c r="AW51" i="1"/>
  <c r="L52" i="1"/>
  <c r="N52" i="1" s="1"/>
  <c r="AK52" i="1"/>
  <c r="AL52" i="1" s="1"/>
  <c r="AM52" i="1"/>
  <c r="AN52" i="1"/>
  <c r="AO52" i="1"/>
  <c r="AT52" i="1"/>
  <c r="AU52" i="1"/>
  <c r="AW52" i="1"/>
  <c r="L53" i="1"/>
  <c r="N53" i="1" s="1"/>
  <c r="AK53" i="1"/>
  <c r="AL53" i="1" s="1"/>
  <c r="AM53" i="1"/>
  <c r="AN53" i="1"/>
  <c r="AO53" i="1"/>
  <c r="AT53" i="1"/>
  <c r="AU53" i="1" s="1"/>
  <c r="AW53" i="1"/>
  <c r="L54" i="1"/>
  <c r="N54" i="1" s="1"/>
  <c r="AK54" i="1"/>
  <c r="AL54" i="1" s="1"/>
  <c r="AM54" i="1"/>
  <c r="AN54" i="1"/>
  <c r="AO54" i="1"/>
  <c r="AT54" i="1"/>
  <c r="AU54" i="1"/>
  <c r="AW54" i="1"/>
  <c r="L55" i="1"/>
  <c r="N55" i="1" s="1"/>
  <c r="AK55" i="1"/>
  <c r="AL55" i="1" s="1"/>
  <c r="AM55" i="1"/>
  <c r="AN55" i="1"/>
  <c r="AO55" i="1"/>
  <c r="AT55" i="1"/>
  <c r="AU55" i="1" s="1"/>
  <c r="AW55" i="1"/>
  <c r="L56" i="1"/>
  <c r="N56" i="1" s="1"/>
  <c r="AK56" i="1"/>
  <c r="AL56" i="1" s="1"/>
  <c r="AM56" i="1"/>
  <c r="AN56" i="1"/>
  <c r="AO56" i="1"/>
  <c r="AT56" i="1"/>
  <c r="AU56" i="1"/>
  <c r="AW56" i="1"/>
  <c r="L57" i="1"/>
  <c r="N57" i="1" s="1"/>
  <c r="AK57" i="1"/>
  <c r="AL57" i="1" s="1"/>
  <c r="AM57" i="1"/>
  <c r="AN57" i="1"/>
  <c r="AO57" i="1"/>
  <c r="AT57" i="1"/>
  <c r="AU57" i="1"/>
  <c r="AW57" i="1"/>
  <c r="L58" i="1"/>
  <c r="N58" i="1" s="1"/>
  <c r="AK58" i="1"/>
  <c r="AL58" i="1" s="1"/>
  <c r="AM58" i="1"/>
  <c r="AN58" i="1"/>
  <c r="AO58" i="1"/>
  <c r="AT58" i="1"/>
  <c r="AU58" i="1" s="1"/>
  <c r="AW58" i="1"/>
  <c r="L59" i="1"/>
  <c r="N59" i="1" s="1"/>
  <c r="AK59" i="1"/>
  <c r="AL59" i="1" s="1"/>
  <c r="AM59" i="1"/>
  <c r="AN59" i="1"/>
  <c r="AO59" i="1"/>
  <c r="AT59" i="1"/>
  <c r="AU59" i="1"/>
  <c r="AW59" i="1"/>
  <c r="L60" i="1"/>
  <c r="N60" i="1" s="1"/>
  <c r="AK60" i="1"/>
  <c r="AL60" i="1" s="1"/>
  <c r="AM60" i="1"/>
  <c r="AN60" i="1"/>
  <c r="AO60" i="1"/>
  <c r="AT60" i="1"/>
  <c r="AU60" i="1" s="1"/>
  <c r="AW60" i="1"/>
  <c r="L61" i="1"/>
  <c r="N61" i="1" s="1"/>
  <c r="AK61" i="1"/>
  <c r="AL61" i="1" s="1"/>
  <c r="AM61" i="1"/>
  <c r="AN61" i="1"/>
  <c r="AO61" i="1"/>
  <c r="AT61" i="1"/>
  <c r="AU61" i="1"/>
  <c r="AW61" i="1"/>
  <c r="L62" i="1"/>
  <c r="N62" i="1" s="1"/>
  <c r="AK62" i="1"/>
  <c r="AM62" i="1"/>
  <c r="AN62" i="1"/>
  <c r="AO62" i="1"/>
  <c r="AT62" i="1"/>
  <c r="AU62" i="1"/>
  <c r="AW62" i="1"/>
  <c r="L63" i="1"/>
  <c r="N63" i="1" s="1"/>
  <c r="AK63" i="1"/>
  <c r="AL63" i="1" s="1"/>
  <c r="AM63" i="1"/>
  <c r="AN63" i="1"/>
  <c r="AO63" i="1"/>
  <c r="AT63" i="1"/>
  <c r="AU63" i="1" s="1"/>
  <c r="AW63" i="1"/>
  <c r="L64" i="1"/>
  <c r="N64" i="1" s="1"/>
  <c r="AK64" i="1"/>
  <c r="AL64" i="1" s="1"/>
  <c r="AM64" i="1"/>
  <c r="AN64" i="1"/>
  <c r="AO64" i="1"/>
  <c r="AT64" i="1"/>
  <c r="AU64" i="1"/>
  <c r="AW64" i="1"/>
  <c r="L65" i="1"/>
  <c r="N65" i="1" s="1"/>
  <c r="AK65" i="1"/>
  <c r="AL65" i="1" s="1"/>
  <c r="AM65" i="1"/>
  <c r="AN65" i="1"/>
  <c r="AO65" i="1"/>
  <c r="AT65" i="1"/>
  <c r="AU65" i="1" s="1"/>
  <c r="AW65" i="1"/>
  <c r="L68" i="1"/>
  <c r="N68" i="1" s="1"/>
  <c r="AK68" i="1"/>
  <c r="AL68" i="1" s="1"/>
  <c r="AM68" i="1"/>
  <c r="AN68" i="1"/>
  <c r="AO68" i="1"/>
  <c r="AT68" i="1"/>
  <c r="AU68" i="1"/>
  <c r="AW68" i="1"/>
  <c r="L69" i="1"/>
  <c r="N69" i="1" s="1"/>
  <c r="AK69" i="1"/>
  <c r="AL69" i="1" s="1"/>
  <c r="AM69" i="1"/>
  <c r="AN69" i="1"/>
  <c r="AO69" i="1"/>
  <c r="AT69" i="1"/>
  <c r="AU69" i="1"/>
  <c r="AW69" i="1"/>
  <c r="L70" i="1"/>
  <c r="N70" i="1"/>
  <c r="AK70" i="1"/>
  <c r="E70" i="1" s="1"/>
  <c r="AL70" i="1"/>
  <c r="H70" i="1" s="1"/>
  <c r="AM70" i="1"/>
  <c r="AN70" i="1"/>
  <c r="AP70" i="1" s="1"/>
  <c r="J70" i="1" s="1"/>
  <c r="AQ70" i="1" s="1"/>
  <c r="AO70" i="1"/>
  <c r="AT70" i="1"/>
  <c r="AU70" i="1" s="1"/>
  <c r="AX70" i="1" s="1"/>
  <c r="AW70" i="1"/>
  <c r="L71" i="1"/>
  <c r="N71" i="1"/>
  <c r="AK71" i="1"/>
  <c r="E71" i="1" s="1"/>
  <c r="AL71" i="1"/>
  <c r="AP71" i="1" s="1"/>
  <c r="J71" i="1" s="1"/>
  <c r="AQ71" i="1" s="1"/>
  <c r="AM71" i="1"/>
  <c r="AN71" i="1"/>
  <c r="AO71" i="1"/>
  <c r="AT71" i="1"/>
  <c r="AU71" i="1" s="1"/>
  <c r="AW71" i="1"/>
  <c r="AX71" i="1"/>
  <c r="L72" i="1"/>
  <c r="N72" i="1"/>
  <c r="AK72" i="1"/>
  <c r="E72" i="1" s="1"/>
  <c r="AL72" i="1"/>
  <c r="H72" i="1" s="1"/>
  <c r="AM72" i="1"/>
  <c r="AN72" i="1"/>
  <c r="AO72" i="1"/>
  <c r="AP72" i="1" s="1"/>
  <c r="J72" i="1" s="1"/>
  <c r="AQ72" i="1" s="1"/>
  <c r="AT72" i="1"/>
  <c r="AU72" i="1" s="1"/>
  <c r="AX72" i="1" s="1"/>
  <c r="AW72" i="1"/>
  <c r="L73" i="1"/>
  <c r="N73" i="1"/>
  <c r="AK73" i="1"/>
  <c r="E73" i="1" s="1"/>
  <c r="AM73" i="1"/>
  <c r="AN73" i="1"/>
  <c r="AO73" i="1"/>
  <c r="AT73" i="1"/>
  <c r="AU73" i="1" s="1"/>
  <c r="AX73" i="1" s="1"/>
  <c r="AW73" i="1"/>
  <c r="L74" i="1"/>
  <c r="N74" i="1"/>
  <c r="AK74" i="1"/>
  <c r="E74" i="1" s="1"/>
  <c r="AL74" i="1"/>
  <c r="H74" i="1" s="1"/>
  <c r="AM74" i="1"/>
  <c r="AN74" i="1"/>
  <c r="AO74" i="1"/>
  <c r="AP74" i="1" s="1"/>
  <c r="J74" i="1" s="1"/>
  <c r="AQ74" i="1" s="1"/>
  <c r="AT74" i="1"/>
  <c r="AU74" i="1" s="1"/>
  <c r="AX74" i="1" s="1"/>
  <c r="AW74" i="1"/>
  <c r="H75" i="1"/>
  <c r="L75" i="1"/>
  <c r="N75" i="1" s="1"/>
  <c r="AK75" i="1"/>
  <c r="E75" i="1" s="1"/>
  <c r="AL75" i="1"/>
  <c r="AM75" i="1"/>
  <c r="AN75" i="1"/>
  <c r="AO75" i="1"/>
  <c r="AP75" i="1" s="1"/>
  <c r="J75" i="1" s="1"/>
  <c r="AQ75" i="1" s="1"/>
  <c r="AT75" i="1"/>
  <c r="AU75" i="1" s="1"/>
  <c r="AW75" i="1"/>
  <c r="AX75" i="1"/>
  <c r="L76" i="1"/>
  <c r="N76" i="1"/>
  <c r="AK76" i="1"/>
  <c r="E76" i="1" s="1"/>
  <c r="AM76" i="1"/>
  <c r="AN76" i="1"/>
  <c r="AO76" i="1"/>
  <c r="AT76" i="1"/>
  <c r="AU76" i="1" s="1"/>
  <c r="AX76" i="1" s="1"/>
  <c r="AW76" i="1"/>
  <c r="L77" i="1"/>
  <c r="N77" i="1"/>
  <c r="AK77" i="1"/>
  <c r="E77" i="1" s="1"/>
  <c r="BC77" i="1" s="1"/>
  <c r="AL77" i="1"/>
  <c r="H77" i="1" s="1"/>
  <c r="AM77" i="1"/>
  <c r="AP77" i="1" s="1"/>
  <c r="J77" i="1" s="1"/>
  <c r="AQ77" i="1" s="1"/>
  <c r="AN77" i="1"/>
  <c r="AO77" i="1"/>
  <c r="AT77" i="1"/>
  <c r="AU77" i="1" s="1"/>
  <c r="AX77" i="1" s="1"/>
  <c r="AW77" i="1"/>
  <c r="L78" i="1"/>
  <c r="N78" i="1" s="1"/>
  <c r="AK78" i="1"/>
  <c r="E78" i="1" s="1"/>
  <c r="AM78" i="1"/>
  <c r="AN78" i="1"/>
  <c r="AO78" i="1"/>
  <c r="AT78" i="1"/>
  <c r="AU78" i="1" s="1"/>
  <c r="AW78" i="1"/>
  <c r="L79" i="1"/>
  <c r="N79" i="1"/>
  <c r="AK79" i="1"/>
  <c r="E79" i="1" s="1"/>
  <c r="BC79" i="1" s="1"/>
  <c r="AM79" i="1"/>
  <c r="AN79" i="1"/>
  <c r="AO79" i="1"/>
  <c r="AT79" i="1"/>
  <c r="AU79" i="1" s="1"/>
  <c r="AX79" i="1" s="1"/>
  <c r="AW79" i="1"/>
  <c r="L80" i="1"/>
  <c r="N80" i="1" s="1"/>
  <c r="AK80" i="1"/>
  <c r="E80" i="1" s="1"/>
  <c r="AM80" i="1"/>
  <c r="AN80" i="1"/>
  <c r="AO80" i="1"/>
  <c r="AT80" i="1"/>
  <c r="AU80" i="1" s="1"/>
  <c r="AW80" i="1"/>
  <c r="L81" i="1"/>
  <c r="N81" i="1" s="1"/>
  <c r="AK81" i="1"/>
  <c r="E81" i="1" s="1"/>
  <c r="AL81" i="1"/>
  <c r="H81" i="1" s="1"/>
  <c r="AM81" i="1"/>
  <c r="AP81" i="1" s="1"/>
  <c r="J81" i="1" s="1"/>
  <c r="AQ81" i="1" s="1"/>
  <c r="AN81" i="1"/>
  <c r="AO81" i="1"/>
  <c r="AT81" i="1"/>
  <c r="AU81" i="1" s="1"/>
  <c r="AX81" i="1" s="1"/>
  <c r="AW81" i="1"/>
  <c r="L82" i="1"/>
  <c r="N82" i="1" s="1"/>
  <c r="AK82" i="1"/>
  <c r="E82" i="1" s="1"/>
  <c r="AM82" i="1"/>
  <c r="AN82" i="1"/>
  <c r="AO82" i="1"/>
  <c r="AT82" i="1"/>
  <c r="AU82" i="1" s="1"/>
  <c r="AW82" i="1"/>
  <c r="L85" i="1"/>
  <c r="N85" i="1"/>
  <c r="AK85" i="1"/>
  <c r="E85" i="1" s="1"/>
  <c r="BC85" i="1" s="1"/>
  <c r="AM85" i="1"/>
  <c r="AN85" i="1"/>
  <c r="AO85" i="1"/>
  <c r="AT85" i="1"/>
  <c r="AU85" i="1" s="1"/>
  <c r="AW85" i="1"/>
  <c r="AX85" i="1" s="1"/>
  <c r="L86" i="1"/>
  <c r="N86" i="1" s="1"/>
  <c r="AK86" i="1"/>
  <c r="E86" i="1" s="1"/>
  <c r="AL86" i="1"/>
  <c r="H86" i="1" s="1"/>
  <c r="AM86" i="1"/>
  <c r="AN86" i="1"/>
  <c r="AO86" i="1"/>
  <c r="AP86" i="1"/>
  <c r="J86" i="1" s="1"/>
  <c r="AQ86" i="1" s="1"/>
  <c r="AT86" i="1"/>
  <c r="AU86" i="1" s="1"/>
  <c r="AW86" i="1"/>
  <c r="L87" i="1"/>
  <c r="N87" i="1" s="1"/>
  <c r="AK87" i="1"/>
  <c r="E87" i="1" s="1"/>
  <c r="AL87" i="1"/>
  <c r="H87" i="1" s="1"/>
  <c r="AM87" i="1"/>
  <c r="AN87" i="1"/>
  <c r="AO87" i="1"/>
  <c r="AT87" i="1"/>
  <c r="AU87" i="1" s="1"/>
  <c r="AX87" i="1" s="1"/>
  <c r="AW87" i="1"/>
  <c r="L88" i="1"/>
  <c r="N88" i="1"/>
  <c r="AK88" i="1"/>
  <c r="E88" i="1" s="1"/>
  <c r="AL88" i="1"/>
  <c r="H88" i="1" s="1"/>
  <c r="AM88" i="1"/>
  <c r="AN88" i="1"/>
  <c r="AP88" i="1" s="1"/>
  <c r="J88" i="1" s="1"/>
  <c r="AQ88" i="1" s="1"/>
  <c r="AO88" i="1"/>
  <c r="AT88" i="1"/>
  <c r="AU88" i="1" s="1"/>
  <c r="AW88" i="1"/>
  <c r="L89" i="1"/>
  <c r="AP89" i="1" s="1"/>
  <c r="J89" i="1" s="1"/>
  <c r="AQ89" i="1" s="1"/>
  <c r="N89" i="1"/>
  <c r="AK89" i="1"/>
  <c r="E89" i="1" s="1"/>
  <c r="AL89" i="1"/>
  <c r="H89" i="1" s="1"/>
  <c r="AM89" i="1"/>
  <c r="AN89" i="1"/>
  <c r="AO89" i="1"/>
  <c r="AT89" i="1"/>
  <c r="AU89" i="1" s="1"/>
  <c r="AX89" i="1" s="1"/>
  <c r="AW89" i="1"/>
  <c r="L90" i="1"/>
  <c r="N90" i="1"/>
  <c r="AK90" i="1"/>
  <c r="E90" i="1" s="1"/>
  <c r="AL90" i="1"/>
  <c r="H90" i="1" s="1"/>
  <c r="AM90" i="1"/>
  <c r="AN90" i="1"/>
  <c r="AO90" i="1"/>
  <c r="AP90" i="1"/>
  <c r="J90" i="1" s="1"/>
  <c r="AQ90" i="1" s="1"/>
  <c r="AT90" i="1"/>
  <c r="AU90" i="1" s="1"/>
  <c r="AW90" i="1"/>
  <c r="H91" i="1"/>
  <c r="L91" i="1"/>
  <c r="N91" i="1"/>
  <c r="AK91" i="1"/>
  <c r="E91" i="1" s="1"/>
  <c r="AL91" i="1"/>
  <c r="AM91" i="1"/>
  <c r="AN91" i="1"/>
  <c r="AO91" i="1"/>
  <c r="AP91" i="1" s="1"/>
  <c r="J91" i="1" s="1"/>
  <c r="AQ91" i="1" s="1"/>
  <c r="AT91" i="1"/>
  <c r="AU91" i="1" s="1"/>
  <c r="AW91" i="1"/>
  <c r="AX91" i="1"/>
  <c r="L92" i="1"/>
  <c r="N92" i="1"/>
  <c r="AK92" i="1"/>
  <c r="E92" i="1" s="1"/>
  <c r="AL92" i="1"/>
  <c r="H92" i="1" s="1"/>
  <c r="AM92" i="1"/>
  <c r="AN92" i="1"/>
  <c r="AP92" i="1" s="1"/>
  <c r="J92" i="1" s="1"/>
  <c r="AQ92" i="1" s="1"/>
  <c r="AO92" i="1"/>
  <c r="AT92" i="1"/>
  <c r="AU92" i="1" s="1"/>
  <c r="AX92" i="1" s="1"/>
  <c r="AW92" i="1"/>
  <c r="L93" i="1"/>
  <c r="N93" i="1"/>
  <c r="AK93" i="1"/>
  <c r="E93" i="1" s="1"/>
  <c r="AL93" i="1"/>
  <c r="AP93" i="1" s="1"/>
  <c r="J93" i="1" s="1"/>
  <c r="AQ93" i="1" s="1"/>
  <c r="AM93" i="1"/>
  <c r="AN93" i="1"/>
  <c r="AO93" i="1"/>
  <c r="AT93" i="1"/>
  <c r="AU93" i="1" s="1"/>
  <c r="AW93" i="1"/>
  <c r="AX93" i="1"/>
  <c r="L94" i="1"/>
  <c r="N94" i="1"/>
  <c r="AK94" i="1"/>
  <c r="E94" i="1" s="1"/>
  <c r="AL94" i="1"/>
  <c r="H94" i="1" s="1"/>
  <c r="AM94" i="1"/>
  <c r="AN94" i="1"/>
  <c r="AO94" i="1"/>
  <c r="AP94" i="1" s="1"/>
  <c r="J94" i="1" s="1"/>
  <c r="AQ94" i="1" s="1"/>
  <c r="AT94" i="1"/>
  <c r="AU94" i="1" s="1"/>
  <c r="AX94" i="1" s="1"/>
  <c r="AW94" i="1"/>
  <c r="L95" i="1"/>
  <c r="N95" i="1"/>
  <c r="AK95" i="1"/>
  <c r="E95" i="1" s="1"/>
  <c r="AM95" i="1"/>
  <c r="AN95" i="1"/>
  <c r="AO95" i="1"/>
  <c r="AT95" i="1"/>
  <c r="AU95" i="1" s="1"/>
  <c r="AX95" i="1" s="1"/>
  <c r="AW95" i="1"/>
  <c r="L96" i="1"/>
  <c r="N96" i="1"/>
  <c r="AK96" i="1"/>
  <c r="E96" i="1" s="1"/>
  <c r="AL96" i="1"/>
  <c r="H96" i="1" s="1"/>
  <c r="AM96" i="1"/>
  <c r="AN96" i="1"/>
  <c r="AO96" i="1"/>
  <c r="AP96" i="1" s="1"/>
  <c r="J96" i="1" s="1"/>
  <c r="AQ96" i="1" s="1"/>
  <c r="AT96" i="1"/>
  <c r="AU96" i="1" s="1"/>
  <c r="AX96" i="1" s="1"/>
  <c r="AW96" i="1"/>
  <c r="H97" i="1"/>
  <c r="L97" i="1"/>
  <c r="N97" i="1" s="1"/>
  <c r="AK97" i="1"/>
  <c r="E97" i="1" s="1"/>
  <c r="AL97" i="1"/>
  <c r="AM97" i="1"/>
  <c r="AN97" i="1"/>
  <c r="AO97" i="1"/>
  <c r="AP97" i="1" s="1"/>
  <c r="J97" i="1" s="1"/>
  <c r="AQ97" i="1" s="1"/>
  <c r="AT97" i="1"/>
  <c r="AU97" i="1" s="1"/>
  <c r="AW97" i="1"/>
  <c r="AX97" i="1"/>
  <c r="L98" i="1"/>
  <c r="N98" i="1"/>
  <c r="AK98" i="1"/>
  <c r="E98" i="1" s="1"/>
  <c r="AM98" i="1"/>
  <c r="AN98" i="1"/>
  <c r="AO98" i="1"/>
  <c r="AT98" i="1"/>
  <c r="AU98" i="1" s="1"/>
  <c r="AX98" i="1" s="1"/>
  <c r="AW98" i="1"/>
  <c r="L99" i="1"/>
  <c r="N99" i="1"/>
  <c r="AK99" i="1"/>
  <c r="E99" i="1" s="1"/>
  <c r="BC99" i="1" s="1"/>
  <c r="AL99" i="1"/>
  <c r="H99" i="1" s="1"/>
  <c r="AM99" i="1"/>
  <c r="AN99" i="1"/>
  <c r="AO99" i="1"/>
  <c r="AP99" i="1"/>
  <c r="J99" i="1" s="1"/>
  <c r="AQ99" i="1" s="1"/>
  <c r="AT99" i="1"/>
  <c r="AU99" i="1" s="1"/>
  <c r="AX99" i="1" s="1"/>
  <c r="AW99" i="1"/>
  <c r="L102" i="1"/>
  <c r="N102" i="1" s="1"/>
  <c r="AK102" i="1"/>
  <c r="E102" i="1" s="1"/>
  <c r="BE116" i="1" s="1"/>
  <c r="AM102" i="1"/>
  <c r="AN102" i="1"/>
  <c r="AO102" i="1"/>
  <c r="AT102" i="1"/>
  <c r="AU102" i="1" s="1"/>
  <c r="AW102" i="1"/>
  <c r="L103" i="1"/>
  <c r="N103" i="1"/>
  <c r="AK103" i="1"/>
  <c r="E103" i="1" s="1"/>
  <c r="BC103" i="1" s="1"/>
  <c r="AM103" i="1"/>
  <c r="AN103" i="1"/>
  <c r="AO103" i="1"/>
  <c r="AT103" i="1"/>
  <c r="AU103" i="1" s="1"/>
  <c r="AX103" i="1" s="1"/>
  <c r="AW103" i="1"/>
  <c r="L104" i="1"/>
  <c r="N104" i="1" s="1"/>
  <c r="AK104" i="1"/>
  <c r="E104" i="1" s="1"/>
  <c r="AM104" i="1"/>
  <c r="AN104" i="1"/>
  <c r="AO104" i="1"/>
  <c r="AT104" i="1"/>
  <c r="AU104" i="1" s="1"/>
  <c r="AW104" i="1"/>
  <c r="L105" i="1"/>
  <c r="N105" i="1" s="1"/>
  <c r="AK105" i="1"/>
  <c r="E105" i="1" s="1"/>
  <c r="AL105" i="1"/>
  <c r="H105" i="1" s="1"/>
  <c r="AM105" i="1"/>
  <c r="AP105" i="1" s="1"/>
  <c r="J105" i="1" s="1"/>
  <c r="AQ105" i="1" s="1"/>
  <c r="AN105" i="1"/>
  <c r="AO105" i="1"/>
  <c r="AT105" i="1"/>
  <c r="AU105" i="1" s="1"/>
  <c r="AX105" i="1" s="1"/>
  <c r="AW105" i="1"/>
  <c r="L106" i="1"/>
  <c r="N106" i="1" s="1"/>
  <c r="AK106" i="1"/>
  <c r="E106" i="1" s="1"/>
  <c r="AM106" i="1"/>
  <c r="AN106" i="1"/>
  <c r="AO106" i="1"/>
  <c r="AT106" i="1"/>
  <c r="AU106" i="1" s="1"/>
  <c r="AW106" i="1"/>
  <c r="L107" i="1"/>
  <c r="N107" i="1"/>
  <c r="AK107" i="1"/>
  <c r="E107" i="1" s="1"/>
  <c r="BC107" i="1" s="1"/>
  <c r="AM107" i="1"/>
  <c r="AN107" i="1"/>
  <c r="AO107" i="1"/>
  <c r="AT107" i="1"/>
  <c r="AU107" i="1" s="1"/>
  <c r="AW107" i="1"/>
  <c r="AX107" i="1" s="1"/>
  <c r="L108" i="1"/>
  <c r="N108" i="1" s="1"/>
  <c r="AK108" i="1"/>
  <c r="E108" i="1" s="1"/>
  <c r="AL108" i="1"/>
  <c r="H108" i="1" s="1"/>
  <c r="AM108" i="1"/>
  <c r="AN108" i="1"/>
  <c r="AO108" i="1"/>
  <c r="AP108" i="1"/>
  <c r="J108" i="1" s="1"/>
  <c r="AQ108" i="1" s="1"/>
  <c r="AT108" i="1"/>
  <c r="AU108" i="1" s="1"/>
  <c r="AW108" i="1"/>
  <c r="L109" i="1"/>
  <c r="N109" i="1" s="1"/>
  <c r="AK109" i="1"/>
  <c r="E109" i="1" s="1"/>
  <c r="AL109" i="1"/>
  <c r="AP109" i="1" s="1"/>
  <c r="J109" i="1" s="1"/>
  <c r="AQ109" i="1" s="1"/>
  <c r="AM109" i="1"/>
  <c r="AN109" i="1"/>
  <c r="AO109" i="1"/>
  <c r="AT109" i="1"/>
  <c r="AU109" i="1" s="1"/>
  <c r="AX109" i="1" s="1"/>
  <c r="AW109" i="1"/>
  <c r="L110" i="1"/>
  <c r="N110" i="1"/>
  <c r="AK110" i="1"/>
  <c r="E110" i="1" s="1"/>
  <c r="AL110" i="1"/>
  <c r="H110" i="1" s="1"/>
  <c r="AM110" i="1"/>
  <c r="AN110" i="1"/>
  <c r="AP110" i="1" s="1"/>
  <c r="J110" i="1" s="1"/>
  <c r="AQ110" i="1" s="1"/>
  <c r="AO110" i="1"/>
  <c r="AT110" i="1"/>
  <c r="AU110" i="1" s="1"/>
  <c r="AW110" i="1"/>
  <c r="L111" i="1"/>
  <c r="AP111" i="1" s="1"/>
  <c r="J111" i="1" s="1"/>
  <c r="AQ111" i="1" s="1"/>
  <c r="N111" i="1"/>
  <c r="AK111" i="1"/>
  <c r="E111" i="1" s="1"/>
  <c r="AL111" i="1"/>
  <c r="H111" i="1" s="1"/>
  <c r="AM111" i="1"/>
  <c r="AN111" i="1"/>
  <c r="AO111" i="1"/>
  <c r="AT111" i="1"/>
  <c r="AU111" i="1" s="1"/>
  <c r="AX111" i="1" s="1"/>
  <c r="AW111" i="1"/>
  <c r="L112" i="1"/>
  <c r="N112" i="1"/>
  <c r="AK112" i="1"/>
  <c r="E112" i="1" s="1"/>
  <c r="AL112" i="1"/>
  <c r="H112" i="1" s="1"/>
  <c r="AM112" i="1"/>
  <c r="AN112" i="1"/>
  <c r="AO112" i="1"/>
  <c r="AP112" i="1"/>
  <c r="J112" i="1" s="1"/>
  <c r="AQ112" i="1" s="1"/>
  <c r="AT112" i="1"/>
  <c r="AU112" i="1" s="1"/>
  <c r="AW112" i="1"/>
  <c r="H113" i="1"/>
  <c r="L113" i="1"/>
  <c r="N113" i="1"/>
  <c r="AK113" i="1"/>
  <c r="E113" i="1" s="1"/>
  <c r="AL113" i="1"/>
  <c r="AM113" i="1"/>
  <c r="AN113" i="1"/>
  <c r="AO113" i="1"/>
  <c r="AP113" i="1" s="1"/>
  <c r="J113" i="1" s="1"/>
  <c r="AQ113" i="1" s="1"/>
  <c r="AT113" i="1"/>
  <c r="AU113" i="1" s="1"/>
  <c r="AW113" i="1"/>
  <c r="AX113" i="1"/>
  <c r="L114" i="1"/>
  <c r="N114" i="1"/>
  <c r="AK114" i="1"/>
  <c r="E114" i="1" s="1"/>
  <c r="AL114" i="1"/>
  <c r="H114" i="1" s="1"/>
  <c r="AM114" i="1"/>
  <c r="AN114" i="1"/>
  <c r="AP114" i="1" s="1"/>
  <c r="J114" i="1" s="1"/>
  <c r="AQ114" i="1" s="1"/>
  <c r="AO114" i="1"/>
  <c r="AT114" i="1"/>
  <c r="AU114" i="1" s="1"/>
  <c r="AX114" i="1" s="1"/>
  <c r="AW114" i="1"/>
  <c r="L115" i="1"/>
  <c r="N115" i="1"/>
  <c r="AK115" i="1"/>
  <c r="E115" i="1" s="1"/>
  <c r="AL115" i="1"/>
  <c r="AP115" i="1" s="1"/>
  <c r="J115" i="1" s="1"/>
  <c r="AQ115" i="1" s="1"/>
  <c r="AM115" i="1"/>
  <c r="AN115" i="1"/>
  <c r="AO115" i="1"/>
  <c r="AT115" i="1"/>
  <c r="AU115" i="1" s="1"/>
  <c r="AW115" i="1"/>
  <c r="AX115" i="1"/>
  <c r="L116" i="1"/>
  <c r="N116" i="1"/>
  <c r="AK116" i="1"/>
  <c r="E116" i="1" s="1"/>
  <c r="AL116" i="1"/>
  <c r="H116" i="1" s="1"/>
  <c r="AM116" i="1"/>
  <c r="AN116" i="1"/>
  <c r="AO116" i="1"/>
  <c r="AP116" i="1" s="1"/>
  <c r="J116" i="1" s="1"/>
  <c r="AQ116" i="1" s="1"/>
  <c r="AT116" i="1"/>
  <c r="AU116" i="1" s="1"/>
  <c r="AX116" i="1" s="1"/>
  <c r="AW116" i="1"/>
  <c r="AP16" i="1" l="1"/>
  <c r="J16" i="1" s="1"/>
  <c r="AQ16" i="1" s="1"/>
  <c r="I16" i="1" s="1"/>
  <c r="AX110" i="1"/>
  <c r="H109" i="1"/>
  <c r="AP87" i="1"/>
  <c r="J87" i="1" s="1"/>
  <c r="AQ87" i="1" s="1"/>
  <c r="AR87" i="1" s="1"/>
  <c r="AS87" i="1" s="1"/>
  <c r="AV87" i="1" s="1"/>
  <c r="F87" i="1" s="1"/>
  <c r="AY87" i="1" s="1"/>
  <c r="G87" i="1" s="1"/>
  <c r="H115" i="1"/>
  <c r="H93" i="1"/>
  <c r="H71" i="1"/>
  <c r="BC111" i="1"/>
  <c r="AL98" i="1"/>
  <c r="H98" i="1" s="1"/>
  <c r="BC89" i="1"/>
  <c r="AL76" i="1"/>
  <c r="H76" i="1" s="1"/>
  <c r="AX17" i="1"/>
  <c r="BC109" i="1"/>
  <c r="BC87" i="1"/>
  <c r="AX112" i="1"/>
  <c r="AL107" i="1"/>
  <c r="H107" i="1" s="1"/>
  <c r="AX90" i="1"/>
  <c r="AL85" i="1"/>
  <c r="H85" i="1" s="1"/>
  <c r="AR22" i="1"/>
  <c r="AS22" i="1" s="1"/>
  <c r="AV22" i="1" s="1"/>
  <c r="F22" i="1" s="1"/>
  <c r="AL17" i="1"/>
  <c r="H17" i="1" s="1"/>
  <c r="AX88" i="1"/>
  <c r="BC105" i="1"/>
  <c r="BC81" i="1"/>
  <c r="AX108" i="1"/>
  <c r="AL103" i="1"/>
  <c r="H103" i="1" s="1"/>
  <c r="AX86" i="1"/>
  <c r="AL79" i="1"/>
  <c r="H79" i="1" s="1"/>
  <c r="AX80" i="1"/>
  <c r="AX23" i="1"/>
  <c r="BC75" i="1"/>
  <c r="AX104" i="1"/>
  <c r="BC97" i="1"/>
  <c r="AX102" i="1"/>
  <c r="AL95" i="1"/>
  <c r="AX78" i="1"/>
  <c r="AL73" i="1"/>
  <c r="AL25" i="1"/>
  <c r="AP25" i="1" s="1"/>
  <c r="J25" i="1" s="1"/>
  <c r="AQ25" i="1" s="1"/>
  <c r="BE99" i="1"/>
  <c r="AX82" i="1"/>
  <c r="AL106" i="1"/>
  <c r="BC95" i="1"/>
  <c r="AL82" i="1"/>
  <c r="BC73" i="1"/>
  <c r="AL18" i="1"/>
  <c r="AX106" i="1"/>
  <c r="BC115" i="1"/>
  <c r="AL104" i="1"/>
  <c r="H104" i="1" s="1"/>
  <c r="BC93" i="1"/>
  <c r="AL80" i="1"/>
  <c r="H80" i="1" s="1"/>
  <c r="BC71" i="1"/>
  <c r="AX19" i="1"/>
  <c r="AL16" i="1"/>
  <c r="H16" i="1" s="1"/>
  <c r="BC113" i="1"/>
  <c r="AL102" i="1"/>
  <c r="H102" i="1" s="1"/>
  <c r="BC91" i="1"/>
  <c r="AL78" i="1"/>
  <c r="H78" i="1" s="1"/>
  <c r="I115" i="1"/>
  <c r="AR115" i="1"/>
  <c r="AS115" i="1" s="1"/>
  <c r="AV115" i="1" s="1"/>
  <c r="F115" i="1" s="1"/>
  <c r="AY115" i="1" s="1"/>
  <c r="G115" i="1" s="1"/>
  <c r="I113" i="1"/>
  <c r="AR113" i="1"/>
  <c r="AS113" i="1" s="1"/>
  <c r="AV113" i="1" s="1"/>
  <c r="F113" i="1" s="1"/>
  <c r="AY113" i="1" s="1"/>
  <c r="G113" i="1" s="1"/>
  <c r="BB113" i="1"/>
  <c r="BD113" i="1" s="1"/>
  <c r="I111" i="1"/>
  <c r="AR111" i="1"/>
  <c r="AS111" i="1" s="1"/>
  <c r="AV111" i="1" s="1"/>
  <c r="F111" i="1" s="1"/>
  <c r="AY111" i="1" s="1"/>
  <c r="G111" i="1" s="1"/>
  <c r="I109" i="1"/>
  <c r="AR109" i="1"/>
  <c r="AS109" i="1" s="1"/>
  <c r="AV109" i="1" s="1"/>
  <c r="F109" i="1" s="1"/>
  <c r="AY109" i="1" s="1"/>
  <c r="G109" i="1" s="1"/>
  <c r="BB109" i="1"/>
  <c r="BD109" i="1" s="1"/>
  <c r="I105" i="1"/>
  <c r="AR105" i="1"/>
  <c r="AS105" i="1" s="1"/>
  <c r="AV105" i="1" s="1"/>
  <c r="F105" i="1" s="1"/>
  <c r="AY105" i="1" s="1"/>
  <c r="G105" i="1" s="1"/>
  <c r="I99" i="1"/>
  <c r="AR99" i="1"/>
  <c r="AS99" i="1" s="1"/>
  <c r="AV99" i="1" s="1"/>
  <c r="F99" i="1" s="1"/>
  <c r="AY99" i="1" s="1"/>
  <c r="G99" i="1" s="1"/>
  <c r="BB99" i="1"/>
  <c r="BD99" i="1" s="1"/>
  <c r="I97" i="1"/>
  <c r="AR97" i="1"/>
  <c r="AS97" i="1" s="1"/>
  <c r="AV97" i="1" s="1"/>
  <c r="F97" i="1" s="1"/>
  <c r="AY97" i="1" s="1"/>
  <c r="G97" i="1" s="1"/>
  <c r="I93" i="1"/>
  <c r="AR93" i="1"/>
  <c r="AS93" i="1" s="1"/>
  <c r="AV93" i="1" s="1"/>
  <c r="F93" i="1" s="1"/>
  <c r="AY93" i="1" s="1"/>
  <c r="G93" i="1" s="1"/>
  <c r="I91" i="1"/>
  <c r="AR91" i="1"/>
  <c r="AS91" i="1" s="1"/>
  <c r="AV91" i="1" s="1"/>
  <c r="F91" i="1" s="1"/>
  <c r="AY91" i="1" s="1"/>
  <c r="G91" i="1" s="1"/>
  <c r="BB91" i="1"/>
  <c r="BD91" i="1" s="1"/>
  <c r="I89" i="1"/>
  <c r="AR89" i="1"/>
  <c r="AS89" i="1" s="1"/>
  <c r="AV89" i="1" s="1"/>
  <c r="F89" i="1" s="1"/>
  <c r="AY89" i="1" s="1"/>
  <c r="G89" i="1" s="1"/>
  <c r="I87" i="1"/>
  <c r="I81" i="1"/>
  <c r="AR81" i="1"/>
  <c r="AS81" i="1" s="1"/>
  <c r="AV81" i="1" s="1"/>
  <c r="F81" i="1" s="1"/>
  <c r="AY81" i="1" s="1"/>
  <c r="G81" i="1" s="1"/>
  <c r="BB81" i="1"/>
  <c r="I77" i="1"/>
  <c r="AR77" i="1"/>
  <c r="AS77" i="1" s="1"/>
  <c r="AV77" i="1" s="1"/>
  <c r="F77" i="1" s="1"/>
  <c r="AY77" i="1" s="1"/>
  <c r="G77" i="1" s="1"/>
  <c r="BB77" i="1"/>
  <c r="BD77" i="1" s="1"/>
  <c r="I75" i="1"/>
  <c r="AR75" i="1"/>
  <c r="AS75" i="1" s="1"/>
  <c r="AV75" i="1" s="1"/>
  <c r="F75" i="1" s="1"/>
  <c r="AY75" i="1" s="1"/>
  <c r="G75" i="1" s="1"/>
  <c r="I71" i="1"/>
  <c r="AR71" i="1"/>
  <c r="AS71" i="1" s="1"/>
  <c r="AV71" i="1" s="1"/>
  <c r="F71" i="1" s="1"/>
  <c r="AY71" i="1" s="1"/>
  <c r="G71" i="1" s="1"/>
  <c r="I116" i="1"/>
  <c r="AR116" i="1"/>
  <c r="AS116" i="1" s="1"/>
  <c r="AV116" i="1" s="1"/>
  <c r="F116" i="1" s="1"/>
  <c r="AY116" i="1" s="1"/>
  <c r="G116" i="1" s="1"/>
  <c r="I114" i="1"/>
  <c r="AR114" i="1"/>
  <c r="AS114" i="1" s="1"/>
  <c r="AV114" i="1" s="1"/>
  <c r="F114" i="1" s="1"/>
  <c r="AY114" i="1" s="1"/>
  <c r="G114" i="1" s="1"/>
  <c r="I112" i="1"/>
  <c r="AR112" i="1"/>
  <c r="AS112" i="1" s="1"/>
  <c r="AV112" i="1" s="1"/>
  <c r="F112" i="1" s="1"/>
  <c r="AY112" i="1" s="1"/>
  <c r="G112" i="1" s="1"/>
  <c r="I110" i="1"/>
  <c r="AR110" i="1"/>
  <c r="AS110" i="1" s="1"/>
  <c r="AV110" i="1" s="1"/>
  <c r="F110" i="1" s="1"/>
  <c r="AY110" i="1" s="1"/>
  <c r="G110" i="1" s="1"/>
  <c r="I108" i="1"/>
  <c r="AR108" i="1"/>
  <c r="AS108" i="1" s="1"/>
  <c r="AV108" i="1" s="1"/>
  <c r="F108" i="1" s="1"/>
  <c r="AY108" i="1" s="1"/>
  <c r="G108" i="1" s="1"/>
  <c r="I96" i="1"/>
  <c r="AR96" i="1"/>
  <c r="AS96" i="1" s="1"/>
  <c r="AV96" i="1" s="1"/>
  <c r="F96" i="1" s="1"/>
  <c r="AY96" i="1" s="1"/>
  <c r="G96" i="1" s="1"/>
  <c r="I94" i="1"/>
  <c r="AR94" i="1"/>
  <c r="AS94" i="1" s="1"/>
  <c r="AV94" i="1" s="1"/>
  <c r="F94" i="1" s="1"/>
  <c r="AY94" i="1" s="1"/>
  <c r="G94" i="1" s="1"/>
  <c r="I92" i="1"/>
  <c r="AR92" i="1"/>
  <c r="AS92" i="1" s="1"/>
  <c r="AV92" i="1" s="1"/>
  <c r="F92" i="1" s="1"/>
  <c r="AY92" i="1" s="1"/>
  <c r="G92" i="1" s="1"/>
  <c r="I90" i="1"/>
  <c r="AR90" i="1"/>
  <c r="AS90" i="1" s="1"/>
  <c r="AV90" i="1" s="1"/>
  <c r="F90" i="1" s="1"/>
  <c r="AY90" i="1" s="1"/>
  <c r="G90" i="1" s="1"/>
  <c r="I88" i="1"/>
  <c r="AR88" i="1"/>
  <c r="AS88" i="1" s="1"/>
  <c r="AV88" i="1" s="1"/>
  <c r="F88" i="1" s="1"/>
  <c r="AY88" i="1" s="1"/>
  <c r="G88" i="1" s="1"/>
  <c r="I86" i="1"/>
  <c r="AR86" i="1"/>
  <c r="AS86" i="1" s="1"/>
  <c r="AV86" i="1" s="1"/>
  <c r="F86" i="1" s="1"/>
  <c r="AY86" i="1" s="1"/>
  <c r="G86" i="1" s="1"/>
  <c r="I74" i="1"/>
  <c r="AR74" i="1"/>
  <c r="AS74" i="1" s="1"/>
  <c r="AV74" i="1" s="1"/>
  <c r="F74" i="1" s="1"/>
  <c r="AY74" i="1" s="1"/>
  <c r="G74" i="1" s="1"/>
  <c r="I72" i="1"/>
  <c r="AR72" i="1"/>
  <c r="AS72" i="1" s="1"/>
  <c r="AV72" i="1" s="1"/>
  <c r="F72" i="1" s="1"/>
  <c r="AY72" i="1" s="1"/>
  <c r="G72" i="1" s="1"/>
  <c r="I70" i="1"/>
  <c r="AR70" i="1"/>
  <c r="AS70" i="1" s="1"/>
  <c r="AV70" i="1" s="1"/>
  <c r="F70" i="1" s="1"/>
  <c r="AY70" i="1" s="1"/>
  <c r="G70" i="1" s="1"/>
  <c r="H69" i="1"/>
  <c r="H68" i="1"/>
  <c r="H65" i="1"/>
  <c r="H64" i="1"/>
  <c r="H63" i="1"/>
  <c r="AL62" i="1"/>
  <c r="E62" i="1"/>
  <c r="I25" i="1"/>
  <c r="AR25" i="1"/>
  <c r="AS25" i="1" s="1"/>
  <c r="AV25" i="1" s="1"/>
  <c r="F25" i="1" s="1"/>
  <c r="AY25" i="1" s="1"/>
  <c r="G25" i="1" s="1"/>
  <c r="BB116" i="1"/>
  <c r="BC116" i="1"/>
  <c r="BB114" i="1"/>
  <c r="BC114" i="1"/>
  <c r="BB112" i="1"/>
  <c r="BC112" i="1"/>
  <c r="BC110" i="1"/>
  <c r="BC108" i="1"/>
  <c r="BC106" i="1"/>
  <c r="BC104" i="1"/>
  <c r="BC102" i="1"/>
  <c r="BC98" i="1"/>
  <c r="BC96" i="1"/>
  <c r="BB94" i="1"/>
  <c r="BC94" i="1"/>
  <c r="BB92" i="1"/>
  <c r="BC92" i="1"/>
  <c r="BB90" i="1"/>
  <c r="BC90" i="1"/>
  <c r="BC88" i="1"/>
  <c r="BC86" i="1"/>
  <c r="BC82" i="1"/>
  <c r="BC80" i="1"/>
  <c r="BC78" i="1"/>
  <c r="BC76" i="1"/>
  <c r="BC74" i="1"/>
  <c r="BB72" i="1"/>
  <c r="BC72" i="1"/>
  <c r="BB70" i="1"/>
  <c r="BC70" i="1"/>
  <c r="E69" i="1"/>
  <c r="E68" i="1"/>
  <c r="BE82" i="1" s="1"/>
  <c r="E65" i="1"/>
  <c r="E64" i="1"/>
  <c r="E63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E39" i="1"/>
  <c r="AL39" i="1"/>
  <c r="AL38" i="1"/>
  <c r="E38" i="1"/>
  <c r="AL36" i="1"/>
  <c r="E36" i="1"/>
  <c r="AL34" i="1"/>
  <c r="E34" i="1"/>
  <c r="AL29" i="1"/>
  <c r="E29" i="1"/>
  <c r="AL27" i="1"/>
  <c r="E27" i="1"/>
  <c r="H25" i="1"/>
  <c r="BB25" i="1"/>
  <c r="BD25" i="1" s="1"/>
  <c r="AY22" i="1"/>
  <c r="G22" i="1" s="1"/>
  <c r="BB22" i="1"/>
  <c r="BC22" i="1"/>
  <c r="BD22" i="1" s="1"/>
  <c r="I19" i="1"/>
  <c r="AR19" i="1"/>
  <c r="AS19" i="1" s="1"/>
  <c r="AV19" i="1" s="1"/>
  <c r="F19" i="1" s="1"/>
  <c r="AY19" i="1" s="1"/>
  <c r="G19" i="1" s="1"/>
  <c r="AX69" i="1"/>
  <c r="AP69" i="1"/>
  <c r="J69" i="1" s="1"/>
  <c r="AQ69" i="1" s="1"/>
  <c r="AX68" i="1"/>
  <c r="AP68" i="1"/>
  <c r="J68" i="1" s="1"/>
  <c r="AQ68" i="1" s="1"/>
  <c r="AX65" i="1"/>
  <c r="AP65" i="1"/>
  <c r="J65" i="1" s="1"/>
  <c r="AQ65" i="1" s="1"/>
  <c r="AX64" i="1"/>
  <c r="AP64" i="1"/>
  <c r="J64" i="1" s="1"/>
  <c r="AQ64" i="1" s="1"/>
  <c r="AX63" i="1"/>
  <c r="AP63" i="1"/>
  <c r="J63" i="1" s="1"/>
  <c r="AQ63" i="1" s="1"/>
  <c r="AX62" i="1"/>
  <c r="AX61" i="1"/>
  <c r="AP61" i="1"/>
  <c r="J61" i="1" s="1"/>
  <c r="AQ61" i="1" s="1"/>
  <c r="AX60" i="1"/>
  <c r="AP60" i="1"/>
  <c r="J60" i="1" s="1"/>
  <c r="AQ60" i="1" s="1"/>
  <c r="AX59" i="1"/>
  <c r="AP59" i="1"/>
  <c r="J59" i="1" s="1"/>
  <c r="AQ59" i="1" s="1"/>
  <c r="AX58" i="1"/>
  <c r="AP58" i="1"/>
  <c r="J58" i="1" s="1"/>
  <c r="AQ58" i="1" s="1"/>
  <c r="AX57" i="1"/>
  <c r="AP57" i="1"/>
  <c r="J57" i="1" s="1"/>
  <c r="AQ57" i="1" s="1"/>
  <c r="AX56" i="1"/>
  <c r="AP56" i="1"/>
  <c r="J56" i="1" s="1"/>
  <c r="AQ56" i="1" s="1"/>
  <c r="AX55" i="1"/>
  <c r="AP55" i="1"/>
  <c r="J55" i="1" s="1"/>
  <c r="AQ55" i="1" s="1"/>
  <c r="AX54" i="1"/>
  <c r="AP54" i="1"/>
  <c r="J54" i="1" s="1"/>
  <c r="AQ54" i="1" s="1"/>
  <c r="AX53" i="1"/>
  <c r="AP53" i="1"/>
  <c r="J53" i="1" s="1"/>
  <c r="AQ53" i="1" s="1"/>
  <c r="AX52" i="1"/>
  <c r="AP52" i="1"/>
  <c r="J52" i="1" s="1"/>
  <c r="AQ52" i="1" s="1"/>
  <c r="AX51" i="1"/>
  <c r="AP51" i="1"/>
  <c r="J51" i="1" s="1"/>
  <c r="AQ51" i="1" s="1"/>
  <c r="AX48" i="1"/>
  <c r="AP48" i="1"/>
  <c r="J48" i="1" s="1"/>
  <c r="AQ48" i="1" s="1"/>
  <c r="AX47" i="1"/>
  <c r="AP47" i="1"/>
  <c r="J47" i="1" s="1"/>
  <c r="AQ47" i="1" s="1"/>
  <c r="AX46" i="1"/>
  <c r="AP46" i="1"/>
  <c r="J46" i="1" s="1"/>
  <c r="AQ46" i="1" s="1"/>
  <c r="AX45" i="1"/>
  <c r="AP45" i="1"/>
  <c r="J45" i="1" s="1"/>
  <c r="AQ45" i="1" s="1"/>
  <c r="AX44" i="1"/>
  <c r="AP44" i="1"/>
  <c r="J44" i="1" s="1"/>
  <c r="AQ44" i="1" s="1"/>
  <c r="AX43" i="1"/>
  <c r="AP43" i="1"/>
  <c r="J43" i="1" s="1"/>
  <c r="AQ43" i="1" s="1"/>
  <c r="AX42" i="1"/>
  <c r="AP42" i="1"/>
  <c r="J42" i="1" s="1"/>
  <c r="AQ42" i="1" s="1"/>
  <c r="AX41" i="1"/>
  <c r="AP41" i="1"/>
  <c r="J41" i="1" s="1"/>
  <c r="AQ41" i="1" s="1"/>
  <c r="AX40" i="1"/>
  <c r="AP40" i="1"/>
  <c r="J40" i="1" s="1"/>
  <c r="AQ40" i="1" s="1"/>
  <c r="AX39" i="1"/>
  <c r="AP39" i="1"/>
  <c r="J39" i="1" s="1"/>
  <c r="AQ39" i="1" s="1"/>
  <c r="AL37" i="1"/>
  <c r="E37" i="1"/>
  <c r="AL35" i="1"/>
  <c r="E35" i="1"/>
  <c r="AL30" i="1"/>
  <c r="E30" i="1"/>
  <c r="AL28" i="1"/>
  <c r="E28" i="1"/>
  <c r="AL26" i="1"/>
  <c r="E26" i="1"/>
  <c r="I21" i="1"/>
  <c r="AR21" i="1"/>
  <c r="AS21" i="1" s="1"/>
  <c r="AV21" i="1" s="1"/>
  <c r="F21" i="1" s="1"/>
  <c r="AY21" i="1" s="1"/>
  <c r="G21" i="1" s="1"/>
  <c r="I20" i="1"/>
  <c r="AR20" i="1"/>
  <c r="AS20" i="1" s="1"/>
  <c r="AV20" i="1" s="1"/>
  <c r="F20" i="1" s="1"/>
  <c r="I24" i="1"/>
  <c r="AR24" i="1"/>
  <c r="AS24" i="1" s="1"/>
  <c r="AV24" i="1" s="1"/>
  <c r="F24" i="1" s="1"/>
  <c r="I23" i="1"/>
  <c r="AR23" i="1"/>
  <c r="AS23" i="1" s="1"/>
  <c r="AV23" i="1" s="1"/>
  <c r="F23" i="1" s="1"/>
  <c r="AY23" i="1" s="1"/>
  <c r="G23" i="1" s="1"/>
  <c r="H21" i="1"/>
  <c r="BB21" i="1"/>
  <c r="BC18" i="1"/>
  <c r="AX38" i="1"/>
  <c r="AX37" i="1"/>
  <c r="AX36" i="1"/>
  <c r="AX35" i="1"/>
  <c r="AX34" i="1"/>
  <c r="AX30" i="1"/>
  <c r="AX29" i="1"/>
  <c r="AX28" i="1"/>
  <c r="AX27" i="1"/>
  <c r="AX26" i="1"/>
  <c r="AX25" i="1"/>
  <c r="BC24" i="1"/>
  <c r="H23" i="1"/>
  <c r="BB23" i="1"/>
  <c r="BD23" i="1" s="1"/>
  <c r="BC20" i="1"/>
  <c r="H19" i="1"/>
  <c r="BB19" i="1"/>
  <c r="BD19" i="1" s="1"/>
  <c r="BC16" i="1"/>
  <c r="BC23" i="1"/>
  <c r="BC21" i="1"/>
  <c r="BC19" i="1"/>
  <c r="BC17" i="1"/>
  <c r="BD72" i="1" l="1"/>
  <c r="AP17" i="1"/>
  <c r="J17" i="1" s="1"/>
  <c r="AQ17" i="1" s="1"/>
  <c r="AP104" i="1"/>
  <c r="J104" i="1" s="1"/>
  <c r="AQ104" i="1" s="1"/>
  <c r="BE48" i="1"/>
  <c r="AP107" i="1"/>
  <c r="J107" i="1" s="1"/>
  <c r="AQ107" i="1" s="1"/>
  <c r="BD94" i="1"/>
  <c r="BB74" i="1"/>
  <c r="BD74" i="1" s="1"/>
  <c r="H106" i="1"/>
  <c r="AP106" i="1"/>
  <c r="J106" i="1" s="1"/>
  <c r="AQ106" i="1" s="1"/>
  <c r="AP80" i="1"/>
  <c r="J80" i="1" s="1"/>
  <c r="AQ80" i="1" s="1"/>
  <c r="BE65" i="1"/>
  <c r="H95" i="1"/>
  <c r="AP95" i="1"/>
  <c r="J95" i="1" s="1"/>
  <c r="AQ95" i="1" s="1"/>
  <c r="AP78" i="1"/>
  <c r="J78" i="1" s="1"/>
  <c r="AQ78" i="1" s="1"/>
  <c r="BD112" i="1"/>
  <c r="AP79" i="1"/>
  <c r="J79" i="1" s="1"/>
  <c r="AQ79" i="1" s="1"/>
  <c r="AP98" i="1"/>
  <c r="J98" i="1" s="1"/>
  <c r="AQ98" i="1" s="1"/>
  <c r="BE30" i="1"/>
  <c r="AP102" i="1"/>
  <c r="J102" i="1" s="1"/>
  <c r="AQ102" i="1" s="1"/>
  <c r="BD116" i="1"/>
  <c r="H18" i="1"/>
  <c r="AP18" i="1"/>
  <c r="J18" i="1" s="1"/>
  <c r="AQ18" i="1" s="1"/>
  <c r="BB108" i="1"/>
  <c r="BD108" i="1" s="1"/>
  <c r="AP103" i="1"/>
  <c r="J103" i="1" s="1"/>
  <c r="AQ103" i="1" s="1"/>
  <c r="BD90" i="1"/>
  <c r="BB96" i="1"/>
  <c r="BD81" i="1"/>
  <c r="H73" i="1"/>
  <c r="AP73" i="1"/>
  <c r="J73" i="1" s="1"/>
  <c r="AQ73" i="1" s="1"/>
  <c r="BB86" i="1"/>
  <c r="BD86" i="1" s="1"/>
  <c r="AR16" i="1"/>
  <c r="AS16" i="1" s="1"/>
  <c r="AV16" i="1" s="1"/>
  <c r="F16" i="1" s="1"/>
  <c r="BB16" i="1" s="1"/>
  <c r="BD16" i="1" s="1"/>
  <c r="BB87" i="1"/>
  <c r="BD87" i="1" s="1"/>
  <c r="BB105" i="1"/>
  <c r="BD105" i="1" s="1"/>
  <c r="AP76" i="1"/>
  <c r="J76" i="1" s="1"/>
  <c r="AQ76" i="1" s="1"/>
  <c r="H82" i="1"/>
  <c r="AP82" i="1"/>
  <c r="J82" i="1" s="1"/>
  <c r="AQ82" i="1" s="1"/>
  <c r="BB88" i="1"/>
  <c r="BB110" i="1"/>
  <c r="AP85" i="1"/>
  <c r="J85" i="1" s="1"/>
  <c r="AQ85" i="1" s="1"/>
  <c r="H26" i="1"/>
  <c r="H28" i="1"/>
  <c r="H30" i="1"/>
  <c r="H35" i="1"/>
  <c r="H37" i="1"/>
  <c r="BA22" i="1"/>
  <c r="AZ22" i="1"/>
  <c r="H27" i="1"/>
  <c r="H29" i="1"/>
  <c r="H34" i="1"/>
  <c r="H36" i="1"/>
  <c r="H38" i="1"/>
  <c r="BC39" i="1"/>
  <c r="BC41" i="1"/>
  <c r="BC43" i="1"/>
  <c r="BC45" i="1"/>
  <c r="BC47" i="1"/>
  <c r="BC51" i="1"/>
  <c r="BC53" i="1"/>
  <c r="BC55" i="1"/>
  <c r="BC57" i="1"/>
  <c r="BC59" i="1"/>
  <c r="BC61" i="1"/>
  <c r="BC64" i="1"/>
  <c r="BC68" i="1"/>
  <c r="H62" i="1"/>
  <c r="BA71" i="1"/>
  <c r="AZ71" i="1"/>
  <c r="BA75" i="1"/>
  <c r="AZ75" i="1"/>
  <c r="BA89" i="1"/>
  <c r="AZ89" i="1"/>
  <c r="BA93" i="1"/>
  <c r="AZ93" i="1"/>
  <c r="BA97" i="1"/>
  <c r="AZ97" i="1"/>
  <c r="BA111" i="1"/>
  <c r="AZ111" i="1"/>
  <c r="BA115" i="1"/>
  <c r="AZ115" i="1"/>
  <c r="AP26" i="1"/>
  <c r="J26" i="1" s="1"/>
  <c r="AQ26" i="1" s="1"/>
  <c r="AP27" i="1"/>
  <c r="J27" i="1" s="1"/>
  <c r="AQ27" i="1" s="1"/>
  <c r="AP28" i="1"/>
  <c r="J28" i="1" s="1"/>
  <c r="AQ28" i="1" s="1"/>
  <c r="AP29" i="1"/>
  <c r="J29" i="1" s="1"/>
  <c r="AQ29" i="1" s="1"/>
  <c r="AP30" i="1"/>
  <c r="J30" i="1" s="1"/>
  <c r="AQ30" i="1" s="1"/>
  <c r="AP34" i="1"/>
  <c r="J34" i="1" s="1"/>
  <c r="AQ34" i="1" s="1"/>
  <c r="AP35" i="1"/>
  <c r="J35" i="1" s="1"/>
  <c r="AQ35" i="1" s="1"/>
  <c r="AP36" i="1"/>
  <c r="J36" i="1" s="1"/>
  <c r="AQ36" i="1" s="1"/>
  <c r="AP37" i="1"/>
  <c r="J37" i="1" s="1"/>
  <c r="AQ37" i="1" s="1"/>
  <c r="AP38" i="1"/>
  <c r="J38" i="1" s="1"/>
  <c r="AQ38" i="1" s="1"/>
  <c r="BD21" i="1"/>
  <c r="BA23" i="1"/>
  <c r="AZ23" i="1"/>
  <c r="AY24" i="1"/>
  <c r="G24" i="1" s="1"/>
  <c r="BB24" i="1"/>
  <c r="BD24" i="1" s="1"/>
  <c r="AY20" i="1"/>
  <c r="G20" i="1" s="1"/>
  <c r="BB20" i="1"/>
  <c r="BD20" i="1" s="1"/>
  <c r="BA21" i="1"/>
  <c r="AZ21" i="1"/>
  <c r="BC26" i="1"/>
  <c r="BC28" i="1"/>
  <c r="BC30" i="1"/>
  <c r="BC35" i="1"/>
  <c r="BC37" i="1"/>
  <c r="AR39" i="1"/>
  <c r="AS39" i="1" s="1"/>
  <c r="AV39" i="1" s="1"/>
  <c r="F39" i="1" s="1"/>
  <c r="AY39" i="1" s="1"/>
  <c r="G39" i="1" s="1"/>
  <c r="I39" i="1"/>
  <c r="AR40" i="1"/>
  <c r="AS40" i="1" s="1"/>
  <c r="AV40" i="1" s="1"/>
  <c r="F40" i="1" s="1"/>
  <c r="I40" i="1"/>
  <c r="AR41" i="1"/>
  <c r="AS41" i="1" s="1"/>
  <c r="AV41" i="1" s="1"/>
  <c r="F41" i="1" s="1"/>
  <c r="AY41" i="1" s="1"/>
  <c r="G41" i="1" s="1"/>
  <c r="I41" i="1"/>
  <c r="AR42" i="1"/>
  <c r="AS42" i="1" s="1"/>
  <c r="AV42" i="1" s="1"/>
  <c r="F42" i="1" s="1"/>
  <c r="I42" i="1"/>
  <c r="AR43" i="1"/>
  <c r="AS43" i="1" s="1"/>
  <c r="AV43" i="1" s="1"/>
  <c r="F43" i="1" s="1"/>
  <c r="AY43" i="1" s="1"/>
  <c r="G43" i="1" s="1"/>
  <c r="I43" i="1"/>
  <c r="AR44" i="1"/>
  <c r="AS44" i="1" s="1"/>
  <c r="AV44" i="1" s="1"/>
  <c r="F44" i="1" s="1"/>
  <c r="I44" i="1"/>
  <c r="AR45" i="1"/>
  <c r="AS45" i="1" s="1"/>
  <c r="AV45" i="1" s="1"/>
  <c r="F45" i="1" s="1"/>
  <c r="AY45" i="1" s="1"/>
  <c r="G45" i="1" s="1"/>
  <c r="I45" i="1"/>
  <c r="AR46" i="1"/>
  <c r="AS46" i="1" s="1"/>
  <c r="AV46" i="1" s="1"/>
  <c r="F46" i="1" s="1"/>
  <c r="I46" i="1"/>
  <c r="AR47" i="1"/>
  <c r="AS47" i="1" s="1"/>
  <c r="AV47" i="1" s="1"/>
  <c r="F47" i="1" s="1"/>
  <c r="AY47" i="1" s="1"/>
  <c r="G47" i="1" s="1"/>
  <c r="I47" i="1"/>
  <c r="AR48" i="1"/>
  <c r="AS48" i="1" s="1"/>
  <c r="AV48" i="1" s="1"/>
  <c r="F48" i="1" s="1"/>
  <c r="I48" i="1"/>
  <c r="AR51" i="1"/>
  <c r="AS51" i="1" s="1"/>
  <c r="AV51" i="1" s="1"/>
  <c r="F51" i="1" s="1"/>
  <c r="AY51" i="1" s="1"/>
  <c r="G51" i="1" s="1"/>
  <c r="I51" i="1"/>
  <c r="AR52" i="1"/>
  <c r="AS52" i="1" s="1"/>
  <c r="AV52" i="1" s="1"/>
  <c r="F52" i="1" s="1"/>
  <c r="I52" i="1"/>
  <c r="AR53" i="1"/>
  <c r="AS53" i="1" s="1"/>
  <c r="AV53" i="1" s="1"/>
  <c r="F53" i="1" s="1"/>
  <c r="AY53" i="1" s="1"/>
  <c r="G53" i="1" s="1"/>
  <c r="I53" i="1"/>
  <c r="AR54" i="1"/>
  <c r="AS54" i="1" s="1"/>
  <c r="AV54" i="1" s="1"/>
  <c r="F54" i="1" s="1"/>
  <c r="I54" i="1"/>
  <c r="AR55" i="1"/>
  <c r="AS55" i="1" s="1"/>
  <c r="AV55" i="1" s="1"/>
  <c r="F55" i="1" s="1"/>
  <c r="AY55" i="1" s="1"/>
  <c r="G55" i="1" s="1"/>
  <c r="I55" i="1"/>
  <c r="AR56" i="1"/>
  <c r="AS56" i="1" s="1"/>
  <c r="AV56" i="1" s="1"/>
  <c r="F56" i="1" s="1"/>
  <c r="I56" i="1"/>
  <c r="AR57" i="1"/>
  <c r="AS57" i="1" s="1"/>
  <c r="AV57" i="1" s="1"/>
  <c r="F57" i="1" s="1"/>
  <c r="AY57" i="1" s="1"/>
  <c r="G57" i="1" s="1"/>
  <c r="I57" i="1"/>
  <c r="AR58" i="1"/>
  <c r="AS58" i="1" s="1"/>
  <c r="AV58" i="1" s="1"/>
  <c r="F58" i="1" s="1"/>
  <c r="I58" i="1"/>
  <c r="AR59" i="1"/>
  <c r="AS59" i="1" s="1"/>
  <c r="AV59" i="1" s="1"/>
  <c r="F59" i="1" s="1"/>
  <c r="AY59" i="1" s="1"/>
  <c r="G59" i="1" s="1"/>
  <c r="I59" i="1"/>
  <c r="AR60" i="1"/>
  <c r="AS60" i="1" s="1"/>
  <c r="AV60" i="1" s="1"/>
  <c r="F60" i="1" s="1"/>
  <c r="I60" i="1"/>
  <c r="AR61" i="1"/>
  <c r="AS61" i="1" s="1"/>
  <c r="AV61" i="1" s="1"/>
  <c r="F61" i="1" s="1"/>
  <c r="AY61" i="1" s="1"/>
  <c r="G61" i="1" s="1"/>
  <c r="I61" i="1"/>
  <c r="AP62" i="1"/>
  <c r="J62" i="1" s="1"/>
  <c r="AQ62" i="1" s="1"/>
  <c r="AR63" i="1"/>
  <c r="AS63" i="1" s="1"/>
  <c r="AV63" i="1" s="1"/>
  <c r="F63" i="1" s="1"/>
  <c r="AY63" i="1" s="1"/>
  <c r="G63" i="1" s="1"/>
  <c r="I63" i="1"/>
  <c r="AR64" i="1"/>
  <c r="AS64" i="1" s="1"/>
  <c r="AV64" i="1" s="1"/>
  <c r="F64" i="1" s="1"/>
  <c r="AY64" i="1" s="1"/>
  <c r="G64" i="1" s="1"/>
  <c r="I64" i="1"/>
  <c r="AR65" i="1"/>
  <c r="AS65" i="1" s="1"/>
  <c r="AV65" i="1" s="1"/>
  <c r="F65" i="1" s="1"/>
  <c r="AY65" i="1" s="1"/>
  <c r="G65" i="1" s="1"/>
  <c r="I65" i="1"/>
  <c r="AR68" i="1"/>
  <c r="AS68" i="1" s="1"/>
  <c r="AV68" i="1" s="1"/>
  <c r="F68" i="1" s="1"/>
  <c r="AY68" i="1" s="1"/>
  <c r="G68" i="1" s="1"/>
  <c r="I68" i="1"/>
  <c r="AR69" i="1"/>
  <c r="AS69" i="1" s="1"/>
  <c r="AV69" i="1" s="1"/>
  <c r="F69" i="1" s="1"/>
  <c r="AY69" i="1" s="1"/>
  <c r="G69" i="1" s="1"/>
  <c r="I69" i="1"/>
  <c r="BA19" i="1"/>
  <c r="AZ19" i="1"/>
  <c r="BC27" i="1"/>
  <c r="BC29" i="1"/>
  <c r="BC34" i="1"/>
  <c r="BC36" i="1"/>
  <c r="BC38" i="1"/>
  <c r="H39" i="1"/>
  <c r="BB39" i="1"/>
  <c r="BC40" i="1"/>
  <c r="BC42" i="1"/>
  <c r="BC44" i="1"/>
  <c r="BC46" i="1"/>
  <c r="BC48" i="1"/>
  <c r="BB51" i="1"/>
  <c r="BD51" i="1" s="1"/>
  <c r="BC52" i="1"/>
  <c r="BB53" i="1"/>
  <c r="BD53" i="1" s="1"/>
  <c r="BC54" i="1"/>
  <c r="BB55" i="1"/>
  <c r="BD55" i="1" s="1"/>
  <c r="BC56" i="1"/>
  <c r="BB57" i="1"/>
  <c r="BD57" i="1" s="1"/>
  <c r="BC58" i="1"/>
  <c r="BC60" i="1"/>
  <c r="BB61" i="1"/>
  <c r="BC63" i="1"/>
  <c r="BC65" i="1"/>
  <c r="BC69" i="1"/>
  <c r="BD70" i="1"/>
  <c r="BD88" i="1"/>
  <c r="BD92" i="1"/>
  <c r="BD96" i="1"/>
  <c r="BD110" i="1"/>
  <c r="BD114" i="1"/>
  <c r="AZ25" i="1"/>
  <c r="BA25" i="1"/>
  <c r="BC62" i="1"/>
  <c r="BB63" i="1"/>
  <c r="BD63" i="1" s="1"/>
  <c r="BA70" i="1"/>
  <c r="AZ70" i="1"/>
  <c r="BA72" i="1"/>
  <c r="AZ72" i="1"/>
  <c r="BA74" i="1"/>
  <c r="AZ74" i="1"/>
  <c r="BA86" i="1"/>
  <c r="AZ86" i="1"/>
  <c r="BA88" i="1"/>
  <c r="AZ88" i="1"/>
  <c r="BA90" i="1"/>
  <c r="AZ90" i="1"/>
  <c r="BA92" i="1"/>
  <c r="AZ92" i="1"/>
  <c r="BA94" i="1"/>
  <c r="AZ94" i="1"/>
  <c r="BA96" i="1"/>
  <c r="AZ96" i="1"/>
  <c r="BA108" i="1"/>
  <c r="AZ108" i="1"/>
  <c r="BA110" i="1"/>
  <c r="AZ110" i="1"/>
  <c r="BA112" i="1"/>
  <c r="AZ112" i="1"/>
  <c r="BA114" i="1"/>
  <c r="AZ114" i="1"/>
  <c r="BA116" i="1"/>
  <c r="AZ116" i="1"/>
  <c r="BB71" i="1"/>
  <c r="BD71" i="1" s="1"/>
  <c r="BB75" i="1"/>
  <c r="BD75" i="1" s="1"/>
  <c r="BA77" i="1"/>
  <c r="AZ77" i="1"/>
  <c r="BA81" i="1"/>
  <c r="AZ81" i="1"/>
  <c r="BA87" i="1"/>
  <c r="AZ87" i="1"/>
  <c r="BB89" i="1"/>
  <c r="BD89" i="1" s="1"/>
  <c r="BA91" i="1"/>
  <c r="AZ91" i="1"/>
  <c r="BB93" i="1"/>
  <c r="BD93" i="1" s="1"/>
  <c r="BB97" i="1"/>
  <c r="BD97" i="1" s="1"/>
  <c r="BA99" i="1"/>
  <c r="AZ99" i="1"/>
  <c r="BA105" i="1"/>
  <c r="AZ105" i="1"/>
  <c r="BA109" i="1"/>
  <c r="AZ109" i="1"/>
  <c r="BB111" i="1"/>
  <c r="BD111" i="1" s="1"/>
  <c r="BA113" i="1"/>
  <c r="AZ113" i="1"/>
  <c r="BB115" i="1"/>
  <c r="BD115" i="1" s="1"/>
  <c r="AR78" i="1" l="1"/>
  <c r="AS78" i="1" s="1"/>
  <c r="AV78" i="1" s="1"/>
  <c r="F78" i="1" s="1"/>
  <c r="AY78" i="1" s="1"/>
  <c r="G78" i="1" s="1"/>
  <c r="I78" i="1"/>
  <c r="I106" i="1"/>
  <c r="AR106" i="1"/>
  <c r="AS106" i="1" s="1"/>
  <c r="AV106" i="1" s="1"/>
  <c r="F106" i="1" s="1"/>
  <c r="AY106" i="1" s="1"/>
  <c r="G106" i="1" s="1"/>
  <c r="BB43" i="1"/>
  <c r="BD43" i="1" s="1"/>
  <c r="BB45" i="1"/>
  <c r="BD45" i="1" s="1"/>
  <c r="I107" i="1"/>
  <c r="AR107" i="1"/>
  <c r="AS107" i="1" s="1"/>
  <c r="AV107" i="1" s="1"/>
  <c r="F107" i="1" s="1"/>
  <c r="I18" i="1"/>
  <c r="AR18" i="1"/>
  <c r="AS18" i="1" s="1"/>
  <c r="AV18" i="1" s="1"/>
  <c r="F18" i="1" s="1"/>
  <c r="AY18" i="1" s="1"/>
  <c r="G18" i="1" s="1"/>
  <c r="BB18" i="1"/>
  <c r="BD18" i="1" s="1"/>
  <c r="BB68" i="1"/>
  <c r="BD68" i="1" s="1"/>
  <c r="BB41" i="1"/>
  <c r="BD41" i="1" s="1"/>
  <c r="AY16" i="1"/>
  <c r="G16" i="1" s="1"/>
  <c r="BA16" i="1" s="1"/>
  <c r="I76" i="1"/>
  <c r="AR76" i="1"/>
  <c r="AS76" i="1" s="1"/>
  <c r="AV76" i="1" s="1"/>
  <c r="F76" i="1" s="1"/>
  <c r="AY76" i="1" s="1"/>
  <c r="G76" i="1" s="1"/>
  <c r="BB95" i="1"/>
  <c r="BD95" i="1" s="1"/>
  <c r="I95" i="1"/>
  <c r="AR95" i="1"/>
  <c r="AS95" i="1" s="1"/>
  <c r="AV95" i="1" s="1"/>
  <c r="F95" i="1" s="1"/>
  <c r="AY95" i="1" s="1"/>
  <c r="G95" i="1" s="1"/>
  <c r="AR80" i="1"/>
  <c r="AS80" i="1" s="1"/>
  <c r="AV80" i="1" s="1"/>
  <c r="F80" i="1" s="1"/>
  <c r="AY80" i="1" s="1"/>
  <c r="G80" i="1" s="1"/>
  <c r="I80" i="1"/>
  <c r="BB65" i="1"/>
  <c r="BD65" i="1" s="1"/>
  <c r="I85" i="1"/>
  <c r="AR85" i="1"/>
  <c r="AS85" i="1" s="1"/>
  <c r="AV85" i="1" s="1"/>
  <c r="F85" i="1" s="1"/>
  <c r="I103" i="1"/>
  <c r="AR103" i="1"/>
  <c r="AS103" i="1" s="1"/>
  <c r="AV103" i="1" s="1"/>
  <c r="F103" i="1" s="1"/>
  <c r="BB64" i="1"/>
  <c r="BD64" i="1" s="1"/>
  <c r="BD39" i="1"/>
  <c r="I102" i="1"/>
  <c r="AR102" i="1"/>
  <c r="AS102" i="1" s="1"/>
  <c r="AV102" i="1" s="1"/>
  <c r="F102" i="1" s="1"/>
  <c r="AY102" i="1" s="1"/>
  <c r="G102" i="1" s="1"/>
  <c r="AR104" i="1"/>
  <c r="AS104" i="1" s="1"/>
  <c r="AV104" i="1" s="1"/>
  <c r="F104" i="1" s="1"/>
  <c r="I104" i="1"/>
  <c r="AR79" i="1"/>
  <c r="AS79" i="1" s="1"/>
  <c r="AV79" i="1" s="1"/>
  <c r="F79" i="1" s="1"/>
  <c r="AY79" i="1" s="1"/>
  <c r="G79" i="1" s="1"/>
  <c r="I79" i="1"/>
  <c r="BB106" i="1"/>
  <c r="BD106" i="1" s="1"/>
  <c r="I17" i="1"/>
  <c r="AR17" i="1"/>
  <c r="AS17" i="1" s="1"/>
  <c r="AV17" i="1" s="1"/>
  <c r="F17" i="1" s="1"/>
  <c r="AY17" i="1" s="1"/>
  <c r="G17" i="1" s="1"/>
  <c r="BB47" i="1"/>
  <c r="BD47" i="1" s="1"/>
  <c r="I82" i="1"/>
  <c r="AR82" i="1"/>
  <c r="AS82" i="1" s="1"/>
  <c r="AV82" i="1" s="1"/>
  <c r="F82" i="1" s="1"/>
  <c r="AY82" i="1" s="1"/>
  <c r="G82" i="1" s="1"/>
  <c r="I73" i="1"/>
  <c r="AR73" i="1"/>
  <c r="AS73" i="1" s="1"/>
  <c r="AV73" i="1" s="1"/>
  <c r="F73" i="1" s="1"/>
  <c r="AY73" i="1" s="1"/>
  <c r="G73" i="1" s="1"/>
  <c r="BB73" i="1"/>
  <c r="BD73" i="1" s="1"/>
  <c r="BB69" i="1"/>
  <c r="BD69" i="1" s="1"/>
  <c r="BD61" i="1"/>
  <c r="I98" i="1"/>
  <c r="AR98" i="1"/>
  <c r="AS98" i="1" s="1"/>
  <c r="AV98" i="1" s="1"/>
  <c r="F98" i="1" s="1"/>
  <c r="BB82" i="1"/>
  <c r="BD82" i="1" s="1"/>
  <c r="BB59" i="1"/>
  <c r="BD59" i="1" s="1"/>
  <c r="AZ69" i="1"/>
  <c r="BA69" i="1"/>
  <c r="AZ68" i="1"/>
  <c r="BA68" i="1"/>
  <c r="AZ65" i="1"/>
  <c r="BA65" i="1"/>
  <c r="AZ64" i="1"/>
  <c r="BA64" i="1"/>
  <c r="AZ63" i="1"/>
  <c r="BA63" i="1"/>
  <c r="BA24" i="1"/>
  <c r="AZ24" i="1"/>
  <c r="AR38" i="1"/>
  <c r="AS38" i="1" s="1"/>
  <c r="AV38" i="1" s="1"/>
  <c r="F38" i="1" s="1"/>
  <c r="AY38" i="1" s="1"/>
  <c r="G38" i="1" s="1"/>
  <c r="I38" i="1"/>
  <c r="AR36" i="1"/>
  <c r="AS36" i="1" s="1"/>
  <c r="AV36" i="1" s="1"/>
  <c r="F36" i="1" s="1"/>
  <c r="AY36" i="1" s="1"/>
  <c r="G36" i="1" s="1"/>
  <c r="I36" i="1"/>
  <c r="AR34" i="1"/>
  <c r="AS34" i="1" s="1"/>
  <c r="AV34" i="1" s="1"/>
  <c r="F34" i="1" s="1"/>
  <c r="AY34" i="1" s="1"/>
  <c r="G34" i="1" s="1"/>
  <c r="I34" i="1"/>
  <c r="AR29" i="1"/>
  <c r="AS29" i="1" s="1"/>
  <c r="AV29" i="1" s="1"/>
  <c r="F29" i="1" s="1"/>
  <c r="AY29" i="1" s="1"/>
  <c r="G29" i="1" s="1"/>
  <c r="I29" i="1"/>
  <c r="AR27" i="1"/>
  <c r="AS27" i="1" s="1"/>
  <c r="AV27" i="1" s="1"/>
  <c r="F27" i="1" s="1"/>
  <c r="AY27" i="1" s="1"/>
  <c r="G27" i="1" s="1"/>
  <c r="I27" i="1"/>
  <c r="BB38" i="1"/>
  <c r="BD38" i="1" s="1"/>
  <c r="BB36" i="1"/>
  <c r="BD36" i="1" s="1"/>
  <c r="BB34" i="1"/>
  <c r="BD34" i="1" s="1"/>
  <c r="AR62" i="1"/>
  <c r="AS62" i="1" s="1"/>
  <c r="AV62" i="1" s="1"/>
  <c r="F62" i="1" s="1"/>
  <c r="AY62" i="1" s="1"/>
  <c r="G62" i="1" s="1"/>
  <c r="I62" i="1"/>
  <c r="AZ61" i="1"/>
  <c r="BA61" i="1"/>
  <c r="AY60" i="1"/>
  <c r="G60" i="1" s="1"/>
  <c r="BB60" i="1"/>
  <c r="BD60" i="1" s="1"/>
  <c r="AZ59" i="1"/>
  <c r="BA59" i="1"/>
  <c r="AY58" i="1"/>
  <c r="G58" i="1" s="1"/>
  <c r="BB58" i="1"/>
  <c r="BD58" i="1" s="1"/>
  <c r="AZ57" i="1"/>
  <c r="BA57" i="1"/>
  <c r="AY56" i="1"/>
  <c r="G56" i="1" s="1"/>
  <c r="BB56" i="1"/>
  <c r="BD56" i="1" s="1"/>
  <c r="AZ55" i="1"/>
  <c r="BA55" i="1"/>
  <c r="AY54" i="1"/>
  <c r="G54" i="1" s="1"/>
  <c r="BB54" i="1"/>
  <c r="BD54" i="1" s="1"/>
  <c r="AZ53" i="1"/>
  <c r="BA53" i="1"/>
  <c r="AY52" i="1"/>
  <c r="G52" i="1" s="1"/>
  <c r="BB52" i="1"/>
  <c r="BD52" i="1" s="1"/>
  <c r="AZ51" i="1"/>
  <c r="BA51" i="1"/>
  <c r="AY48" i="1"/>
  <c r="G48" i="1" s="1"/>
  <c r="BB48" i="1"/>
  <c r="BD48" i="1" s="1"/>
  <c r="AZ47" i="1"/>
  <c r="BA47" i="1"/>
  <c r="AY46" i="1"/>
  <c r="G46" i="1" s="1"/>
  <c r="BB46" i="1"/>
  <c r="BD46" i="1" s="1"/>
  <c r="AZ45" i="1"/>
  <c r="BA45" i="1"/>
  <c r="AY44" i="1"/>
  <c r="G44" i="1" s="1"/>
  <c r="BB44" i="1"/>
  <c r="BD44" i="1" s="1"/>
  <c r="AZ43" i="1"/>
  <c r="BA43" i="1"/>
  <c r="AY42" i="1"/>
  <c r="G42" i="1" s="1"/>
  <c r="BB42" i="1"/>
  <c r="BD42" i="1" s="1"/>
  <c r="AZ41" i="1"/>
  <c r="BA41" i="1"/>
  <c r="AY40" i="1"/>
  <c r="G40" i="1" s="1"/>
  <c r="BB40" i="1"/>
  <c r="BD40" i="1" s="1"/>
  <c r="AZ39" i="1"/>
  <c r="BA39" i="1"/>
  <c r="BA20" i="1"/>
  <c r="AZ20" i="1"/>
  <c r="AR37" i="1"/>
  <c r="AS37" i="1" s="1"/>
  <c r="AV37" i="1" s="1"/>
  <c r="F37" i="1" s="1"/>
  <c r="AY37" i="1" s="1"/>
  <c r="G37" i="1" s="1"/>
  <c r="I37" i="1"/>
  <c r="AR35" i="1"/>
  <c r="AS35" i="1" s="1"/>
  <c r="AV35" i="1" s="1"/>
  <c r="F35" i="1" s="1"/>
  <c r="AY35" i="1" s="1"/>
  <c r="G35" i="1" s="1"/>
  <c r="I35" i="1"/>
  <c r="AR30" i="1"/>
  <c r="AS30" i="1" s="1"/>
  <c r="AV30" i="1" s="1"/>
  <c r="F30" i="1" s="1"/>
  <c r="AY30" i="1" s="1"/>
  <c r="G30" i="1" s="1"/>
  <c r="I30" i="1"/>
  <c r="AR28" i="1"/>
  <c r="AS28" i="1" s="1"/>
  <c r="AV28" i="1" s="1"/>
  <c r="F28" i="1" s="1"/>
  <c r="AY28" i="1" s="1"/>
  <c r="G28" i="1" s="1"/>
  <c r="I28" i="1"/>
  <c r="AR26" i="1"/>
  <c r="AS26" i="1" s="1"/>
  <c r="AV26" i="1" s="1"/>
  <c r="F26" i="1" s="1"/>
  <c r="AY26" i="1" s="1"/>
  <c r="G26" i="1" s="1"/>
  <c r="I26" i="1"/>
  <c r="AZ18" i="1" l="1"/>
  <c r="BA18" i="1"/>
  <c r="BB76" i="1"/>
  <c r="BD76" i="1" s="1"/>
  <c r="AY104" i="1"/>
  <c r="G104" i="1" s="1"/>
  <c r="BB104" i="1"/>
  <c r="BD104" i="1" s="1"/>
  <c r="BB79" i="1"/>
  <c r="BD79" i="1" s="1"/>
  <c r="AZ106" i="1"/>
  <c r="BA106" i="1"/>
  <c r="AY98" i="1"/>
  <c r="G98" i="1" s="1"/>
  <c r="BB98" i="1"/>
  <c r="BD98" i="1" s="1"/>
  <c r="AY107" i="1"/>
  <c r="G107" i="1" s="1"/>
  <c r="BB107" i="1"/>
  <c r="BD107" i="1" s="1"/>
  <c r="AZ16" i="1"/>
  <c r="AZ82" i="1"/>
  <c r="BA82" i="1"/>
  <c r="AZ79" i="1"/>
  <c r="BA79" i="1"/>
  <c r="BA102" i="1"/>
  <c r="AZ102" i="1"/>
  <c r="BA80" i="1"/>
  <c r="AZ80" i="1"/>
  <c r="BB78" i="1"/>
  <c r="BD78" i="1" s="1"/>
  <c r="BB102" i="1"/>
  <c r="BD102" i="1" s="1"/>
  <c r="AY103" i="1"/>
  <c r="G103" i="1" s="1"/>
  <c r="BB103" i="1"/>
  <c r="BD103" i="1" s="1"/>
  <c r="BA95" i="1"/>
  <c r="AZ95" i="1"/>
  <c r="BA78" i="1"/>
  <c r="AZ78" i="1"/>
  <c r="AZ76" i="1"/>
  <c r="BA76" i="1"/>
  <c r="AZ73" i="1"/>
  <c r="BA73" i="1"/>
  <c r="AY85" i="1"/>
  <c r="G85" i="1" s="1"/>
  <c r="BB85" i="1"/>
  <c r="BD85" i="1" s="1"/>
  <c r="AZ17" i="1"/>
  <c r="BA17" i="1"/>
  <c r="BB27" i="1"/>
  <c r="BD27" i="1" s="1"/>
  <c r="BB17" i="1"/>
  <c r="BD17" i="1" s="1"/>
  <c r="BB80" i="1"/>
  <c r="BD80" i="1" s="1"/>
  <c r="AZ27" i="1"/>
  <c r="BA27" i="1"/>
  <c r="AZ29" i="1"/>
  <c r="BA29" i="1"/>
  <c r="AZ34" i="1"/>
  <c r="BA34" i="1"/>
  <c r="AZ36" i="1"/>
  <c r="BA36" i="1"/>
  <c r="AZ38" i="1"/>
  <c r="BA38" i="1"/>
  <c r="BB26" i="1"/>
  <c r="BD26" i="1" s="1"/>
  <c r="BB30" i="1"/>
  <c r="BD30" i="1" s="1"/>
  <c r="BB37" i="1"/>
  <c r="BD37" i="1" s="1"/>
  <c r="AZ26" i="1"/>
  <c r="BA26" i="1"/>
  <c r="AZ28" i="1"/>
  <c r="BA28" i="1"/>
  <c r="AZ30" i="1"/>
  <c r="BA30" i="1"/>
  <c r="AZ35" i="1"/>
  <c r="BA35" i="1"/>
  <c r="AZ37" i="1"/>
  <c r="BA37" i="1"/>
  <c r="AZ40" i="1"/>
  <c r="BA40" i="1"/>
  <c r="AZ42" i="1"/>
  <c r="BA42" i="1"/>
  <c r="AZ44" i="1"/>
  <c r="BA44" i="1"/>
  <c r="AZ46" i="1"/>
  <c r="BA46" i="1"/>
  <c r="AZ48" i="1"/>
  <c r="BA48" i="1"/>
  <c r="AZ52" i="1"/>
  <c r="BA52" i="1"/>
  <c r="AZ54" i="1"/>
  <c r="BA54" i="1"/>
  <c r="AZ56" i="1"/>
  <c r="BA56" i="1"/>
  <c r="AZ58" i="1"/>
  <c r="BA58" i="1"/>
  <c r="AZ60" i="1"/>
  <c r="BA60" i="1"/>
  <c r="AZ62" i="1"/>
  <c r="BA62" i="1"/>
  <c r="BB29" i="1"/>
  <c r="BD29" i="1" s="1"/>
  <c r="BB28" i="1"/>
  <c r="BD28" i="1" s="1"/>
  <c r="BB35" i="1"/>
  <c r="BD35" i="1" s="1"/>
  <c r="BB62" i="1"/>
  <c r="BD62" i="1" s="1"/>
  <c r="AZ98" i="1" l="1"/>
  <c r="BA98" i="1"/>
  <c r="AZ103" i="1"/>
  <c r="BA103" i="1"/>
  <c r="AZ104" i="1"/>
  <c r="BA104" i="1"/>
  <c r="AZ85" i="1"/>
  <c r="BA85" i="1"/>
  <c r="BA107" i="1"/>
  <c r="AZ107" i="1"/>
</calcChain>
</file>

<file path=xl/sharedStrings.xml><?xml version="1.0" encoding="utf-8"?>
<sst xmlns="http://schemas.openxmlformats.org/spreadsheetml/2006/main" count="365" uniqueCount="135">
  <si>
    <t>OPEN 6.2.4</t>
  </si>
  <si>
    <t>Mon Jun 22 2015 12:48:50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</si>
  <si>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</si>
  <si>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</si>
  <si>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</si>
  <si>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</si>
  <si>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</si>
  <si>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</si>
  <si>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</si>
  <si>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</si>
  <si>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</si>
  <si>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</si>
  <si>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</si>
  <si>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</si>
  <si>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</si>
  <si>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</si>
  <si>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</si>
  <si>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</si>
  <si>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</si>
  <si>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</si>
  <si>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</si>
  <si>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</si>
  <si>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</si>
  <si>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</si>
  <si>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</si>
  <si>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</si>
  <si>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</si>
  <si>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</si>
  <si>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</si>
  <si>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</si>
  <si>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</si>
  <si>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</si>
  <si>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</si>
  <si>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</si>
  <si>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</si>
  <si>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</si>
  <si>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</si>
  <si>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</si>
  <si>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</si>
  <si>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</si>
  <si>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</si>
  <si>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</si>
  <si>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</si>
  <si>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</si>
  <si>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</si>
  <si>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</si>
  <si>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</si>
  <si>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</si>
  <si>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</si>
  <si>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</si>
  <si>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</si>
  <si>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</si>
  <si>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</si>
  <si>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</si>
  <si>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</si>
  <si>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</si>
  <si>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</si>
  <si>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</si>
  <si>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</si>
  <si>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</si>
  <si>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</si>
  <si>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</si>
  <si>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</si>
  <si>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</si>
  <si>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</si>
  <si>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</si>
  <si>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</si>
  <si>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</si>
  <si>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</si>
  <si>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"12:49:01 Coolers: Tblock -&gt; 0.00 C"
</t>
  </si>
  <si>
    <t xml:space="preserve">"12:49:04 CO2 Mixer -&gt; OFF"
</t>
  </si>
  <si>
    <t xml:space="preserve">"12:57:39 CO2 Mixer: CO2R -&gt; 400 uml"
</t>
  </si>
  <si>
    <t xml:space="preserve">"13:02:41 Coolers: Tblock -&gt; 21.27 C"
</t>
  </si>
  <si>
    <t xml:space="preserve">"13:03:15 Flow: Fixed -&gt; 500 umol/s"
</t>
  </si>
  <si>
    <t>13:04:15</t>
  </si>
  <si>
    <t>13:04:16</t>
  </si>
  <si>
    <t>13:04:17</t>
  </si>
  <si>
    <t>13:04:18</t>
  </si>
  <si>
    <t>13:04:19</t>
  </si>
  <si>
    <t>13:04:20</t>
  </si>
  <si>
    <t>13:04:21</t>
  </si>
  <si>
    <t>13:04:22</t>
  </si>
  <si>
    <t xml:space="preserve">"13:04:45 Coolers: Tblock -&gt; 26.00 C"
</t>
  </si>
  <si>
    <t xml:space="preserve">"13:06:47 Flow: Fixed -&gt; 500 umol/s"
</t>
  </si>
  <si>
    <t xml:space="preserve">"13:08:02 Flow: Fixed -&gt; 500 umol/s"
</t>
  </si>
  <si>
    <t>13:08:25</t>
  </si>
  <si>
    <t>13:08:26</t>
  </si>
  <si>
    <t>13:08:27</t>
  </si>
  <si>
    <t>13:08:28</t>
  </si>
  <si>
    <t>13:08:29</t>
  </si>
  <si>
    <t>13:08:30</t>
  </si>
  <si>
    <t>13:08:31</t>
  </si>
  <si>
    <t>13:08:32</t>
  </si>
  <si>
    <t xml:space="preserve">"13:08:41 Coolers: Tblock -&gt; 31.00 C"
</t>
  </si>
  <si>
    <t xml:space="preserve">"13:11:15 Flow: Fixed -&gt; 500 umol/s"
</t>
  </si>
  <si>
    <t>13:11:52</t>
  </si>
  <si>
    <t>13:11:53</t>
  </si>
  <si>
    <t>13:11:54</t>
  </si>
  <si>
    <t>13:11:55</t>
  </si>
  <si>
    <t>13:11:56</t>
  </si>
  <si>
    <t>13:11:57</t>
  </si>
  <si>
    <t>13:11:58</t>
  </si>
  <si>
    <t>13:11:59</t>
  </si>
  <si>
    <t xml:space="preserve">"13:12:08 Coolers: Tblock -&gt; 36.00 C"
</t>
  </si>
  <si>
    <t xml:space="preserve">"13:16:48 Flow: Fixed -&gt; 500 umol/s"
</t>
  </si>
  <si>
    <t>13:17:01</t>
  </si>
  <si>
    <t>13:17:02</t>
  </si>
  <si>
    <t>13:17:03</t>
  </si>
  <si>
    <t>13:17:04</t>
  </si>
  <si>
    <t>13:17:05</t>
  </si>
  <si>
    <t>13:17:06</t>
  </si>
  <si>
    <t>13:17:07</t>
  </si>
  <si>
    <t>13:17:08</t>
  </si>
  <si>
    <t xml:space="preserve">"13:17:18 Coolers: Tblock -&gt; 41.00 C"
</t>
  </si>
  <si>
    <t xml:space="preserve">"13:19:42 Flow: Fixed -&gt; 500 umol/s"
</t>
  </si>
  <si>
    <t>13:19:55</t>
  </si>
  <si>
    <t>13:19:56</t>
  </si>
  <si>
    <t>13:19:57</t>
  </si>
  <si>
    <t>13:19:58</t>
  </si>
  <si>
    <t>13:19:59</t>
  </si>
  <si>
    <t>13:20:00</t>
  </si>
  <si>
    <t>13:20:01</t>
  </si>
  <si>
    <t>13:20:02</t>
  </si>
  <si>
    <t xml:space="preserve">"13:20:09 Coolers: Tblock -&gt; 46.00 C"
</t>
  </si>
  <si>
    <t xml:space="preserve">"13:23:49 Flow: Fixed -&gt; 500 umol/s"
</t>
  </si>
  <si>
    <t>13:24:07</t>
  </si>
  <si>
    <t>13:24:08</t>
  </si>
  <si>
    <t>13:24:09</t>
  </si>
  <si>
    <t>13:24:10</t>
  </si>
  <si>
    <t>13:24:11</t>
  </si>
  <si>
    <t>13:24:12</t>
  </si>
  <si>
    <t>13:24:13</t>
  </si>
  <si>
    <t>13:24:14</t>
  </si>
  <si>
    <t xml:space="preserve">"13:24:28 Coolers: Tblock -&gt; 0.00 C"
</t>
  </si>
  <si>
    <t xml:space="preserve">"13:24:32 CO2 Mixer -&gt; OFF"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</si>
</sst>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18"/>
  <sheetViews>
    <sheetView tabSelected="1" topLeftCell="BB1" workbookViewId="0">
      <selection activeCell="BH116" sqref="BH116:DJ116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>
        <v>1</v>
      </c>
      <c r="B16" s="1" t="s">
        <v>74</v>
      </c>
      <c r="C16" s="1">
        <v>929.99999948590994</v>
      </c>
      <c r="D16" s="1">
        <v>0</v>
      </c>
      <c r="E16">
        <f t="shared" ref="E16:E30" si="0">(R16-S16*(1000-T16)/(1000-U16))*AK16</f>
        <v>21.52736605006184</v>
      </c>
      <c r="F16">
        <f t="shared" ref="F16:F30" si="1">IF(AV16&lt;&gt;0,1/(1/AV16-1/N16),0)</f>
        <v>0.34291803366964241</v>
      </c>
      <c r="G16">
        <f t="shared" ref="G16:G30" si="2">((AY16-AL16/2)*S16-E16)/(AY16+AL16/2)</f>
        <v>245.43576624181918</v>
      </c>
      <c r="H16">
        <f t="shared" ref="H16:H30" si="3">AL16*1000</f>
        <v>9.580851887967917</v>
      </c>
      <c r="I16">
        <f t="shared" ref="I16:I30" si="4">(AQ16-AW16)</f>
        <v>2.3153095536011157</v>
      </c>
      <c r="J16">
        <f t="shared" ref="J16:J30" si="5">(P16+AP16*D16)</f>
        <v>25.693403244018555</v>
      </c>
      <c r="K16" s="1">
        <v>6</v>
      </c>
      <c r="L16">
        <f t="shared" ref="L16:L30" si="6">(K16*AE16+AF16)</f>
        <v>1.4200000166893005</v>
      </c>
      <c r="M16" s="1">
        <v>1</v>
      </c>
      <c r="N16">
        <f t="shared" ref="N16:N30" si="7">L16*(M16+1)*(M16+1)/(M16*M16+1)</f>
        <v>2.8400000333786011</v>
      </c>
      <c r="O16" s="1">
        <v>23.271495819091797</v>
      </c>
      <c r="P16" s="1">
        <v>25.693403244018555</v>
      </c>
      <c r="Q16" s="1">
        <v>21.261806488037109</v>
      </c>
      <c r="R16" s="1">
        <v>401.59207153320312</v>
      </c>
      <c r="S16" s="1">
        <v>371.47811889648437</v>
      </c>
      <c r="T16" s="1">
        <v>1.7675410509109497</v>
      </c>
      <c r="U16" s="1">
        <v>13.117602348327637</v>
      </c>
      <c r="V16" s="1">
        <v>4.6924924850463867</v>
      </c>
      <c r="W16" s="1">
        <v>34.824790954589844</v>
      </c>
      <c r="X16" s="1">
        <v>499.83029174804687</v>
      </c>
      <c r="Y16" s="1">
        <v>1500.056396484375</v>
      </c>
      <c r="Z16" s="1">
        <v>189.27554321289062</v>
      </c>
      <c r="AA16" s="1">
        <v>76.09735107421875</v>
      </c>
      <c r="AB16" s="1">
        <v>-0.41314029693603516</v>
      </c>
      <c r="AC16" s="1">
        <v>0.30476319789886475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ref="AK16:AK30" si="8">X16*0.000001/(K16*0.0001)</f>
        <v>0.83305048624674471</v>
      </c>
      <c r="AL16">
        <f t="shared" ref="AL16:AL30" si="9">(U16-T16)/(1000-U16)*AK16</f>
        <v>9.5808518879679175E-3</v>
      </c>
      <c r="AM16">
        <f t="shared" ref="AM16:AM30" si="10">(P16+273.15)</f>
        <v>298.84340324401853</v>
      </c>
      <c r="AN16">
        <f t="shared" ref="AN16:AN30" si="11">(O16+273.15)</f>
        <v>296.42149581909177</v>
      </c>
      <c r="AO16">
        <f t="shared" ref="AO16:AO30" si="12">(Y16*AG16+Z16*AH16)*AI16</f>
        <v>240.00901807288028</v>
      </c>
      <c r="AP16">
        <f t="shared" ref="AP16:AP30" si="13">((AO16+0.00000010773*(AN16^4-AM16^4))-AL16*44100)/(L16*51.4+0.00000043092*AM16^3)</f>
        <v>-2.4858164003304326</v>
      </c>
      <c r="AQ16">
        <f t="shared" ref="AQ16:AQ30" si="14">0.61365*EXP(17.502*J16/(240.97+J16))</f>
        <v>3.3135243447538003</v>
      </c>
      <c r="AR16">
        <f t="shared" ref="AR16:AR30" si="15">AQ16*1000/AA16</f>
        <v>43.543228482711264</v>
      </c>
      <c r="AS16">
        <f t="shared" ref="AS16:AS30" si="16">(AR16-U16)</f>
        <v>30.425626134383627</v>
      </c>
      <c r="AT16">
        <f t="shared" ref="AT16:AT30" si="17">IF(D16,P16,(O16+P16)/2)</f>
        <v>24.482449531555176</v>
      </c>
      <c r="AU16">
        <f t="shared" ref="AU16:AU30" si="18">0.61365*EXP(17.502*AT16/(240.97+AT16))</f>
        <v>3.082878556760968</v>
      </c>
      <c r="AV16">
        <f t="shared" ref="AV16:AV30" si="19">IF(AS16&lt;&gt;0,(1000-(AR16+U16)/2)/AS16*AL16,0)</f>
        <v>0.30597307456646744</v>
      </c>
      <c r="AW16">
        <f t="shared" ref="AW16:AW30" si="20">U16*AA16/1000</f>
        <v>0.99821479115268452</v>
      </c>
      <c r="AX16">
        <f t="shared" ref="AX16:AX30" si="21">(AU16-AW16)</f>
        <v>2.0846637656082834</v>
      </c>
      <c r="AY16">
        <f t="shared" ref="AY16:AY30" si="22">1/(1.6/F16+1.37/N16)</f>
        <v>0.19424142611579651</v>
      </c>
      <c r="AZ16">
        <f t="shared" ref="AZ16:AZ30" si="23">G16*AA16*0.001</f>
        <v>18.677011669873604</v>
      </c>
      <c r="BA16">
        <f t="shared" ref="BA16:BA30" si="24">G16/S16</f>
        <v>0.66070046594106935</v>
      </c>
      <c r="BB16">
        <f t="shared" ref="BB16:BB30" si="25">(1-AL16*AA16/AQ16/F16)*100</f>
        <v>35.835742172477616</v>
      </c>
      <c r="BC16">
        <f t="shared" ref="BC16:BC30" si="26">(S16-E16/(N16/1.35))</f>
        <v>361.24504008450634</v>
      </c>
      <c r="BD16">
        <f t="shared" ref="BD16:BD30" si="27">E16*BB16/100/BC16</f>
        <v>2.1355286684132693E-2</v>
      </c>
    </row>
    <row r="17" spans="1:114" x14ac:dyDescent="0.25">
      <c r="A17" s="1">
        <v>2</v>
      </c>
      <c r="B17" s="1" t="s">
        <v>74</v>
      </c>
      <c r="C17" s="1">
        <v>929.99999948590994</v>
      </c>
      <c r="D17" s="1">
        <v>0</v>
      </c>
      <c r="E17">
        <f t="shared" si="0"/>
        <v>21.52736605006184</v>
      </c>
      <c r="F17">
        <f t="shared" si="1"/>
        <v>0.34291803366964241</v>
      </c>
      <c r="G17">
        <f t="shared" si="2"/>
        <v>245.43576624181918</v>
      </c>
      <c r="H17">
        <f t="shared" si="3"/>
        <v>9.580851887967917</v>
      </c>
      <c r="I17">
        <f t="shared" si="4"/>
        <v>2.3153095536011157</v>
      </c>
      <c r="J17">
        <f t="shared" si="5"/>
        <v>25.693403244018555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23.271495819091797</v>
      </c>
      <c r="P17" s="1">
        <v>25.693403244018555</v>
      </c>
      <c r="Q17" s="1">
        <v>21.261806488037109</v>
      </c>
      <c r="R17" s="1">
        <v>401.59207153320312</v>
      </c>
      <c r="S17" s="1">
        <v>371.47811889648437</v>
      </c>
      <c r="T17" s="1">
        <v>1.7675410509109497</v>
      </c>
      <c r="U17" s="1">
        <v>13.117602348327637</v>
      </c>
      <c r="V17" s="1">
        <v>4.6924924850463867</v>
      </c>
      <c r="W17" s="1">
        <v>34.824790954589844</v>
      </c>
      <c r="X17" s="1">
        <v>499.83029174804687</v>
      </c>
      <c r="Y17" s="1">
        <v>1500.056396484375</v>
      </c>
      <c r="Z17" s="1">
        <v>189.27554321289062</v>
      </c>
      <c r="AA17" s="1">
        <v>76.09735107421875</v>
      </c>
      <c r="AB17" s="1">
        <v>-0.41314029693603516</v>
      </c>
      <c r="AC17" s="1">
        <v>0.30476319789886475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0.83305048624674471</v>
      </c>
      <c r="AL17">
        <f t="shared" si="9"/>
        <v>9.5808518879679175E-3</v>
      </c>
      <c r="AM17">
        <f t="shared" si="10"/>
        <v>298.84340324401853</v>
      </c>
      <c r="AN17">
        <f t="shared" si="11"/>
        <v>296.42149581909177</v>
      </c>
      <c r="AO17">
        <f t="shared" si="12"/>
        <v>240.00901807288028</v>
      </c>
      <c r="AP17">
        <f t="shared" si="13"/>
        <v>-2.4858164003304326</v>
      </c>
      <c r="AQ17">
        <f t="shared" si="14"/>
        <v>3.3135243447538003</v>
      </c>
      <c r="AR17">
        <f t="shared" si="15"/>
        <v>43.543228482711264</v>
      </c>
      <c r="AS17">
        <f t="shared" si="16"/>
        <v>30.425626134383627</v>
      </c>
      <c r="AT17">
        <f t="shared" si="17"/>
        <v>24.482449531555176</v>
      </c>
      <c r="AU17">
        <f t="shared" si="18"/>
        <v>3.082878556760968</v>
      </c>
      <c r="AV17">
        <f t="shared" si="19"/>
        <v>0.30597307456646744</v>
      </c>
      <c r="AW17">
        <f t="shared" si="20"/>
        <v>0.99821479115268452</v>
      </c>
      <c r="AX17">
        <f t="shared" si="21"/>
        <v>2.0846637656082834</v>
      </c>
      <c r="AY17">
        <f t="shared" si="22"/>
        <v>0.19424142611579651</v>
      </c>
      <c r="AZ17">
        <f t="shared" si="23"/>
        <v>18.677011669873604</v>
      </c>
      <c r="BA17">
        <f t="shared" si="24"/>
        <v>0.66070046594106935</v>
      </c>
      <c r="BB17">
        <f t="shared" si="25"/>
        <v>35.835742172477616</v>
      </c>
      <c r="BC17">
        <f t="shared" si="26"/>
        <v>361.24504008450634</v>
      </c>
      <c r="BD17">
        <f t="shared" si="27"/>
        <v>2.1355286684132693E-2</v>
      </c>
    </row>
    <row r="18" spans="1:114" x14ac:dyDescent="0.25">
      <c r="A18" s="1">
        <v>3</v>
      </c>
      <c r="B18" s="1" t="s">
        <v>75</v>
      </c>
      <c r="C18" s="1">
        <v>930.49999947473407</v>
      </c>
      <c r="D18" s="1">
        <v>0</v>
      </c>
      <c r="E18">
        <f t="shared" si="0"/>
        <v>21.499127852258493</v>
      </c>
      <c r="F18">
        <f t="shared" si="1"/>
        <v>0.34297609846863913</v>
      </c>
      <c r="G18">
        <f t="shared" si="2"/>
        <v>245.58341307437479</v>
      </c>
      <c r="H18">
        <f t="shared" si="3"/>
        <v>9.5798659555239158</v>
      </c>
      <c r="I18">
        <f t="shared" si="4"/>
        <v>2.314732744480045</v>
      </c>
      <c r="J18">
        <f t="shared" si="5"/>
        <v>25.688995361328125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23.270822525024414</v>
      </c>
      <c r="P18" s="1">
        <v>25.688995361328125</v>
      </c>
      <c r="Q18" s="1">
        <v>21.261899948120117</v>
      </c>
      <c r="R18" s="1">
        <v>401.54052734375</v>
      </c>
      <c r="S18" s="1">
        <v>371.4627685546875</v>
      </c>
      <c r="T18" s="1">
        <v>1.7655355930328369</v>
      </c>
      <c r="U18" s="1">
        <v>13.113838195800781</v>
      </c>
      <c r="V18" s="1">
        <v>4.687345027923584</v>
      </c>
      <c r="W18" s="1">
        <v>34.816112518310547</v>
      </c>
      <c r="X18" s="1">
        <v>499.85821533203125</v>
      </c>
      <c r="Y18" s="1">
        <v>1500.1156005859375</v>
      </c>
      <c r="Z18" s="1">
        <v>189.19328308105469</v>
      </c>
      <c r="AA18" s="1">
        <v>76.097129821777344</v>
      </c>
      <c r="AB18" s="1">
        <v>-0.41314029693603516</v>
      </c>
      <c r="AC18" s="1">
        <v>0.30476319789886475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0.83309702555338527</v>
      </c>
      <c r="AL18">
        <f t="shared" si="9"/>
        <v>9.5798659555239151E-3</v>
      </c>
      <c r="AM18">
        <f t="shared" si="10"/>
        <v>298.8389953613281</v>
      </c>
      <c r="AN18">
        <f t="shared" si="11"/>
        <v>296.42082252502439</v>
      </c>
      <c r="AO18">
        <f t="shared" si="12"/>
        <v>240.01849072891855</v>
      </c>
      <c r="AP18">
        <f t="shared" si="13"/>
        <v>-2.4846940716582102</v>
      </c>
      <c r="AQ18">
        <f t="shared" si="14"/>
        <v>3.3126581921276794</v>
      </c>
      <c r="AR18">
        <f t="shared" si="15"/>
        <v>43.531972886310733</v>
      </c>
      <c r="AS18">
        <f t="shared" si="16"/>
        <v>30.418134690509952</v>
      </c>
      <c r="AT18">
        <f t="shared" si="17"/>
        <v>24.47990894317627</v>
      </c>
      <c r="AU18">
        <f t="shared" si="18"/>
        <v>3.0824098091747638</v>
      </c>
      <c r="AV18">
        <f t="shared" si="19"/>
        <v>0.30601930104128877</v>
      </c>
      <c r="AW18">
        <f t="shared" si="20"/>
        <v>0.99792544764763447</v>
      </c>
      <c r="AX18">
        <f t="shared" si="21"/>
        <v>2.0844843615271293</v>
      </c>
      <c r="AY18">
        <f t="shared" si="22"/>
        <v>0.19427123385828199</v>
      </c>
      <c r="AZ18">
        <f t="shared" si="23"/>
        <v>18.68819286679587</v>
      </c>
      <c r="BA18">
        <f t="shared" si="24"/>
        <v>0.66112524286056273</v>
      </c>
      <c r="BB18">
        <f t="shared" si="25"/>
        <v>35.836621038913648</v>
      </c>
      <c r="BC18">
        <f t="shared" si="26"/>
        <v>361.24311282953568</v>
      </c>
      <c r="BD18">
        <f t="shared" si="27"/>
        <v>2.1327911042337461E-2</v>
      </c>
    </row>
    <row r="19" spans="1:114" x14ac:dyDescent="0.25">
      <c r="A19" s="1">
        <v>4</v>
      </c>
      <c r="B19" s="1" t="s">
        <v>75</v>
      </c>
      <c r="C19" s="1">
        <v>930.9999994635582</v>
      </c>
      <c r="D19" s="1">
        <v>0</v>
      </c>
      <c r="E19">
        <f t="shared" si="0"/>
        <v>21.483294723769752</v>
      </c>
      <c r="F19">
        <f t="shared" si="1"/>
        <v>0.34301003070879649</v>
      </c>
      <c r="G19">
        <f t="shared" si="2"/>
        <v>245.66411830253622</v>
      </c>
      <c r="H19">
        <f t="shared" si="3"/>
        <v>9.579486768238203</v>
      </c>
      <c r="I19">
        <f t="shared" si="4"/>
        <v>2.3144343454579746</v>
      </c>
      <c r="J19">
        <f t="shared" si="5"/>
        <v>25.686386108398438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23.270158767700195</v>
      </c>
      <c r="P19" s="1">
        <v>25.686386108398438</v>
      </c>
      <c r="Q19" s="1">
        <v>21.262321472167969</v>
      </c>
      <c r="R19" s="1">
        <v>401.51119995117187</v>
      </c>
      <c r="S19" s="1">
        <v>371.45181274414062</v>
      </c>
      <c r="T19" s="1">
        <v>1.7628637552261353</v>
      </c>
      <c r="U19" s="1">
        <v>13.111099243164063</v>
      </c>
      <c r="V19" s="1">
        <v>4.6804118156433105</v>
      </c>
      <c r="W19" s="1">
        <v>34.810031890869141</v>
      </c>
      <c r="X19" s="1">
        <v>499.8427734375</v>
      </c>
      <c r="Y19" s="1">
        <v>1500.20458984375</v>
      </c>
      <c r="Z19" s="1">
        <v>189.10435485839844</v>
      </c>
      <c r="AA19" s="1">
        <v>76.096687316894531</v>
      </c>
      <c r="AB19" s="1">
        <v>-0.41314029693603516</v>
      </c>
      <c r="AC19" s="1">
        <v>0.30476319789886475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0.83307128906249983</v>
      </c>
      <c r="AL19">
        <f t="shared" si="9"/>
        <v>9.5794867682382039E-3</v>
      </c>
      <c r="AM19">
        <f t="shared" si="10"/>
        <v>298.83638610839841</v>
      </c>
      <c r="AN19">
        <f t="shared" si="11"/>
        <v>296.42015876770017</v>
      </c>
      <c r="AO19">
        <f t="shared" si="12"/>
        <v>240.0327290098503</v>
      </c>
      <c r="AP19">
        <f t="shared" si="13"/>
        <v>-2.4840694957988156</v>
      </c>
      <c r="AQ19">
        <f t="shared" si="14"/>
        <v>3.3121455649458027</v>
      </c>
      <c r="AR19">
        <f t="shared" si="15"/>
        <v>43.525489501964955</v>
      </c>
      <c r="AS19">
        <f t="shared" si="16"/>
        <v>30.414390258800893</v>
      </c>
      <c r="AT19">
        <f t="shared" si="17"/>
        <v>24.478272438049316</v>
      </c>
      <c r="AU19">
        <f t="shared" si="18"/>
        <v>3.0821079011532988</v>
      </c>
      <c r="AV19">
        <f t="shared" si="19"/>
        <v>0.30604631435291285</v>
      </c>
      <c r="AW19">
        <f t="shared" si="20"/>
        <v>0.99771121948782815</v>
      </c>
      <c r="AX19">
        <f t="shared" si="21"/>
        <v>2.0843966816654707</v>
      </c>
      <c r="AY19">
        <f t="shared" si="22"/>
        <v>0.19428865263987077</v>
      </c>
      <c r="AZ19">
        <f t="shared" si="23"/>
        <v>18.694225595448685</v>
      </c>
      <c r="BA19">
        <f t="shared" si="24"/>
        <v>0.66136201217505408</v>
      </c>
      <c r="BB19">
        <f t="shared" si="25"/>
        <v>35.835951641055189</v>
      </c>
      <c r="BC19">
        <f t="shared" si="26"/>
        <v>361.23968332997777</v>
      </c>
      <c r="BD19">
        <f t="shared" si="27"/>
        <v>2.1312008241029825E-2</v>
      </c>
    </row>
    <row r="20" spans="1:114" x14ac:dyDescent="0.25">
      <c r="A20" s="1">
        <v>5</v>
      </c>
      <c r="B20" s="1" t="s">
        <v>76</v>
      </c>
      <c r="C20" s="1">
        <v>931.49999945238233</v>
      </c>
      <c r="D20" s="1">
        <v>0</v>
      </c>
      <c r="E20">
        <f t="shared" si="0"/>
        <v>21.470886228442509</v>
      </c>
      <c r="F20">
        <f t="shared" si="1"/>
        <v>0.34300360449639716</v>
      </c>
      <c r="G20">
        <f t="shared" si="2"/>
        <v>245.69363578908801</v>
      </c>
      <c r="H20">
        <f t="shared" si="3"/>
        <v>9.5778904281293507</v>
      </c>
      <c r="I20">
        <f t="shared" si="4"/>
        <v>2.3140869282284062</v>
      </c>
      <c r="J20">
        <f t="shared" si="5"/>
        <v>25.682889938354492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23.269443511962891</v>
      </c>
      <c r="P20" s="1">
        <v>25.682889938354492</v>
      </c>
      <c r="Q20" s="1">
        <v>21.263433456420898</v>
      </c>
      <c r="R20" s="1">
        <v>401.46099853515625</v>
      </c>
      <c r="S20" s="1">
        <v>371.41693115234375</v>
      </c>
      <c r="T20" s="1">
        <v>1.7600760459899902</v>
      </c>
      <c r="U20" s="1">
        <v>13.106730461120605</v>
      </c>
      <c r="V20" s="1">
        <v>4.6731805801391602</v>
      </c>
      <c r="W20" s="1">
        <v>34.799701690673828</v>
      </c>
      <c r="X20" s="1">
        <v>499.83132934570312</v>
      </c>
      <c r="Y20" s="1">
        <v>1500.3270263671875</v>
      </c>
      <c r="Z20" s="1">
        <v>189.09681701660156</v>
      </c>
      <c r="AA20" s="1">
        <v>76.096160888671875</v>
      </c>
      <c r="AB20" s="1">
        <v>-0.41314029693603516</v>
      </c>
      <c r="AC20" s="1">
        <v>0.30476319789886475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0.83305221557617182</v>
      </c>
      <c r="AL20">
        <f t="shared" si="9"/>
        <v>9.57789042812935E-3</v>
      </c>
      <c r="AM20">
        <f t="shared" si="10"/>
        <v>298.83288993835447</v>
      </c>
      <c r="AN20">
        <f t="shared" si="11"/>
        <v>296.41944351196287</v>
      </c>
      <c r="AO20">
        <f t="shared" si="12"/>
        <v>240.05231885316243</v>
      </c>
      <c r="AP20">
        <f t="shared" si="13"/>
        <v>-2.4826353972135173</v>
      </c>
      <c r="AQ20">
        <f t="shared" si="14"/>
        <v>3.3114587981222963</v>
      </c>
      <c r="AR20">
        <f t="shared" si="15"/>
        <v>43.516765621946895</v>
      </c>
      <c r="AS20">
        <f t="shared" si="16"/>
        <v>30.41003516082629</v>
      </c>
      <c r="AT20">
        <f t="shared" si="17"/>
        <v>24.476166725158691</v>
      </c>
      <c r="AU20">
        <f t="shared" si="18"/>
        <v>3.0817194701180135</v>
      </c>
      <c r="AV20">
        <f t="shared" si="19"/>
        <v>0.30604119851684697</v>
      </c>
      <c r="AW20">
        <f t="shared" si="20"/>
        <v>0.99737186989389015</v>
      </c>
      <c r="AX20">
        <f t="shared" si="21"/>
        <v>2.0843476002241235</v>
      </c>
      <c r="AY20">
        <f t="shared" si="22"/>
        <v>0.19428535383176318</v>
      </c>
      <c r="AZ20">
        <f t="shared" si="23"/>
        <v>18.696342438329189</v>
      </c>
      <c r="BA20">
        <f t="shared" si="24"/>
        <v>0.66150359658297875</v>
      </c>
      <c r="BB20">
        <f t="shared" si="25"/>
        <v>35.832580940837154</v>
      </c>
      <c r="BC20">
        <f t="shared" si="26"/>
        <v>361.21070014258049</v>
      </c>
      <c r="BD20">
        <f t="shared" si="27"/>
        <v>2.1299404152437456E-2</v>
      </c>
    </row>
    <row r="21" spans="1:114" x14ac:dyDescent="0.25">
      <c r="A21" s="1">
        <v>6</v>
      </c>
      <c r="B21" s="1" t="s">
        <v>76</v>
      </c>
      <c r="C21" s="1">
        <v>931.99999944120646</v>
      </c>
      <c r="D21" s="1">
        <v>0</v>
      </c>
      <c r="E21">
        <f t="shared" si="0"/>
        <v>21.378570330929982</v>
      </c>
      <c r="F21">
        <f t="shared" si="1"/>
        <v>0.34318698437841455</v>
      </c>
      <c r="G21">
        <f t="shared" si="2"/>
        <v>246.22370271690451</v>
      </c>
      <c r="H21">
        <f t="shared" si="3"/>
        <v>9.5791304260416492</v>
      </c>
      <c r="I21">
        <f t="shared" si="4"/>
        <v>2.3132997041443524</v>
      </c>
      <c r="J21">
        <f t="shared" si="5"/>
        <v>25.678495407104492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23.268938064575195</v>
      </c>
      <c r="P21" s="1">
        <v>25.678495407104492</v>
      </c>
      <c r="Q21" s="1">
        <v>21.264087677001953</v>
      </c>
      <c r="R21" s="1">
        <v>401.35955810546875</v>
      </c>
      <c r="S21" s="1">
        <v>371.42645263671875</v>
      </c>
      <c r="T21" s="1">
        <v>1.7578946352005005</v>
      </c>
      <c r="U21" s="1">
        <v>13.10572338104248</v>
      </c>
      <c r="V21" s="1">
        <v>4.6675348281860352</v>
      </c>
      <c r="W21" s="1">
        <v>34.798114776611328</v>
      </c>
      <c r="X21" s="1">
        <v>499.84481811523437</v>
      </c>
      <c r="Y21" s="1">
        <v>1500.3275146484375</v>
      </c>
      <c r="Z21" s="1">
        <v>189.07928466796875</v>
      </c>
      <c r="AA21" s="1">
        <v>76.096221923828125</v>
      </c>
      <c r="AB21" s="1">
        <v>-0.41314029693603516</v>
      </c>
      <c r="AC21" s="1">
        <v>0.30476319789886475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0.83307469685872382</v>
      </c>
      <c r="AL21">
        <f t="shared" si="9"/>
        <v>9.5791304260416498E-3</v>
      </c>
      <c r="AM21">
        <f t="shared" si="10"/>
        <v>298.82849540710447</v>
      </c>
      <c r="AN21">
        <f t="shared" si="11"/>
        <v>296.41893806457517</v>
      </c>
      <c r="AO21">
        <f t="shared" si="12"/>
        <v>240.05239697816069</v>
      </c>
      <c r="AP21">
        <f t="shared" si="13"/>
        <v>-2.4827656403478398</v>
      </c>
      <c r="AQ21">
        <f t="shared" si="14"/>
        <v>3.3105957390204641</v>
      </c>
      <c r="AR21">
        <f t="shared" si="15"/>
        <v>43.505389036716579</v>
      </c>
      <c r="AS21">
        <f t="shared" si="16"/>
        <v>30.399665655674099</v>
      </c>
      <c r="AT21">
        <f t="shared" si="17"/>
        <v>24.473716735839844</v>
      </c>
      <c r="AU21">
        <f t="shared" si="18"/>
        <v>3.0812675858734302</v>
      </c>
      <c r="AV21">
        <f t="shared" si="19"/>
        <v>0.3061871770815941</v>
      </c>
      <c r="AW21">
        <f t="shared" si="20"/>
        <v>0.99729603487611163</v>
      </c>
      <c r="AX21">
        <f t="shared" si="21"/>
        <v>2.0839715509973185</v>
      </c>
      <c r="AY21">
        <f t="shared" si="22"/>
        <v>0.19437948483092476</v>
      </c>
      <c r="AZ21">
        <f t="shared" si="23"/>
        <v>18.736693524852249</v>
      </c>
      <c r="BA21">
        <f t="shared" si="24"/>
        <v>0.66291375040465583</v>
      </c>
      <c r="BB21">
        <f t="shared" si="25"/>
        <v>35.841792564400123</v>
      </c>
      <c r="BC21">
        <f t="shared" si="26"/>
        <v>361.26410418335593</v>
      </c>
      <c r="BD21">
        <f t="shared" si="27"/>
        <v>2.1210141673409403E-2</v>
      </c>
    </row>
    <row r="22" spans="1:114" x14ac:dyDescent="0.25">
      <c r="A22" s="1">
        <v>7</v>
      </c>
      <c r="B22" s="1" t="s">
        <v>77</v>
      </c>
      <c r="C22" s="1">
        <v>932.49999943003058</v>
      </c>
      <c r="D22" s="1">
        <v>0</v>
      </c>
      <c r="E22">
        <f t="shared" si="0"/>
        <v>21.316089386495289</v>
      </c>
      <c r="F22">
        <f t="shared" si="1"/>
        <v>0.34329217760065478</v>
      </c>
      <c r="G22">
        <f t="shared" si="2"/>
        <v>246.53505802940865</v>
      </c>
      <c r="H22">
        <f t="shared" si="3"/>
        <v>9.5798817322967729</v>
      </c>
      <c r="I22">
        <f t="shared" si="4"/>
        <v>2.3128565960076468</v>
      </c>
      <c r="J22">
        <f t="shared" si="5"/>
        <v>25.675647735595703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23.269296646118164</v>
      </c>
      <c r="P22" s="1">
        <v>25.675647735595703</v>
      </c>
      <c r="Q22" s="1">
        <v>21.263717651367188</v>
      </c>
      <c r="R22" s="1">
        <v>401.24667358398437</v>
      </c>
      <c r="S22" s="1">
        <v>371.3896484375</v>
      </c>
      <c r="T22" s="1">
        <v>1.755853533744812</v>
      </c>
      <c r="U22" s="1">
        <v>13.104212760925293</v>
      </c>
      <c r="V22" s="1">
        <v>4.6620092391967773</v>
      </c>
      <c r="W22" s="1">
        <v>34.793312072753906</v>
      </c>
      <c r="X22" s="1">
        <v>499.86141967773438</v>
      </c>
      <c r="Y22" s="1">
        <v>1500.376708984375</v>
      </c>
      <c r="Z22" s="1">
        <v>189.04376220703125</v>
      </c>
      <c r="AA22" s="1">
        <v>76.096138000488281</v>
      </c>
      <c r="AB22" s="1">
        <v>-0.41314029693603516</v>
      </c>
      <c r="AC22" s="1">
        <v>0.30476319789886475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0.83310236612955724</v>
      </c>
      <c r="AL22">
        <f t="shared" si="9"/>
        <v>9.579881732296772E-3</v>
      </c>
      <c r="AM22">
        <f t="shared" si="10"/>
        <v>298.82564773559568</v>
      </c>
      <c r="AN22">
        <f t="shared" si="11"/>
        <v>296.41929664611814</v>
      </c>
      <c r="AO22">
        <f t="shared" si="12"/>
        <v>240.06026807173475</v>
      </c>
      <c r="AP22">
        <f t="shared" si="13"/>
        <v>-2.4826390899050184</v>
      </c>
      <c r="AQ22">
        <f t="shared" si="14"/>
        <v>3.3100365786507773</v>
      </c>
      <c r="AR22">
        <f t="shared" si="15"/>
        <v>43.498088938883313</v>
      </c>
      <c r="AS22">
        <f t="shared" si="16"/>
        <v>30.39387617795802</v>
      </c>
      <c r="AT22">
        <f t="shared" si="17"/>
        <v>24.472472190856934</v>
      </c>
      <c r="AU22">
        <f t="shared" si="18"/>
        <v>3.0810380600089902</v>
      </c>
      <c r="AV22">
        <f t="shared" si="19"/>
        <v>0.30627090798697193</v>
      </c>
      <c r="AW22">
        <f t="shared" si="20"/>
        <v>0.99717998264313068</v>
      </c>
      <c r="AX22">
        <f t="shared" si="21"/>
        <v>2.0838580773658597</v>
      </c>
      <c r="AY22">
        <f t="shared" si="22"/>
        <v>0.19443347746252074</v>
      </c>
      <c r="AZ22">
        <f t="shared" si="23"/>
        <v>18.760365797764265</v>
      </c>
      <c r="BA22">
        <f t="shared" si="24"/>
        <v>0.663817796394229</v>
      </c>
      <c r="BB22">
        <f t="shared" si="25"/>
        <v>35.845656798619686</v>
      </c>
      <c r="BC22">
        <f t="shared" si="26"/>
        <v>361.25700043272712</v>
      </c>
      <c r="BD22">
        <f t="shared" si="27"/>
        <v>2.1150848939169489E-2</v>
      </c>
    </row>
    <row r="23" spans="1:114" x14ac:dyDescent="0.25">
      <c r="A23" s="1">
        <v>8</v>
      </c>
      <c r="B23" s="1" t="s">
        <v>78</v>
      </c>
      <c r="C23" s="1">
        <v>932.99999941885471</v>
      </c>
      <c r="D23" s="1">
        <v>0</v>
      </c>
      <c r="E23">
        <f t="shared" si="0"/>
        <v>21.281895898277281</v>
      </c>
      <c r="F23">
        <f t="shared" si="1"/>
        <v>0.34332309574317349</v>
      </c>
      <c r="G23">
        <f t="shared" si="2"/>
        <v>246.70466059412516</v>
      </c>
      <c r="H23">
        <f t="shared" si="3"/>
        <v>9.5801208455964488</v>
      </c>
      <c r="I23">
        <f t="shared" si="4"/>
        <v>2.3127275031269727</v>
      </c>
      <c r="J23">
        <f t="shared" si="5"/>
        <v>25.674392700195312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23.268363952636719</v>
      </c>
      <c r="P23" s="1">
        <v>25.674392700195312</v>
      </c>
      <c r="Q23" s="1">
        <v>21.264692306518555</v>
      </c>
      <c r="R23" s="1">
        <v>401.194091796875</v>
      </c>
      <c r="S23" s="1">
        <v>371.37747192382812</v>
      </c>
      <c r="T23" s="1">
        <v>1.753792405128479</v>
      </c>
      <c r="U23" s="1">
        <v>13.102707862854004</v>
      </c>
      <c r="V23" s="1">
        <v>4.6567859649658203</v>
      </c>
      <c r="W23" s="1">
        <v>34.791179656982422</v>
      </c>
      <c r="X23" s="1">
        <v>499.85015869140625</v>
      </c>
      <c r="Y23" s="1">
        <v>1500.4693603515625</v>
      </c>
      <c r="Z23" s="1">
        <v>188.963134765625</v>
      </c>
      <c r="AA23" s="1">
        <v>76.095924377441406</v>
      </c>
      <c r="AB23" s="1">
        <v>-0.41314029693603516</v>
      </c>
      <c r="AC23" s="1">
        <v>0.30476319789886475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0.8330835978190102</v>
      </c>
      <c r="AL23">
        <f t="shared" si="9"/>
        <v>9.580120845596448E-3</v>
      </c>
      <c r="AM23">
        <f t="shared" si="10"/>
        <v>298.82439270019529</v>
      </c>
      <c r="AN23">
        <f t="shared" si="11"/>
        <v>296.4183639526367</v>
      </c>
      <c r="AO23">
        <f t="shared" si="12"/>
        <v>240.07509229015341</v>
      </c>
      <c r="AP23">
        <f t="shared" si="13"/>
        <v>-2.4825457836022911</v>
      </c>
      <c r="AQ23">
        <f t="shared" si="14"/>
        <v>3.309790169798418</v>
      </c>
      <c r="AR23">
        <f t="shared" si="15"/>
        <v>43.494972915784743</v>
      </c>
      <c r="AS23">
        <f t="shared" si="16"/>
        <v>30.392265052930739</v>
      </c>
      <c r="AT23">
        <f t="shared" si="17"/>
        <v>24.471378326416016</v>
      </c>
      <c r="AU23">
        <f t="shared" si="18"/>
        <v>3.0808363358237414</v>
      </c>
      <c r="AV23">
        <f t="shared" si="19"/>
        <v>0.30629551692393031</v>
      </c>
      <c r="AW23">
        <f t="shared" si="20"/>
        <v>0.99706266667144516</v>
      </c>
      <c r="AX23">
        <f t="shared" si="21"/>
        <v>2.0837736691522961</v>
      </c>
      <c r="AY23">
        <f t="shared" si="22"/>
        <v>0.19444934625866209</v>
      </c>
      <c r="AZ23">
        <f t="shared" si="23"/>
        <v>18.773219196132899</v>
      </c>
      <c r="BA23">
        <f t="shared" si="24"/>
        <v>0.66429624639355034</v>
      </c>
      <c r="BB23">
        <f t="shared" si="25"/>
        <v>35.845237325585657</v>
      </c>
      <c r="BC23">
        <f t="shared" si="26"/>
        <v>361.2610778657284</v>
      </c>
      <c r="BD23">
        <f t="shared" si="27"/>
        <v>2.1116435064606955E-2</v>
      </c>
    </row>
    <row r="24" spans="1:114" x14ac:dyDescent="0.25">
      <c r="A24" s="1">
        <v>9</v>
      </c>
      <c r="B24" s="1" t="s">
        <v>78</v>
      </c>
      <c r="C24" s="1">
        <v>933.49999940767884</v>
      </c>
      <c r="D24" s="1">
        <v>0</v>
      </c>
      <c r="E24">
        <f t="shared" si="0"/>
        <v>21.283114984163198</v>
      </c>
      <c r="F24">
        <f t="shared" si="1"/>
        <v>0.34351071924630638</v>
      </c>
      <c r="G24">
        <f t="shared" si="2"/>
        <v>246.75441366633467</v>
      </c>
      <c r="H24">
        <f t="shared" si="3"/>
        <v>9.5804573308883612</v>
      </c>
      <c r="I24">
        <f t="shared" si="4"/>
        <v>2.3116923650231134</v>
      </c>
      <c r="J24">
        <f t="shared" si="5"/>
        <v>25.668546676635742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23.268808364868164</v>
      </c>
      <c r="P24" s="1">
        <v>25.668546676635742</v>
      </c>
      <c r="Q24" s="1">
        <v>21.264707565307617</v>
      </c>
      <c r="R24" s="1">
        <v>401.19241333007812</v>
      </c>
      <c r="S24" s="1">
        <v>371.37344360351562</v>
      </c>
      <c r="T24" s="1">
        <v>1.7516517639160156</v>
      </c>
      <c r="U24" s="1">
        <v>13.101280212402344</v>
      </c>
      <c r="V24" s="1">
        <v>4.6509590148925781</v>
      </c>
      <c r="W24" s="1">
        <v>34.786319732666016</v>
      </c>
      <c r="X24" s="1">
        <v>499.8370361328125</v>
      </c>
      <c r="Y24" s="1">
        <v>1500.56982421875</v>
      </c>
      <c r="Z24" s="1">
        <v>188.97648620605469</v>
      </c>
      <c r="AA24" s="1">
        <v>76.095634460449219</v>
      </c>
      <c r="AB24" s="1">
        <v>-0.41314029693603516</v>
      </c>
      <c r="AC24" s="1">
        <v>0.30476319789886475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0.83306172688802071</v>
      </c>
      <c r="AL24">
        <f t="shared" si="9"/>
        <v>9.5804573308883607E-3</v>
      </c>
      <c r="AM24">
        <f t="shared" si="10"/>
        <v>298.81854667663572</v>
      </c>
      <c r="AN24">
        <f t="shared" si="11"/>
        <v>296.41880836486814</v>
      </c>
      <c r="AO24">
        <f t="shared" si="12"/>
        <v>240.09116650854412</v>
      </c>
      <c r="AP24">
        <f t="shared" si="13"/>
        <v>-2.4816963324700185</v>
      </c>
      <c r="AQ24">
        <f t="shared" si="14"/>
        <v>3.3086425950299985</v>
      </c>
      <c r="AR24">
        <f t="shared" si="15"/>
        <v>43.480057936170688</v>
      </c>
      <c r="AS24">
        <f t="shared" si="16"/>
        <v>30.378777723768344</v>
      </c>
      <c r="AT24">
        <f t="shared" si="17"/>
        <v>24.468677520751953</v>
      </c>
      <c r="AU24">
        <f t="shared" si="18"/>
        <v>3.0803383182275712</v>
      </c>
      <c r="AV24">
        <f t="shared" si="19"/>
        <v>0.30644484342357819</v>
      </c>
      <c r="AW24">
        <f t="shared" si="20"/>
        <v>0.99695023000688521</v>
      </c>
      <c r="AX24">
        <f t="shared" si="21"/>
        <v>2.0833880882206861</v>
      </c>
      <c r="AY24">
        <f t="shared" si="22"/>
        <v>0.1945456386331044</v>
      </c>
      <c r="AZ24">
        <f t="shared" si="23"/>
        <v>18.776933663855878</v>
      </c>
      <c r="BA24">
        <f t="shared" si="24"/>
        <v>0.66443742253625904</v>
      </c>
      <c r="BB24">
        <f t="shared" si="25"/>
        <v>35.85603039536511</v>
      </c>
      <c r="BC24">
        <f t="shared" si="26"/>
        <v>361.25647005037132</v>
      </c>
      <c r="BD24">
        <f t="shared" si="27"/>
        <v>2.11242726718168E-2</v>
      </c>
    </row>
    <row r="25" spans="1:114" x14ac:dyDescent="0.25">
      <c r="A25" s="1">
        <v>10</v>
      </c>
      <c r="B25" s="1" t="s">
        <v>79</v>
      </c>
      <c r="C25" s="1">
        <v>933.99999939650297</v>
      </c>
      <c r="D25" s="1">
        <v>0</v>
      </c>
      <c r="E25">
        <f t="shared" si="0"/>
        <v>21.26105413983062</v>
      </c>
      <c r="F25">
        <f t="shared" si="1"/>
        <v>0.3435673484335508</v>
      </c>
      <c r="G25">
        <f t="shared" si="2"/>
        <v>246.90651172284197</v>
      </c>
      <c r="H25">
        <f t="shared" si="3"/>
        <v>9.5789541363098625</v>
      </c>
      <c r="I25">
        <f t="shared" si="4"/>
        <v>2.3110110942645878</v>
      </c>
      <c r="J25">
        <f t="shared" si="5"/>
        <v>25.663726806640625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23.267595291137695</v>
      </c>
      <c r="P25" s="1">
        <v>25.663726806640625</v>
      </c>
      <c r="Q25" s="1">
        <v>21.264934539794922</v>
      </c>
      <c r="R25" s="1">
        <v>401.1883544921875</v>
      </c>
      <c r="S25" s="1">
        <v>371.39544677734375</v>
      </c>
      <c r="T25" s="1">
        <v>1.7495832443237305</v>
      </c>
      <c r="U25" s="1">
        <v>13.097789764404297</v>
      </c>
      <c r="V25" s="1">
        <v>4.6458120346069336</v>
      </c>
      <c r="W25" s="1">
        <v>34.779636383056641</v>
      </c>
      <c r="X25" s="1">
        <v>499.822998046875</v>
      </c>
      <c r="Y25" s="1">
        <v>1500.5609130859375</v>
      </c>
      <c r="Z25" s="1">
        <v>188.95191955566406</v>
      </c>
      <c r="AA25" s="1">
        <v>76.095710754394531</v>
      </c>
      <c r="AB25" s="1">
        <v>-0.41314029693603516</v>
      </c>
      <c r="AC25" s="1">
        <v>0.30476319789886475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0.83303833007812489</v>
      </c>
      <c r="AL25">
        <f t="shared" si="9"/>
        <v>9.5789541363098616E-3</v>
      </c>
      <c r="AM25">
        <f t="shared" si="10"/>
        <v>298.8137268066406</v>
      </c>
      <c r="AN25">
        <f t="shared" si="11"/>
        <v>296.41759529113767</v>
      </c>
      <c r="AO25">
        <f t="shared" si="12"/>
        <v>240.08974072732599</v>
      </c>
      <c r="AP25">
        <f t="shared" si="13"/>
        <v>-2.4804501153474625</v>
      </c>
      <c r="AQ25">
        <f t="shared" si="14"/>
        <v>3.3076967156985666</v>
      </c>
      <c r="AR25">
        <f t="shared" si="15"/>
        <v>43.467584216072872</v>
      </c>
      <c r="AS25">
        <f t="shared" si="16"/>
        <v>30.369794451668575</v>
      </c>
      <c r="AT25">
        <f t="shared" si="17"/>
        <v>24.46566104888916</v>
      </c>
      <c r="AU25">
        <f t="shared" si="18"/>
        <v>3.0797821762565571</v>
      </c>
      <c r="AV25">
        <f t="shared" si="19"/>
        <v>0.30648991021627925</v>
      </c>
      <c r="AW25">
        <f t="shared" si="20"/>
        <v>0.99668562143397865</v>
      </c>
      <c r="AX25">
        <f t="shared" si="21"/>
        <v>2.0830965548225784</v>
      </c>
      <c r="AY25">
        <f t="shared" si="22"/>
        <v>0.19457469999769758</v>
      </c>
      <c r="AZ25">
        <f t="shared" si="23"/>
        <v>18.788526499437907</v>
      </c>
      <c r="BA25">
        <f t="shared" si="24"/>
        <v>0.664807589498709</v>
      </c>
      <c r="BB25">
        <f t="shared" si="25"/>
        <v>35.858264506342039</v>
      </c>
      <c r="BC25">
        <f t="shared" si="26"/>
        <v>361.28895989303709</v>
      </c>
      <c r="BD25">
        <f t="shared" si="27"/>
        <v>2.1101793513297936E-2</v>
      </c>
    </row>
    <row r="26" spans="1:114" x14ac:dyDescent="0.25">
      <c r="A26" s="1">
        <v>11</v>
      </c>
      <c r="B26" s="1" t="s">
        <v>79</v>
      </c>
      <c r="C26" s="1">
        <v>934.4999993853271</v>
      </c>
      <c r="D26" s="1">
        <v>0</v>
      </c>
      <c r="E26">
        <f t="shared" si="0"/>
        <v>21.271667247955023</v>
      </c>
      <c r="F26">
        <f t="shared" si="1"/>
        <v>0.34367230514432512</v>
      </c>
      <c r="G26">
        <f t="shared" si="2"/>
        <v>246.89169418128012</v>
      </c>
      <c r="H26">
        <f t="shared" si="3"/>
        <v>9.5790939614501998</v>
      </c>
      <c r="I26">
        <f t="shared" si="4"/>
        <v>2.310432046280543</v>
      </c>
      <c r="J26">
        <f t="shared" si="5"/>
        <v>25.659971237182617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23.266809463500977</v>
      </c>
      <c r="P26" s="1">
        <v>25.659971237182617</v>
      </c>
      <c r="Q26" s="1">
        <v>21.265806198120117</v>
      </c>
      <c r="R26" s="1">
        <v>401.2081298828125</v>
      </c>
      <c r="S26" s="1">
        <v>371.40069580078125</v>
      </c>
      <c r="T26" s="1">
        <v>1.7466707229614258</v>
      </c>
      <c r="U26" s="1">
        <v>13.095700263977051</v>
      </c>
      <c r="V26" s="1">
        <v>4.6383042335510254</v>
      </c>
      <c r="W26" s="1">
        <v>34.775779724121094</v>
      </c>
      <c r="X26" s="1">
        <v>499.79510498046875</v>
      </c>
      <c r="Y26" s="1">
        <v>1500.6160888671875</v>
      </c>
      <c r="Z26" s="1">
        <v>188.88993835449219</v>
      </c>
      <c r="AA26" s="1">
        <v>76.095802307128906</v>
      </c>
      <c r="AB26" s="1">
        <v>-0.41314029693603516</v>
      </c>
      <c r="AC26" s="1">
        <v>0.30476319789886475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0.83299184163411444</v>
      </c>
      <c r="AL26">
        <f t="shared" si="9"/>
        <v>9.5790939614501993E-3</v>
      </c>
      <c r="AM26">
        <f t="shared" si="10"/>
        <v>298.80997123718259</v>
      </c>
      <c r="AN26">
        <f t="shared" si="11"/>
        <v>296.41680946350095</v>
      </c>
      <c r="AO26">
        <f t="shared" si="12"/>
        <v>240.09856885212866</v>
      </c>
      <c r="AP26">
        <f t="shared" si="13"/>
        <v>-2.4800246478212027</v>
      </c>
      <c r="AQ26">
        <f t="shared" si="14"/>
        <v>3.3069598646415566</v>
      </c>
      <c r="AR26">
        <f t="shared" si="15"/>
        <v>43.457848716732038</v>
      </c>
      <c r="AS26">
        <f t="shared" si="16"/>
        <v>30.362148452754987</v>
      </c>
      <c r="AT26">
        <f t="shared" si="17"/>
        <v>24.463390350341797</v>
      </c>
      <c r="AU26">
        <f t="shared" si="18"/>
        <v>3.0793635891937319</v>
      </c>
      <c r="AV26">
        <f t="shared" si="19"/>
        <v>0.30657343290987527</v>
      </c>
      <c r="AW26">
        <f t="shared" si="20"/>
        <v>0.99652781836101345</v>
      </c>
      <c r="AX26">
        <f t="shared" si="21"/>
        <v>2.0828357708327183</v>
      </c>
      <c r="AY26">
        <f t="shared" si="22"/>
        <v>0.19462856004303083</v>
      </c>
      <c r="AZ26">
        <f t="shared" si="23"/>
        <v>18.787421551690819</v>
      </c>
      <c r="BA26">
        <f t="shared" si="24"/>
        <v>0.66475829736655212</v>
      </c>
      <c r="BB26">
        <f t="shared" si="25"/>
        <v>35.862552282963932</v>
      </c>
      <c r="BC26">
        <f t="shared" si="26"/>
        <v>361.28916395316486</v>
      </c>
      <c r="BD26">
        <f t="shared" si="27"/>
        <v>2.1114839716712071E-2</v>
      </c>
    </row>
    <row r="27" spans="1:114" x14ac:dyDescent="0.25">
      <c r="A27" s="1">
        <v>12</v>
      </c>
      <c r="B27" s="1" t="s">
        <v>80</v>
      </c>
      <c r="C27" s="1">
        <v>935.49999936297536</v>
      </c>
      <c r="D27" s="1">
        <v>0</v>
      </c>
      <c r="E27">
        <f t="shared" si="0"/>
        <v>21.333330580077888</v>
      </c>
      <c r="F27">
        <f t="shared" si="1"/>
        <v>0.34412115353372841</v>
      </c>
      <c r="G27">
        <f t="shared" si="2"/>
        <v>246.71678558193048</v>
      </c>
      <c r="H27">
        <f t="shared" si="3"/>
        <v>9.5810818959542079</v>
      </c>
      <c r="I27">
        <f t="shared" si="4"/>
        <v>2.3082781039980524</v>
      </c>
      <c r="J27">
        <f t="shared" si="5"/>
        <v>25.648193359375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23.264387130737305</v>
      </c>
      <c r="P27" s="1">
        <v>25.648193359375</v>
      </c>
      <c r="Q27" s="1">
        <v>21.265766143798828</v>
      </c>
      <c r="R27" s="1">
        <v>401.27423095703125</v>
      </c>
      <c r="S27" s="1">
        <v>371.39376831054687</v>
      </c>
      <c r="T27" s="1">
        <v>1.7428333759307861</v>
      </c>
      <c r="U27" s="1">
        <v>13.093557357788086</v>
      </c>
      <c r="V27" s="1">
        <v>4.6288237571716309</v>
      </c>
      <c r="W27" s="1">
        <v>34.775424957275391</v>
      </c>
      <c r="X27" s="1">
        <v>499.82528686523437</v>
      </c>
      <c r="Y27" s="1">
        <v>1500.6002197265625</v>
      </c>
      <c r="Z27" s="1">
        <v>188.96807861328125</v>
      </c>
      <c r="AA27" s="1">
        <v>76.096343994140625</v>
      </c>
      <c r="AB27" s="1">
        <v>-0.41314029693603516</v>
      </c>
      <c r="AC27" s="1">
        <v>0.30476319789886475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0.83304214477539051</v>
      </c>
      <c r="AL27">
        <f t="shared" si="9"/>
        <v>9.5810818959542084E-3</v>
      </c>
      <c r="AM27">
        <f t="shared" si="10"/>
        <v>298.79819335937498</v>
      </c>
      <c r="AN27">
        <f t="shared" si="11"/>
        <v>296.41438713073728</v>
      </c>
      <c r="AO27">
        <f t="shared" si="12"/>
        <v>240.09602978968542</v>
      </c>
      <c r="AP27">
        <f t="shared" si="13"/>
        <v>-2.479851386126867</v>
      </c>
      <c r="AQ27">
        <f t="shared" si="14"/>
        <v>3.3046499488033056</v>
      </c>
      <c r="AR27">
        <f t="shared" si="15"/>
        <v>43.427184216074316</v>
      </c>
      <c r="AS27">
        <f t="shared" si="16"/>
        <v>30.33362685828623</v>
      </c>
      <c r="AT27">
        <f t="shared" si="17"/>
        <v>24.456290245056152</v>
      </c>
      <c r="AU27">
        <f t="shared" si="18"/>
        <v>3.0780550563288354</v>
      </c>
      <c r="AV27">
        <f t="shared" si="19"/>
        <v>0.30693055639310379</v>
      </c>
      <c r="AW27">
        <f t="shared" si="20"/>
        <v>0.9963718448052532</v>
      </c>
      <c r="AX27">
        <f t="shared" si="21"/>
        <v>2.0816832115235822</v>
      </c>
      <c r="AY27">
        <f t="shared" si="22"/>
        <v>0.19485885820446983</v>
      </c>
      <c r="AZ27">
        <f t="shared" si="23"/>
        <v>18.774245384771216</v>
      </c>
      <c r="BA27">
        <f t="shared" si="24"/>
        <v>0.66429974499635192</v>
      </c>
      <c r="BB27">
        <f t="shared" si="25"/>
        <v>35.887677250852533</v>
      </c>
      <c r="BC27">
        <f t="shared" si="26"/>
        <v>361.25292466807576</v>
      </c>
      <c r="BD27">
        <f t="shared" si="27"/>
        <v>2.1193009945788682E-2</v>
      </c>
    </row>
    <row r="28" spans="1:114" x14ac:dyDescent="0.25">
      <c r="A28" s="1">
        <v>13</v>
      </c>
      <c r="B28" s="1" t="s">
        <v>80</v>
      </c>
      <c r="C28" s="1">
        <v>935.99999935179949</v>
      </c>
      <c r="D28" s="1">
        <v>0</v>
      </c>
      <c r="E28">
        <f t="shared" si="0"/>
        <v>21.36258657705698</v>
      </c>
      <c r="F28">
        <f t="shared" si="1"/>
        <v>0.34430828639676125</v>
      </c>
      <c r="G28">
        <f t="shared" si="2"/>
        <v>246.59296929117502</v>
      </c>
      <c r="H28">
        <f t="shared" si="3"/>
        <v>9.5802705610740873</v>
      </c>
      <c r="I28">
        <f t="shared" si="4"/>
        <v>2.3069860279286782</v>
      </c>
      <c r="J28">
        <f t="shared" si="5"/>
        <v>25.640205383300781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23.263303756713867</v>
      </c>
      <c r="P28" s="1">
        <v>25.640205383300781</v>
      </c>
      <c r="Q28" s="1">
        <v>21.265874862670898</v>
      </c>
      <c r="R28" s="1">
        <v>401.26724243164062</v>
      </c>
      <c r="S28" s="1">
        <v>371.35330200195312</v>
      </c>
      <c r="T28" s="1">
        <v>1.7405006885528564</v>
      </c>
      <c r="U28" s="1">
        <v>13.089995384216309</v>
      </c>
      <c r="V28" s="1">
        <v>4.6229186058044434</v>
      </c>
      <c r="W28" s="1">
        <v>34.768146514892578</v>
      </c>
      <c r="X28" s="1">
        <v>499.83889770507812</v>
      </c>
      <c r="Y28" s="1">
        <v>1500.649658203125</v>
      </c>
      <c r="Z28" s="1">
        <v>188.97001647949219</v>
      </c>
      <c r="AA28" s="1">
        <v>76.096138000488281</v>
      </c>
      <c r="AB28" s="1">
        <v>-0.41314029693603516</v>
      </c>
      <c r="AC28" s="1">
        <v>0.30476319789886475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0.83306482950846339</v>
      </c>
      <c r="AL28">
        <f t="shared" si="9"/>
        <v>9.5802705610740866E-3</v>
      </c>
      <c r="AM28">
        <f t="shared" si="10"/>
        <v>298.79020538330076</v>
      </c>
      <c r="AN28">
        <f t="shared" si="11"/>
        <v>296.41330375671384</v>
      </c>
      <c r="AO28">
        <f t="shared" si="12"/>
        <v>240.10393994575861</v>
      </c>
      <c r="AP28">
        <f t="shared" si="13"/>
        <v>-2.4784183321274065</v>
      </c>
      <c r="AQ28">
        <f t="shared" si="14"/>
        <v>3.3030841231117569</v>
      </c>
      <c r="AR28">
        <f t="shared" si="15"/>
        <v>43.406724833927342</v>
      </c>
      <c r="AS28">
        <f t="shared" si="16"/>
        <v>30.316729449711033</v>
      </c>
      <c r="AT28">
        <f t="shared" si="17"/>
        <v>24.451754570007324</v>
      </c>
      <c r="AU28">
        <f t="shared" si="18"/>
        <v>3.0772193964324654</v>
      </c>
      <c r="AV28">
        <f t="shared" si="19"/>
        <v>0.30707941777708025</v>
      </c>
      <c r="AW28">
        <f t="shared" si="20"/>
        <v>0.99609809518307879</v>
      </c>
      <c r="AX28">
        <f t="shared" si="21"/>
        <v>2.0811213012493868</v>
      </c>
      <c r="AY28">
        <f t="shared" si="22"/>
        <v>0.19495485691786119</v>
      </c>
      <c r="AZ28">
        <f t="shared" si="23"/>
        <v>18.764772621131421</v>
      </c>
      <c r="BA28">
        <f t="shared" si="24"/>
        <v>0.66403871451203111</v>
      </c>
      <c r="BB28">
        <f t="shared" si="25"/>
        <v>35.89774887814778</v>
      </c>
      <c r="BC28">
        <f t="shared" si="26"/>
        <v>361.19855145967301</v>
      </c>
      <c r="BD28">
        <f t="shared" si="27"/>
        <v>2.1231224910283206E-2</v>
      </c>
    </row>
    <row r="29" spans="1:114" x14ac:dyDescent="0.25">
      <c r="A29" s="1">
        <v>14</v>
      </c>
      <c r="B29" s="1" t="s">
        <v>81</v>
      </c>
      <c r="C29" s="1">
        <v>936.49999934062362</v>
      </c>
      <c r="D29" s="1">
        <v>0</v>
      </c>
      <c r="E29">
        <f t="shared" si="0"/>
        <v>21.319184443525028</v>
      </c>
      <c r="F29">
        <f t="shared" si="1"/>
        <v>0.34453152497586942</v>
      </c>
      <c r="G29">
        <f t="shared" si="2"/>
        <v>246.88260121498712</v>
      </c>
      <c r="H29">
        <f t="shared" si="3"/>
        <v>9.5806836235860686</v>
      </c>
      <c r="I29">
        <f t="shared" si="4"/>
        <v>2.3057729560713787</v>
      </c>
      <c r="J29">
        <f t="shared" si="5"/>
        <v>25.633333206176758</v>
      </c>
      <c r="K29" s="1">
        <v>6</v>
      </c>
      <c r="L29">
        <f t="shared" si="6"/>
        <v>1.4200000166893005</v>
      </c>
      <c r="M29" s="1">
        <v>1</v>
      </c>
      <c r="N29">
        <f t="shared" si="7"/>
        <v>2.8400000333786011</v>
      </c>
      <c r="O29" s="1">
        <v>23.262296676635742</v>
      </c>
      <c r="P29" s="1">
        <v>25.633333206176758</v>
      </c>
      <c r="Q29" s="1">
        <v>21.26702880859375</v>
      </c>
      <c r="R29" s="1">
        <v>401.2166748046875</v>
      </c>
      <c r="S29" s="1">
        <v>371.35501098632812</v>
      </c>
      <c r="T29" s="1">
        <v>1.7383947372436523</v>
      </c>
      <c r="U29" s="1">
        <v>13.088253974914551</v>
      </c>
      <c r="V29" s="1">
        <v>4.6176013946533203</v>
      </c>
      <c r="W29" s="1">
        <v>34.765602111816406</v>
      </c>
      <c r="X29" s="1">
        <v>499.84527587890625</v>
      </c>
      <c r="Y29" s="1">
        <v>1500.703125</v>
      </c>
      <c r="Z29" s="1">
        <v>188.94218444824219</v>
      </c>
      <c r="AA29" s="1">
        <v>76.096061706542969</v>
      </c>
      <c r="AB29" s="1">
        <v>-0.41314029693603516</v>
      </c>
      <c r="AC29" s="1">
        <v>0.30476319789886475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0.83307545979817699</v>
      </c>
      <c r="AL29">
        <f t="shared" si="9"/>
        <v>9.5806836235860695E-3</v>
      </c>
      <c r="AM29">
        <f t="shared" si="10"/>
        <v>298.78333320617674</v>
      </c>
      <c r="AN29">
        <f t="shared" si="11"/>
        <v>296.41229667663572</v>
      </c>
      <c r="AO29">
        <f t="shared" si="12"/>
        <v>240.1124946330674</v>
      </c>
      <c r="AP29">
        <f t="shared" si="13"/>
        <v>-2.4777547387158987</v>
      </c>
      <c r="AQ29">
        <f t="shared" si="14"/>
        <v>3.3017375381773824</v>
      </c>
      <c r="AR29">
        <f t="shared" si="15"/>
        <v>43.38907249773596</v>
      </c>
      <c r="AS29">
        <f t="shared" si="16"/>
        <v>30.300818522821409</v>
      </c>
      <c r="AT29">
        <f t="shared" si="17"/>
        <v>24.44781494140625</v>
      </c>
      <c r="AU29">
        <f t="shared" si="18"/>
        <v>3.0764937140140853</v>
      </c>
      <c r="AV29">
        <f t="shared" si="19"/>
        <v>0.30725697783225919</v>
      </c>
      <c r="AW29">
        <f t="shared" si="20"/>
        <v>0.99596458210600392</v>
      </c>
      <c r="AX29">
        <f t="shared" si="21"/>
        <v>2.0805291319080812</v>
      </c>
      <c r="AY29">
        <f t="shared" si="22"/>
        <v>0.19506936494184079</v>
      </c>
      <c r="AZ29">
        <f t="shared" si="23"/>
        <v>18.7867936563275</v>
      </c>
      <c r="BA29">
        <f t="shared" si="24"/>
        <v>0.66481559131048429</v>
      </c>
      <c r="BB29">
        <f t="shared" si="25"/>
        <v>35.910458300875888</v>
      </c>
      <c r="BC29">
        <f t="shared" si="26"/>
        <v>361.22089173967458</v>
      </c>
      <c r="BD29">
        <f t="shared" si="27"/>
        <v>2.1194280327496352E-2</v>
      </c>
    </row>
    <row r="30" spans="1:114" x14ac:dyDescent="0.25">
      <c r="A30" s="1">
        <v>15</v>
      </c>
      <c r="B30" s="1" t="s">
        <v>81</v>
      </c>
      <c r="C30" s="1">
        <v>936.99999932944775</v>
      </c>
      <c r="D30" s="1">
        <v>0</v>
      </c>
      <c r="E30">
        <f t="shared" si="0"/>
        <v>21.230123786692062</v>
      </c>
      <c r="F30">
        <f t="shared" si="1"/>
        <v>0.34482909159333031</v>
      </c>
      <c r="G30">
        <f t="shared" si="2"/>
        <v>247.38817773135085</v>
      </c>
      <c r="H30">
        <f t="shared" si="3"/>
        <v>9.5811033574801687</v>
      </c>
      <c r="I30">
        <f t="shared" si="4"/>
        <v>2.3041369370867857</v>
      </c>
      <c r="J30">
        <f t="shared" si="5"/>
        <v>25.624256134033203</v>
      </c>
      <c r="K30" s="1">
        <v>6</v>
      </c>
      <c r="L30">
        <f t="shared" si="6"/>
        <v>1.4200000166893005</v>
      </c>
      <c r="M30" s="1">
        <v>1</v>
      </c>
      <c r="N30">
        <f t="shared" si="7"/>
        <v>2.8400000333786011</v>
      </c>
      <c r="O30" s="1">
        <v>23.261726379394531</v>
      </c>
      <c r="P30" s="1">
        <v>25.624256134033203</v>
      </c>
      <c r="Q30" s="1">
        <v>21.266883850097656</v>
      </c>
      <c r="R30" s="1">
        <v>401.07354736328125</v>
      </c>
      <c r="S30" s="1">
        <v>371.31927490234375</v>
      </c>
      <c r="T30" s="1">
        <v>1.7360689640045166</v>
      </c>
      <c r="U30" s="1">
        <v>13.086347579956055</v>
      </c>
      <c r="V30" s="1">
        <v>4.6115970611572266</v>
      </c>
      <c r="W30" s="1">
        <v>34.761844635009766</v>
      </c>
      <c r="X30" s="1">
        <v>499.84967041015625</v>
      </c>
      <c r="Y30" s="1">
        <v>1500.6885986328125</v>
      </c>
      <c r="Z30" s="1">
        <v>188.92654418945312</v>
      </c>
      <c r="AA30" s="1">
        <v>76.096305847167969</v>
      </c>
      <c r="AB30" s="1">
        <v>-0.41314029693603516</v>
      </c>
      <c r="AC30" s="1">
        <v>0.30476319789886475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0.83308278401692692</v>
      </c>
      <c r="AL30">
        <f t="shared" si="9"/>
        <v>9.5811033574801693E-3</v>
      </c>
      <c r="AM30">
        <f t="shared" si="10"/>
        <v>298.77425613403318</v>
      </c>
      <c r="AN30">
        <f t="shared" si="11"/>
        <v>296.41172637939451</v>
      </c>
      <c r="AO30">
        <f t="shared" si="12"/>
        <v>240.11017041436935</v>
      </c>
      <c r="AP30">
        <f t="shared" si="13"/>
        <v>-2.476872932044675</v>
      </c>
      <c r="AQ30">
        <f t="shared" si="14"/>
        <v>3.2999596449534678</v>
      </c>
      <c r="AR30">
        <f t="shared" si="15"/>
        <v>43.365569566295584</v>
      </c>
      <c r="AS30">
        <f t="shared" si="16"/>
        <v>30.279221986339529</v>
      </c>
      <c r="AT30">
        <f t="shared" si="17"/>
        <v>24.442991256713867</v>
      </c>
      <c r="AU30">
        <f t="shared" si="18"/>
        <v>3.0756053915452699</v>
      </c>
      <c r="AV30">
        <f t="shared" si="19"/>
        <v>0.30749361840365663</v>
      </c>
      <c r="AW30">
        <f t="shared" si="20"/>
        <v>0.99582270786668237</v>
      </c>
      <c r="AX30">
        <f t="shared" si="21"/>
        <v>2.0797826836785873</v>
      </c>
      <c r="AY30">
        <f t="shared" si="22"/>
        <v>0.19522197708920344</v>
      </c>
      <c r="AZ30">
        <f t="shared" si="23"/>
        <v>18.825326435618422</v>
      </c>
      <c r="BA30">
        <f t="shared" si="24"/>
        <v>0.66624114192944461</v>
      </c>
      <c r="BB30">
        <f t="shared" si="25"/>
        <v>35.928252031595378</v>
      </c>
      <c r="BC30">
        <f t="shared" si="26"/>
        <v>361.22749082657452</v>
      </c>
      <c r="BD30">
        <f t="shared" si="27"/>
        <v>2.1115813647650711E-2</v>
      </c>
      <c r="BE30">
        <f>AVERAGE(E16:E30)</f>
        <v>21.369710551973181</v>
      </c>
      <c r="BF30">
        <f>AVERAGE(O16:O30)</f>
        <v>23.267662811279298</v>
      </c>
      <c r="BG30">
        <f>AVERAGE(P16:P30)</f>
        <v>25.667456436157227</v>
      </c>
      <c r="BH30" t="e">
        <f>AVERAGE(B16:B30)</f>
        <v>#DIV/0!</v>
      </c>
      <c r="BI30">
        <f t="shared" ref="BI30:DJ30" si="28">AVERAGE(C16:C30)</f>
        <v>933.16666608179605</v>
      </c>
      <c r="BJ30">
        <f t="shared" si="28"/>
        <v>0</v>
      </c>
      <c r="BK30">
        <f t="shared" si="28"/>
        <v>21.369710551973181</v>
      </c>
      <c r="BL30">
        <f t="shared" si="28"/>
        <v>0.34354456587061549</v>
      </c>
      <c r="BM30">
        <f t="shared" si="28"/>
        <v>246.36061829199841</v>
      </c>
      <c r="BN30">
        <f t="shared" si="28"/>
        <v>9.579981653233677</v>
      </c>
      <c r="BO30">
        <f t="shared" si="28"/>
        <v>2.3114044306200512</v>
      </c>
      <c r="BP30">
        <f t="shared" si="28"/>
        <v>25.667456436157227</v>
      </c>
      <c r="BQ30">
        <f t="shared" si="28"/>
        <v>6</v>
      </c>
      <c r="BR30">
        <f t="shared" si="28"/>
        <v>1.4200000166893005</v>
      </c>
      <c r="BS30">
        <f t="shared" si="28"/>
        <v>1</v>
      </c>
      <c r="BT30">
        <f t="shared" si="28"/>
        <v>2.8400000333786011</v>
      </c>
      <c r="BU30">
        <f t="shared" si="28"/>
        <v>23.267662811279298</v>
      </c>
      <c r="BV30">
        <f t="shared" si="28"/>
        <v>25.667456436157227</v>
      </c>
      <c r="BW30">
        <f t="shared" si="28"/>
        <v>21.264317830403645</v>
      </c>
      <c r="BX30">
        <f t="shared" si="28"/>
        <v>401.32785237630208</v>
      </c>
      <c r="BY30">
        <f t="shared" si="28"/>
        <v>371.40481770833333</v>
      </c>
      <c r="BZ30">
        <f t="shared" si="28"/>
        <v>1.7531201044718425</v>
      </c>
      <c r="CA30">
        <f t="shared" si="28"/>
        <v>13.102162742614746</v>
      </c>
      <c r="CB30">
        <f t="shared" si="28"/>
        <v>4.6552179018656412</v>
      </c>
      <c r="CC30">
        <f t="shared" si="28"/>
        <v>34.791385904947916</v>
      </c>
      <c r="CD30">
        <f t="shared" si="28"/>
        <v>499.83757120768229</v>
      </c>
      <c r="CE30">
        <f t="shared" si="28"/>
        <v>1500.4214680989583</v>
      </c>
      <c r="CF30">
        <f t="shared" si="28"/>
        <v>189.04379272460937</v>
      </c>
      <c r="CG30">
        <f t="shared" si="28"/>
        <v>76.096330769856777</v>
      </c>
      <c r="CH30">
        <f t="shared" si="28"/>
        <v>-0.41314029693603516</v>
      </c>
      <c r="CI30">
        <f t="shared" si="28"/>
        <v>0.30476319789886475</v>
      </c>
      <c r="CJ30">
        <f t="shared" si="28"/>
        <v>1</v>
      </c>
      <c r="CK30">
        <f t="shared" si="28"/>
        <v>-0.21956524252891541</v>
      </c>
      <c r="CL30">
        <f t="shared" si="28"/>
        <v>2.737391471862793</v>
      </c>
      <c r="CM30">
        <f t="shared" si="28"/>
        <v>1</v>
      </c>
      <c r="CN30">
        <f t="shared" si="28"/>
        <v>0</v>
      </c>
      <c r="CO30">
        <f t="shared" si="28"/>
        <v>0.15999999642372131</v>
      </c>
      <c r="CP30">
        <f t="shared" si="28"/>
        <v>111115</v>
      </c>
      <c r="CQ30">
        <f t="shared" si="28"/>
        <v>0.8330626186794704</v>
      </c>
      <c r="CR30">
        <f t="shared" si="28"/>
        <v>9.5799816532336751E-3</v>
      </c>
      <c r="CS30">
        <f t="shared" si="28"/>
        <v>298.81745643615722</v>
      </c>
      <c r="CT30">
        <f t="shared" si="28"/>
        <v>296.41766281127929</v>
      </c>
      <c r="CU30">
        <f t="shared" si="28"/>
        <v>240.06742952990803</v>
      </c>
      <c r="CV30">
        <f t="shared" si="28"/>
        <v>-2.4817367175893397</v>
      </c>
      <c r="CW30">
        <f t="shared" si="28"/>
        <v>3.308430944172605</v>
      </c>
      <c r="CX30">
        <f t="shared" si="28"/>
        <v>43.476878523335898</v>
      </c>
      <c r="CY30">
        <f t="shared" si="28"/>
        <v>30.37471578072115</v>
      </c>
      <c r="CZ30">
        <f t="shared" si="28"/>
        <v>24.467559623718262</v>
      </c>
      <c r="DA30">
        <f t="shared" si="28"/>
        <v>3.0801329278448457</v>
      </c>
      <c r="DB30">
        <f t="shared" si="28"/>
        <v>0.30647168813282083</v>
      </c>
      <c r="DC30">
        <f t="shared" si="28"/>
        <v>0.99702651355255356</v>
      </c>
      <c r="DD30">
        <f t="shared" si="28"/>
        <v>2.0831064142922928</v>
      </c>
      <c r="DE30">
        <f t="shared" si="28"/>
        <v>0.19456295712938829</v>
      </c>
      <c r="DF30">
        <f t="shared" si="28"/>
        <v>18.747138838126901</v>
      </c>
      <c r="DG30">
        <f t="shared" si="28"/>
        <v>0.66332120525620009</v>
      </c>
      <c r="DH30">
        <f t="shared" si="28"/>
        <v>35.860687220033952</v>
      </c>
      <c r="DI30">
        <f t="shared" si="28"/>
        <v>361.2466807695659</v>
      </c>
      <c r="DJ30">
        <f t="shared" si="28"/>
        <v>2.1213503814286782E-2</v>
      </c>
    </row>
    <row r="31" spans="1:114" x14ac:dyDescent="0.25">
      <c r="A31" s="1" t="s">
        <v>9</v>
      </c>
      <c r="B31" s="1" t="s">
        <v>82</v>
      </c>
    </row>
    <row r="32" spans="1:114" x14ac:dyDescent="0.25">
      <c r="A32" s="1" t="s">
        <v>9</v>
      </c>
      <c r="B32" s="1" t="s">
        <v>83</v>
      </c>
    </row>
    <row r="33" spans="1:114" x14ac:dyDescent="0.25">
      <c r="A33" s="1" t="s">
        <v>9</v>
      </c>
      <c r="B33" s="1" t="s">
        <v>84</v>
      </c>
    </row>
    <row r="34" spans="1:114" x14ac:dyDescent="0.25">
      <c r="A34" s="1">
        <v>16</v>
      </c>
      <c r="B34" s="1" t="s">
        <v>85</v>
      </c>
      <c r="C34" s="1">
        <v>1180.0000003129244</v>
      </c>
      <c r="D34" s="1">
        <v>0</v>
      </c>
      <c r="E34">
        <f t="shared" ref="E34:E48" si="29">(R34-S34*(1000-T34)/(1000-U34))*AK34</f>
        <v>20.853940638615871</v>
      </c>
      <c r="F34">
        <f t="shared" ref="F34:F48" si="30">IF(AV34&lt;&gt;0,1/(1/AV34-1/N34),0)</f>
        <v>0.31354268832963489</v>
      </c>
      <c r="G34">
        <f t="shared" ref="G34:G48" si="31">((AY34-AL34/2)*S34-E34)/(AY34+AL34/2)</f>
        <v>239.34541986538127</v>
      </c>
      <c r="H34">
        <f t="shared" ref="H34:H48" si="32">AL34*1000</f>
        <v>9.2702146700476096</v>
      </c>
      <c r="I34">
        <f t="shared" ref="I34:I48" si="33">(AQ34-AW34)</f>
        <v>2.4190591996598503</v>
      </c>
      <c r="J34">
        <f t="shared" ref="J34:J48" si="34">(P34+AP34*D34)</f>
        <v>27.211950302124023</v>
      </c>
      <c r="K34" s="1">
        <v>6</v>
      </c>
      <c r="L34">
        <f t="shared" ref="L34:L48" si="35">(K34*AE34+AF34)</f>
        <v>1.4200000166893005</v>
      </c>
      <c r="M34" s="1">
        <v>1</v>
      </c>
      <c r="N34">
        <f t="shared" ref="N34:N48" si="36">L34*(M34+1)*(M34+1)/(M34*M34+1)</f>
        <v>2.8400000333786011</v>
      </c>
      <c r="O34" s="1">
        <v>26.887792587280273</v>
      </c>
      <c r="P34" s="1">
        <v>27.211950302124023</v>
      </c>
      <c r="Q34" s="1">
        <v>25.992177963256836</v>
      </c>
      <c r="R34" s="1">
        <v>400.80999755859375</v>
      </c>
      <c r="S34" s="1">
        <v>371.6400146484375</v>
      </c>
      <c r="T34" s="1">
        <v>4.8811559677124023</v>
      </c>
      <c r="U34" s="1">
        <v>15.83342170715332</v>
      </c>
      <c r="V34" s="1">
        <v>10.446731567382812</v>
      </c>
      <c r="W34" s="1">
        <v>33.886951446533203</v>
      </c>
      <c r="X34" s="1">
        <v>499.81085205078125</v>
      </c>
      <c r="Y34" s="1">
        <v>1499.9365234375</v>
      </c>
      <c r="Z34" s="1">
        <v>192.289306640625</v>
      </c>
      <c r="AA34" s="1">
        <v>76.098396301269531</v>
      </c>
      <c r="AB34" s="1">
        <v>-0.74694156646728516</v>
      </c>
      <c r="AC34" s="1">
        <v>0.29449212551116943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ref="AK34:AK48" si="37">X34*0.000001/(K34*0.0001)</f>
        <v>0.83301808675130196</v>
      </c>
      <c r="AL34">
        <f t="shared" ref="AL34:AL48" si="38">(U34-T34)/(1000-U34)*AK34</f>
        <v>9.27021467004761E-3</v>
      </c>
      <c r="AM34">
        <f t="shared" ref="AM34:AM48" si="39">(P34+273.15)</f>
        <v>300.361950302124</v>
      </c>
      <c r="AN34">
        <f t="shared" ref="AN34:AN48" si="40">(O34+273.15)</f>
        <v>300.03779258728025</v>
      </c>
      <c r="AO34">
        <f t="shared" ref="AO34:AO48" si="41">(Y34*AG34+Z34*AH34)*AI34</f>
        <v>239.98983838580898</v>
      </c>
      <c r="AP34">
        <f t="shared" ref="AP34:AP48" si="42">((AO34+0.00000010773*(AN34^4-AM34^4))-AL34*44100)/(L34*51.4+0.00000043092*AM34^3)</f>
        <v>-2.0386899879112459</v>
      </c>
      <c r="AQ34">
        <f t="shared" ref="AQ34:AQ48" si="43">0.61365*EXP(17.502*J34/(240.97+J34))</f>
        <v>3.6239571995359272</v>
      </c>
      <c r="AR34">
        <f t="shared" ref="AR34:AR48" si="44">AQ34*1000/AA34</f>
        <v>47.621991732767562</v>
      </c>
      <c r="AS34">
        <f t="shared" ref="AS34:AS48" si="45">(AR34-U34)</f>
        <v>31.788570025614241</v>
      </c>
      <c r="AT34">
        <f t="shared" ref="AT34:AT48" si="46">IF(D34,P34,(O34+P34)/2)</f>
        <v>27.049871444702148</v>
      </c>
      <c r="AU34">
        <f t="shared" ref="AU34:AU48" si="47">0.61365*EXP(17.502*AT34/(240.97+AT34))</f>
        <v>3.5896567264070316</v>
      </c>
      <c r="AV34">
        <f t="shared" ref="AV34:AV48" si="48">IF(AS34&lt;&gt;0,(1000-(AR34+U34)/2)/AS34*AL34,0)</f>
        <v>0.28236853719851535</v>
      </c>
      <c r="AW34">
        <f t="shared" ref="AW34:AW48" si="49">U34*AA34/1000</f>
        <v>1.2048979998760769</v>
      </c>
      <c r="AX34">
        <f t="shared" ref="AX34:AX48" si="50">(AU34-AW34)</f>
        <v>2.3847587265309547</v>
      </c>
      <c r="AY34">
        <f t="shared" ref="AY34:AY48" si="51">1/(1.6/F34+1.37/N34)</f>
        <v>0.17903924001252677</v>
      </c>
      <c r="AZ34">
        <f t="shared" ref="AZ34:AZ48" si="52">G34*AA34*0.001</f>
        <v>18.213802613809534</v>
      </c>
      <c r="BA34">
        <f t="shared" ref="BA34:BA48" si="53">G34/S34</f>
        <v>0.64402489083904557</v>
      </c>
      <c r="BB34">
        <f t="shared" ref="BB34:BB48" si="54">(1-AL34*AA34/AQ34/F34)*100</f>
        <v>37.915161144261347</v>
      </c>
      <c r="BC34">
        <f t="shared" ref="BC34:BC48" si="55">(S34-E34/(N34/1.35))</f>
        <v>361.72705002475772</v>
      </c>
      <c r="BD34">
        <f t="shared" ref="BD34:BD48" si="56">E34*BB34/100/BC34</f>
        <v>2.1858484726311304E-2</v>
      </c>
    </row>
    <row r="35" spans="1:114" x14ac:dyDescent="0.25">
      <c r="A35" s="1">
        <v>17</v>
      </c>
      <c r="B35" s="1" t="s">
        <v>85</v>
      </c>
      <c r="C35" s="1">
        <v>1180.0000003129244</v>
      </c>
      <c r="D35" s="1">
        <v>0</v>
      </c>
      <c r="E35">
        <f t="shared" si="29"/>
        <v>20.853940638615871</v>
      </c>
      <c r="F35">
        <f t="shared" si="30"/>
        <v>0.31354268832963489</v>
      </c>
      <c r="G35">
        <f t="shared" si="31"/>
        <v>239.34541986538127</v>
      </c>
      <c r="H35">
        <f t="shared" si="32"/>
        <v>9.2702146700476096</v>
      </c>
      <c r="I35">
        <f t="shared" si="33"/>
        <v>2.4190591996598503</v>
      </c>
      <c r="J35">
        <f t="shared" si="34"/>
        <v>27.211950302124023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26.887792587280273</v>
      </c>
      <c r="P35" s="1">
        <v>27.211950302124023</v>
      </c>
      <c r="Q35" s="1">
        <v>25.992177963256836</v>
      </c>
      <c r="R35" s="1">
        <v>400.80999755859375</v>
      </c>
      <c r="S35" s="1">
        <v>371.6400146484375</v>
      </c>
      <c r="T35" s="1">
        <v>4.8811559677124023</v>
      </c>
      <c r="U35" s="1">
        <v>15.83342170715332</v>
      </c>
      <c r="V35" s="1">
        <v>10.446731567382812</v>
      </c>
      <c r="W35" s="1">
        <v>33.886951446533203</v>
      </c>
      <c r="X35" s="1">
        <v>499.81085205078125</v>
      </c>
      <c r="Y35" s="1">
        <v>1499.9365234375</v>
      </c>
      <c r="Z35" s="1">
        <v>192.289306640625</v>
      </c>
      <c r="AA35" s="1">
        <v>76.098396301269531</v>
      </c>
      <c r="AB35" s="1">
        <v>-0.74694156646728516</v>
      </c>
      <c r="AC35" s="1">
        <v>0.29449212551116943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0.83301808675130196</v>
      </c>
      <c r="AL35">
        <f t="shared" si="38"/>
        <v>9.27021467004761E-3</v>
      </c>
      <c r="AM35">
        <f t="shared" si="39"/>
        <v>300.361950302124</v>
      </c>
      <c r="AN35">
        <f t="shared" si="40"/>
        <v>300.03779258728025</v>
      </c>
      <c r="AO35">
        <f t="shared" si="41"/>
        <v>239.98983838580898</v>
      </c>
      <c r="AP35">
        <f t="shared" si="42"/>
        <v>-2.0386899879112459</v>
      </c>
      <c r="AQ35">
        <f t="shared" si="43"/>
        <v>3.6239571995359272</v>
      </c>
      <c r="AR35">
        <f t="shared" si="44"/>
        <v>47.621991732767562</v>
      </c>
      <c r="AS35">
        <f t="shared" si="45"/>
        <v>31.788570025614241</v>
      </c>
      <c r="AT35">
        <f t="shared" si="46"/>
        <v>27.049871444702148</v>
      </c>
      <c r="AU35">
        <f t="shared" si="47"/>
        <v>3.5896567264070316</v>
      </c>
      <c r="AV35">
        <f t="shared" si="48"/>
        <v>0.28236853719851535</v>
      </c>
      <c r="AW35">
        <f t="shared" si="49"/>
        <v>1.2048979998760769</v>
      </c>
      <c r="AX35">
        <f t="shared" si="50"/>
        <v>2.3847587265309547</v>
      </c>
      <c r="AY35">
        <f t="shared" si="51"/>
        <v>0.17903924001252677</v>
      </c>
      <c r="AZ35">
        <f t="shared" si="52"/>
        <v>18.213802613809534</v>
      </c>
      <c r="BA35">
        <f t="shared" si="53"/>
        <v>0.64402489083904557</v>
      </c>
      <c r="BB35">
        <f t="shared" si="54"/>
        <v>37.915161144261347</v>
      </c>
      <c r="BC35">
        <f t="shared" si="55"/>
        <v>361.72705002475772</v>
      </c>
      <c r="BD35">
        <f t="shared" si="56"/>
        <v>2.1858484726311304E-2</v>
      </c>
    </row>
    <row r="36" spans="1:114" x14ac:dyDescent="0.25">
      <c r="A36" s="1">
        <v>18</v>
      </c>
      <c r="B36" s="1" t="s">
        <v>86</v>
      </c>
      <c r="C36" s="1">
        <v>1180.5000003017485</v>
      </c>
      <c r="D36" s="1">
        <v>0</v>
      </c>
      <c r="E36">
        <f t="shared" si="29"/>
        <v>20.865518277039502</v>
      </c>
      <c r="F36">
        <f t="shared" si="30"/>
        <v>0.31351110657213932</v>
      </c>
      <c r="G36">
        <f t="shared" si="31"/>
        <v>239.24747545839637</v>
      </c>
      <c r="H36">
        <f t="shared" si="32"/>
        <v>9.27052823370013</v>
      </c>
      <c r="I36">
        <f t="shared" si="33"/>
        <v>2.419354704834217</v>
      </c>
      <c r="J36">
        <f t="shared" si="34"/>
        <v>27.213689804077148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26.888704299926758</v>
      </c>
      <c r="P36" s="1">
        <v>27.213689804077148</v>
      </c>
      <c r="Q36" s="1">
        <v>25.991977691650391</v>
      </c>
      <c r="R36" s="1">
        <v>400.79888916015625</v>
      </c>
      <c r="S36" s="1">
        <v>371.61630249023437</v>
      </c>
      <c r="T36" s="1">
        <v>4.8822007179260254</v>
      </c>
      <c r="U36" s="1">
        <v>15.834386825561523</v>
      </c>
      <c r="V36" s="1">
        <v>10.448413848876953</v>
      </c>
      <c r="W36" s="1">
        <v>33.887222290039063</v>
      </c>
      <c r="X36" s="1">
        <v>499.83090209960937</v>
      </c>
      <c r="Y36" s="1">
        <v>1499.9088134765625</v>
      </c>
      <c r="Z36" s="1">
        <v>192.29365539550781</v>
      </c>
      <c r="AA36" s="1">
        <v>76.098442077636719</v>
      </c>
      <c r="AB36" s="1">
        <v>-0.74694156646728516</v>
      </c>
      <c r="AC36" s="1">
        <v>0.29449212551116943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0.83305150349934887</v>
      </c>
      <c r="AL36">
        <f t="shared" si="38"/>
        <v>9.2705282337001305E-3</v>
      </c>
      <c r="AM36">
        <f t="shared" si="39"/>
        <v>300.36368980407713</v>
      </c>
      <c r="AN36">
        <f t="shared" si="40"/>
        <v>300.03870429992674</v>
      </c>
      <c r="AO36">
        <f t="shared" si="41"/>
        <v>239.98540479215808</v>
      </c>
      <c r="AP36">
        <f t="shared" si="42"/>
        <v>-2.0390153730831515</v>
      </c>
      <c r="AQ36">
        <f t="shared" si="43"/>
        <v>3.6243268735141045</v>
      </c>
      <c r="AR36">
        <f t="shared" si="44"/>
        <v>47.626820925144756</v>
      </c>
      <c r="AS36">
        <f t="shared" si="45"/>
        <v>31.792434099583232</v>
      </c>
      <c r="AT36">
        <f t="shared" si="46"/>
        <v>27.051197052001953</v>
      </c>
      <c r="AU36">
        <f t="shared" si="47"/>
        <v>3.5899361089246846</v>
      </c>
      <c r="AV36">
        <f t="shared" si="48"/>
        <v>0.28234292305158809</v>
      </c>
      <c r="AW36">
        <f t="shared" si="49"/>
        <v>1.2049721686798875</v>
      </c>
      <c r="AX36">
        <f t="shared" si="50"/>
        <v>2.3849639402447971</v>
      </c>
      <c r="AY36">
        <f t="shared" si="51"/>
        <v>0.17902276358125108</v>
      </c>
      <c r="AZ36">
        <f t="shared" si="52"/>
        <v>18.206360153391589</v>
      </c>
      <c r="BA36">
        <f t="shared" si="53"/>
        <v>0.64380242162460966</v>
      </c>
      <c r="BB36">
        <f t="shared" si="54"/>
        <v>37.913102794813049</v>
      </c>
      <c r="BC36">
        <f t="shared" si="55"/>
        <v>361.69783441173485</v>
      </c>
      <c r="BD36">
        <f t="shared" si="56"/>
        <v>2.187119921774084E-2</v>
      </c>
    </row>
    <row r="37" spans="1:114" x14ac:dyDescent="0.25">
      <c r="A37" s="1">
        <v>19</v>
      </c>
      <c r="B37" s="1" t="s">
        <v>86</v>
      </c>
      <c r="C37" s="1">
        <v>1181.0000002905726</v>
      </c>
      <c r="D37" s="1">
        <v>0</v>
      </c>
      <c r="E37">
        <f t="shared" si="29"/>
        <v>20.853871191765847</v>
      </c>
      <c r="F37">
        <f t="shared" si="30"/>
        <v>0.31352055109670923</v>
      </c>
      <c r="G37">
        <f t="shared" si="31"/>
        <v>239.34201547491597</v>
      </c>
      <c r="H37">
        <f t="shared" si="32"/>
        <v>9.2710935153586771</v>
      </c>
      <c r="I37">
        <f t="shared" si="33"/>
        <v>2.4194401661526772</v>
      </c>
      <c r="J37">
        <f t="shared" si="34"/>
        <v>27.214706420898438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26.889657974243164</v>
      </c>
      <c r="P37" s="1">
        <v>27.214706420898438</v>
      </c>
      <c r="Q37" s="1">
        <v>25.991500854492187</v>
      </c>
      <c r="R37" s="1">
        <v>400.81649780273437</v>
      </c>
      <c r="S37" s="1">
        <v>371.64633178710937</v>
      </c>
      <c r="T37" s="1">
        <v>4.882843017578125</v>
      </c>
      <c r="U37" s="1">
        <v>15.836044311523438</v>
      </c>
      <c r="V37" s="1">
        <v>10.449240684509277</v>
      </c>
      <c r="W37" s="1">
        <v>33.888996124267578</v>
      </c>
      <c r="X37" s="1">
        <v>499.814208984375</v>
      </c>
      <c r="Y37" s="1">
        <v>1499.8458251953125</v>
      </c>
      <c r="Z37" s="1">
        <v>192.28266906738281</v>
      </c>
      <c r="AA37" s="1">
        <v>76.098724365234375</v>
      </c>
      <c r="AB37" s="1">
        <v>-0.74694156646728516</v>
      </c>
      <c r="AC37" s="1">
        <v>0.29449212551116943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0.83302368164062479</v>
      </c>
      <c r="AL37">
        <f t="shared" si="38"/>
        <v>9.271093515358677E-3</v>
      </c>
      <c r="AM37">
        <f t="shared" si="39"/>
        <v>300.36470642089841</v>
      </c>
      <c r="AN37">
        <f t="shared" si="40"/>
        <v>300.03965797424314</v>
      </c>
      <c r="AO37">
        <f t="shared" si="41"/>
        <v>239.97532666738334</v>
      </c>
      <c r="AP37">
        <f t="shared" si="42"/>
        <v>-2.0394351008728688</v>
      </c>
      <c r="AQ37">
        <f t="shared" si="43"/>
        <v>3.6245429372509372</v>
      </c>
      <c r="AR37">
        <f t="shared" si="44"/>
        <v>47.629483509539689</v>
      </c>
      <c r="AS37">
        <f t="shared" si="45"/>
        <v>31.793439198016252</v>
      </c>
      <c r="AT37">
        <f t="shared" si="46"/>
        <v>27.052182197570801</v>
      </c>
      <c r="AU37">
        <f t="shared" si="47"/>
        <v>3.5901437486581784</v>
      </c>
      <c r="AV37">
        <f t="shared" si="48"/>
        <v>0.2823505830159907</v>
      </c>
      <c r="AW37">
        <f t="shared" si="49"/>
        <v>1.2051027710982598</v>
      </c>
      <c r="AX37">
        <f t="shared" si="50"/>
        <v>2.3850409775599184</v>
      </c>
      <c r="AY37">
        <f t="shared" si="51"/>
        <v>0.17902769088806531</v>
      </c>
      <c r="AZ37">
        <f t="shared" si="52"/>
        <v>18.213622064645289</v>
      </c>
      <c r="BA37">
        <f t="shared" si="53"/>
        <v>0.64400478359091828</v>
      </c>
      <c r="BB37">
        <f t="shared" si="54"/>
        <v>37.914658287337843</v>
      </c>
      <c r="BC37">
        <f t="shared" si="55"/>
        <v>361.73340017513613</v>
      </c>
      <c r="BD37">
        <f t="shared" si="56"/>
        <v>2.1857738318362446E-2</v>
      </c>
    </row>
    <row r="38" spans="1:114" x14ac:dyDescent="0.25">
      <c r="A38" s="1">
        <v>20</v>
      </c>
      <c r="B38" s="1" t="s">
        <v>87</v>
      </c>
      <c r="C38" s="1">
        <v>1181.5000002793968</v>
      </c>
      <c r="D38" s="1">
        <v>0</v>
      </c>
      <c r="E38">
        <f t="shared" si="29"/>
        <v>20.854537079765532</v>
      </c>
      <c r="F38">
        <f t="shared" si="30"/>
        <v>0.31344879785057123</v>
      </c>
      <c r="G38">
        <f t="shared" si="31"/>
        <v>239.30033198504691</v>
      </c>
      <c r="H38">
        <f t="shared" si="32"/>
        <v>9.2696397533451922</v>
      </c>
      <c r="I38">
        <f t="shared" si="33"/>
        <v>2.4195578168331466</v>
      </c>
      <c r="J38">
        <f t="shared" si="34"/>
        <v>27.214576721191406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26.890447616577148</v>
      </c>
      <c r="P38" s="1">
        <v>27.214576721191406</v>
      </c>
      <c r="Q38" s="1">
        <v>25.991020202636719</v>
      </c>
      <c r="R38" s="1">
        <v>400.80245971679687</v>
      </c>
      <c r="S38" s="1">
        <v>371.63211059570312</v>
      </c>
      <c r="T38" s="1">
        <v>4.8825883865356445</v>
      </c>
      <c r="U38" s="1">
        <v>15.834164619445801</v>
      </c>
      <c r="V38" s="1">
        <v>10.44819164276123</v>
      </c>
      <c r="W38" s="1">
        <v>33.883335113525391</v>
      </c>
      <c r="X38" s="1">
        <v>499.81094360351562</v>
      </c>
      <c r="Y38" s="1">
        <v>1499.876708984375</v>
      </c>
      <c r="Z38" s="1">
        <v>192.12791442871094</v>
      </c>
      <c r="AA38" s="1">
        <v>76.098587036132813</v>
      </c>
      <c r="AB38" s="1">
        <v>-0.74694156646728516</v>
      </c>
      <c r="AC38" s="1">
        <v>0.29449212551116943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0.83301823933919261</v>
      </c>
      <c r="AL38">
        <f t="shared" si="38"/>
        <v>9.2696397533451914E-3</v>
      </c>
      <c r="AM38">
        <f t="shared" si="39"/>
        <v>300.36457672119138</v>
      </c>
      <c r="AN38">
        <f t="shared" si="40"/>
        <v>300.04044761657713</v>
      </c>
      <c r="AO38">
        <f t="shared" si="41"/>
        <v>239.98026807352289</v>
      </c>
      <c r="AP38">
        <f t="shared" si="42"/>
        <v>-2.038493427747794</v>
      </c>
      <c r="AQ38">
        <f t="shared" si="43"/>
        <v>3.6245153712704976</v>
      </c>
      <c r="AR38">
        <f t="shared" si="44"/>
        <v>47.629207222330166</v>
      </c>
      <c r="AS38">
        <f t="shared" si="45"/>
        <v>31.795042602884365</v>
      </c>
      <c r="AT38">
        <f t="shared" si="46"/>
        <v>27.052512168884277</v>
      </c>
      <c r="AU38">
        <f t="shared" si="47"/>
        <v>3.5902132992572318</v>
      </c>
      <c r="AV38">
        <f t="shared" si="48"/>
        <v>0.28229238652688671</v>
      </c>
      <c r="AW38">
        <f t="shared" si="49"/>
        <v>1.204957554437351</v>
      </c>
      <c r="AX38">
        <f t="shared" si="50"/>
        <v>2.3852557448198808</v>
      </c>
      <c r="AY38">
        <f t="shared" si="51"/>
        <v>0.17899025582986902</v>
      </c>
      <c r="AZ38">
        <f t="shared" si="52"/>
        <v>18.210417141339573</v>
      </c>
      <c r="BA38">
        <f t="shared" si="53"/>
        <v>0.64391726431137342</v>
      </c>
      <c r="BB38">
        <f t="shared" si="54"/>
        <v>37.909823403878981</v>
      </c>
      <c r="BC38">
        <f t="shared" si="55"/>
        <v>361.71886245246611</v>
      </c>
      <c r="BD38">
        <f t="shared" si="56"/>
        <v>2.1856527262728798E-2</v>
      </c>
    </row>
    <row r="39" spans="1:114" x14ac:dyDescent="0.25">
      <c r="A39" s="1">
        <v>21</v>
      </c>
      <c r="B39" s="1" t="s">
        <v>87</v>
      </c>
      <c r="C39" s="1">
        <v>1182.0000002682209</v>
      </c>
      <c r="D39" s="1">
        <v>0</v>
      </c>
      <c r="E39">
        <f t="shared" si="29"/>
        <v>20.870240612070607</v>
      </c>
      <c r="F39">
        <f t="shared" si="30"/>
        <v>0.31340019287204751</v>
      </c>
      <c r="G39">
        <f t="shared" si="31"/>
        <v>239.19232803164527</v>
      </c>
      <c r="H39">
        <f t="shared" si="32"/>
        <v>9.2692175636064018</v>
      </c>
      <c r="I39">
        <f t="shared" si="33"/>
        <v>2.4197849073479261</v>
      </c>
      <c r="J39">
        <f t="shared" si="34"/>
        <v>27.215669631958008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26.891660690307617</v>
      </c>
      <c r="P39" s="1">
        <v>27.215669631958008</v>
      </c>
      <c r="Q39" s="1">
        <v>25.990842819213867</v>
      </c>
      <c r="R39" s="1">
        <v>400.81649780273437</v>
      </c>
      <c r="S39" s="1">
        <v>371.626953125</v>
      </c>
      <c r="T39" s="1">
        <v>4.8829140663146973</v>
      </c>
      <c r="U39" s="1">
        <v>15.834212303161621</v>
      </c>
      <c r="V39" s="1">
        <v>10.44815731048584</v>
      </c>
      <c r="W39" s="1">
        <v>33.881069183349609</v>
      </c>
      <c r="X39" s="1">
        <v>499.80084228515625</v>
      </c>
      <c r="Y39" s="1">
        <v>1499.900146484375</v>
      </c>
      <c r="Z39" s="1">
        <v>192.08670043945312</v>
      </c>
      <c r="AA39" s="1">
        <v>76.098686218261719</v>
      </c>
      <c r="AB39" s="1">
        <v>-0.74694156646728516</v>
      </c>
      <c r="AC39" s="1">
        <v>0.29449212551116943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0.83300140380859367</v>
      </c>
      <c r="AL39">
        <f t="shared" si="38"/>
        <v>9.2692175636064026E-3</v>
      </c>
      <c r="AM39">
        <f t="shared" si="39"/>
        <v>300.36566963195799</v>
      </c>
      <c r="AN39">
        <f t="shared" si="40"/>
        <v>300.04166069030759</v>
      </c>
      <c r="AO39">
        <f t="shared" si="41"/>
        <v>239.98401807343907</v>
      </c>
      <c r="AP39">
        <f t="shared" si="42"/>
        <v>-2.0382101268171189</v>
      </c>
      <c r="AQ39">
        <f t="shared" si="43"/>
        <v>3.6247476609195615</v>
      </c>
      <c r="AR39">
        <f t="shared" si="44"/>
        <v>47.63219762458548</v>
      </c>
      <c r="AS39">
        <f t="shared" si="45"/>
        <v>31.797985321423859</v>
      </c>
      <c r="AT39">
        <f t="shared" si="46"/>
        <v>27.053665161132813</v>
      </c>
      <c r="AU39">
        <f t="shared" si="47"/>
        <v>3.5904563335622361</v>
      </c>
      <c r="AV39">
        <f t="shared" si="48"/>
        <v>0.28225296326427313</v>
      </c>
      <c r="AW39">
        <f t="shared" si="49"/>
        <v>1.2049627535716354</v>
      </c>
      <c r="AX39">
        <f t="shared" si="50"/>
        <v>2.3854935799906007</v>
      </c>
      <c r="AY39">
        <f t="shared" si="51"/>
        <v>0.17896489683046776</v>
      </c>
      <c r="AZ39">
        <f t="shared" si="52"/>
        <v>18.202221916695702</v>
      </c>
      <c r="BA39">
        <f t="shared" si="53"/>
        <v>0.64363557599976029</v>
      </c>
      <c r="BB39">
        <f t="shared" si="54"/>
        <v>37.906920769037541</v>
      </c>
      <c r="BC39">
        <f t="shared" si="55"/>
        <v>361.70624027459303</v>
      </c>
      <c r="BD39">
        <f t="shared" si="56"/>
        <v>2.1872073777657753E-2</v>
      </c>
    </row>
    <row r="40" spans="1:114" x14ac:dyDescent="0.25">
      <c r="A40" s="1">
        <v>22</v>
      </c>
      <c r="B40" s="1" t="s">
        <v>88</v>
      </c>
      <c r="C40" s="1">
        <v>1182.500000257045</v>
      </c>
      <c r="D40" s="1">
        <v>0</v>
      </c>
      <c r="E40">
        <f t="shared" si="29"/>
        <v>20.856498886380411</v>
      </c>
      <c r="F40">
        <f t="shared" si="30"/>
        <v>0.31338216616044307</v>
      </c>
      <c r="G40">
        <f t="shared" si="31"/>
        <v>239.27944221254168</v>
      </c>
      <c r="H40">
        <f t="shared" si="32"/>
        <v>9.2697508039340111</v>
      </c>
      <c r="I40">
        <f t="shared" si="33"/>
        <v>2.4200556007340497</v>
      </c>
      <c r="J40">
        <f t="shared" si="34"/>
        <v>27.217439651489258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26.892236709594727</v>
      </c>
      <c r="P40" s="1">
        <v>27.217439651489258</v>
      </c>
      <c r="Q40" s="1">
        <v>25.991012573242187</v>
      </c>
      <c r="R40" s="1">
        <v>400.82196044921875</v>
      </c>
      <c r="S40" s="1">
        <v>371.64794921875</v>
      </c>
      <c r="T40" s="1">
        <v>4.8834118843078613</v>
      </c>
      <c r="U40" s="1">
        <v>15.83551025390625</v>
      </c>
      <c r="V40" s="1">
        <v>10.448927879333496</v>
      </c>
      <c r="W40" s="1">
        <v>33.882888793945313</v>
      </c>
      <c r="X40" s="1">
        <v>499.79241943359375</v>
      </c>
      <c r="Y40" s="1">
        <v>1499.89501953125</v>
      </c>
      <c r="Z40" s="1">
        <v>192.22665405273437</v>
      </c>
      <c r="AA40" s="1">
        <v>76.099113464355469</v>
      </c>
      <c r="AB40" s="1">
        <v>-0.74694156646728516</v>
      </c>
      <c r="AC40" s="1">
        <v>0.29449212551116943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0.83298736572265619</v>
      </c>
      <c r="AL40">
        <f t="shared" si="38"/>
        <v>9.2697508039340116E-3</v>
      </c>
      <c r="AM40">
        <f t="shared" si="39"/>
        <v>300.36743965148924</v>
      </c>
      <c r="AN40">
        <f t="shared" si="40"/>
        <v>300.0422367095947</v>
      </c>
      <c r="AO40">
        <f t="shared" si="41"/>
        <v>239.98319776095741</v>
      </c>
      <c r="AP40">
        <f t="shared" si="42"/>
        <v>-2.0386575362506005</v>
      </c>
      <c r="AQ40">
        <f t="shared" si="43"/>
        <v>3.6251238923120259</v>
      </c>
      <c r="AR40">
        <f t="shared" si="44"/>
        <v>47.636874166872126</v>
      </c>
      <c r="AS40">
        <f t="shared" si="45"/>
        <v>31.801363912965876</v>
      </c>
      <c r="AT40">
        <f t="shared" si="46"/>
        <v>27.054838180541992</v>
      </c>
      <c r="AU40">
        <f t="shared" si="47"/>
        <v>3.5907036040437839</v>
      </c>
      <c r="AV40">
        <f t="shared" si="48"/>
        <v>0.28223834157686817</v>
      </c>
      <c r="AW40">
        <f t="shared" si="49"/>
        <v>1.2050682915779762</v>
      </c>
      <c r="AX40">
        <f t="shared" si="50"/>
        <v>2.3856353124658076</v>
      </c>
      <c r="AY40">
        <f t="shared" si="51"/>
        <v>0.17895549146144074</v>
      </c>
      <c r="AZ40">
        <f t="shared" si="52"/>
        <v>18.208953422619896</v>
      </c>
      <c r="BA40">
        <f t="shared" si="53"/>
        <v>0.64383361381526982</v>
      </c>
      <c r="BB40">
        <f t="shared" si="54"/>
        <v>37.90587310016835</v>
      </c>
      <c r="BC40">
        <f t="shared" si="55"/>
        <v>361.73376852660488</v>
      </c>
      <c r="BD40">
        <f t="shared" si="56"/>
        <v>2.1855404965953357E-2</v>
      </c>
    </row>
    <row r="41" spans="1:114" x14ac:dyDescent="0.25">
      <c r="A41" s="1">
        <v>23</v>
      </c>
      <c r="B41" s="1" t="s">
        <v>88</v>
      </c>
      <c r="C41" s="1">
        <v>1183.0000002458692</v>
      </c>
      <c r="D41" s="1">
        <v>0</v>
      </c>
      <c r="E41">
        <f t="shared" si="29"/>
        <v>20.872609698492678</v>
      </c>
      <c r="F41">
        <f t="shared" si="30"/>
        <v>0.31349381192981879</v>
      </c>
      <c r="G41">
        <f t="shared" si="31"/>
        <v>239.24552838209809</v>
      </c>
      <c r="H41">
        <f t="shared" si="32"/>
        <v>9.2729880184027067</v>
      </c>
      <c r="I41">
        <f t="shared" si="33"/>
        <v>2.4201238155741889</v>
      </c>
      <c r="J41">
        <f t="shared" si="34"/>
        <v>27.219099044799805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26.893098831176758</v>
      </c>
      <c r="P41" s="1">
        <v>27.219099044799805</v>
      </c>
      <c r="Q41" s="1">
        <v>25.991260528564453</v>
      </c>
      <c r="R41" s="1">
        <v>400.86056518554687</v>
      </c>
      <c r="S41" s="1">
        <v>371.66607666015625</v>
      </c>
      <c r="T41" s="1">
        <v>4.8834948539733887</v>
      </c>
      <c r="U41" s="1">
        <v>15.83918571472168</v>
      </c>
      <c r="V41" s="1">
        <v>10.448617935180664</v>
      </c>
      <c r="W41" s="1">
        <v>33.889171600341797</v>
      </c>
      <c r="X41" s="1">
        <v>499.8011474609375</v>
      </c>
      <c r="Y41" s="1">
        <v>1499.819580078125</v>
      </c>
      <c r="Z41" s="1">
        <v>192.31089782714844</v>
      </c>
      <c r="AA41" s="1">
        <v>76.099418640136719</v>
      </c>
      <c r="AB41" s="1">
        <v>-0.74694156646728516</v>
      </c>
      <c r="AC41" s="1">
        <v>0.29449212551116943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0.83300191243489574</v>
      </c>
      <c r="AL41">
        <f t="shared" si="38"/>
        <v>9.2729880184027058E-3</v>
      </c>
      <c r="AM41">
        <f t="shared" si="39"/>
        <v>300.36909904479978</v>
      </c>
      <c r="AN41">
        <f t="shared" si="40"/>
        <v>300.04309883117674</v>
      </c>
      <c r="AO41">
        <f t="shared" si="41"/>
        <v>239.9711274487272</v>
      </c>
      <c r="AP41">
        <f t="shared" si="42"/>
        <v>-2.0405919639416443</v>
      </c>
      <c r="AQ41">
        <f t="shared" si="43"/>
        <v>3.6254766401976668</v>
      </c>
      <c r="AR41">
        <f t="shared" si="44"/>
        <v>47.641318488148087</v>
      </c>
      <c r="AS41">
        <f t="shared" si="45"/>
        <v>31.802132773426408</v>
      </c>
      <c r="AT41">
        <f t="shared" si="46"/>
        <v>27.056098937988281</v>
      </c>
      <c r="AU41">
        <f t="shared" si="47"/>
        <v>3.5909693861271959</v>
      </c>
      <c r="AV41">
        <f t="shared" si="48"/>
        <v>0.2823288961445854</v>
      </c>
      <c r="AW41">
        <f t="shared" si="49"/>
        <v>1.2053528246234781</v>
      </c>
      <c r="AX41">
        <f t="shared" si="50"/>
        <v>2.3856165615037179</v>
      </c>
      <c r="AY41">
        <f t="shared" si="51"/>
        <v>0.17901374071980461</v>
      </c>
      <c r="AZ41">
        <f t="shared" si="52"/>
        <v>18.206445622129994</v>
      </c>
      <c r="BA41">
        <f t="shared" si="53"/>
        <v>0.64371096370158964</v>
      </c>
      <c r="BB41">
        <f t="shared" si="54"/>
        <v>37.912102460914099</v>
      </c>
      <c r="BC41">
        <f t="shared" si="55"/>
        <v>361.74423765952668</v>
      </c>
      <c r="BD41">
        <f t="shared" si="56"/>
        <v>2.187524872920623E-2</v>
      </c>
    </row>
    <row r="42" spans="1:114" x14ac:dyDescent="0.25">
      <c r="A42" s="1">
        <v>24</v>
      </c>
      <c r="B42" s="1" t="s">
        <v>89</v>
      </c>
      <c r="C42" s="1">
        <v>1183.5000002346933</v>
      </c>
      <c r="D42" s="1">
        <v>0</v>
      </c>
      <c r="E42">
        <f t="shared" si="29"/>
        <v>20.912161037976571</v>
      </c>
      <c r="F42">
        <f t="shared" si="30"/>
        <v>0.31354894183670229</v>
      </c>
      <c r="G42">
        <f t="shared" si="31"/>
        <v>239.04098481410043</v>
      </c>
      <c r="H42">
        <f t="shared" si="32"/>
        <v>9.2742149313539635</v>
      </c>
      <c r="I42">
        <f t="shared" si="33"/>
        <v>2.420057668173508</v>
      </c>
      <c r="J42">
        <f t="shared" si="34"/>
        <v>27.21942138671875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26.893808364868164</v>
      </c>
      <c r="P42" s="1">
        <v>27.21942138671875</v>
      </c>
      <c r="Q42" s="1">
        <v>25.991140365600586</v>
      </c>
      <c r="R42" s="1">
        <v>400.9000244140625</v>
      </c>
      <c r="S42" s="1">
        <v>371.65774536132812</v>
      </c>
      <c r="T42" s="1">
        <v>4.8838872909545898</v>
      </c>
      <c r="U42" s="1">
        <v>15.840953826904297</v>
      </c>
      <c r="V42" s="1">
        <v>10.44902229309082</v>
      </c>
      <c r="W42" s="1">
        <v>33.891544342041016</v>
      </c>
      <c r="X42" s="1">
        <v>499.80361938476562</v>
      </c>
      <c r="Y42" s="1">
        <v>1499.8170166015625</v>
      </c>
      <c r="Z42" s="1">
        <v>192.39727783203125</v>
      </c>
      <c r="AA42" s="1">
        <v>76.09942626953125</v>
      </c>
      <c r="AB42" s="1">
        <v>-0.74694156646728516</v>
      </c>
      <c r="AC42" s="1">
        <v>0.29449212551116943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0.83300603230794268</v>
      </c>
      <c r="AL42">
        <f t="shared" si="38"/>
        <v>9.2742149313539638E-3</v>
      </c>
      <c r="AM42">
        <f t="shared" si="39"/>
        <v>300.36942138671873</v>
      </c>
      <c r="AN42">
        <f t="shared" si="40"/>
        <v>300.04380836486814</v>
      </c>
      <c r="AO42">
        <f t="shared" si="41"/>
        <v>239.97071729248637</v>
      </c>
      <c r="AP42">
        <f t="shared" si="42"/>
        <v>-2.0411818788519605</v>
      </c>
      <c r="AQ42">
        <f t="shared" si="43"/>
        <v>3.6255451659630604</v>
      </c>
      <c r="AR42">
        <f t="shared" si="44"/>
        <v>47.642214188606296</v>
      </c>
      <c r="AS42">
        <f t="shared" si="45"/>
        <v>31.801260361701999</v>
      </c>
      <c r="AT42">
        <f t="shared" si="46"/>
        <v>27.056614875793457</v>
      </c>
      <c r="AU42">
        <f t="shared" si="47"/>
        <v>3.5910781566666112</v>
      </c>
      <c r="AV42">
        <f t="shared" si="48"/>
        <v>0.28237360899754649</v>
      </c>
      <c r="AW42">
        <f t="shared" si="49"/>
        <v>1.2054874977895524</v>
      </c>
      <c r="AX42">
        <f t="shared" si="50"/>
        <v>2.3855906588770588</v>
      </c>
      <c r="AY42">
        <f t="shared" si="51"/>
        <v>0.17904250247838577</v>
      </c>
      <c r="AZ42">
        <f t="shared" si="52"/>
        <v>18.190881799256776</v>
      </c>
      <c r="BA42">
        <f t="shared" si="53"/>
        <v>0.64317503885652427</v>
      </c>
      <c r="BB42">
        <f t="shared" si="54"/>
        <v>37.915972903134247</v>
      </c>
      <c r="BC42">
        <f t="shared" si="55"/>
        <v>361.71710554813666</v>
      </c>
      <c r="BD42">
        <f t="shared" si="56"/>
        <v>2.192058155669337E-2</v>
      </c>
    </row>
    <row r="43" spans="1:114" x14ac:dyDescent="0.25">
      <c r="A43" s="1">
        <v>25</v>
      </c>
      <c r="B43" s="1" t="s">
        <v>89</v>
      </c>
      <c r="C43" s="1">
        <v>1184.0000002235174</v>
      </c>
      <c r="D43" s="1">
        <v>0</v>
      </c>
      <c r="E43">
        <f t="shared" si="29"/>
        <v>20.951789665523673</v>
      </c>
      <c r="F43">
        <f t="shared" si="30"/>
        <v>0.31360829767217013</v>
      </c>
      <c r="G43">
        <f t="shared" si="31"/>
        <v>238.8310568399902</v>
      </c>
      <c r="H43">
        <f t="shared" si="32"/>
        <v>9.2767228090274916</v>
      </c>
      <c r="I43">
        <f t="shared" si="33"/>
        <v>2.4202935003254211</v>
      </c>
      <c r="J43">
        <f t="shared" si="34"/>
        <v>27.220939636230469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26.89422607421875</v>
      </c>
      <c r="P43" s="1">
        <v>27.220939636230469</v>
      </c>
      <c r="Q43" s="1">
        <v>25.991308212280273</v>
      </c>
      <c r="R43" s="1">
        <v>400.93414306640625</v>
      </c>
      <c r="S43" s="1">
        <v>371.64468383789062</v>
      </c>
      <c r="T43" s="1">
        <v>4.8825860023498535</v>
      </c>
      <c r="U43" s="1">
        <v>15.84209156036377</v>
      </c>
      <c r="V43" s="1">
        <v>10.445984840393066</v>
      </c>
      <c r="W43" s="1">
        <v>33.893154144287109</v>
      </c>
      <c r="X43" s="1">
        <v>499.82693481445312</v>
      </c>
      <c r="Y43" s="1">
        <v>1499.796630859375</v>
      </c>
      <c r="Z43" s="1">
        <v>192.33747863769531</v>
      </c>
      <c r="AA43" s="1">
        <v>76.099449157714844</v>
      </c>
      <c r="AB43" s="1">
        <v>-0.74694156646728516</v>
      </c>
      <c r="AC43" s="1">
        <v>0.29449212551116943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0.83304489135742188</v>
      </c>
      <c r="AL43">
        <f t="shared" si="38"/>
        <v>9.276722809027492E-3</v>
      </c>
      <c r="AM43">
        <f t="shared" si="39"/>
        <v>300.37093963623045</v>
      </c>
      <c r="AN43">
        <f t="shared" si="40"/>
        <v>300.04422607421873</v>
      </c>
      <c r="AO43">
        <f t="shared" si="41"/>
        <v>239.96745557380927</v>
      </c>
      <c r="AP43">
        <f t="shared" si="42"/>
        <v>-2.0426743968603858</v>
      </c>
      <c r="AQ43">
        <f t="shared" si="43"/>
        <v>3.6258679415751875</v>
      </c>
      <c r="AR43">
        <f t="shared" si="44"/>
        <v>47.646441356765102</v>
      </c>
      <c r="AS43">
        <f t="shared" si="45"/>
        <v>31.804349796401333</v>
      </c>
      <c r="AT43">
        <f t="shared" si="46"/>
        <v>27.057582855224609</v>
      </c>
      <c r="AU43">
        <f t="shared" si="47"/>
        <v>3.5912822348464992</v>
      </c>
      <c r="AV43">
        <f t="shared" si="48"/>
        <v>0.28242174752246696</v>
      </c>
      <c r="AW43">
        <f t="shared" si="49"/>
        <v>1.2055744412497662</v>
      </c>
      <c r="AX43">
        <f t="shared" si="50"/>
        <v>2.3857077935967332</v>
      </c>
      <c r="AY43">
        <f t="shared" si="51"/>
        <v>0.17907346796463797</v>
      </c>
      <c r="AZ43">
        <f t="shared" si="52"/>
        <v>18.174911867278137</v>
      </c>
      <c r="BA43">
        <f t="shared" si="53"/>
        <v>0.6426327813266044</v>
      </c>
      <c r="BB43">
        <f t="shared" si="54"/>
        <v>37.916446683921691</v>
      </c>
      <c r="BC43">
        <f t="shared" si="55"/>
        <v>361.68520647309361</v>
      </c>
      <c r="BD43">
        <f t="shared" si="56"/>
        <v>2.1964332562345701E-2</v>
      </c>
    </row>
    <row r="44" spans="1:114" x14ac:dyDescent="0.25">
      <c r="A44" s="1">
        <v>26</v>
      </c>
      <c r="B44" s="1" t="s">
        <v>90</v>
      </c>
      <c r="C44" s="1">
        <v>1184.5000002123415</v>
      </c>
      <c r="D44" s="1">
        <v>0</v>
      </c>
      <c r="E44">
        <f t="shared" si="29"/>
        <v>20.953355179187248</v>
      </c>
      <c r="F44">
        <f t="shared" si="30"/>
        <v>0.31351125033598931</v>
      </c>
      <c r="G44">
        <f t="shared" si="31"/>
        <v>238.79631436126368</v>
      </c>
      <c r="H44">
        <f t="shared" si="32"/>
        <v>9.2759782649954108</v>
      </c>
      <c r="I44">
        <f t="shared" si="33"/>
        <v>2.4207811007723343</v>
      </c>
      <c r="J44">
        <f t="shared" si="34"/>
        <v>27.222812652587891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26.894401550292969</v>
      </c>
      <c r="P44" s="1">
        <v>27.222812652587891</v>
      </c>
      <c r="Q44" s="1">
        <v>25.991151809692383</v>
      </c>
      <c r="R44" s="1">
        <v>400.94622802734375</v>
      </c>
      <c r="S44" s="1">
        <v>371.65432739257812</v>
      </c>
      <c r="T44" s="1">
        <v>4.8819050788879395</v>
      </c>
      <c r="U44" s="1">
        <v>15.840839385986328</v>
      </c>
      <c r="V44" s="1">
        <v>10.444470405578613</v>
      </c>
      <c r="W44" s="1">
        <v>33.890293121337891</v>
      </c>
      <c r="X44" s="1">
        <v>499.81350708007812</v>
      </c>
      <c r="Y44" s="1">
        <v>1499.78759765625</v>
      </c>
      <c r="Z44" s="1">
        <v>192.43882751464844</v>
      </c>
      <c r="AA44" s="1">
        <v>76.099822998046875</v>
      </c>
      <c r="AB44" s="1">
        <v>-0.74694156646728516</v>
      </c>
      <c r="AC44" s="1">
        <v>0.29449212551116943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0.83302251180013009</v>
      </c>
      <c r="AL44">
        <f t="shared" si="38"/>
        <v>9.27597826499541E-3</v>
      </c>
      <c r="AM44">
        <f t="shared" si="39"/>
        <v>300.37281265258787</v>
      </c>
      <c r="AN44">
        <f t="shared" si="40"/>
        <v>300.04440155029295</v>
      </c>
      <c r="AO44">
        <f t="shared" si="41"/>
        <v>239.96601026134158</v>
      </c>
      <c r="AP44">
        <f t="shared" si="42"/>
        <v>-2.0425326109671125</v>
      </c>
      <c r="AQ44">
        <f t="shared" si="43"/>
        <v>3.6262661741863838</v>
      </c>
      <c r="AR44">
        <f t="shared" si="44"/>
        <v>47.651440323053748</v>
      </c>
      <c r="AS44">
        <f t="shared" si="45"/>
        <v>31.81060093706742</v>
      </c>
      <c r="AT44">
        <f t="shared" si="46"/>
        <v>27.05860710144043</v>
      </c>
      <c r="AU44">
        <f t="shared" si="47"/>
        <v>3.5914981867221392</v>
      </c>
      <c r="AV44">
        <f t="shared" si="48"/>
        <v>0.28234303965133994</v>
      </c>
      <c r="AW44">
        <f t="shared" si="49"/>
        <v>1.2054850734140492</v>
      </c>
      <c r="AX44">
        <f t="shared" si="50"/>
        <v>2.3860131133080902</v>
      </c>
      <c r="AY44">
        <f t="shared" si="51"/>
        <v>0.17902283858454079</v>
      </c>
      <c r="AZ44">
        <f t="shared" si="52"/>
        <v>18.172357255478126</v>
      </c>
      <c r="BA44">
        <f t="shared" si="53"/>
        <v>0.64252262589431219</v>
      </c>
      <c r="BB44">
        <f t="shared" si="54"/>
        <v>37.908727552269426</v>
      </c>
      <c r="BC44">
        <f t="shared" si="55"/>
        <v>361.69410585756242</v>
      </c>
      <c r="BD44">
        <f t="shared" si="56"/>
        <v>2.1960961484579721E-2</v>
      </c>
    </row>
    <row r="45" spans="1:114" x14ac:dyDescent="0.25">
      <c r="A45" s="1">
        <v>27</v>
      </c>
      <c r="B45" s="1" t="s">
        <v>90</v>
      </c>
      <c r="C45" s="1">
        <v>1185.0000002011657</v>
      </c>
      <c r="D45" s="1">
        <v>0</v>
      </c>
      <c r="E45">
        <f t="shared" si="29"/>
        <v>20.951488860674964</v>
      </c>
      <c r="F45">
        <f t="shared" si="30"/>
        <v>0.31343065254056018</v>
      </c>
      <c r="G45">
        <f t="shared" si="31"/>
        <v>238.77128969890427</v>
      </c>
      <c r="H45">
        <f t="shared" si="32"/>
        <v>9.2755144892105683</v>
      </c>
      <c r="I45">
        <f t="shared" si="33"/>
        <v>2.4212142873459177</v>
      </c>
      <c r="J45">
        <f t="shared" si="34"/>
        <v>27.224454879760742</v>
      </c>
      <c r="K45" s="1">
        <v>6</v>
      </c>
      <c r="L45">
        <f t="shared" si="35"/>
        <v>1.4200000166893005</v>
      </c>
      <c r="M45" s="1">
        <v>1</v>
      </c>
      <c r="N45">
        <f t="shared" si="36"/>
        <v>2.8400000333786011</v>
      </c>
      <c r="O45" s="1">
        <v>26.89459228515625</v>
      </c>
      <c r="P45" s="1">
        <v>27.224454879760742</v>
      </c>
      <c r="Q45" s="1">
        <v>25.991876602172852</v>
      </c>
      <c r="R45" s="1">
        <v>400.936279296875</v>
      </c>
      <c r="S45" s="1">
        <v>371.64849853515625</v>
      </c>
      <c r="T45" s="1">
        <v>4.8819513320922852</v>
      </c>
      <c r="U45" s="1">
        <v>15.839748382568359</v>
      </c>
      <c r="V45" s="1">
        <v>10.444445610046387</v>
      </c>
      <c r="W45" s="1">
        <v>33.887554168701172</v>
      </c>
      <c r="X45" s="1">
        <v>499.8409423828125</v>
      </c>
      <c r="Y45" s="1">
        <v>1499.8228759765625</v>
      </c>
      <c r="Z45" s="1">
        <v>192.45109558105469</v>
      </c>
      <c r="AA45" s="1">
        <v>76.099761962890625</v>
      </c>
      <c r="AB45" s="1">
        <v>-0.74694156646728516</v>
      </c>
      <c r="AC45" s="1">
        <v>0.29449212551116943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0.83306823730468738</v>
      </c>
      <c r="AL45">
        <f t="shared" si="38"/>
        <v>9.2755144892105682E-3</v>
      </c>
      <c r="AM45">
        <f t="shared" si="39"/>
        <v>300.37445487976072</v>
      </c>
      <c r="AN45">
        <f t="shared" si="40"/>
        <v>300.04459228515623</v>
      </c>
      <c r="AO45">
        <f t="shared" si="41"/>
        <v>239.97165479246542</v>
      </c>
      <c r="AP45">
        <f t="shared" si="42"/>
        <v>-2.0424200526896743</v>
      </c>
      <c r="AQ45">
        <f t="shared" si="43"/>
        <v>3.6266153688114517</v>
      </c>
      <c r="AR45">
        <f t="shared" si="44"/>
        <v>47.656067184282897</v>
      </c>
      <c r="AS45">
        <f t="shared" si="45"/>
        <v>31.816318801714537</v>
      </c>
      <c r="AT45">
        <f t="shared" si="46"/>
        <v>27.059523582458496</v>
      </c>
      <c r="AU45">
        <f t="shared" si="47"/>
        <v>3.5916914270130227</v>
      </c>
      <c r="AV45">
        <f t="shared" si="48"/>
        <v>0.28227766909600199</v>
      </c>
      <c r="AW45">
        <f t="shared" si="49"/>
        <v>1.205401081465534</v>
      </c>
      <c r="AX45">
        <f t="shared" si="50"/>
        <v>2.3862903455474886</v>
      </c>
      <c r="AY45">
        <f t="shared" si="51"/>
        <v>0.17898078883577132</v>
      </c>
      <c r="AZ45">
        <f t="shared" si="52"/>
        <v>18.170438309659016</v>
      </c>
      <c r="BA45">
        <f t="shared" si="53"/>
        <v>0.64246536886336325</v>
      </c>
      <c r="BB45">
        <f t="shared" si="54"/>
        <v>37.901895770237118</v>
      </c>
      <c r="BC45">
        <f t="shared" si="55"/>
        <v>361.68916415857791</v>
      </c>
      <c r="BD45">
        <f t="shared" si="56"/>
        <v>2.1955348009276364E-2</v>
      </c>
    </row>
    <row r="46" spans="1:114" x14ac:dyDescent="0.25">
      <c r="A46" s="1">
        <v>28</v>
      </c>
      <c r="B46" s="1" t="s">
        <v>91</v>
      </c>
      <c r="C46" s="1">
        <v>1185.5000001899898</v>
      </c>
      <c r="D46" s="1">
        <v>0</v>
      </c>
      <c r="E46">
        <f t="shared" si="29"/>
        <v>20.946776554362614</v>
      </c>
      <c r="F46">
        <f t="shared" si="30"/>
        <v>0.31336558329818781</v>
      </c>
      <c r="G46">
        <f t="shared" si="31"/>
        <v>238.79703602049909</v>
      </c>
      <c r="H46">
        <f t="shared" si="32"/>
        <v>9.2756412317565129</v>
      </c>
      <c r="I46">
        <f t="shared" si="33"/>
        <v>2.421689407451697</v>
      </c>
      <c r="J46">
        <f t="shared" si="34"/>
        <v>27.226644515991211</v>
      </c>
      <c r="K46" s="1">
        <v>6</v>
      </c>
      <c r="L46">
        <f t="shared" si="35"/>
        <v>1.4200000166893005</v>
      </c>
      <c r="M46" s="1">
        <v>1</v>
      </c>
      <c r="N46">
        <f t="shared" si="36"/>
        <v>2.8400000333786011</v>
      </c>
      <c r="O46" s="1">
        <v>26.895523071289063</v>
      </c>
      <c r="P46" s="1">
        <v>27.226644515991211</v>
      </c>
      <c r="Q46" s="1">
        <v>25.992588043212891</v>
      </c>
      <c r="R46" s="1">
        <v>400.9566650390625</v>
      </c>
      <c r="S46" s="1">
        <v>371.6746826171875</v>
      </c>
      <c r="T46" s="1">
        <v>4.8818798065185547</v>
      </c>
      <c r="U46" s="1">
        <v>15.839644432067871</v>
      </c>
      <c r="V46" s="1">
        <v>10.443707466125488</v>
      </c>
      <c r="W46" s="1">
        <v>33.885433197021484</v>
      </c>
      <c r="X46" s="1">
        <v>499.84930419921875</v>
      </c>
      <c r="Y46" s="1">
        <v>1499.8072509765625</v>
      </c>
      <c r="Z46" s="1">
        <v>192.49365234375</v>
      </c>
      <c r="AA46" s="1">
        <v>76.099662780761719</v>
      </c>
      <c r="AB46" s="1">
        <v>-0.74694156646728516</v>
      </c>
      <c r="AC46" s="1">
        <v>0.29449212551116943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0.83308217366536441</v>
      </c>
      <c r="AL46">
        <f t="shared" si="38"/>
        <v>9.2756412317565127E-3</v>
      </c>
      <c r="AM46">
        <f t="shared" si="39"/>
        <v>300.37664451599119</v>
      </c>
      <c r="AN46">
        <f t="shared" si="40"/>
        <v>300.04552307128904</v>
      </c>
      <c r="AO46">
        <f t="shared" si="41"/>
        <v>239.96915479252129</v>
      </c>
      <c r="AP46">
        <f t="shared" si="42"/>
        <v>-2.0426834991682541</v>
      </c>
      <c r="AQ46">
        <f t="shared" si="43"/>
        <v>3.6270810072992319</v>
      </c>
      <c r="AR46">
        <f t="shared" si="44"/>
        <v>47.662248093642951</v>
      </c>
      <c r="AS46">
        <f t="shared" si="45"/>
        <v>31.82260366157508</v>
      </c>
      <c r="AT46">
        <f t="shared" si="46"/>
        <v>27.061083793640137</v>
      </c>
      <c r="AU46">
        <f t="shared" si="47"/>
        <v>3.5920204188739708</v>
      </c>
      <c r="AV46">
        <f t="shared" si="48"/>
        <v>0.28222489086579533</v>
      </c>
      <c r="AW46">
        <f t="shared" si="49"/>
        <v>1.2053915998475349</v>
      </c>
      <c r="AX46">
        <f t="shared" si="50"/>
        <v>2.386628819026436</v>
      </c>
      <c r="AY46">
        <f t="shared" si="51"/>
        <v>0.17894683933289721</v>
      </c>
      <c r="AZ46">
        <f t="shared" si="52"/>
        <v>18.172373914205391</v>
      </c>
      <c r="BA46">
        <f t="shared" si="53"/>
        <v>0.64248937898859271</v>
      </c>
      <c r="BB46">
        <f t="shared" si="54"/>
        <v>37.896207377842842</v>
      </c>
      <c r="BC46">
        <f t="shared" si="55"/>
        <v>361.71758824534396</v>
      </c>
      <c r="BD46">
        <f t="shared" si="56"/>
        <v>2.1945390934737876E-2</v>
      </c>
    </row>
    <row r="47" spans="1:114" x14ac:dyDescent="0.25">
      <c r="A47" s="1">
        <v>29</v>
      </c>
      <c r="B47" s="1" t="s">
        <v>91</v>
      </c>
      <c r="C47" s="1">
        <v>1186.0000001788139</v>
      </c>
      <c r="D47" s="1">
        <v>0</v>
      </c>
      <c r="E47">
        <f t="shared" si="29"/>
        <v>20.958811406614309</v>
      </c>
      <c r="F47">
        <f t="shared" si="30"/>
        <v>0.31326249468600748</v>
      </c>
      <c r="G47">
        <f t="shared" si="31"/>
        <v>238.6890327838498</v>
      </c>
      <c r="H47">
        <f t="shared" si="32"/>
        <v>9.2755421213760698</v>
      </c>
      <c r="I47">
        <f t="shared" si="33"/>
        <v>2.4223723595212112</v>
      </c>
      <c r="J47">
        <f t="shared" si="34"/>
        <v>27.229738235473633</v>
      </c>
      <c r="K47" s="1">
        <v>6</v>
      </c>
      <c r="L47">
        <f t="shared" si="35"/>
        <v>1.4200000166893005</v>
      </c>
      <c r="M47" s="1">
        <v>1</v>
      </c>
      <c r="N47">
        <f t="shared" si="36"/>
        <v>2.8400000333786011</v>
      </c>
      <c r="O47" s="1">
        <v>26.895685195922852</v>
      </c>
      <c r="P47" s="1">
        <v>27.229738235473633</v>
      </c>
      <c r="Q47" s="1">
        <v>25.992963790893555</v>
      </c>
      <c r="R47" s="1">
        <v>400.96661376953125</v>
      </c>
      <c r="S47" s="1">
        <v>371.67083740234375</v>
      </c>
      <c r="T47" s="1">
        <v>4.8818669319152832</v>
      </c>
      <c r="U47" s="1">
        <v>15.839306831359863</v>
      </c>
      <c r="V47" s="1">
        <v>10.443587303161621</v>
      </c>
      <c r="W47" s="1">
        <v>33.884407043457031</v>
      </c>
      <c r="X47" s="1">
        <v>499.85894775390625</v>
      </c>
      <c r="Y47" s="1">
        <v>1499.7852783203125</v>
      </c>
      <c r="Z47" s="1">
        <v>192.60090637207031</v>
      </c>
      <c r="AA47" s="1">
        <v>76.099708557128906</v>
      </c>
      <c r="AB47" s="1">
        <v>-0.74694156646728516</v>
      </c>
      <c r="AC47" s="1">
        <v>0.29449212551116943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0.8330982462565103</v>
      </c>
      <c r="AL47">
        <f t="shared" si="38"/>
        <v>9.2755421213760701E-3</v>
      </c>
      <c r="AM47">
        <f t="shared" si="39"/>
        <v>300.37973823547361</v>
      </c>
      <c r="AN47">
        <f t="shared" si="40"/>
        <v>300.04568519592283</v>
      </c>
      <c r="AO47">
        <f t="shared" si="41"/>
        <v>239.96563916759987</v>
      </c>
      <c r="AP47">
        <f t="shared" si="42"/>
        <v>-2.0430691486816119</v>
      </c>
      <c r="AQ47">
        <f t="shared" si="43"/>
        <v>3.6277389931346375</v>
      </c>
      <c r="AR47">
        <f t="shared" si="44"/>
        <v>47.670865788024052</v>
      </c>
      <c r="AS47">
        <f t="shared" si="45"/>
        <v>31.831558956664189</v>
      </c>
      <c r="AT47">
        <f t="shared" si="46"/>
        <v>27.062711715698242</v>
      </c>
      <c r="AU47">
        <f t="shared" si="47"/>
        <v>3.592363716540584</v>
      </c>
      <c r="AV47">
        <f t="shared" si="48"/>
        <v>0.282141270333929</v>
      </c>
      <c r="AW47">
        <f t="shared" si="49"/>
        <v>1.2053666336134266</v>
      </c>
      <c r="AX47">
        <f t="shared" si="50"/>
        <v>2.3869970829271576</v>
      </c>
      <c r="AY47">
        <f t="shared" si="51"/>
        <v>0.17889305095097721</v>
      </c>
      <c r="AZ47">
        <f t="shared" si="52"/>
        <v>18.164165830633955</v>
      </c>
      <c r="BA47">
        <f t="shared" si="53"/>
        <v>0.64220543761807836</v>
      </c>
      <c r="BB47">
        <f t="shared" si="54"/>
        <v>37.887664401763345</v>
      </c>
      <c r="BC47">
        <f t="shared" si="55"/>
        <v>361.70802223812387</v>
      </c>
      <c r="BD47">
        <f t="shared" si="56"/>
        <v>2.1953630110832439E-2</v>
      </c>
    </row>
    <row r="48" spans="1:114" x14ac:dyDescent="0.25">
      <c r="A48" s="1">
        <v>30</v>
      </c>
      <c r="B48" s="1" t="s">
        <v>92</v>
      </c>
      <c r="C48" s="1">
        <v>1186.5000001676381</v>
      </c>
      <c r="D48" s="1">
        <v>0</v>
      </c>
      <c r="E48">
        <f t="shared" si="29"/>
        <v>20.974016001786609</v>
      </c>
      <c r="F48">
        <f t="shared" si="30"/>
        <v>0.3132481326758893</v>
      </c>
      <c r="G48">
        <f t="shared" si="31"/>
        <v>238.58949429657937</v>
      </c>
      <c r="H48">
        <f t="shared" si="32"/>
        <v>9.2753959301483704</v>
      </c>
      <c r="I48">
        <f t="shared" si="33"/>
        <v>2.4224308171512332</v>
      </c>
      <c r="J48">
        <f t="shared" si="34"/>
        <v>27.2298583984375</v>
      </c>
      <c r="K48" s="1">
        <v>6</v>
      </c>
      <c r="L48">
        <f t="shared" si="35"/>
        <v>1.4200000166893005</v>
      </c>
      <c r="M48" s="1">
        <v>1</v>
      </c>
      <c r="N48">
        <f t="shared" si="36"/>
        <v>2.8400000333786011</v>
      </c>
      <c r="O48" s="1">
        <v>26.896430969238281</v>
      </c>
      <c r="P48" s="1">
        <v>27.2298583984375</v>
      </c>
      <c r="Q48" s="1">
        <v>25.992458343505859</v>
      </c>
      <c r="R48" s="1">
        <v>400.97091674804688</v>
      </c>
      <c r="S48" s="1">
        <v>371.65872192382812</v>
      </c>
      <c r="T48" s="1">
        <v>4.882235050201416</v>
      </c>
      <c r="U48" s="1">
        <v>15.838896751403809</v>
      </c>
      <c r="V48" s="1">
        <v>10.443902015686035</v>
      </c>
      <c r="W48" s="1">
        <v>33.881999969482422</v>
      </c>
      <c r="X48" s="1">
        <v>499.88677978515625</v>
      </c>
      <c r="Y48" s="1">
        <v>1499.7313232421875</v>
      </c>
      <c r="Z48" s="1">
        <v>192.47927856445312</v>
      </c>
      <c r="AA48" s="1">
        <v>76.099601745605469</v>
      </c>
      <c r="AB48" s="1">
        <v>-0.74694156646728516</v>
      </c>
      <c r="AC48" s="1">
        <v>0.29449212551116943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37"/>
        <v>0.83314463297526031</v>
      </c>
      <c r="AL48">
        <f t="shared" si="38"/>
        <v>9.2753959301483703E-3</v>
      </c>
      <c r="AM48">
        <f t="shared" si="39"/>
        <v>300.37985839843748</v>
      </c>
      <c r="AN48">
        <f t="shared" si="40"/>
        <v>300.04643096923826</v>
      </c>
      <c r="AO48">
        <f t="shared" si="41"/>
        <v>239.95700635529283</v>
      </c>
      <c r="AP48">
        <f t="shared" si="42"/>
        <v>-2.0430086716590696</v>
      </c>
      <c r="AQ48">
        <f t="shared" si="43"/>
        <v>3.627764552022827</v>
      </c>
      <c r="AR48">
        <f t="shared" si="44"/>
        <v>47.671268558673106</v>
      </c>
      <c r="AS48">
        <f t="shared" si="45"/>
        <v>31.832371807269297</v>
      </c>
      <c r="AT48">
        <f t="shared" si="46"/>
        <v>27.063144683837891</v>
      </c>
      <c r="AU48">
        <f t="shared" si="47"/>
        <v>3.5924550260722885</v>
      </c>
      <c r="AV48">
        <f t="shared" si="48"/>
        <v>0.28212962012706255</v>
      </c>
      <c r="AW48">
        <f t="shared" si="49"/>
        <v>1.205333734871594</v>
      </c>
      <c r="AX48">
        <f t="shared" si="50"/>
        <v>2.3871212912006943</v>
      </c>
      <c r="AY48">
        <f t="shared" si="51"/>
        <v>0.17888555706524392</v>
      </c>
      <c r="AZ48">
        <f t="shared" si="52"/>
        <v>18.156565496655098</v>
      </c>
      <c r="BA48">
        <f t="shared" si="53"/>
        <v>0.64195855020315806</v>
      </c>
      <c r="BB48">
        <f t="shared" si="54"/>
        <v>37.886320425089572</v>
      </c>
      <c r="BC48">
        <f t="shared" si="55"/>
        <v>361.68867922325563</v>
      </c>
      <c r="BD48">
        <f t="shared" si="56"/>
        <v>2.1969951963969322E-2</v>
      </c>
      <c r="BE48">
        <f>AVERAGE(E34:E48)</f>
        <v>20.901970381924819</v>
      </c>
      <c r="BF48">
        <f>AVERAGE(O34:O48)</f>
        <v>26.892403920491535</v>
      </c>
      <c r="BG48">
        <f>AVERAGE(P34:P48)</f>
        <v>27.21953010559082</v>
      </c>
      <c r="BH48" t="e">
        <f>AVERAGE(B34:B48)</f>
        <v>#DIV/0!</v>
      </c>
      <c r="BI48">
        <f t="shared" ref="BI48:DJ48" si="57">AVERAGE(C34:C48)</f>
        <v>1183.0333335784574</v>
      </c>
      <c r="BJ48">
        <f t="shared" si="57"/>
        <v>0</v>
      </c>
      <c r="BK48">
        <f t="shared" si="57"/>
        <v>20.901970381924819</v>
      </c>
      <c r="BL48">
        <f t="shared" si="57"/>
        <v>0.31345449041243373</v>
      </c>
      <c r="BM48">
        <f t="shared" si="57"/>
        <v>239.05421133937287</v>
      </c>
      <c r="BN48">
        <f t="shared" si="57"/>
        <v>9.2728438004207145</v>
      </c>
      <c r="BO48">
        <f t="shared" si="57"/>
        <v>2.4203516367691487</v>
      </c>
      <c r="BP48">
        <f t="shared" si="57"/>
        <v>27.21953010559082</v>
      </c>
      <c r="BQ48">
        <f t="shared" si="57"/>
        <v>6</v>
      </c>
      <c r="BR48">
        <f t="shared" si="57"/>
        <v>1.4200000166893005</v>
      </c>
      <c r="BS48">
        <f t="shared" si="57"/>
        <v>1</v>
      </c>
      <c r="BT48">
        <f t="shared" si="57"/>
        <v>2.8400000333786011</v>
      </c>
      <c r="BU48">
        <f t="shared" si="57"/>
        <v>26.892403920491535</v>
      </c>
      <c r="BV48">
        <f t="shared" si="57"/>
        <v>27.21953010559082</v>
      </c>
      <c r="BW48">
        <f t="shared" si="57"/>
        <v>25.991697184244792</v>
      </c>
      <c r="BX48">
        <f t="shared" si="57"/>
        <v>400.87651570638019</v>
      </c>
      <c r="BY48">
        <f t="shared" si="57"/>
        <v>371.64835001627603</v>
      </c>
      <c r="BZ48">
        <f t="shared" si="57"/>
        <v>4.8824050903320311</v>
      </c>
      <c r="CA48">
        <f t="shared" si="57"/>
        <v>15.837455240885417</v>
      </c>
      <c r="CB48">
        <f t="shared" si="57"/>
        <v>10.446675491333007</v>
      </c>
      <c r="CC48">
        <f t="shared" si="57"/>
        <v>33.886731465657554</v>
      </c>
      <c r="CD48">
        <f t="shared" si="57"/>
        <v>499.8234802246094</v>
      </c>
      <c r="CE48">
        <f t="shared" si="57"/>
        <v>1499.8444742838542</v>
      </c>
      <c r="CF48">
        <f t="shared" si="57"/>
        <v>192.34037475585939</v>
      </c>
      <c r="CG48">
        <f t="shared" si="57"/>
        <v>76.099146525065109</v>
      </c>
      <c r="CH48">
        <f t="shared" si="57"/>
        <v>-0.74694156646728516</v>
      </c>
      <c r="CI48">
        <f t="shared" si="57"/>
        <v>0.29449212551116943</v>
      </c>
      <c r="CJ48">
        <f t="shared" si="57"/>
        <v>1</v>
      </c>
      <c r="CK48">
        <f t="shared" si="57"/>
        <v>-0.21956524252891541</v>
      </c>
      <c r="CL48">
        <f t="shared" si="57"/>
        <v>2.737391471862793</v>
      </c>
      <c r="CM48">
        <f t="shared" si="57"/>
        <v>1</v>
      </c>
      <c r="CN48">
        <f t="shared" si="57"/>
        <v>0</v>
      </c>
      <c r="CO48">
        <f t="shared" si="57"/>
        <v>0.15999999642372131</v>
      </c>
      <c r="CP48">
        <f t="shared" si="57"/>
        <v>111115</v>
      </c>
      <c r="CQ48">
        <f t="shared" si="57"/>
        <v>0.83303913370768223</v>
      </c>
      <c r="CR48">
        <f t="shared" si="57"/>
        <v>9.2728438004207134E-3</v>
      </c>
      <c r="CS48">
        <f t="shared" si="57"/>
        <v>300.3695301055908</v>
      </c>
      <c r="CT48">
        <f t="shared" si="57"/>
        <v>300.04240392049155</v>
      </c>
      <c r="CU48">
        <f t="shared" si="57"/>
        <v>239.97511052155485</v>
      </c>
      <c r="CV48">
        <f t="shared" si="57"/>
        <v>-2.0406235842275828</v>
      </c>
      <c r="CW48">
        <f t="shared" si="57"/>
        <v>3.625568465168628</v>
      </c>
      <c r="CX48">
        <f t="shared" si="57"/>
        <v>47.642695393013561</v>
      </c>
      <c r="CY48">
        <f t="shared" si="57"/>
        <v>31.805240152128157</v>
      </c>
      <c r="CZ48">
        <f t="shared" si="57"/>
        <v>27.05596701304118</v>
      </c>
      <c r="DA48">
        <f t="shared" si="57"/>
        <v>3.5909416733414989</v>
      </c>
      <c r="DB48">
        <f t="shared" si="57"/>
        <v>0.28229700097142435</v>
      </c>
      <c r="DC48">
        <f t="shared" si="57"/>
        <v>1.20521682839948</v>
      </c>
      <c r="DD48">
        <f t="shared" si="57"/>
        <v>2.3857248449420196</v>
      </c>
      <c r="DE48">
        <f t="shared" si="57"/>
        <v>0.17899322430322712</v>
      </c>
      <c r="DF48">
        <f t="shared" si="57"/>
        <v>18.191821334773842</v>
      </c>
      <c r="DG48">
        <f t="shared" si="57"/>
        <v>0.64322690576481623</v>
      </c>
      <c r="DH48">
        <f t="shared" si="57"/>
        <v>37.907069214595381</v>
      </c>
      <c r="DI48">
        <f t="shared" si="57"/>
        <v>361.71255435291135</v>
      </c>
      <c r="DJ48">
        <f t="shared" si="57"/>
        <v>2.1905023889780457E-2</v>
      </c>
    </row>
    <row r="49" spans="1:56" x14ac:dyDescent="0.25">
      <c r="A49" s="1" t="s">
        <v>9</v>
      </c>
      <c r="B49" s="1" t="s">
        <v>93</v>
      </c>
    </row>
    <row r="50" spans="1:56" x14ac:dyDescent="0.25">
      <c r="A50" s="1" t="s">
        <v>9</v>
      </c>
      <c r="B50" s="1" t="s">
        <v>94</v>
      </c>
    </row>
    <row r="51" spans="1:56" x14ac:dyDescent="0.25">
      <c r="A51" s="1">
        <v>31</v>
      </c>
      <c r="B51" s="1" t="s">
        <v>95</v>
      </c>
      <c r="C51" s="1">
        <v>1387.4999999888241</v>
      </c>
      <c r="D51" s="1">
        <v>0</v>
      </c>
      <c r="E51">
        <f t="shared" ref="E51:E65" si="58">(R51-S51*(1000-T51)/(1000-U51))*AK51</f>
        <v>19.775130617376451</v>
      </c>
      <c r="F51">
        <f t="shared" ref="F51:F65" si="59">IF(AV51&lt;&gt;0,1/(1/AV51-1/N51),0)</f>
        <v>0.27509694095466136</v>
      </c>
      <c r="G51">
        <f t="shared" ref="G51:G65" si="60">((AY51-AL51/2)*S51-E51)/(AY51+AL51/2)</f>
        <v>231.29450769822881</v>
      </c>
      <c r="H51">
        <f t="shared" ref="H51:H65" si="61">AL51*1000</f>
        <v>8.6815836998384093</v>
      </c>
      <c r="I51">
        <f t="shared" ref="I51:I65" si="62">(AQ51-AW51)</f>
        <v>2.5320298264222449</v>
      </c>
      <c r="J51">
        <f t="shared" ref="J51:J65" si="63">(P51+AP51*D51)</f>
        <v>29.798368453979492</v>
      </c>
      <c r="K51" s="1">
        <v>6</v>
      </c>
      <c r="L51">
        <f t="shared" ref="L51:L65" si="64">(K51*AE51+AF51)</f>
        <v>1.4200000166893005</v>
      </c>
      <c r="M51" s="1">
        <v>1</v>
      </c>
      <c r="N51">
        <f t="shared" ref="N51:N65" si="65">L51*(M51+1)*(M51+1)/(M51*M51+1)</f>
        <v>2.8400000333786011</v>
      </c>
      <c r="O51" s="1">
        <v>31.082658767700195</v>
      </c>
      <c r="P51" s="1">
        <v>29.798368453979492</v>
      </c>
      <c r="Q51" s="1">
        <v>31.070436477661133</v>
      </c>
      <c r="R51" s="1">
        <v>399.96817016601562</v>
      </c>
      <c r="S51" s="1">
        <v>372.35275268554687</v>
      </c>
      <c r="T51" s="1">
        <v>11.879042625427246</v>
      </c>
      <c r="U51" s="1">
        <v>22.06928825378418</v>
      </c>
      <c r="V51" s="1">
        <v>19.942176818847656</v>
      </c>
      <c r="W51" s="1">
        <v>37.049251556396484</v>
      </c>
      <c r="X51" s="1">
        <v>499.88906860351562</v>
      </c>
      <c r="Y51" s="1">
        <v>1498.518798828125</v>
      </c>
      <c r="Z51" s="1">
        <v>193.90509033203125</v>
      </c>
      <c r="AA51" s="1">
        <v>76.093330383300781</v>
      </c>
      <c r="AB51" s="1">
        <v>-0.77263736724853516</v>
      </c>
      <c r="AC51" s="1">
        <v>0.29077470302581787</v>
      </c>
      <c r="AD51" s="1">
        <v>0.66666668653488159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ref="AK51:AK65" si="66">X51*0.000001/(K51*0.0001)</f>
        <v>0.83314844767252583</v>
      </c>
      <c r="AL51">
        <f t="shared" ref="AL51:AL65" si="67">(U51-T51)/(1000-U51)*AK51</f>
        <v>8.6815836998384091E-3</v>
      </c>
      <c r="AM51">
        <f t="shared" ref="AM51:AM65" si="68">(P51+273.15)</f>
        <v>302.94836845397947</v>
      </c>
      <c r="AN51">
        <f t="shared" ref="AN51:AN65" si="69">(O51+273.15)</f>
        <v>304.23265876770017</v>
      </c>
      <c r="AO51">
        <f t="shared" ref="AO51:AO65" si="70">(Y51*AG51+Z51*AH51)*AI51</f>
        <v>239.76300245337916</v>
      </c>
      <c r="AP51">
        <f t="shared" ref="AP51:AP65" si="71">((AO51+0.00000010773*(AN51^4-AM51^4))-AL51*44100)/(L51*51.4+0.00000043092*AM51^3)</f>
        <v>-1.5018289623090637</v>
      </c>
      <c r="AQ51">
        <f t="shared" ref="AQ51:AQ65" si="72">0.61365*EXP(17.502*J51/(240.97+J51))</f>
        <v>4.2113554688417434</v>
      </c>
      <c r="AR51">
        <f t="shared" ref="AR51:AR65" si="73">AQ51*1000/AA51</f>
        <v>55.344607045428454</v>
      </c>
      <c r="AS51">
        <f t="shared" ref="AS51:AS65" si="74">(AR51-U51)</f>
        <v>33.275318791644274</v>
      </c>
      <c r="AT51">
        <f t="shared" ref="AT51:AT65" si="75">IF(D51,P51,(O51+P51)/2)</f>
        <v>30.440513610839844</v>
      </c>
      <c r="AU51">
        <f t="shared" ref="AU51:AU65" si="76">0.61365*EXP(17.502*AT51/(240.97+AT51))</f>
        <v>4.3694467889415876</v>
      </c>
      <c r="AV51">
        <f t="shared" ref="AV51:AV65" si="77">IF(AS51&lt;&gt;0,(1000-(AR51+U51)/2)/AS51*AL51,0)</f>
        <v>0.25080288926183719</v>
      </c>
      <c r="AW51">
        <f t="shared" ref="AW51:AW65" si="78">U51*AA51/1000</f>
        <v>1.6793256424194987</v>
      </c>
      <c r="AX51">
        <f t="shared" ref="AX51:AX65" si="79">(AU51-AW51)</f>
        <v>2.6901211465220891</v>
      </c>
      <c r="AY51">
        <f t="shared" ref="AY51:AY65" si="80">1/(1.6/F51+1.37/N51)</f>
        <v>0.15876730727430977</v>
      </c>
      <c r="AZ51">
        <f t="shared" ref="AZ51:AZ65" si="81">G51*AA51*0.001</f>
        <v>17.599969390124233</v>
      </c>
      <c r="BA51">
        <f t="shared" ref="BA51:BA65" si="82">G51/S51</f>
        <v>0.62117039831194099</v>
      </c>
      <c r="BB51">
        <f t="shared" ref="BB51:BB65" si="83">(1-AL51*AA51/AQ51/F51)*100</f>
        <v>42.978598512034537</v>
      </c>
      <c r="BC51">
        <f t="shared" ref="BC51:BC65" si="84">(S51-E51/(N51/1.35))</f>
        <v>362.95260267861227</v>
      </c>
      <c r="BD51">
        <f t="shared" ref="BD51:BD65" si="85">E51*BB51/100/BC51</f>
        <v>2.3416484495630999E-2</v>
      </c>
    </row>
    <row r="52" spans="1:56" x14ac:dyDescent="0.25">
      <c r="A52" s="1">
        <v>32</v>
      </c>
      <c r="B52" s="1" t="s">
        <v>96</v>
      </c>
      <c r="C52" s="1">
        <v>1387.4999999888241</v>
      </c>
      <c r="D52" s="1">
        <v>0</v>
      </c>
      <c r="E52">
        <f t="shared" si="58"/>
        <v>19.775130617376451</v>
      </c>
      <c r="F52">
        <f t="shared" si="59"/>
        <v>0.27509694095466136</v>
      </c>
      <c r="G52">
        <f t="shared" si="60"/>
        <v>231.29450769822881</v>
      </c>
      <c r="H52">
        <f t="shared" si="61"/>
        <v>8.6815836998384093</v>
      </c>
      <c r="I52">
        <f t="shared" si="62"/>
        <v>2.5320298264222449</v>
      </c>
      <c r="J52">
        <f t="shared" si="63"/>
        <v>29.798368453979492</v>
      </c>
      <c r="K52" s="1">
        <v>6</v>
      </c>
      <c r="L52">
        <f t="shared" si="64"/>
        <v>1.4200000166893005</v>
      </c>
      <c r="M52" s="1">
        <v>1</v>
      </c>
      <c r="N52">
        <f t="shared" si="65"/>
        <v>2.8400000333786011</v>
      </c>
      <c r="O52" s="1">
        <v>31.082658767700195</v>
      </c>
      <c r="P52" s="1">
        <v>29.798368453979492</v>
      </c>
      <c r="Q52" s="1">
        <v>31.070436477661133</v>
      </c>
      <c r="R52" s="1">
        <v>399.96817016601562</v>
      </c>
      <c r="S52" s="1">
        <v>372.35275268554687</v>
      </c>
      <c r="T52" s="1">
        <v>11.879042625427246</v>
      </c>
      <c r="U52" s="1">
        <v>22.06928825378418</v>
      </c>
      <c r="V52" s="1">
        <v>19.942176818847656</v>
      </c>
      <c r="W52" s="1">
        <v>37.049251556396484</v>
      </c>
      <c r="X52" s="1">
        <v>499.88906860351562</v>
      </c>
      <c r="Y52" s="1">
        <v>1498.518798828125</v>
      </c>
      <c r="Z52" s="1">
        <v>193.90509033203125</v>
      </c>
      <c r="AA52" s="1">
        <v>76.093330383300781</v>
      </c>
      <c r="AB52" s="1">
        <v>-0.77263736724853516</v>
      </c>
      <c r="AC52" s="1">
        <v>0.29077470302581787</v>
      </c>
      <c r="AD52" s="1">
        <v>0.66666668653488159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0.83314844767252583</v>
      </c>
      <c r="AL52">
        <f t="shared" si="67"/>
        <v>8.6815836998384091E-3</v>
      </c>
      <c r="AM52">
        <f t="shared" si="68"/>
        <v>302.94836845397947</v>
      </c>
      <c r="AN52">
        <f t="shared" si="69"/>
        <v>304.23265876770017</v>
      </c>
      <c r="AO52">
        <f t="shared" si="70"/>
        <v>239.76300245337916</v>
      </c>
      <c r="AP52">
        <f t="shared" si="71"/>
        <v>-1.5018289623090637</v>
      </c>
      <c r="AQ52">
        <f t="shared" si="72"/>
        <v>4.2113554688417434</v>
      </c>
      <c r="AR52">
        <f t="shared" si="73"/>
        <v>55.344607045428454</v>
      </c>
      <c r="AS52">
        <f t="shared" si="74"/>
        <v>33.275318791644274</v>
      </c>
      <c r="AT52">
        <f t="shared" si="75"/>
        <v>30.440513610839844</v>
      </c>
      <c r="AU52">
        <f t="shared" si="76"/>
        <v>4.3694467889415876</v>
      </c>
      <c r="AV52">
        <f t="shared" si="77"/>
        <v>0.25080288926183719</v>
      </c>
      <c r="AW52">
        <f t="shared" si="78"/>
        <v>1.6793256424194987</v>
      </c>
      <c r="AX52">
        <f t="shared" si="79"/>
        <v>2.6901211465220891</v>
      </c>
      <c r="AY52">
        <f t="shared" si="80"/>
        <v>0.15876730727430977</v>
      </c>
      <c r="AZ52">
        <f t="shared" si="81"/>
        <v>17.599969390124233</v>
      </c>
      <c r="BA52">
        <f t="shared" si="82"/>
        <v>0.62117039831194099</v>
      </c>
      <c r="BB52">
        <f t="shared" si="83"/>
        <v>42.978598512034537</v>
      </c>
      <c r="BC52">
        <f t="shared" si="84"/>
        <v>362.95260267861227</v>
      </c>
      <c r="BD52">
        <f t="shared" si="85"/>
        <v>2.3416484495630999E-2</v>
      </c>
    </row>
    <row r="53" spans="1:56" x14ac:dyDescent="0.25">
      <c r="A53" s="1">
        <v>33</v>
      </c>
      <c r="B53" s="1" t="s">
        <v>96</v>
      </c>
      <c r="C53" s="1">
        <v>1387.9999999776483</v>
      </c>
      <c r="D53" s="1">
        <v>0</v>
      </c>
      <c r="E53">
        <f t="shared" si="58"/>
        <v>19.760570285532225</v>
      </c>
      <c r="F53">
        <f t="shared" si="59"/>
        <v>0.27513868846275086</v>
      </c>
      <c r="G53">
        <f t="shared" si="60"/>
        <v>231.40884019723558</v>
      </c>
      <c r="H53">
        <f t="shared" si="61"/>
        <v>8.6836902874474209</v>
      </c>
      <c r="I53">
        <f t="shared" si="62"/>
        <v>2.5322842359281084</v>
      </c>
      <c r="J53">
        <f t="shared" si="63"/>
        <v>29.800420761108398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31.083763122558594</v>
      </c>
      <c r="P53" s="1">
        <v>29.800420761108398</v>
      </c>
      <c r="Q53" s="1">
        <v>31.069511413574219</v>
      </c>
      <c r="R53" s="1">
        <v>399.96383666992187</v>
      </c>
      <c r="S53" s="1">
        <v>372.363037109375</v>
      </c>
      <c r="T53" s="1">
        <v>11.879098892211914</v>
      </c>
      <c r="U53" s="1">
        <v>22.072452545166016</v>
      </c>
      <c r="V53" s="1">
        <v>19.9410400390625</v>
      </c>
      <c r="W53" s="1">
        <v>37.052276611328125</v>
      </c>
      <c r="X53" s="1">
        <v>499.85629272460937</v>
      </c>
      <c r="Y53" s="1">
        <v>1498.5185546875</v>
      </c>
      <c r="Z53" s="1">
        <v>193.84037780761719</v>
      </c>
      <c r="AA53" s="1">
        <v>76.093421936035156</v>
      </c>
      <c r="AB53" s="1">
        <v>-0.77263736724853516</v>
      </c>
      <c r="AC53" s="1">
        <v>0.29077470302581787</v>
      </c>
      <c r="AD53" s="1">
        <v>0.66666668653488159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0.83309382120768216</v>
      </c>
      <c r="AL53">
        <f t="shared" si="67"/>
        <v>8.6836902874474209E-3</v>
      </c>
      <c r="AM53">
        <f t="shared" si="68"/>
        <v>302.95042076110838</v>
      </c>
      <c r="AN53">
        <f t="shared" si="69"/>
        <v>304.23376312255857</v>
      </c>
      <c r="AO53">
        <f t="shared" si="70"/>
        <v>239.76296339088003</v>
      </c>
      <c r="AP53">
        <f t="shared" si="71"/>
        <v>-1.5030501383936452</v>
      </c>
      <c r="AQ53">
        <f t="shared" si="72"/>
        <v>4.211852680610539</v>
      </c>
      <c r="AR53">
        <f t="shared" si="73"/>
        <v>55.351074684892765</v>
      </c>
      <c r="AS53">
        <f t="shared" si="74"/>
        <v>33.27862213972675</v>
      </c>
      <c r="AT53">
        <f t="shared" si="75"/>
        <v>30.442091941833496</v>
      </c>
      <c r="AU53">
        <f t="shared" si="76"/>
        <v>4.3698416451399797</v>
      </c>
      <c r="AV53">
        <f t="shared" si="77"/>
        <v>0.25083758836783893</v>
      </c>
      <c r="AW53">
        <f t="shared" si="78"/>
        <v>1.6795684446824306</v>
      </c>
      <c r="AX53">
        <f t="shared" si="79"/>
        <v>2.6902732004575491</v>
      </c>
      <c r="AY53">
        <f t="shared" si="80"/>
        <v>0.15878955553827337</v>
      </c>
      <c r="AZ53">
        <f t="shared" si="81"/>
        <v>17.608690516856779</v>
      </c>
      <c r="BA53">
        <f t="shared" si="82"/>
        <v>0.62146028777089213</v>
      </c>
      <c r="BB53">
        <f t="shared" si="83"/>
        <v>42.980079783722438</v>
      </c>
      <c r="BC53">
        <f t="shared" si="84"/>
        <v>362.96980838686244</v>
      </c>
      <c r="BD53">
        <f t="shared" si="85"/>
        <v>2.3398940292543913E-2</v>
      </c>
    </row>
    <row r="54" spans="1:56" x14ac:dyDescent="0.25">
      <c r="A54" s="1">
        <v>34</v>
      </c>
      <c r="B54" s="1" t="s">
        <v>97</v>
      </c>
      <c r="C54" s="1">
        <v>1388.4999999664724</v>
      </c>
      <c r="D54" s="1">
        <v>0</v>
      </c>
      <c r="E54">
        <f t="shared" si="58"/>
        <v>19.755874774648685</v>
      </c>
      <c r="F54">
        <f t="shared" si="59"/>
        <v>0.2750214138556405</v>
      </c>
      <c r="G54">
        <f t="shared" si="60"/>
        <v>231.378479514004</v>
      </c>
      <c r="H54">
        <f t="shared" si="61"/>
        <v>8.6828257116954735</v>
      </c>
      <c r="I54">
        <f t="shared" si="62"/>
        <v>2.5329993763024641</v>
      </c>
      <c r="J54">
        <f t="shared" si="63"/>
        <v>29.803365707397461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31.085111618041992</v>
      </c>
      <c r="P54" s="1">
        <v>29.803365707397461</v>
      </c>
      <c r="Q54" s="1">
        <v>31.069719314575195</v>
      </c>
      <c r="R54" s="1">
        <v>399.95062255859375</v>
      </c>
      <c r="S54" s="1">
        <v>372.35592651367187</v>
      </c>
      <c r="T54" s="1">
        <v>11.880135536193848</v>
      </c>
      <c r="U54" s="1">
        <v>22.072471618652344</v>
      </c>
      <c r="V54" s="1">
        <v>19.941213607788086</v>
      </c>
      <c r="W54" s="1">
        <v>37.049396514892578</v>
      </c>
      <c r="X54" s="1">
        <v>499.85641479492187</v>
      </c>
      <c r="Y54" s="1">
        <v>1498.5133056640625</v>
      </c>
      <c r="Z54" s="1">
        <v>193.77101135253906</v>
      </c>
      <c r="AA54" s="1">
        <v>76.093284606933594</v>
      </c>
      <c r="AB54" s="1">
        <v>-0.77263736724853516</v>
      </c>
      <c r="AC54" s="1">
        <v>0.29077470302581787</v>
      </c>
      <c r="AD54" s="1">
        <v>0.66666668653488159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0.83309402465820304</v>
      </c>
      <c r="AL54">
        <f t="shared" si="67"/>
        <v>8.6828257116954733E-3</v>
      </c>
      <c r="AM54">
        <f t="shared" si="68"/>
        <v>302.95336570739744</v>
      </c>
      <c r="AN54">
        <f t="shared" si="69"/>
        <v>304.23511161804197</v>
      </c>
      <c r="AO54">
        <f t="shared" si="70"/>
        <v>239.7621235471488</v>
      </c>
      <c r="AP54">
        <f t="shared" si="71"/>
        <v>-1.5028278118888487</v>
      </c>
      <c r="AQ54">
        <f t="shared" si="72"/>
        <v>4.212566241159041</v>
      </c>
      <c r="AR54">
        <f t="shared" si="73"/>
        <v>55.360552023998103</v>
      </c>
      <c r="AS54">
        <f t="shared" si="74"/>
        <v>33.28808040534576</v>
      </c>
      <c r="AT54">
        <f t="shared" si="75"/>
        <v>30.444238662719727</v>
      </c>
      <c r="AU54">
        <f t="shared" si="76"/>
        <v>4.3703787471859021</v>
      </c>
      <c r="AV54">
        <f t="shared" si="77"/>
        <v>0.25074011134765561</v>
      </c>
      <c r="AW54">
        <f t="shared" si="78"/>
        <v>1.6795668648565769</v>
      </c>
      <c r="AX54">
        <f t="shared" si="79"/>
        <v>2.6908118823293252</v>
      </c>
      <c r="AY54">
        <f t="shared" si="80"/>
        <v>0.15872705572932921</v>
      </c>
      <c r="AZ54">
        <f t="shared" si="81"/>
        <v>17.606348493578661</v>
      </c>
      <c r="BA54">
        <f t="shared" si="82"/>
        <v>0.62139061859542721</v>
      </c>
      <c r="BB54">
        <f t="shared" si="83"/>
        <v>42.971209460815373</v>
      </c>
      <c r="BC54">
        <f t="shared" si="84"/>
        <v>362.96492981215169</v>
      </c>
      <c r="BD54">
        <f t="shared" si="85"/>
        <v>2.3388866617566142E-2</v>
      </c>
    </row>
    <row r="55" spans="1:56" x14ac:dyDescent="0.25">
      <c r="A55" s="1">
        <v>35</v>
      </c>
      <c r="B55" s="1" t="s">
        <v>97</v>
      </c>
      <c r="C55" s="1">
        <v>1388.9999999552965</v>
      </c>
      <c r="D55" s="1">
        <v>0</v>
      </c>
      <c r="E55">
        <f t="shared" si="58"/>
        <v>19.801041975990746</v>
      </c>
      <c r="F55">
        <f t="shared" si="59"/>
        <v>0.27508075445309904</v>
      </c>
      <c r="G55">
        <f t="shared" si="60"/>
        <v>231.110933945282</v>
      </c>
      <c r="H55">
        <f t="shared" si="61"/>
        <v>8.685688899372467</v>
      </c>
      <c r="I55">
        <f t="shared" si="62"/>
        <v>2.5333230480242861</v>
      </c>
      <c r="J55">
        <f t="shared" si="63"/>
        <v>29.806304931640625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31.087003707885742</v>
      </c>
      <c r="P55" s="1">
        <v>29.806304931640625</v>
      </c>
      <c r="Q55" s="1">
        <v>31.069860458374023</v>
      </c>
      <c r="R55" s="1">
        <v>399.99365234375</v>
      </c>
      <c r="S55" s="1">
        <v>372.34255981445312</v>
      </c>
      <c r="T55" s="1">
        <v>11.881502151489258</v>
      </c>
      <c r="U55" s="1">
        <v>22.077529907226563</v>
      </c>
      <c r="V55" s="1">
        <v>19.941400527954102</v>
      </c>
      <c r="W55" s="1">
        <v>37.053974151611328</v>
      </c>
      <c r="X55" s="1">
        <v>499.83761596679687</v>
      </c>
      <c r="Y55" s="1">
        <v>1498.4219970703125</v>
      </c>
      <c r="Z55" s="1">
        <v>193.81576538085937</v>
      </c>
      <c r="AA55" s="1">
        <v>76.093452453613281</v>
      </c>
      <c r="AB55" s="1">
        <v>-0.77263736724853516</v>
      </c>
      <c r="AC55" s="1">
        <v>0.29077470302581787</v>
      </c>
      <c r="AD55" s="1">
        <v>0.66666668653488159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0.83306269327799465</v>
      </c>
      <c r="AL55">
        <f t="shared" si="67"/>
        <v>8.6856888993724676E-3</v>
      </c>
      <c r="AM55">
        <f t="shared" si="68"/>
        <v>302.9563049316406</v>
      </c>
      <c r="AN55">
        <f t="shared" si="69"/>
        <v>304.23700370788572</v>
      </c>
      <c r="AO55">
        <f t="shared" si="70"/>
        <v>239.74751417247535</v>
      </c>
      <c r="AP55">
        <f t="shared" si="71"/>
        <v>-1.504623850802167</v>
      </c>
      <c r="AQ55">
        <f t="shared" si="72"/>
        <v>4.2132785203130556</v>
      </c>
      <c r="AR55">
        <f t="shared" si="73"/>
        <v>55.369790493886164</v>
      </c>
      <c r="AS55">
        <f t="shared" si="74"/>
        <v>33.292260586659602</v>
      </c>
      <c r="AT55">
        <f t="shared" si="75"/>
        <v>30.446654319763184</v>
      </c>
      <c r="AU55">
        <f t="shared" si="76"/>
        <v>4.3709832048945039</v>
      </c>
      <c r="AV55">
        <f t="shared" si="77"/>
        <v>0.25078943534315162</v>
      </c>
      <c r="AW55">
        <f t="shared" si="78"/>
        <v>1.6799554722887697</v>
      </c>
      <c r="AX55">
        <f t="shared" si="79"/>
        <v>2.6910277326057344</v>
      </c>
      <c r="AY55">
        <f t="shared" si="80"/>
        <v>0.15875868095421636</v>
      </c>
      <c r="AZ55">
        <f t="shared" si="81"/>
        <v>17.586028863675473</v>
      </c>
      <c r="BA55">
        <f t="shared" si="82"/>
        <v>0.62069437901605962</v>
      </c>
      <c r="BB55">
        <f t="shared" si="83"/>
        <v>42.974226750189167</v>
      </c>
      <c r="BC55">
        <f t="shared" si="84"/>
        <v>362.93009278860364</v>
      </c>
      <c r="BD55">
        <f t="shared" si="85"/>
        <v>2.3446236194635008E-2</v>
      </c>
    </row>
    <row r="56" spans="1:56" x14ac:dyDescent="0.25">
      <c r="A56" s="1">
        <v>36</v>
      </c>
      <c r="B56" s="1" t="s">
        <v>98</v>
      </c>
      <c r="C56" s="1">
        <v>1389.4999999441206</v>
      </c>
      <c r="D56" s="1">
        <v>0</v>
      </c>
      <c r="E56">
        <f t="shared" si="58"/>
        <v>19.783511346870494</v>
      </c>
      <c r="F56">
        <f t="shared" si="59"/>
        <v>0.2751197174998074</v>
      </c>
      <c r="G56">
        <f t="shared" si="60"/>
        <v>231.24454121731753</v>
      </c>
      <c r="H56">
        <f t="shared" si="61"/>
        <v>8.6881184041215658</v>
      </c>
      <c r="I56">
        <f t="shared" si="62"/>
        <v>2.5336899914399003</v>
      </c>
      <c r="J56">
        <f t="shared" si="63"/>
        <v>29.808975219726563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31.088428497314453</v>
      </c>
      <c r="P56" s="1">
        <v>29.808975219726563</v>
      </c>
      <c r="Q56" s="1">
        <v>31.069774627685547</v>
      </c>
      <c r="R56" s="1">
        <v>399.98675537109375</v>
      </c>
      <c r="S56" s="1">
        <v>372.35592651367187</v>
      </c>
      <c r="T56" s="1">
        <v>11.882522583007812</v>
      </c>
      <c r="U56" s="1">
        <v>22.081199645996094</v>
      </c>
      <c r="V56" s="1">
        <v>19.941505432128906</v>
      </c>
      <c r="W56" s="1">
        <v>37.057144165039063</v>
      </c>
      <c r="X56" s="1">
        <v>499.84567260742187</v>
      </c>
      <c r="Y56" s="1">
        <v>1498.417236328125</v>
      </c>
      <c r="Z56" s="1">
        <v>193.81785583496094</v>
      </c>
      <c r="AA56" s="1">
        <v>76.093498229980469</v>
      </c>
      <c r="AB56" s="1">
        <v>-0.77263736724853516</v>
      </c>
      <c r="AC56" s="1">
        <v>0.29077470302581787</v>
      </c>
      <c r="AD56" s="1">
        <v>0.66666668653488159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0.83307612101236972</v>
      </c>
      <c r="AL56">
        <f t="shared" si="67"/>
        <v>8.688118404121566E-3</v>
      </c>
      <c r="AM56">
        <f t="shared" si="68"/>
        <v>302.95897521972654</v>
      </c>
      <c r="AN56">
        <f t="shared" si="69"/>
        <v>304.23842849731443</v>
      </c>
      <c r="AO56">
        <f t="shared" si="70"/>
        <v>239.74675245374237</v>
      </c>
      <c r="AP56">
        <f t="shared" si="71"/>
        <v>-1.5060612063282504</v>
      </c>
      <c r="AQ56">
        <f t="shared" si="72"/>
        <v>4.2139257176183493</v>
      </c>
      <c r="AR56">
        <f t="shared" si="73"/>
        <v>55.378262474967705</v>
      </c>
      <c r="AS56">
        <f t="shared" si="74"/>
        <v>33.297062828971612</v>
      </c>
      <c r="AT56">
        <f t="shared" si="75"/>
        <v>30.448701858520508</v>
      </c>
      <c r="AU56">
        <f t="shared" si="76"/>
        <v>4.3714956072515445</v>
      </c>
      <c r="AV56">
        <f t="shared" si="77"/>
        <v>0.25082182046524543</v>
      </c>
      <c r="AW56">
        <f t="shared" si="78"/>
        <v>1.6802357261784491</v>
      </c>
      <c r="AX56">
        <f t="shared" si="79"/>
        <v>2.6912598810730954</v>
      </c>
      <c r="AY56">
        <f t="shared" si="80"/>
        <v>0.15877944551412718</v>
      </c>
      <c r="AZ56">
        <f t="shared" si="81"/>
        <v>17.596206087812597</v>
      </c>
      <c r="BA56">
        <f t="shared" si="82"/>
        <v>0.62103091357356677</v>
      </c>
      <c r="BB56">
        <f t="shared" si="83"/>
        <v>42.975079469353261</v>
      </c>
      <c r="BC56">
        <f t="shared" si="84"/>
        <v>362.95179270931328</v>
      </c>
      <c r="BD56">
        <f t="shared" si="85"/>
        <v>2.3424542580935306E-2</v>
      </c>
    </row>
    <row r="57" spans="1:56" x14ac:dyDescent="0.25">
      <c r="A57" s="1">
        <v>37</v>
      </c>
      <c r="B57" s="1" t="s">
        <v>98</v>
      </c>
      <c r="C57" s="1">
        <v>1389.9999999329448</v>
      </c>
      <c r="D57" s="1">
        <v>0</v>
      </c>
      <c r="E57">
        <f t="shared" si="58"/>
        <v>19.790390169402361</v>
      </c>
      <c r="F57">
        <f t="shared" si="59"/>
        <v>0.27509183821772426</v>
      </c>
      <c r="G57">
        <f t="shared" si="60"/>
        <v>231.22512795293343</v>
      </c>
      <c r="H57">
        <f t="shared" si="61"/>
        <v>8.6888732824815129</v>
      </c>
      <c r="I57">
        <f t="shared" si="62"/>
        <v>2.5341234753399933</v>
      </c>
      <c r="J57">
        <f t="shared" si="63"/>
        <v>29.811714172363281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31.089988708496094</v>
      </c>
      <c r="P57" s="1">
        <v>29.811714172363281</v>
      </c>
      <c r="Q57" s="1">
        <v>31.069952011108398</v>
      </c>
      <c r="R57" s="1">
        <v>400.03512573242187</v>
      </c>
      <c r="S57" s="1">
        <v>372.39501953125</v>
      </c>
      <c r="T57" s="1">
        <v>11.884639739990234</v>
      </c>
      <c r="U57" s="1">
        <v>22.084272384643555</v>
      </c>
      <c r="V57" s="1">
        <v>19.943244934082031</v>
      </c>
      <c r="W57" s="1">
        <v>37.058933258056641</v>
      </c>
      <c r="X57" s="1">
        <v>499.8406982421875</v>
      </c>
      <c r="Y57" s="1">
        <v>1498.5087890625</v>
      </c>
      <c r="Z57" s="1">
        <v>193.84442138671875</v>
      </c>
      <c r="AA57" s="1">
        <v>76.093345642089844</v>
      </c>
      <c r="AB57" s="1">
        <v>-0.77263736724853516</v>
      </c>
      <c r="AC57" s="1">
        <v>0.29077470302581787</v>
      </c>
      <c r="AD57" s="1">
        <v>0.66666668653488159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0.83306783040364574</v>
      </c>
      <c r="AL57">
        <f t="shared" si="67"/>
        <v>8.6888732824815136E-3</v>
      </c>
      <c r="AM57">
        <f t="shared" si="68"/>
        <v>302.96171417236326</v>
      </c>
      <c r="AN57">
        <f t="shared" si="69"/>
        <v>304.23998870849607</v>
      </c>
      <c r="AO57">
        <f t="shared" si="70"/>
        <v>239.76140089091496</v>
      </c>
      <c r="AP57">
        <f t="shared" si="71"/>
        <v>-1.5064382646919774</v>
      </c>
      <c r="AQ57">
        <f t="shared" si="72"/>
        <v>4.2145896471587347</v>
      </c>
      <c r="AR57">
        <f t="shared" si="73"/>
        <v>55.38709872190848</v>
      </c>
      <c r="AS57">
        <f t="shared" si="74"/>
        <v>33.302826337264925</v>
      </c>
      <c r="AT57">
        <f t="shared" si="75"/>
        <v>30.450851440429688</v>
      </c>
      <c r="AU57">
        <f t="shared" si="76"/>
        <v>4.3720336025087283</v>
      </c>
      <c r="AV57">
        <f t="shared" si="77"/>
        <v>0.25079864797700535</v>
      </c>
      <c r="AW57">
        <f t="shared" si="78"/>
        <v>1.6804661718187417</v>
      </c>
      <c r="AX57">
        <f t="shared" si="79"/>
        <v>2.6915674306899868</v>
      </c>
      <c r="AY57">
        <f t="shared" si="80"/>
        <v>0.15876458786603165</v>
      </c>
      <c r="AZ57">
        <f t="shared" si="81"/>
        <v>17.594693582459016</v>
      </c>
      <c r="BA57">
        <f t="shared" si="82"/>
        <v>0.62091358859736279</v>
      </c>
      <c r="BB57">
        <f t="shared" si="83"/>
        <v>42.973444323614174</v>
      </c>
      <c r="BC57">
        <f t="shared" si="84"/>
        <v>362.9876158641066</v>
      </c>
      <c r="BD57">
        <f t="shared" si="85"/>
        <v>2.3429483346500857E-2</v>
      </c>
    </row>
    <row r="58" spans="1:56" x14ac:dyDescent="0.25">
      <c r="A58" s="1">
        <v>38</v>
      </c>
      <c r="B58" s="1" t="s">
        <v>99</v>
      </c>
      <c r="C58" s="1">
        <v>1390.4999999217689</v>
      </c>
      <c r="D58" s="1">
        <v>0</v>
      </c>
      <c r="E58">
        <f t="shared" si="58"/>
        <v>19.80015869194315</v>
      </c>
      <c r="F58">
        <f t="shared" si="59"/>
        <v>0.27508798829518294</v>
      </c>
      <c r="G58">
        <f t="shared" si="60"/>
        <v>231.16472195950132</v>
      </c>
      <c r="H58">
        <f t="shared" si="61"/>
        <v>8.6914870848653667</v>
      </c>
      <c r="I58">
        <f t="shared" si="62"/>
        <v>2.5349025096472886</v>
      </c>
      <c r="J58">
        <f t="shared" si="63"/>
        <v>29.816156387329102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31.091215133666992</v>
      </c>
      <c r="P58" s="1">
        <v>29.816156387329102</v>
      </c>
      <c r="Q58" s="1">
        <v>31.070222854614258</v>
      </c>
      <c r="R58" s="1">
        <v>400.05413818359375</v>
      </c>
      <c r="S58" s="1">
        <v>372.40145874023437</v>
      </c>
      <c r="T58" s="1">
        <v>11.885601997375488</v>
      </c>
      <c r="U58" s="1">
        <v>22.088119506835938</v>
      </c>
      <c r="V58" s="1">
        <v>19.943531036376953</v>
      </c>
      <c r="W58" s="1">
        <v>37.062915802001953</v>
      </c>
      <c r="X58" s="1">
        <v>499.84771728515625</v>
      </c>
      <c r="Y58" s="1">
        <v>1498.7791748046875</v>
      </c>
      <c r="Z58" s="1">
        <v>193.8951416015625</v>
      </c>
      <c r="AA58" s="1">
        <v>76.093582153320312</v>
      </c>
      <c r="AB58" s="1">
        <v>-0.77263736724853516</v>
      </c>
      <c r="AC58" s="1">
        <v>0.29077470302581787</v>
      </c>
      <c r="AD58" s="1">
        <v>0.66666668653488159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0.83307952880859371</v>
      </c>
      <c r="AL58">
        <f t="shared" si="67"/>
        <v>8.6914870848653659E-3</v>
      </c>
      <c r="AM58">
        <f t="shared" si="68"/>
        <v>302.96615638732908</v>
      </c>
      <c r="AN58">
        <f t="shared" si="69"/>
        <v>304.24121513366697</v>
      </c>
      <c r="AO58">
        <f t="shared" si="70"/>
        <v>239.80466260869798</v>
      </c>
      <c r="AP58">
        <f t="shared" si="71"/>
        <v>-1.5077276577192882</v>
      </c>
      <c r="AQ58">
        <f t="shared" si="72"/>
        <v>4.2156666459530658</v>
      </c>
      <c r="AR58">
        <f t="shared" si="73"/>
        <v>55.40108017860107</v>
      </c>
      <c r="AS58">
        <f t="shared" si="74"/>
        <v>33.312960671765133</v>
      </c>
      <c r="AT58">
        <f t="shared" si="75"/>
        <v>30.453685760498047</v>
      </c>
      <c r="AU58">
        <f t="shared" si="76"/>
        <v>4.3727430615415921</v>
      </c>
      <c r="AV58">
        <f t="shared" si="77"/>
        <v>0.25079544799526865</v>
      </c>
      <c r="AW58">
        <f t="shared" si="78"/>
        <v>1.6807641363057773</v>
      </c>
      <c r="AX58">
        <f t="shared" si="79"/>
        <v>2.6919789252358148</v>
      </c>
      <c r="AY58">
        <f t="shared" si="80"/>
        <v>0.15876253611665614</v>
      </c>
      <c r="AZ58">
        <f t="shared" si="81"/>
        <v>17.590151761374759</v>
      </c>
      <c r="BA58">
        <f t="shared" si="82"/>
        <v>0.6207406457039375</v>
      </c>
      <c r="BB58">
        <f t="shared" si="83"/>
        <v>42.969887358217228</v>
      </c>
      <c r="BC58">
        <f t="shared" si="84"/>
        <v>362.98941158531807</v>
      </c>
      <c r="BD58">
        <f t="shared" si="85"/>
        <v>2.3438991924083882E-2</v>
      </c>
    </row>
    <row r="59" spans="1:56" x14ac:dyDescent="0.25">
      <c r="A59" s="1">
        <v>39</v>
      </c>
      <c r="B59" s="1" t="s">
        <v>99</v>
      </c>
      <c r="C59" s="1">
        <v>1390.999999910593</v>
      </c>
      <c r="D59" s="1">
        <v>0</v>
      </c>
      <c r="E59">
        <f t="shared" si="58"/>
        <v>19.808453370451666</v>
      </c>
      <c r="F59">
        <f t="shared" si="59"/>
        <v>0.27503798866243478</v>
      </c>
      <c r="G59">
        <f t="shared" si="60"/>
        <v>231.09273648338598</v>
      </c>
      <c r="H59">
        <f t="shared" si="61"/>
        <v>8.6930541766060685</v>
      </c>
      <c r="I59">
        <f t="shared" si="62"/>
        <v>2.5357509609228179</v>
      </c>
      <c r="J59">
        <f t="shared" si="63"/>
        <v>29.820608139038086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31.0931396484375</v>
      </c>
      <c r="P59" s="1">
        <v>29.820608139038086</v>
      </c>
      <c r="Q59" s="1">
        <v>31.070608139038086</v>
      </c>
      <c r="R59" s="1">
        <v>400.06927490234375</v>
      </c>
      <c r="S59" s="1">
        <v>372.40658569335938</v>
      </c>
      <c r="T59" s="1">
        <v>11.887141227722168</v>
      </c>
      <c r="U59" s="1">
        <v>22.091207504272461</v>
      </c>
      <c r="V59" s="1">
        <v>19.943878173828125</v>
      </c>
      <c r="W59" s="1">
        <v>37.063945770263672</v>
      </c>
      <c r="X59" s="1">
        <v>499.86038208007812</v>
      </c>
      <c r="Y59" s="1">
        <v>1499.06591796875</v>
      </c>
      <c r="Z59" s="1">
        <v>193.81843566894531</v>
      </c>
      <c r="AA59" s="1">
        <v>76.093406677246094</v>
      </c>
      <c r="AB59" s="1">
        <v>-0.77263736724853516</v>
      </c>
      <c r="AC59" s="1">
        <v>0.29077470302581787</v>
      </c>
      <c r="AD59" s="1">
        <v>0.66666668653488159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0.83310063680013002</v>
      </c>
      <c r="AL59">
        <f t="shared" si="67"/>
        <v>8.6930541766060687E-3</v>
      </c>
      <c r="AM59">
        <f t="shared" si="68"/>
        <v>302.97060813903806</v>
      </c>
      <c r="AN59">
        <f t="shared" si="69"/>
        <v>304.24313964843748</v>
      </c>
      <c r="AO59">
        <f t="shared" si="70"/>
        <v>239.85054151392251</v>
      </c>
      <c r="AP59">
        <f t="shared" si="71"/>
        <v>-1.5083446469066224</v>
      </c>
      <c r="AQ59">
        <f t="shared" si="72"/>
        <v>4.2167461975368532</v>
      </c>
      <c r="AR59">
        <f t="shared" si="73"/>
        <v>55.415395126444906</v>
      </c>
      <c r="AS59">
        <f t="shared" si="74"/>
        <v>33.324187622172445</v>
      </c>
      <c r="AT59">
        <f t="shared" si="75"/>
        <v>30.456873893737793</v>
      </c>
      <c r="AU59">
        <f t="shared" si="76"/>
        <v>4.3735412034653978</v>
      </c>
      <c r="AV59">
        <f t="shared" si="77"/>
        <v>0.25075388854159164</v>
      </c>
      <c r="AW59">
        <f t="shared" si="78"/>
        <v>1.680995236614035</v>
      </c>
      <c r="AX59">
        <f t="shared" si="79"/>
        <v>2.6925459668513625</v>
      </c>
      <c r="AY59">
        <f t="shared" si="80"/>
        <v>0.15873588928099386</v>
      </c>
      <c r="AZ59">
        <f t="shared" si="81"/>
        <v>17.584633577387955</v>
      </c>
      <c r="BA59">
        <f t="shared" si="82"/>
        <v>0.62053880183974075</v>
      </c>
      <c r="BB59">
        <f t="shared" si="83"/>
        <v>42.963972645312708</v>
      </c>
      <c r="BC59">
        <f t="shared" si="84"/>
        <v>362.99059564553642</v>
      </c>
      <c r="BD59">
        <f t="shared" si="85"/>
        <v>2.3445506824785502E-2</v>
      </c>
    </row>
    <row r="60" spans="1:56" x14ac:dyDescent="0.25">
      <c r="A60" s="1">
        <v>40</v>
      </c>
      <c r="B60" s="1" t="s">
        <v>100</v>
      </c>
      <c r="C60" s="1">
        <v>1391.4999998994172</v>
      </c>
      <c r="D60" s="1">
        <v>0</v>
      </c>
      <c r="E60">
        <f t="shared" si="58"/>
        <v>19.799708324692389</v>
      </c>
      <c r="F60">
        <f t="shared" si="59"/>
        <v>0.27497368896234547</v>
      </c>
      <c r="G60">
        <f t="shared" si="60"/>
        <v>231.13011086653771</v>
      </c>
      <c r="H60">
        <f t="shared" si="61"/>
        <v>8.6942057527348311</v>
      </c>
      <c r="I60">
        <f t="shared" si="62"/>
        <v>2.5366081989752471</v>
      </c>
      <c r="J60">
        <f t="shared" si="63"/>
        <v>29.824958801269531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31.094226837158203</v>
      </c>
      <c r="P60" s="1">
        <v>29.824958801269531</v>
      </c>
      <c r="Q60" s="1">
        <v>31.071229934692383</v>
      </c>
      <c r="R60" s="1">
        <v>400.07492065429687</v>
      </c>
      <c r="S60" s="1">
        <v>372.42303466796875</v>
      </c>
      <c r="T60" s="1">
        <v>11.888765335083008</v>
      </c>
      <c r="U60" s="1">
        <v>22.093790054321289</v>
      </c>
      <c r="V60" s="1">
        <v>19.94538688659668</v>
      </c>
      <c r="W60" s="1">
        <v>37.066017150878906</v>
      </c>
      <c r="X60" s="1">
        <v>499.87832641601562</v>
      </c>
      <c r="Y60" s="1">
        <v>1499.3179931640625</v>
      </c>
      <c r="Z60" s="1">
        <v>193.80923461914062</v>
      </c>
      <c r="AA60" s="1">
        <v>76.093475341796875</v>
      </c>
      <c r="AB60" s="1">
        <v>-0.77263736724853516</v>
      </c>
      <c r="AC60" s="1">
        <v>0.29077470302581787</v>
      </c>
      <c r="AD60" s="1">
        <v>0.66666668653488159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0.83313054402669251</v>
      </c>
      <c r="AL60">
        <f t="shared" si="67"/>
        <v>8.6942057527348311E-3</v>
      </c>
      <c r="AM60">
        <f t="shared" si="68"/>
        <v>302.97495880126951</v>
      </c>
      <c r="AN60">
        <f t="shared" si="69"/>
        <v>304.24422683715818</v>
      </c>
      <c r="AO60">
        <f t="shared" si="70"/>
        <v>239.89087354427102</v>
      </c>
      <c r="AP60">
        <f t="shared" si="71"/>
        <v>-1.5089168218475797</v>
      </c>
      <c r="AQ60">
        <f t="shared" si="72"/>
        <v>4.2178014676805811</v>
      </c>
      <c r="AR60">
        <f t="shared" si="73"/>
        <v>55.429213197781408</v>
      </c>
      <c r="AS60">
        <f t="shared" si="74"/>
        <v>33.335423143460119</v>
      </c>
      <c r="AT60">
        <f t="shared" si="75"/>
        <v>30.459592819213867</v>
      </c>
      <c r="AU60">
        <f t="shared" si="76"/>
        <v>4.3742219805710434</v>
      </c>
      <c r="AV60">
        <f t="shared" si="77"/>
        <v>0.25070044097977878</v>
      </c>
      <c r="AW60">
        <f t="shared" si="78"/>
        <v>1.6811932687053341</v>
      </c>
      <c r="AX60">
        <f t="shared" si="79"/>
        <v>2.6930287118657095</v>
      </c>
      <c r="AY60">
        <f t="shared" si="80"/>
        <v>0.15870162026797083</v>
      </c>
      <c r="AZ60">
        <f t="shared" si="81"/>
        <v>17.587493391969662</v>
      </c>
      <c r="BA60">
        <f t="shared" si="82"/>
        <v>0.62061174887477144</v>
      </c>
      <c r="BB60">
        <f t="shared" si="83"/>
        <v>42.957301840849148</v>
      </c>
      <c r="BC60">
        <f t="shared" si="84"/>
        <v>363.01120159607405</v>
      </c>
      <c r="BD60">
        <f t="shared" si="85"/>
        <v>2.3430187364052488E-2</v>
      </c>
    </row>
    <row r="61" spans="1:56" x14ac:dyDescent="0.25">
      <c r="A61" s="1">
        <v>41</v>
      </c>
      <c r="B61" s="1" t="s">
        <v>100</v>
      </c>
      <c r="C61" s="1">
        <v>1391.9999998882413</v>
      </c>
      <c r="D61" s="1">
        <v>0</v>
      </c>
      <c r="E61">
        <f t="shared" si="58"/>
        <v>19.814482673851291</v>
      </c>
      <c r="F61">
        <f t="shared" si="59"/>
        <v>0.27490694934958282</v>
      </c>
      <c r="G61">
        <f t="shared" si="60"/>
        <v>231.00320235835881</v>
      </c>
      <c r="H61">
        <f t="shared" si="61"/>
        <v>8.6950713681410541</v>
      </c>
      <c r="I61">
        <f t="shared" si="62"/>
        <v>2.5374094811106236</v>
      </c>
      <c r="J61">
        <f t="shared" si="63"/>
        <v>29.829229354858398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31.095552444458008</v>
      </c>
      <c r="P61" s="1">
        <v>29.829229354858398</v>
      </c>
      <c r="Q61" s="1">
        <v>31.071449279785156</v>
      </c>
      <c r="R61" s="1">
        <v>400.0875244140625</v>
      </c>
      <c r="S61" s="1">
        <v>372.41897583007812</v>
      </c>
      <c r="T61" s="1">
        <v>11.891310691833496</v>
      </c>
      <c r="U61" s="1">
        <v>22.096797943115234</v>
      </c>
      <c r="V61" s="1">
        <v>19.948219299316406</v>
      </c>
      <c r="W61" s="1">
        <v>37.068389892578125</v>
      </c>
      <c r="X61" s="1">
        <v>499.90390014648437</v>
      </c>
      <c r="Y61" s="1">
        <v>1499.51904296875</v>
      </c>
      <c r="Z61" s="1">
        <v>193.8360595703125</v>
      </c>
      <c r="AA61" s="1">
        <v>76.093742370605469</v>
      </c>
      <c r="AB61" s="1">
        <v>-0.77263736724853516</v>
      </c>
      <c r="AC61" s="1">
        <v>0.29077470302581787</v>
      </c>
      <c r="AD61" s="1">
        <v>0.66666668653488159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0.83317316691080723</v>
      </c>
      <c r="AL61">
        <f t="shared" si="67"/>
        <v>8.6950713681410545E-3</v>
      </c>
      <c r="AM61">
        <f t="shared" si="68"/>
        <v>302.97922935485838</v>
      </c>
      <c r="AN61">
        <f t="shared" si="69"/>
        <v>304.24555244445799</v>
      </c>
      <c r="AO61">
        <f t="shared" si="70"/>
        <v>239.92304151230201</v>
      </c>
      <c r="AP61">
        <f t="shared" si="71"/>
        <v>-1.5093915014565089</v>
      </c>
      <c r="AQ61">
        <f t="shared" si="72"/>
        <v>4.2188375310093589</v>
      </c>
      <c r="AR61">
        <f t="shared" si="73"/>
        <v>55.442634303120684</v>
      </c>
      <c r="AS61">
        <f t="shared" si="74"/>
        <v>33.34583636000545</v>
      </c>
      <c r="AT61">
        <f t="shared" si="75"/>
        <v>30.462390899658203</v>
      </c>
      <c r="AU61">
        <f t="shared" si="76"/>
        <v>4.3749226732605528</v>
      </c>
      <c r="AV61">
        <f t="shared" si="77"/>
        <v>0.25064496296612332</v>
      </c>
      <c r="AW61">
        <f t="shared" si="78"/>
        <v>1.6814280498987355</v>
      </c>
      <c r="AX61">
        <f t="shared" si="79"/>
        <v>2.6934946233618176</v>
      </c>
      <c r="AY61">
        <f t="shared" si="80"/>
        <v>0.15866604958726382</v>
      </c>
      <c r="AZ61">
        <f t="shared" si="81"/>
        <v>17.577898167041795</v>
      </c>
      <c r="BA61">
        <f t="shared" si="82"/>
        <v>0.62027774455767137</v>
      </c>
      <c r="BB61">
        <f t="shared" si="83"/>
        <v>42.951585971530712</v>
      </c>
      <c r="BC61">
        <f t="shared" si="84"/>
        <v>363.00011974017991</v>
      </c>
      <c r="BD61">
        <f t="shared" si="85"/>
        <v>2.3445266537556096E-2</v>
      </c>
    </row>
    <row r="62" spans="1:56" x14ac:dyDescent="0.25">
      <c r="A62" s="1">
        <v>42</v>
      </c>
      <c r="B62" s="1" t="s">
        <v>101</v>
      </c>
      <c r="C62" s="1">
        <v>1392.4999998770654</v>
      </c>
      <c r="D62" s="1">
        <v>0</v>
      </c>
      <c r="E62">
        <f t="shared" si="58"/>
        <v>19.815494610441409</v>
      </c>
      <c r="F62">
        <f t="shared" si="59"/>
        <v>0.27492039996661483</v>
      </c>
      <c r="G62">
        <f t="shared" si="60"/>
        <v>230.98685608198386</v>
      </c>
      <c r="H62">
        <f t="shared" si="61"/>
        <v>8.6972757444230009</v>
      </c>
      <c r="I62">
        <f t="shared" si="62"/>
        <v>2.5379362039748865</v>
      </c>
      <c r="J62">
        <f t="shared" si="63"/>
        <v>29.832441329956055</v>
      </c>
      <c r="K62" s="1">
        <v>6</v>
      </c>
      <c r="L62">
        <f t="shared" si="64"/>
        <v>1.4200000166893005</v>
      </c>
      <c r="M62" s="1">
        <v>1</v>
      </c>
      <c r="N62">
        <f t="shared" si="65"/>
        <v>2.8400000333786011</v>
      </c>
      <c r="O62" s="1">
        <v>31.097187042236328</v>
      </c>
      <c r="P62" s="1">
        <v>29.832441329956055</v>
      </c>
      <c r="Q62" s="1">
        <v>31.071025848388672</v>
      </c>
      <c r="R62" s="1">
        <v>400.07601928710937</v>
      </c>
      <c r="S62" s="1">
        <v>372.406005859375</v>
      </c>
      <c r="T62" s="1">
        <v>11.892176628112793</v>
      </c>
      <c r="U62" s="1">
        <v>22.099996566772461</v>
      </c>
      <c r="V62" s="1">
        <v>19.94792366027832</v>
      </c>
      <c r="W62" s="1">
        <v>37.070510864257813</v>
      </c>
      <c r="X62" s="1">
        <v>499.91473388671875</v>
      </c>
      <c r="Y62" s="1">
        <v>1499.7877197265625</v>
      </c>
      <c r="Z62" s="1">
        <v>193.8800048828125</v>
      </c>
      <c r="AA62" s="1">
        <v>76.094161987304687</v>
      </c>
      <c r="AB62" s="1">
        <v>-0.77263736724853516</v>
      </c>
      <c r="AC62" s="1">
        <v>0.29077470302581787</v>
      </c>
      <c r="AD62" s="1">
        <v>0.66666668653488159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0.83319122314453109</v>
      </c>
      <c r="AL62">
        <f t="shared" si="67"/>
        <v>8.6972757444230015E-3</v>
      </c>
      <c r="AM62">
        <f t="shared" si="68"/>
        <v>302.98244132995603</v>
      </c>
      <c r="AN62">
        <f t="shared" si="69"/>
        <v>304.24718704223631</v>
      </c>
      <c r="AO62">
        <f t="shared" si="70"/>
        <v>239.96602979259114</v>
      </c>
      <c r="AP62">
        <f t="shared" si="71"/>
        <v>-1.5102424499527924</v>
      </c>
      <c r="AQ62">
        <f t="shared" si="72"/>
        <v>4.2196169226457476</v>
      </c>
      <c r="AR62">
        <f t="shared" si="73"/>
        <v>55.452571031004133</v>
      </c>
      <c r="AS62">
        <f t="shared" si="74"/>
        <v>33.352574464231672</v>
      </c>
      <c r="AT62">
        <f t="shared" si="75"/>
        <v>30.464814186096191</v>
      </c>
      <c r="AU62">
        <f t="shared" si="76"/>
        <v>4.3755295894058852</v>
      </c>
      <c r="AV62">
        <f t="shared" si="77"/>
        <v>0.250656144126014</v>
      </c>
      <c r="AW62">
        <f t="shared" si="78"/>
        <v>1.6816807186708611</v>
      </c>
      <c r="AX62">
        <f t="shared" si="79"/>
        <v>2.6938488707350241</v>
      </c>
      <c r="AY62">
        <f t="shared" si="80"/>
        <v>0.15867321856356623</v>
      </c>
      <c r="AZ62">
        <f t="shared" si="81"/>
        <v>17.576751243640718</v>
      </c>
      <c r="BA62">
        <f t="shared" si="82"/>
        <v>0.62025545358472889</v>
      </c>
      <c r="BB62">
        <f t="shared" si="83"/>
        <v>42.950139659050755</v>
      </c>
      <c r="BC62">
        <f t="shared" si="84"/>
        <v>362.98666874328643</v>
      </c>
      <c r="BD62">
        <f t="shared" si="85"/>
        <v>2.3446543198905486E-2</v>
      </c>
    </row>
    <row r="63" spans="1:56" x14ac:dyDescent="0.25">
      <c r="A63" s="1">
        <v>43</v>
      </c>
      <c r="B63" s="1" t="s">
        <v>101</v>
      </c>
      <c r="C63" s="1">
        <v>1392.9999998658895</v>
      </c>
      <c r="D63" s="1">
        <v>0</v>
      </c>
      <c r="E63">
        <f t="shared" si="58"/>
        <v>19.778577706033076</v>
      </c>
      <c r="F63">
        <f t="shared" si="59"/>
        <v>0.27483588994924757</v>
      </c>
      <c r="G63">
        <f t="shared" si="60"/>
        <v>231.20645309208084</v>
      </c>
      <c r="H63">
        <f t="shared" si="61"/>
        <v>8.6975497226640908</v>
      </c>
      <c r="I63">
        <f t="shared" si="62"/>
        <v>2.5387109908083807</v>
      </c>
      <c r="J63">
        <f t="shared" si="63"/>
        <v>29.836114883422852</v>
      </c>
      <c r="K63" s="1">
        <v>6</v>
      </c>
      <c r="L63">
        <f t="shared" si="64"/>
        <v>1.4200000166893005</v>
      </c>
      <c r="M63" s="1">
        <v>1</v>
      </c>
      <c r="N63">
        <f t="shared" si="65"/>
        <v>2.8400000333786011</v>
      </c>
      <c r="O63" s="1">
        <v>31.098659515380859</v>
      </c>
      <c r="P63" s="1">
        <v>29.836114883422852</v>
      </c>
      <c r="Q63" s="1">
        <v>31.071632385253906</v>
      </c>
      <c r="R63" s="1">
        <v>400.06448364257812</v>
      </c>
      <c r="S63" s="1">
        <v>372.44052124023437</v>
      </c>
      <c r="T63" s="1">
        <v>11.894221305847168</v>
      </c>
      <c r="U63" s="1">
        <v>22.101524353027344</v>
      </c>
      <c r="V63" s="1">
        <v>19.949687957763672</v>
      </c>
      <c r="W63" s="1">
        <v>37.069976806640625</v>
      </c>
      <c r="X63" s="1">
        <v>499.95501708984375</v>
      </c>
      <c r="Y63" s="1">
        <v>1500.0947265625</v>
      </c>
      <c r="Z63" s="1">
        <v>193.91323852539062</v>
      </c>
      <c r="AA63" s="1">
        <v>76.094184875488281</v>
      </c>
      <c r="AB63" s="1">
        <v>-0.77263736724853516</v>
      </c>
      <c r="AC63" s="1">
        <v>0.29077470302581787</v>
      </c>
      <c r="AD63" s="1">
        <v>0.66666668653488159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0.83325836181640611</v>
      </c>
      <c r="AL63">
        <f t="shared" si="67"/>
        <v>8.6975497226640906E-3</v>
      </c>
      <c r="AM63">
        <f t="shared" si="68"/>
        <v>302.98611488342283</v>
      </c>
      <c r="AN63">
        <f t="shared" si="69"/>
        <v>304.24865951538084</v>
      </c>
      <c r="AO63">
        <f t="shared" si="70"/>
        <v>240.0151508852432</v>
      </c>
      <c r="AP63">
        <f t="shared" si="71"/>
        <v>-1.51010667039152</v>
      </c>
      <c r="AQ63">
        <f t="shared" si="72"/>
        <v>4.2205084709577498</v>
      </c>
      <c r="AR63">
        <f t="shared" si="73"/>
        <v>55.464270730591323</v>
      </c>
      <c r="AS63">
        <f t="shared" si="74"/>
        <v>33.36274637756398</v>
      </c>
      <c r="AT63">
        <f t="shared" si="75"/>
        <v>30.467387199401855</v>
      </c>
      <c r="AU63">
        <f t="shared" si="76"/>
        <v>4.3761740851910016</v>
      </c>
      <c r="AV63">
        <f t="shared" si="77"/>
        <v>0.25058589146987514</v>
      </c>
      <c r="AW63">
        <f t="shared" si="78"/>
        <v>1.6817974801493691</v>
      </c>
      <c r="AX63">
        <f t="shared" si="79"/>
        <v>2.6943766050416325</v>
      </c>
      <c r="AY63">
        <f t="shared" si="80"/>
        <v>0.15862817510593313</v>
      </c>
      <c r="AZ63">
        <f t="shared" si="81"/>
        <v>17.593466585994708</v>
      </c>
      <c r="BA63">
        <f t="shared" si="82"/>
        <v>0.62078758863874084</v>
      </c>
      <c r="BB63">
        <f t="shared" si="83"/>
        <v>42.942837776027979</v>
      </c>
      <c r="BC63">
        <f t="shared" si="84"/>
        <v>363.03873265244351</v>
      </c>
      <c r="BD63">
        <f t="shared" si="85"/>
        <v>2.3395527184254153E-2</v>
      </c>
    </row>
    <row r="64" spans="1:56" x14ac:dyDescent="0.25">
      <c r="A64" s="1">
        <v>44</v>
      </c>
      <c r="B64" s="1" t="s">
        <v>102</v>
      </c>
      <c r="C64" s="1">
        <v>1393.4999998547137</v>
      </c>
      <c r="D64" s="1">
        <v>0</v>
      </c>
      <c r="E64">
        <f t="shared" si="58"/>
        <v>19.797256755662442</v>
      </c>
      <c r="F64">
        <f t="shared" si="59"/>
        <v>0.27474866811724596</v>
      </c>
      <c r="G64">
        <f t="shared" si="60"/>
        <v>231.0621071561246</v>
      </c>
      <c r="H64">
        <f t="shared" si="61"/>
        <v>8.6976608266296118</v>
      </c>
      <c r="I64">
        <f t="shared" si="62"/>
        <v>2.5394628289233685</v>
      </c>
      <c r="J64">
        <f t="shared" si="63"/>
        <v>29.8399658203125</v>
      </c>
      <c r="K64" s="1">
        <v>6</v>
      </c>
      <c r="L64">
        <f t="shared" si="64"/>
        <v>1.4200000166893005</v>
      </c>
      <c r="M64" s="1">
        <v>1</v>
      </c>
      <c r="N64">
        <f t="shared" si="65"/>
        <v>2.8400000333786011</v>
      </c>
      <c r="O64" s="1">
        <v>31.100498199462891</v>
      </c>
      <c r="P64" s="1">
        <v>29.8399658203125</v>
      </c>
      <c r="Q64" s="1">
        <v>31.071905136108398</v>
      </c>
      <c r="R64" s="1">
        <v>400.09942626953125</v>
      </c>
      <c r="S64" s="1">
        <v>372.45193481445312</v>
      </c>
      <c r="T64" s="1">
        <v>11.896138191223145</v>
      </c>
      <c r="U64" s="1">
        <v>22.10389518737793</v>
      </c>
      <c r="V64" s="1">
        <v>19.950841903686523</v>
      </c>
      <c r="W64" s="1">
        <v>37.070121765136719</v>
      </c>
      <c r="X64" s="1">
        <v>499.93795776367187</v>
      </c>
      <c r="Y64" s="1">
        <v>1500.312255859375</v>
      </c>
      <c r="Z64" s="1">
        <v>193.93557739257812</v>
      </c>
      <c r="AA64" s="1">
        <v>76.09429931640625</v>
      </c>
      <c r="AB64" s="1">
        <v>-0.77263736724853516</v>
      </c>
      <c r="AC64" s="1">
        <v>0.29077470302581787</v>
      </c>
      <c r="AD64" s="1">
        <v>0.66666668653488159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0.83322992960611963</v>
      </c>
      <c r="AL64">
        <f t="shared" si="67"/>
        <v>8.6976608266296114E-3</v>
      </c>
      <c r="AM64">
        <f t="shared" si="68"/>
        <v>302.98996582031248</v>
      </c>
      <c r="AN64">
        <f t="shared" si="69"/>
        <v>304.25049819946287</v>
      </c>
      <c r="AO64">
        <f t="shared" si="70"/>
        <v>240.04995557196526</v>
      </c>
      <c r="AP64">
        <f t="shared" si="71"/>
        <v>-1.5100272017701144</v>
      </c>
      <c r="AQ64">
        <f t="shared" si="72"/>
        <v>4.2214432453701765</v>
      </c>
      <c r="AR64">
        <f t="shared" si="73"/>
        <v>55.476471736957251</v>
      </c>
      <c r="AS64">
        <f t="shared" si="74"/>
        <v>33.372576549579321</v>
      </c>
      <c r="AT64">
        <f t="shared" si="75"/>
        <v>30.470232009887695</v>
      </c>
      <c r="AU64">
        <f t="shared" si="76"/>
        <v>4.3768867577942121</v>
      </c>
      <c r="AV64">
        <f t="shared" si="77"/>
        <v>0.25051338050128247</v>
      </c>
      <c r="AW64">
        <f t="shared" si="78"/>
        <v>1.6819804164468077</v>
      </c>
      <c r="AX64">
        <f t="shared" si="79"/>
        <v>2.6949063413474041</v>
      </c>
      <c r="AY64">
        <f t="shared" si="80"/>
        <v>0.15858168404044926</v>
      </c>
      <c r="AZ64">
        <f t="shared" si="81"/>
        <v>17.582509142617681</v>
      </c>
      <c r="BA64">
        <f t="shared" si="82"/>
        <v>0.62038100908573435</v>
      </c>
      <c r="BB64">
        <f t="shared" si="83"/>
        <v>42.936548088790957</v>
      </c>
      <c r="BC64">
        <f t="shared" si="84"/>
        <v>363.04126710106249</v>
      </c>
      <c r="BD64">
        <f t="shared" si="85"/>
        <v>2.3414028755001402E-2</v>
      </c>
    </row>
    <row r="65" spans="1:114" x14ac:dyDescent="0.25">
      <c r="A65" s="1">
        <v>45</v>
      </c>
      <c r="B65" s="1" t="s">
        <v>102</v>
      </c>
      <c r="C65" s="1">
        <v>1393.9999998435378</v>
      </c>
      <c r="D65" s="1">
        <v>0</v>
      </c>
      <c r="E65">
        <f t="shared" si="58"/>
        <v>19.792924700398785</v>
      </c>
      <c r="F65">
        <f t="shared" si="59"/>
        <v>0.27472070609910748</v>
      </c>
      <c r="G65">
        <f t="shared" si="60"/>
        <v>231.07511361255047</v>
      </c>
      <c r="H65">
        <f t="shared" si="61"/>
        <v>8.6988065381060036</v>
      </c>
      <c r="I65">
        <f t="shared" si="62"/>
        <v>2.5400174212286126</v>
      </c>
      <c r="J65">
        <f t="shared" si="63"/>
        <v>29.843181610107422</v>
      </c>
      <c r="K65" s="1">
        <v>6</v>
      </c>
      <c r="L65">
        <f t="shared" si="64"/>
        <v>1.4200000166893005</v>
      </c>
      <c r="M65" s="1">
        <v>1</v>
      </c>
      <c r="N65">
        <f t="shared" si="65"/>
        <v>2.8400000333786011</v>
      </c>
      <c r="O65" s="1">
        <v>31.101678848266602</v>
      </c>
      <c r="P65" s="1">
        <v>29.843181610107422</v>
      </c>
      <c r="Q65" s="1">
        <v>31.071359634399414</v>
      </c>
      <c r="R65" s="1">
        <v>400.09634399414062</v>
      </c>
      <c r="S65" s="1">
        <v>372.4534912109375</v>
      </c>
      <c r="T65" s="1">
        <v>11.897768974304199</v>
      </c>
      <c r="U65" s="1">
        <v>22.106851577758789</v>
      </c>
      <c r="V65" s="1">
        <v>19.952247619628906</v>
      </c>
      <c r="W65" s="1">
        <v>37.072612762451172</v>
      </c>
      <c r="X65" s="1">
        <v>499.9373779296875</v>
      </c>
      <c r="Y65" s="1">
        <v>1500.395751953125</v>
      </c>
      <c r="Z65" s="1">
        <v>193.97267150878906</v>
      </c>
      <c r="AA65" s="1">
        <v>76.094352722167969</v>
      </c>
      <c r="AB65" s="1">
        <v>-0.77263736724853516</v>
      </c>
      <c r="AC65" s="1">
        <v>0.29077470302581787</v>
      </c>
      <c r="AD65" s="1">
        <v>0.66666668653488159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66"/>
        <v>0.83322896321614559</v>
      </c>
      <c r="AL65">
        <f t="shared" si="67"/>
        <v>8.6988065381060041E-3</v>
      </c>
      <c r="AM65">
        <f t="shared" si="68"/>
        <v>302.9931816101074</v>
      </c>
      <c r="AN65">
        <f t="shared" si="69"/>
        <v>304.25167884826658</v>
      </c>
      <c r="AO65">
        <f t="shared" si="70"/>
        <v>240.06331494666665</v>
      </c>
      <c r="AP65">
        <f t="shared" si="71"/>
        <v>-1.5107427918764071</v>
      </c>
      <c r="AQ65">
        <f t="shared" si="72"/>
        <v>4.2222239827632055</v>
      </c>
      <c r="AR65">
        <f t="shared" si="73"/>
        <v>55.486692924232976</v>
      </c>
      <c r="AS65">
        <f t="shared" si="74"/>
        <v>33.379841346474187</v>
      </c>
      <c r="AT65">
        <f t="shared" si="75"/>
        <v>30.472430229187012</v>
      </c>
      <c r="AU65">
        <f t="shared" si="76"/>
        <v>4.3774375177472491</v>
      </c>
      <c r="AV65">
        <f t="shared" si="77"/>
        <v>0.2504901337068462</v>
      </c>
      <c r="AW65">
        <f t="shared" si="78"/>
        <v>1.6822065615345927</v>
      </c>
      <c r="AX65">
        <f t="shared" si="79"/>
        <v>2.6952309562126562</v>
      </c>
      <c r="AY65">
        <f t="shared" si="80"/>
        <v>0.1585667792204232</v>
      </c>
      <c r="AZ65">
        <f t="shared" si="81"/>
        <v>17.58351120054845</v>
      </c>
      <c r="BA65">
        <f t="shared" si="82"/>
        <v>0.62041333767947426</v>
      </c>
      <c r="BB65">
        <f t="shared" si="83"/>
        <v>42.933736543031287</v>
      </c>
      <c r="BC65">
        <f t="shared" si="84"/>
        <v>363.04488274914451</v>
      </c>
      <c r="BD65">
        <f t="shared" si="85"/>
        <v>2.3407139306523675E-2</v>
      </c>
      <c r="BE65">
        <f>AVERAGE(E51:E65)</f>
        <v>19.789913774711444</v>
      </c>
      <c r="BF65">
        <f>AVERAGE(O51:O65)</f>
        <v>31.091451390584311</v>
      </c>
      <c r="BG65">
        <f>AVERAGE(P51:P65)</f>
        <v>29.818011601765949</v>
      </c>
      <c r="BH65" t="e">
        <f>AVERAGE(B51:B65)</f>
        <v>#DIV/0!</v>
      </c>
      <c r="BI65">
        <f t="shared" ref="BI65:DJ65" si="86">AVERAGE(C51:C65)</f>
        <v>1390.5333332543571</v>
      </c>
      <c r="BJ65">
        <f t="shared" si="86"/>
        <v>0</v>
      </c>
      <c r="BK65">
        <f t="shared" si="86"/>
        <v>19.789913774711444</v>
      </c>
      <c r="BL65">
        <f t="shared" si="86"/>
        <v>0.27499190492000714</v>
      </c>
      <c r="BM65">
        <f t="shared" si="86"/>
        <v>231.17854932225021</v>
      </c>
      <c r="BN65">
        <f t="shared" si="86"/>
        <v>8.6904983465976855</v>
      </c>
      <c r="BO65">
        <f t="shared" si="86"/>
        <v>2.535418558364698</v>
      </c>
      <c r="BP65">
        <f t="shared" si="86"/>
        <v>29.818011601765949</v>
      </c>
      <c r="BQ65">
        <f t="shared" si="86"/>
        <v>6</v>
      </c>
      <c r="BR65">
        <f t="shared" si="86"/>
        <v>1.4200000166893005</v>
      </c>
      <c r="BS65">
        <f t="shared" si="86"/>
        <v>1</v>
      </c>
      <c r="BT65">
        <f t="shared" si="86"/>
        <v>2.8400000333786011</v>
      </c>
      <c r="BU65">
        <f t="shared" si="86"/>
        <v>31.091451390584311</v>
      </c>
      <c r="BV65">
        <f t="shared" si="86"/>
        <v>29.818011601765949</v>
      </c>
      <c r="BW65">
        <f t="shared" si="86"/>
        <v>31.070608266194661</v>
      </c>
      <c r="BX65">
        <f t="shared" si="86"/>
        <v>400.03256429036458</v>
      </c>
      <c r="BY65">
        <f t="shared" si="86"/>
        <v>372.39466552734376</v>
      </c>
      <c r="BZ65">
        <f t="shared" si="86"/>
        <v>11.886607233683268</v>
      </c>
      <c r="CA65">
        <f t="shared" si="86"/>
        <v>22.087245686848959</v>
      </c>
      <c r="CB65">
        <f t="shared" si="86"/>
        <v>19.944964981079103</v>
      </c>
      <c r="CC65">
        <f t="shared" si="86"/>
        <v>37.060981241861981</v>
      </c>
      <c r="CD65">
        <f t="shared" si="86"/>
        <v>499.88334960937499</v>
      </c>
      <c r="CE65">
        <f t="shared" si="86"/>
        <v>1499.1126708984375</v>
      </c>
      <c r="CF65">
        <f t="shared" si="86"/>
        <v>193.86399841308594</v>
      </c>
      <c r="CG65">
        <f t="shared" si="86"/>
        <v>76.093657938639325</v>
      </c>
      <c r="CH65">
        <f t="shared" si="86"/>
        <v>-0.77263736724853516</v>
      </c>
      <c r="CI65">
        <f t="shared" si="86"/>
        <v>0.29077470302581787</v>
      </c>
      <c r="CJ65">
        <f t="shared" si="86"/>
        <v>0.66666668653488159</v>
      </c>
      <c r="CK65">
        <f t="shared" si="86"/>
        <v>-0.21956524252891541</v>
      </c>
      <c r="CL65">
        <f t="shared" si="86"/>
        <v>2.737391471862793</v>
      </c>
      <c r="CM65">
        <f t="shared" si="86"/>
        <v>1</v>
      </c>
      <c r="CN65">
        <f t="shared" si="86"/>
        <v>0</v>
      </c>
      <c r="CO65">
        <f t="shared" si="86"/>
        <v>0.15999999642372131</v>
      </c>
      <c r="CP65">
        <f t="shared" si="86"/>
        <v>111115</v>
      </c>
      <c r="CQ65">
        <f t="shared" si="86"/>
        <v>0.83313891601562484</v>
      </c>
      <c r="CR65">
        <f t="shared" si="86"/>
        <v>8.6904983465976859E-3</v>
      </c>
      <c r="CS65">
        <f t="shared" si="86"/>
        <v>302.96801160176597</v>
      </c>
      <c r="CT65">
        <f t="shared" si="86"/>
        <v>304.2414513905843</v>
      </c>
      <c r="CU65">
        <f t="shared" si="86"/>
        <v>239.85802198250531</v>
      </c>
      <c r="CV65">
        <f t="shared" si="86"/>
        <v>-1.5068105959095894</v>
      </c>
      <c r="CW65">
        <f t="shared" si="86"/>
        <v>4.2161178805639965</v>
      </c>
      <c r="CX65">
        <f t="shared" si="86"/>
        <v>55.406954781282934</v>
      </c>
      <c r="CY65">
        <f t="shared" si="86"/>
        <v>33.319709094433968</v>
      </c>
      <c r="CZ65">
        <f t="shared" si="86"/>
        <v>30.454731496175132</v>
      </c>
      <c r="DA65">
        <f t="shared" si="86"/>
        <v>4.3730055502560514</v>
      </c>
      <c r="DB65">
        <f t="shared" si="86"/>
        <v>0.25071557815409007</v>
      </c>
      <c r="DC65">
        <f t="shared" si="86"/>
        <v>1.6806993221992985</v>
      </c>
      <c r="DD65">
        <f t="shared" si="86"/>
        <v>2.6923062280567525</v>
      </c>
      <c r="DE65">
        <f t="shared" si="86"/>
        <v>0.15871132615559025</v>
      </c>
      <c r="DF65">
        <f t="shared" si="86"/>
        <v>17.591221426347115</v>
      </c>
      <c r="DG65">
        <f t="shared" si="86"/>
        <v>0.62078912760946614</v>
      </c>
      <c r="DH65">
        <f t="shared" si="86"/>
        <v>42.962483112971618</v>
      </c>
      <c r="DI65">
        <f t="shared" si="86"/>
        <v>362.98748831542053</v>
      </c>
      <c r="DJ65">
        <f t="shared" si="86"/>
        <v>2.3422948607907057E-2</v>
      </c>
    </row>
    <row r="66" spans="1:114" x14ac:dyDescent="0.25">
      <c r="A66" s="1" t="s">
        <v>9</v>
      </c>
      <c r="B66" s="1" t="s">
        <v>103</v>
      </c>
    </row>
    <row r="67" spans="1:114" x14ac:dyDescent="0.25">
      <c r="A67" s="1" t="s">
        <v>9</v>
      </c>
      <c r="B67" s="1" t="s">
        <v>104</v>
      </c>
    </row>
    <row r="68" spans="1:114" x14ac:dyDescent="0.25">
      <c r="A68" s="1">
        <v>46</v>
      </c>
      <c r="B68" s="1" t="s">
        <v>105</v>
      </c>
      <c r="C68" s="1">
        <v>1696.5000005252659</v>
      </c>
      <c r="D68" s="1">
        <v>0</v>
      </c>
      <c r="E68">
        <f t="shared" ref="E68:E82" si="87">(R68-S68*(1000-T68)/(1000-U68))*AK68</f>
        <v>18.044800028104078</v>
      </c>
      <c r="F68">
        <f t="shared" ref="F68:F82" si="88">IF(AV68&lt;&gt;0,1/(1/AV68-1/N68),0)</f>
        <v>0.23892838078242418</v>
      </c>
      <c r="G68">
        <f t="shared" ref="G68:G82" si="89">((AY68-AL68/2)*S68-E68)/(AY68+AL68/2)</f>
        <v>225.20706585135792</v>
      </c>
      <c r="H68">
        <f t="shared" ref="H68:H82" si="90">AL68*1000</f>
        <v>8.8799425333326525</v>
      </c>
      <c r="I68">
        <f t="shared" ref="I68:I82" si="91">(AQ68-AW68)</f>
        <v>2.9205830499941317</v>
      </c>
      <c r="J68">
        <f t="shared" ref="J68:J82" si="92">(P68+AP68*D68)</f>
        <v>33.065708160400391</v>
      </c>
      <c r="K68" s="1">
        <v>6</v>
      </c>
      <c r="L68">
        <f t="shared" ref="L68:L82" si="93">(K68*AE68+AF68)</f>
        <v>1.4200000166893005</v>
      </c>
      <c r="M68" s="1">
        <v>1</v>
      </c>
      <c r="N68">
        <f t="shared" ref="N68:N82" si="94">L68*(M68+1)*(M68+1)/(M68*M68+1)</f>
        <v>2.8400000333786011</v>
      </c>
      <c r="O68" s="1">
        <v>35.510063171386719</v>
      </c>
      <c r="P68" s="1">
        <v>33.065708160400391</v>
      </c>
      <c r="Q68" s="1">
        <v>35.951629638671875</v>
      </c>
      <c r="R68" s="1">
        <v>399.48977661132812</v>
      </c>
      <c r="S68" s="1">
        <v>373.84439086914062</v>
      </c>
      <c r="T68" s="1">
        <v>17.898777008056641</v>
      </c>
      <c r="U68" s="1">
        <v>28.25682258605957</v>
      </c>
      <c r="V68" s="1">
        <v>23.442970275878906</v>
      </c>
      <c r="W68" s="1">
        <v>37.009452819824219</v>
      </c>
      <c r="X68" s="1">
        <v>499.84469604492187</v>
      </c>
      <c r="Y68" s="1">
        <v>1498.7025146484375</v>
      </c>
      <c r="Z68" s="1">
        <v>198.02297973632812</v>
      </c>
      <c r="AA68" s="1">
        <v>76.095123291015625</v>
      </c>
      <c r="AB68" s="1">
        <v>-0.34050846099853516</v>
      </c>
      <c r="AC68" s="1">
        <v>0.27879083156585693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ref="AK68:AK82" si="95">X68*0.000001/(K68*0.0001)</f>
        <v>0.83307449340820294</v>
      </c>
      <c r="AL68">
        <f t="shared" ref="AL68:AL82" si="96">(U68-T68)/(1000-U68)*AK68</f>
        <v>8.8799425333326524E-3</v>
      </c>
      <c r="AM68">
        <f t="shared" ref="AM68:AM82" si="97">(P68+273.15)</f>
        <v>306.21570816040037</v>
      </c>
      <c r="AN68">
        <f t="shared" ref="AN68:AN82" si="98">(O68+273.15)</f>
        <v>308.6600631713867</v>
      </c>
      <c r="AO68">
        <f t="shared" ref="AO68:AO82" si="99">(Y68*AG68+Z68*AH68)*AI68</f>
        <v>239.79239698397214</v>
      </c>
      <c r="AP68">
        <f t="shared" ref="AP68:AP82" si="100">((AO68+0.00000010773*(AN68^4-AM68^4))-AL68*44100)/(L68*51.4+0.00000043092*AM68^3)</f>
        <v>-1.4199054849459172</v>
      </c>
      <c r="AQ68">
        <f t="shared" ref="AQ68:AQ82" si="101">0.61365*EXP(17.502*J68/(240.97+J68))</f>
        <v>5.0707894484926896</v>
      </c>
      <c r="AR68">
        <f t="shared" ref="AR68:AR82" si="102">AQ68*1000/AA68</f>
        <v>66.637508807235037</v>
      </c>
      <c r="AS68">
        <f t="shared" ref="AS68:AS82" si="103">(AR68-U68)</f>
        <v>38.380686221175466</v>
      </c>
      <c r="AT68">
        <f t="shared" ref="AT68:AT82" si="104">IF(D68,P68,(O68+P68)/2)</f>
        <v>34.287885665893555</v>
      </c>
      <c r="AU68">
        <f t="shared" ref="AU68:AU82" si="105">0.61365*EXP(17.502*AT68/(240.97+AT68))</f>
        <v>5.4294112347412735</v>
      </c>
      <c r="AV68">
        <f t="shared" ref="AV68:AV82" si="106">IF(AS68&lt;&gt;0,(1000-(AR68+U68)/2)/AS68*AL68,0)</f>
        <v>0.22038726404818967</v>
      </c>
      <c r="AW68">
        <f t="shared" ref="AW68:AW82" si="107">U68*AA68/1000</f>
        <v>2.150206398498558</v>
      </c>
      <c r="AX68">
        <f t="shared" ref="AX68:AX82" si="108">(AU68-AW68)</f>
        <v>3.2792048362427155</v>
      </c>
      <c r="AY68">
        <f t="shared" ref="AY68:AY82" si="109">1/(1.6/F68+1.37/N68)</f>
        <v>0.13929590888910731</v>
      </c>
      <c r="AZ68">
        <f t="shared" ref="AZ68:AZ82" si="110">G68*AA68*0.001</f>
        <v>17.137159441966958</v>
      </c>
      <c r="BA68">
        <f t="shared" ref="BA68:BA82" si="111">G68/S68</f>
        <v>0.60240857252874691</v>
      </c>
      <c r="BB68">
        <f t="shared" ref="BB68:BB82" si="112">(1-AL68*AA68/AQ68/F68)*100</f>
        <v>44.227044070426643</v>
      </c>
      <c r="BC68">
        <f t="shared" ref="BC68:BC82" si="113">(S68-E68/(N68/1.35))</f>
        <v>365.26675715377758</v>
      </c>
      <c r="BD68">
        <f t="shared" ref="BD68:BD82" si="114">E68*BB68/100/BC68</f>
        <v>2.1848913169752477E-2</v>
      </c>
    </row>
    <row r="69" spans="1:114" x14ac:dyDescent="0.25">
      <c r="A69" s="1">
        <v>47</v>
      </c>
      <c r="B69" s="1" t="s">
        <v>105</v>
      </c>
      <c r="C69" s="1">
        <v>1697.0000005140901</v>
      </c>
      <c r="D69" s="1">
        <v>0</v>
      </c>
      <c r="E69">
        <f t="shared" si="87"/>
        <v>18.037510711014814</v>
      </c>
      <c r="F69">
        <f t="shared" si="88"/>
        <v>0.23897001102608742</v>
      </c>
      <c r="G69">
        <f t="shared" si="89"/>
        <v>225.28373808227127</v>
      </c>
      <c r="H69">
        <f t="shared" si="90"/>
        <v>8.8817098033160349</v>
      </c>
      <c r="I69">
        <f t="shared" si="91"/>
        <v>2.9206635048055305</v>
      </c>
      <c r="J69">
        <f t="shared" si="92"/>
        <v>33.067085266113281</v>
      </c>
      <c r="K69" s="1">
        <v>6</v>
      </c>
      <c r="L69">
        <f t="shared" si="93"/>
        <v>1.4200000166893005</v>
      </c>
      <c r="M69" s="1">
        <v>1</v>
      </c>
      <c r="N69">
        <f t="shared" si="94"/>
        <v>2.8400000333786011</v>
      </c>
      <c r="O69" s="1">
        <v>35.511245727539063</v>
      </c>
      <c r="P69" s="1">
        <v>33.067085266113281</v>
      </c>
      <c r="Q69" s="1">
        <v>35.952980041503906</v>
      </c>
      <c r="R69" s="1">
        <v>399.48733520507812</v>
      </c>
      <c r="S69" s="1">
        <v>373.85104370117187</v>
      </c>
      <c r="T69" s="1">
        <v>17.901504516601563</v>
      </c>
      <c r="U69" s="1">
        <v>28.261077880859375</v>
      </c>
      <c r="V69" s="1">
        <v>23.444881439208984</v>
      </c>
      <c r="W69" s="1">
        <v>37.012401580810547</v>
      </c>
      <c r="X69" s="1">
        <v>499.86825561523438</v>
      </c>
      <c r="Y69" s="1">
        <v>1498.7169189453125</v>
      </c>
      <c r="Z69" s="1">
        <v>198.14585876464844</v>
      </c>
      <c r="AA69" s="1">
        <v>76.094696044921875</v>
      </c>
      <c r="AB69" s="1">
        <v>-0.34050846099853516</v>
      </c>
      <c r="AC69" s="1">
        <v>0.27879083156585693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0.83311375935872389</v>
      </c>
      <c r="AL69">
        <f t="shared" si="96"/>
        <v>8.881709803316035E-3</v>
      </c>
      <c r="AM69">
        <f t="shared" si="97"/>
        <v>306.21708526611326</v>
      </c>
      <c r="AN69">
        <f t="shared" si="98"/>
        <v>308.66124572753904</v>
      </c>
      <c r="AO69">
        <f t="shared" si="99"/>
        <v>239.79470167142063</v>
      </c>
      <c r="AP69">
        <f t="shared" si="100"/>
        <v>-1.4208127920994023</v>
      </c>
      <c r="AQ69">
        <f t="shared" si="101"/>
        <v>5.0711816360513895</v>
      </c>
      <c r="AR69">
        <f t="shared" si="102"/>
        <v>66.643036895208297</v>
      </c>
      <c r="AS69">
        <f t="shared" si="103"/>
        <v>38.381959014348922</v>
      </c>
      <c r="AT69">
        <f t="shared" si="104"/>
        <v>34.289165496826172</v>
      </c>
      <c r="AU69">
        <f t="shared" si="105"/>
        <v>5.4297980378074353</v>
      </c>
      <c r="AV69">
        <f t="shared" si="106"/>
        <v>0.22042268339827031</v>
      </c>
      <c r="AW69">
        <f t="shared" si="107"/>
        <v>2.150518131245859</v>
      </c>
      <c r="AX69">
        <f t="shared" si="108"/>
        <v>3.2792799065615763</v>
      </c>
      <c r="AY69">
        <f t="shared" si="109"/>
        <v>0.13931854829854581</v>
      </c>
      <c r="AZ69">
        <f t="shared" si="110"/>
        <v>17.142897573234222</v>
      </c>
      <c r="BA69">
        <f t="shared" si="111"/>
        <v>0.60260294006921633</v>
      </c>
      <c r="BB69">
        <f t="shared" si="112"/>
        <v>44.230288731725828</v>
      </c>
      <c r="BC69">
        <f t="shared" si="113"/>
        <v>365.27687497804646</v>
      </c>
      <c r="BD69">
        <f t="shared" si="114"/>
        <v>2.184108443212375E-2</v>
      </c>
    </row>
    <row r="70" spans="1:114" x14ac:dyDescent="0.25">
      <c r="A70" s="1">
        <v>48</v>
      </c>
      <c r="B70" s="1" t="s">
        <v>106</v>
      </c>
      <c r="C70" s="1">
        <v>1697.0000005140901</v>
      </c>
      <c r="D70" s="1">
        <v>0</v>
      </c>
      <c r="E70">
        <f t="shared" si="87"/>
        <v>18.037510711014814</v>
      </c>
      <c r="F70">
        <f t="shared" si="88"/>
        <v>0.23897001102608742</v>
      </c>
      <c r="G70">
        <f t="shared" si="89"/>
        <v>225.28373808227127</v>
      </c>
      <c r="H70">
        <f t="shared" si="90"/>
        <v>8.8817098033160349</v>
      </c>
      <c r="I70">
        <f t="shared" si="91"/>
        <v>2.9206635048055305</v>
      </c>
      <c r="J70">
        <f t="shared" si="92"/>
        <v>33.067085266113281</v>
      </c>
      <c r="K70" s="1">
        <v>6</v>
      </c>
      <c r="L70">
        <f t="shared" si="93"/>
        <v>1.4200000166893005</v>
      </c>
      <c r="M70" s="1">
        <v>1</v>
      </c>
      <c r="N70">
        <f t="shared" si="94"/>
        <v>2.8400000333786011</v>
      </c>
      <c r="O70" s="1">
        <v>35.511245727539063</v>
      </c>
      <c r="P70" s="1">
        <v>33.067085266113281</v>
      </c>
      <c r="Q70" s="1">
        <v>35.952980041503906</v>
      </c>
      <c r="R70" s="1">
        <v>399.48733520507812</v>
      </c>
      <c r="S70" s="1">
        <v>373.85104370117187</v>
      </c>
      <c r="T70" s="1">
        <v>17.901504516601563</v>
      </c>
      <c r="U70" s="1">
        <v>28.261077880859375</v>
      </c>
      <c r="V70" s="1">
        <v>23.444881439208984</v>
      </c>
      <c r="W70" s="1">
        <v>37.012401580810547</v>
      </c>
      <c r="X70" s="1">
        <v>499.86825561523438</v>
      </c>
      <c r="Y70" s="1">
        <v>1498.7169189453125</v>
      </c>
      <c r="Z70" s="1">
        <v>198.14585876464844</v>
      </c>
      <c r="AA70" s="1">
        <v>76.094696044921875</v>
      </c>
      <c r="AB70" s="1">
        <v>-0.34050846099853516</v>
      </c>
      <c r="AC70" s="1">
        <v>0.27879083156585693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0.83311375935872389</v>
      </c>
      <c r="AL70">
        <f t="shared" si="96"/>
        <v>8.881709803316035E-3</v>
      </c>
      <c r="AM70">
        <f t="shared" si="97"/>
        <v>306.21708526611326</v>
      </c>
      <c r="AN70">
        <f t="shared" si="98"/>
        <v>308.66124572753904</v>
      </c>
      <c r="AO70">
        <f t="shared" si="99"/>
        <v>239.79470167142063</v>
      </c>
      <c r="AP70">
        <f t="shared" si="100"/>
        <v>-1.4208127920994023</v>
      </c>
      <c r="AQ70">
        <f t="shared" si="101"/>
        <v>5.0711816360513895</v>
      </c>
      <c r="AR70">
        <f t="shared" si="102"/>
        <v>66.643036895208297</v>
      </c>
      <c r="AS70">
        <f t="shared" si="103"/>
        <v>38.381959014348922</v>
      </c>
      <c r="AT70">
        <f t="shared" si="104"/>
        <v>34.289165496826172</v>
      </c>
      <c r="AU70">
        <f t="shared" si="105"/>
        <v>5.4297980378074353</v>
      </c>
      <c r="AV70">
        <f t="shared" si="106"/>
        <v>0.22042268339827031</v>
      </c>
      <c r="AW70">
        <f t="shared" si="107"/>
        <v>2.150518131245859</v>
      </c>
      <c r="AX70">
        <f t="shared" si="108"/>
        <v>3.2792799065615763</v>
      </c>
      <c r="AY70">
        <f t="shared" si="109"/>
        <v>0.13931854829854581</v>
      </c>
      <c r="AZ70">
        <f t="shared" si="110"/>
        <v>17.142897573234222</v>
      </c>
      <c r="BA70">
        <f t="shared" si="111"/>
        <v>0.60260294006921633</v>
      </c>
      <c r="BB70">
        <f t="shared" si="112"/>
        <v>44.230288731725828</v>
      </c>
      <c r="BC70">
        <f t="shared" si="113"/>
        <v>365.27687497804646</v>
      </c>
      <c r="BD70">
        <f t="shared" si="114"/>
        <v>2.184108443212375E-2</v>
      </c>
    </row>
    <row r="71" spans="1:114" x14ac:dyDescent="0.25">
      <c r="A71" s="1">
        <v>49</v>
      </c>
      <c r="B71" s="1" t="s">
        <v>106</v>
      </c>
      <c r="C71" s="1">
        <v>1697.5000005029142</v>
      </c>
      <c r="D71" s="1">
        <v>0</v>
      </c>
      <c r="E71">
        <f t="shared" si="87"/>
        <v>18.047179745358299</v>
      </c>
      <c r="F71">
        <f t="shared" si="88"/>
        <v>0.2390256501072251</v>
      </c>
      <c r="G71">
        <f t="shared" si="89"/>
        <v>225.24212982179435</v>
      </c>
      <c r="H71">
        <f t="shared" si="90"/>
        <v>8.8828024299939141</v>
      </c>
      <c r="I71">
        <f t="shared" si="91"/>
        <v>2.920394787105598</v>
      </c>
      <c r="J71">
        <f t="shared" si="92"/>
        <v>33.066982269287109</v>
      </c>
      <c r="K71" s="1">
        <v>6</v>
      </c>
      <c r="L71">
        <f t="shared" si="93"/>
        <v>1.4200000166893005</v>
      </c>
      <c r="M71" s="1">
        <v>1</v>
      </c>
      <c r="N71">
        <f t="shared" si="94"/>
        <v>2.8400000333786011</v>
      </c>
      <c r="O71" s="1">
        <v>35.511360168457031</v>
      </c>
      <c r="P71" s="1">
        <v>33.066982269287109</v>
      </c>
      <c r="Q71" s="1">
        <v>35.953056335449219</v>
      </c>
      <c r="R71" s="1">
        <v>399.4962158203125</v>
      </c>
      <c r="S71" s="1">
        <v>373.84747314453125</v>
      </c>
      <c r="T71" s="1">
        <v>17.903219223022461</v>
      </c>
      <c r="U71" s="1">
        <v>28.264192581176758</v>
      </c>
      <c r="V71" s="1">
        <v>23.447004318237305</v>
      </c>
      <c r="W71" s="1">
        <v>37.016284942626953</v>
      </c>
      <c r="X71" s="1">
        <v>499.860595703125</v>
      </c>
      <c r="Y71" s="1">
        <v>1498.6695556640625</v>
      </c>
      <c r="Z71" s="1">
        <v>198.22703552246094</v>
      </c>
      <c r="AA71" s="1">
        <v>76.094779968261719</v>
      </c>
      <c r="AB71" s="1">
        <v>-0.34050846099853516</v>
      </c>
      <c r="AC71" s="1">
        <v>0.27879083156585693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0.83310099283854144</v>
      </c>
      <c r="AL71">
        <f t="shared" si="96"/>
        <v>8.8828024299939141E-3</v>
      </c>
      <c r="AM71">
        <f t="shared" si="97"/>
        <v>306.21698226928709</v>
      </c>
      <c r="AN71">
        <f t="shared" si="98"/>
        <v>308.66136016845701</v>
      </c>
      <c r="AO71">
        <f t="shared" si="99"/>
        <v>239.78712354659001</v>
      </c>
      <c r="AP71">
        <f t="shared" si="100"/>
        <v>-1.4214343398296516</v>
      </c>
      <c r="AQ71">
        <f t="shared" si="101"/>
        <v>5.0711523025508187</v>
      </c>
      <c r="AR71">
        <f t="shared" si="102"/>
        <v>66.642577909627178</v>
      </c>
      <c r="AS71">
        <f t="shared" si="103"/>
        <v>38.37838532845042</v>
      </c>
      <c r="AT71">
        <f t="shared" si="104"/>
        <v>34.28917121887207</v>
      </c>
      <c r="AU71">
        <f t="shared" si="105"/>
        <v>5.4297997672341083</v>
      </c>
      <c r="AV71">
        <f t="shared" si="106"/>
        <v>0.22047002008581523</v>
      </c>
      <c r="AW71">
        <f t="shared" si="107"/>
        <v>2.1507575154452208</v>
      </c>
      <c r="AX71">
        <f t="shared" si="108"/>
        <v>3.2790422517888875</v>
      </c>
      <c r="AY71">
        <f t="shared" si="109"/>
        <v>0.13934880518321588</v>
      </c>
      <c r="AZ71">
        <f t="shared" si="110"/>
        <v>17.139750308372083</v>
      </c>
      <c r="BA71">
        <f t="shared" si="111"/>
        <v>0.60249739800893254</v>
      </c>
      <c r="BB71">
        <f t="shared" si="112"/>
        <v>44.236027255575785</v>
      </c>
      <c r="BC71">
        <f t="shared" si="113"/>
        <v>365.26870822555713</v>
      </c>
      <c r="BD71">
        <f t="shared" si="114"/>
        <v>2.1856116254255337E-2</v>
      </c>
    </row>
    <row r="72" spans="1:114" x14ac:dyDescent="0.25">
      <c r="A72" s="1">
        <v>50</v>
      </c>
      <c r="B72" s="1" t="s">
        <v>107</v>
      </c>
      <c r="C72" s="1">
        <v>1698.0000004917383</v>
      </c>
      <c r="D72" s="1">
        <v>0</v>
      </c>
      <c r="E72">
        <f t="shared" si="87"/>
        <v>18.042235404965236</v>
      </c>
      <c r="F72">
        <f t="shared" si="88"/>
        <v>0.23904696734769512</v>
      </c>
      <c r="G72">
        <f t="shared" si="89"/>
        <v>225.27618567951646</v>
      </c>
      <c r="H72">
        <f t="shared" si="90"/>
        <v>8.8845866941971536</v>
      </c>
      <c r="I72">
        <f t="shared" si="91"/>
        <v>2.9207217096835079</v>
      </c>
      <c r="J72">
        <f t="shared" si="92"/>
        <v>33.068954467773437</v>
      </c>
      <c r="K72" s="1">
        <v>6</v>
      </c>
      <c r="L72">
        <f t="shared" si="93"/>
        <v>1.4200000166893005</v>
      </c>
      <c r="M72" s="1">
        <v>1</v>
      </c>
      <c r="N72">
        <f t="shared" si="94"/>
        <v>2.8400000333786011</v>
      </c>
      <c r="O72" s="1">
        <v>35.512805938720703</v>
      </c>
      <c r="P72" s="1">
        <v>33.068954467773437</v>
      </c>
      <c r="Q72" s="1">
        <v>35.953216552734375</v>
      </c>
      <c r="R72" s="1">
        <v>399.48187255859375</v>
      </c>
      <c r="S72" s="1">
        <v>373.83831787109375</v>
      </c>
      <c r="T72" s="1">
        <v>17.904270172119141</v>
      </c>
      <c r="U72" s="1">
        <v>28.267309188842773</v>
      </c>
      <c r="V72" s="1">
        <v>23.446487426757813</v>
      </c>
      <c r="W72" s="1">
        <v>37.017372131347656</v>
      </c>
      <c r="X72" s="1">
        <v>499.8597412109375</v>
      </c>
      <c r="Y72" s="1">
        <v>1498.710693359375</v>
      </c>
      <c r="Z72" s="1">
        <v>198.240966796875</v>
      </c>
      <c r="AA72" s="1">
        <v>76.094696044921875</v>
      </c>
      <c r="AB72" s="1">
        <v>-0.34050846099853516</v>
      </c>
      <c r="AC72" s="1">
        <v>0.27879083156585693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0.83309956868489576</v>
      </c>
      <c r="AL72">
        <f t="shared" si="96"/>
        <v>8.8845866941971545E-3</v>
      </c>
      <c r="AM72">
        <f t="shared" si="97"/>
        <v>306.21895446777341</v>
      </c>
      <c r="AN72">
        <f t="shared" si="98"/>
        <v>308.66280593872068</v>
      </c>
      <c r="AO72">
        <f t="shared" si="99"/>
        <v>239.79370557769289</v>
      </c>
      <c r="AP72">
        <f t="shared" si="100"/>
        <v>-1.4223462978844477</v>
      </c>
      <c r="AQ72">
        <f t="shared" si="101"/>
        <v>5.0717140104163256</v>
      </c>
      <c r="AR72">
        <f t="shared" si="102"/>
        <v>66.650033103782704</v>
      </c>
      <c r="AS72">
        <f t="shared" si="103"/>
        <v>38.38272391493993</v>
      </c>
      <c r="AT72">
        <f t="shared" si="104"/>
        <v>34.29088020324707</v>
      </c>
      <c r="AU72">
        <f t="shared" si="105"/>
        <v>5.4303163107666039</v>
      </c>
      <c r="AV72">
        <f t="shared" si="106"/>
        <v>0.2204881559412272</v>
      </c>
      <c r="AW72">
        <f t="shared" si="107"/>
        <v>2.1509923007328178</v>
      </c>
      <c r="AX72">
        <f t="shared" si="108"/>
        <v>3.2793240100337862</v>
      </c>
      <c r="AY72">
        <f t="shared" si="109"/>
        <v>0.13936039738269299</v>
      </c>
      <c r="AZ72">
        <f t="shared" si="110"/>
        <v>17.142322875442186</v>
      </c>
      <c r="BA72">
        <f t="shared" si="111"/>
        <v>0.60260325095191491</v>
      </c>
      <c r="BB72">
        <f t="shared" si="112"/>
        <v>44.236038124689358</v>
      </c>
      <c r="BC72">
        <f t="shared" si="113"/>
        <v>365.26190325474363</v>
      </c>
      <c r="BD72">
        <f t="shared" si="114"/>
        <v>2.1850540834312902E-2</v>
      </c>
    </row>
    <row r="73" spans="1:114" x14ac:dyDescent="0.25">
      <c r="A73" s="1">
        <v>51</v>
      </c>
      <c r="B73" s="1" t="s">
        <v>107</v>
      </c>
      <c r="C73" s="1">
        <v>1698.5000004805624</v>
      </c>
      <c r="D73" s="1">
        <v>0</v>
      </c>
      <c r="E73">
        <f t="shared" si="87"/>
        <v>18.063595688953583</v>
      </c>
      <c r="F73">
        <f t="shared" si="88"/>
        <v>0.23905698824606067</v>
      </c>
      <c r="G73">
        <f t="shared" si="89"/>
        <v>225.12371162232768</v>
      </c>
      <c r="H73">
        <f t="shared" si="90"/>
        <v>8.8858000273830555</v>
      </c>
      <c r="I73">
        <f t="shared" si="91"/>
        <v>2.9210044406665752</v>
      </c>
      <c r="J73">
        <f t="shared" si="92"/>
        <v>33.07080078125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35.514030456542969</v>
      </c>
      <c r="P73" s="1">
        <v>33.07080078125</v>
      </c>
      <c r="Q73" s="1">
        <v>35.9537353515625</v>
      </c>
      <c r="R73" s="1">
        <v>399.49957275390625</v>
      </c>
      <c r="S73" s="1">
        <v>373.830810546875</v>
      </c>
      <c r="T73" s="1">
        <v>17.906332015991211</v>
      </c>
      <c r="U73" s="1">
        <v>28.270391464233398</v>
      </c>
      <c r="V73" s="1">
        <v>23.447694778442383</v>
      </c>
      <c r="W73" s="1">
        <v>37.019054412841797</v>
      </c>
      <c r="X73" s="1">
        <v>499.877197265625</v>
      </c>
      <c r="Y73" s="1">
        <v>1498.696044921875</v>
      </c>
      <c r="Z73" s="1">
        <v>198.26670837402344</v>
      </c>
      <c r="AA73" s="1">
        <v>76.095001220703125</v>
      </c>
      <c r="AB73" s="1">
        <v>-0.34050846099853516</v>
      </c>
      <c r="AC73" s="1">
        <v>0.27879083156585693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0.83312866210937486</v>
      </c>
      <c r="AL73">
        <f t="shared" si="96"/>
        <v>8.8858000273830551E-3</v>
      </c>
      <c r="AM73">
        <f t="shared" si="97"/>
        <v>306.22080078124998</v>
      </c>
      <c r="AN73">
        <f t="shared" si="98"/>
        <v>308.66403045654295</v>
      </c>
      <c r="AO73">
        <f t="shared" si="99"/>
        <v>239.79136182774528</v>
      </c>
      <c r="AP73">
        <f t="shared" si="100"/>
        <v>-1.4230827126823158</v>
      </c>
      <c r="AQ73">
        <f t="shared" si="101"/>
        <v>5.072239913647171</v>
      </c>
      <c r="AR73">
        <f t="shared" si="102"/>
        <v>66.656676946963103</v>
      </c>
      <c r="AS73">
        <f t="shared" si="103"/>
        <v>38.386285482729704</v>
      </c>
      <c r="AT73">
        <f t="shared" si="104"/>
        <v>34.292415618896484</v>
      </c>
      <c r="AU73">
        <f t="shared" si="105"/>
        <v>5.4307804292825548</v>
      </c>
      <c r="AV73">
        <f t="shared" si="106"/>
        <v>0.22049668123390828</v>
      </c>
      <c r="AW73">
        <f t="shared" si="107"/>
        <v>2.1512354729805958</v>
      </c>
      <c r="AX73">
        <f t="shared" si="108"/>
        <v>3.279544956301959</v>
      </c>
      <c r="AY73">
        <f t="shared" si="109"/>
        <v>0.1393658466447204</v>
      </c>
      <c r="AZ73">
        <f t="shared" si="110"/>
        <v>17.130789110710243</v>
      </c>
      <c r="BA73">
        <f t="shared" si="111"/>
        <v>0.60220748336124419</v>
      </c>
      <c r="BB73">
        <f t="shared" si="112"/>
        <v>44.236319181186211</v>
      </c>
      <c r="BC73">
        <f t="shared" si="113"/>
        <v>365.244242274523</v>
      </c>
      <c r="BD73">
        <f t="shared" si="114"/>
        <v>2.1877606597720419E-2</v>
      </c>
    </row>
    <row r="74" spans="1:114" x14ac:dyDescent="0.25">
      <c r="A74" s="1">
        <v>52</v>
      </c>
      <c r="B74" s="1" t="s">
        <v>108</v>
      </c>
      <c r="C74" s="1">
        <v>1699.0000004693866</v>
      </c>
      <c r="D74" s="1">
        <v>0</v>
      </c>
      <c r="E74">
        <f t="shared" si="87"/>
        <v>18.083835233629838</v>
      </c>
      <c r="F74">
        <f t="shared" si="88"/>
        <v>0.23914988234972537</v>
      </c>
      <c r="G74">
        <f t="shared" si="89"/>
        <v>225.00842852974318</v>
      </c>
      <c r="H74">
        <f t="shared" si="90"/>
        <v>8.8868910523341746</v>
      </c>
      <c r="I74">
        <f t="shared" si="91"/>
        <v>2.9203239277891395</v>
      </c>
      <c r="J74">
        <f t="shared" si="92"/>
        <v>33.069355010986328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35.514583587646484</v>
      </c>
      <c r="P74" s="1">
        <v>33.069355010986328</v>
      </c>
      <c r="Q74" s="1">
        <v>35.952625274658203</v>
      </c>
      <c r="R74" s="1">
        <v>399.49725341796875</v>
      </c>
      <c r="S74" s="1">
        <v>373.80465698242187</v>
      </c>
      <c r="T74" s="1">
        <v>17.908855438232422</v>
      </c>
      <c r="U74" s="1">
        <v>28.273880004882812</v>
      </c>
      <c r="V74" s="1">
        <v>23.450321197509766</v>
      </c>
      <c r="W74" s="1">
        <v>37.022552490234375</v>
      </c>
      <c r="X74" s="1">
        <v>499.89022827148437</v>
      </c>
      <c r="Y74" s="1">
        <v>1498.661865234375</v>
      </c>
      <c r="Z74" s="1">
        <v>198.29452514648437</v>
      </c>
      <c r="AA74" s="1">
        <v>76.095115661621094</v>
      </c>
      <c r="AB74" s="1">
        <v>-0.34050846099853516</v>
      </c>
      <c r="AC74" s="1">
        <v>0.27879083156585693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0.8331503804524738</v>
      </c>
      <c r="AL74">
        <f t="shared" si="96"/>
        <v>8.8868910523341744E-3</v>
      </c>
      <c r="AM74">
        <f t="shared" si="97"/>
        <v>306.21935501098631</v>
      </c>
      <c r="AN74">
        <f t="shared" si="98"/>
        <v>308.66458358764646</v>
      </c>
      <c r="AO74">
        <f t="shared" si="99"/>
        <v>239.78589307786751</v>
      </c>
      <c r="AP74">
        <f t="shared" si="100"/>
        <v>-1.4234216645892228</v>
      </c>
      <c r="AQ74">
        <f t="shared" si="101"/>
        <v>5.0718280969634932</v>
      </c>
      <c r="AR74">
        <f t="shared" si="102"/>
        <v>66.651164833191686</v>
      </c>
      <c r="AS74">
        <f t="shared" si="103"/>
        <v>38.377284828308873</v>
      </c>
      <c r="AT74">
        <f t="shared" si="104"/>
        <v>34.291969299316406</v>
      </c>
      <c r="AU74">
        <f t="shared" si="105"/>
        <v>5.43064551425784</v>
      </c>
      <c r="AV74">
        <f t="shared" si="106"/>
        <v>0.22057570837536095</v>
      </c>
      <c r="AW74">
        <f t="shared" si="107"/>
        <v>2.1515041691743537</v>
      </c>
      <c r="AX74">
        <f t="shared" si="108"/>
        <v>3.2791413450834863</v>
      </c>
      <c r="AY74">
        <f t="shared" si="109"/>
        <v>0.13941636004609184</v>
      </c>
      <c r="AZ74">
        <f t="shared" si="110"/>
        <v>17.12204239381041</v>
      </c>
      <c r="BA74">
        <f t="shared" si="111"/>
        <v>0.60194121268083667</v>
      </c>
      <c r="BB74">
        <f t="shared" si="112"/>
        <v>44.246525073359365</v>
      </c>
      <c r="BC74">
        <f t="shared" si="113"/>
        <v>365.20846779986147</v>
      </c>
      <c r="BD74">
        <f t="shared" si="114"/>
        <v>2.1909318639506244E-2</v>
      </c>
    </row>
    <row r="75" spans="1:114" x14ac:dyDescent="0.25">
      <c r="A75" s="1">
        <v>53</v>
      </c>
      <c r="B75" s="1" t="s">
        <v>108</v>
      </c>
      <c r="C75" s="1">
        <v>1699.5000004582107</v>
      </c>
      <c r="D75" s="1">
        <v>0</v>
      </c>
      <c r="E75">
        <f t="shared" si="87"/>
        <v>18.101840308098812</v>
      </c>
      <c r="F75">
        <f t="shared" si="88"/>
        <v>0.23915824466584176</v>
      </c>
      <c r="G75">
        <f t="shared" si="89"/>
        <v>224.85184268504571</v>
      </c>
      <c r="H75">
        <f t="shared" si="90"/>
        <v>8.8858871459743032</v>
      </c>
      <c r="I75">
        <f t="shared" si="91"/>
        <v>2.9198979064781287</v>
      </c>
      <c r="J75">
        <f t="shared" si="92"/>
        <v>33.067947387695312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35.515342712402344</v>
      </c>
      <c r="P75" s="1">
        <v>33.067947387695312</v>
      </c>
      <c r="Q75" s="1">
        <v>35.952064514160156</v>
      </c>
      <c r="R75" s="1">
        <v>399.47833251953125</v>
      </c>
      <c r="S75" s="1">
        <v>373.763916015625</v>
      </c>
      <c r="T75" s="1">
        <v>17.910007476806641</v>
      </c>
      <c r="U75" s="1">
        <v>28.274297714233398</v>
      </c>
      <c r="V75" s="1">
        <v>23.450773239135742</v>
      </c>
      <c r="W75" s="1">
        <v>37.021434783935547</v>
      </c>
      <c r="X75" s="1">
        <v>499.86895751953125</v>
      </c>
      <c r="Y75" s="1">
        <v>1498.68603515625</v>
      </c>
      <c r="Z75" s="1">
        <v>198.34553527832031</v>
      </c>
      <c r="AA75" s="1">
        <v>76.094879150390625</v>
      </c>
      <c r="AB75" s="1">
        <v>-0.34050846099853516</v>
      </c>
      <c r="AC75" s="1">
        <v>0.27879083156585693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0.83311492919921859</v>
      </c>
      <c r="AL75">
        <f t="shared" si="96"/>
        <v>8.8858871459743024E-3</v>
      </c>
      <c r="AM75">
        <f t="shared" si="97"/>
        <v>306.21794738769529</v>
      </c>
      <c r="AN75">
        <f t="shared" si="98"/>
        <v>308.66534271240232</v>
      </c>
      <c r="AO75">
        <f t="shared" si="99"/>
        <v>239.78976026528107</v>
      </c>
      <c r="AP75">
        <f t="shared" si="100"/>
        <v>-1.4225438240370021</v>
      </c>
      <c r="AQ75">
        <f t="shared" si="101"/>
        <v>5.0714271741048851</v>
      </c>
      <c r="AR75">
        <f t="shared" si="102"/>
        <v>66.64610326907723</v>
      </c>
      <c r="AS75">
        <f t="shared" si="103"/>
        <v>38.371805554843831</v>
      </c>
      <c r="AT75">
        <f t="shared" si="104"/>
        <v>34.291645050048828</v>
      </c>
      <c r="AU75">
        <f t="shared" si="105"/>
        <v>5.4305475008965427</v>
      </c>
      <c r="AV75">
        <f t="shared" si="106"/>
        <v>0.2205828221552549</v>
      </c>
      <c r="AW75">
        <f t="shared" si="107"/>
        <v>2.1515292676267563</v>
      </c>
      <c r="AX75">
        <f t="shared" si="108"/>
        <v>3.2790182332697864</v>
      </c>
      <c r="AY75">
        <f t="shared" si="109"/>
        <v>0.13942090712696698</v>
      </c>
      <c r="AZ75">
        <f t="shared" si="110"/>
        <v>17.110073795861197</v>
      </c>
      <c r="BA75">
        <f t="shared" si="111"/>
        <v>0.60158788221719595</v>
      </c>
      <c r="BB75">
        <f t="shared" si="112"/>
        <v>44.250538814601228</v>
      </c>
      <c r="BC75">
        <f t="shared" si="113"/>
        <v>365.15916808297749</v>
      </c>
      <c r="BD75">
        <f t="shared" si="114"/>
        <v>2.1936083143535352E-2</v>
      </c>
    </row>
    <row r="76" spans="1:114" x14ac:dyDescent="0.25">
      <c r="A76" s="1">
        <v>54</v>
      </c>
      <c r="B76" s="1" t="s">
        <v>109</v>
      </c>
      <c r="C76" s="1">
        <v>1700.0000004470348</v>
      </c>
      <c r="D76" s="1">
        <v>0</v>
      </c>
      <c r="E76">
        <f t="shared" si="87"/>
        <v>18.119126306502846</v>
      </c>
      <c r="F76">
        <f t="shared" si="88"/>
        <v>0.23921772259908644</v>
      </c>
      <c r="G76">
        <f t="shared" si="89"/>
        <v>224.7671864411428</v>
      </c>
      <c r="H76">
        <f t="shared" si="90"/>
        <v>8.8874156560517736</v>
      </c>
      <c r="I76">
        <f t="shared" si="91"/>
        <v>2.9197186036492631</v>
      </c>
      <c r="J76">
        <f t="shared" si="92"/>
        <v>33.068264007568359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35.516025543212891</v>
      </c>
      <c r="P76" s="1">
        <v>33.068264007568359</v>
      </c>
      <c r="Q76" s="1">
        <v>35.952163696289063</v>
      </c>
      <c r="R76" s="1">
        <v>399.50466918945312</v>
      </c>
      <c r="S76" s="1">
        <v>373.76943969726562</v>
      </c>
      <c r="T76" s="1">
        <v>17.912120819091797</v>
      </c>
      <c r="U76" s="1">
        <v>28.277881622314453</v>
      </c>
      <c r="V76" s="1">
        <v>23.452621459960937</v>
      </c>
      <c r="W76" s="1">
        <v>37.024677276611328</v>
      </c>
      <c r="X76" s="1">
        <v>499.88217163085937</v>
      </c>
      <c r="Y76" s="1">
        <v>1498.6507568359375</v>
      </c>
      <c r="Z76" s="1">
        <v>198.37237548828125</v>
      </c>
      <c r="AA76" s="1">
        <v>76.094764709472656</v>
      </c>
      <c r="AB76" s="1">
        <v>-0.34050846099853516</v>
      </c>
      <c r="AC76" s="1">
        <v>0.27879083156585693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0.83313695271809884</v>
      </c>
      <c r="AL76">
        <f t="shared" si="96"/>
        <v>8.8874156560517729E-3</v>
      </c>
      <c r="AM76">
        <f t="shared" si="97"/>
        <v>306.21826400756834</v>
      </c>
      <c r="AN76">
        <f t="shared" si="98"/>
        <v>308.66602554321287</v>
      </c>
      <c r="AO76">
        <f t="shared" si="99"/>
        <v>239.78411573415724</v>
      </c>
      <c r="AP76">
        <f t="shared" si="100"/>
        <v>-1.4233435029413433</v>
      </c>
      <c r="AQ76">
        <f t="shared" si="101"/>
        <v>5.0715173521816022</v>
      </c>
      <c r="AR76">
        <f t="shared" si="102"/>
        <v>66.647388575869726</v>
      </c>
      <c r="AS76">
        <f t="shared" si="103"/>
        <v>38.369506953555273</v>
      </c>
      <c r="AT76">
        <f t="shared" si="104"/>
        <v>34.292144775390625</v>
      </c>
      <c r="AU76">
        <f t="shared" si="105"/>
        <v>5.4306985574241873</v>
      </c>
      <c r="AV76">
        <f t="shared" si="106"/>
        <v>0.22063341861655636</v>
      </c>
      <c r="AW76">
        <f t="shared" si="107"/>
        <v>2.1517987485323391</v>
      </c>
      <c r="AX76">
        <f t="shared" si="108"/>
        <v>3.2788998088918482</v>
      </c>
      <c r="AY76">
        <f t="shared" si="109"/>
        <v>0.13945324814462462</v>
      </c>
      <c r="AZ76">
        <f t="shared" si="110"/>
        <v>17.103606166648934</v>
      </c>
      <c r="BA76">
        <f t="shared" si="111"/>
        <v>0.60135249854346806</v>
      </c>
      <c r="BB76">
        <f t="shared" si="112"/>
        <v>44.255887760320704</v>
      </c>
      <c r="BC76">
        <f t="shared" si="113"/>
        <v>365.15647482885362</v>
      </c>
      <c r="BD76">
        <f t="shared" si="114"/>
        <v>2.1959846679741855E-2</v>
      </c>
    </row>
    <row r="77" spans="1:114" x14ac:dyDescent="0.25">
      <c r="A77" s="1">
        <v>55</v>
      </c>
      <c r="B77" s="1" t="s">
        <v>109</v>
      </c>
      <c r="C77" s="1">
        <v>1700.500000435859</v>
      </c>
      <c r="D77" s="1">
        <v>0</v>
      </c>
      <c r="E77">
        <f t="shared" si="87"/>
        <v>18.123744705947079</v>
      </c>
      <c r="F77">
        <f t="shared" si="88"/>
        <v>0.23927323161156588</v>
      </c>
      <c r="G77">
        <f t="shared" si="89"/>
        <v>224.77185038290969</v>
      </c>
      <c r="H77">
        <f t="shared" si="90"/>
        <v>8.8882239557484723</v>
      </c>
      <c r="I77">
        <f t="shared" si="91"/>
        <v>2.9193633068691343</v>
      </c>
      <c r="J77">
        <f t="shared" si="92"/>
        <v>33.067939758300781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35.51702880859375</v>
      </c>
      <c r="P77" s="1">
        <v>33.067939758300781</v>
      </c>
      <c r="Q77" s="1">
        <v>35.952095031738281</v>
      </c>
      <c r="R77" s="1">
        <v>399.518310546875</v>
      </c>
      <c r="S77" s="1">
        <v>373.777099609375</v>
      </c>
      <c r="T77" s="1">
        <v>17.914604187011719</v>
      </c>
      <c r="U77" s="1">
        <v>28.281269073486328</v>
      </c>
      <c r="V77" s="1">
        <v>23.454631805419922</v>
      </c>
      <c r="W77" s="1">
        <v>37.027149200439453</v>
      </c>
      <c r="X77" s="1">
        <v>499.88229370117187</v>
      </c>
      <c r="Y77" s="1">
        <v>1498.655517578125</v>
      </c>
      <c r="Z77" s="1">
        <v>198.39266967773437</v>
      </c>
      <c r="AA77" s="1">
        <v>76.094947814941406</v>
      </c>
      <c r="AB77" s="1">
        <v>-0.34050846099853516</v>
      </c>
      <c r="AC77" s="1">
        <v>0.27879083156585693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0.83313715616861972</v>
      </c>
      <c r="AL77">
        <f t="shared" si="96"/>
        <v>8.8882239557484723E-3</v>
      </c>
      <c r="AM77">
        <f t="shared" si="97"/>
        <v>306.21793975830076</v>
      </c>
      <c r="AN77">
        <f t="shared" si="98"/>
        <v>308.66702880859373</v>
      </c>
      <c r="AO77">
        <f t="shared" si="99"/>
        <v>239.78487745289021</v>
      </c>
      <c r="AP77">
        <f t="shared" si="100"/>
        <v>-1.4235568805574674</v>
      </c>
      <c r="AQ77">
        <f t="shared" si="101"/>
        <v>5.0714250011563928</v>
      </c>
      <c r="AR77">
        <f t="shared" si="102"/>
        <v>66.646014574972966</v>
      </c>
      <c r="AS77">
        <f t="shared" si="103"/>
        <v>38.364745501486638</v>
      </c>
      <c r="AT77">
        <f t="shared" si="104"/>
        <v>34.292484283447266</v>
      </c>
      <c r="AU77">
        <f t="shared" si="105"/>
        <v>5.4308011856988587</v>
      </c>
      <c r="AV77">
        <f t="shared" si="106"/>
        <v>0.22068063704817792</v>
      </c>
      <c r="AW77">
        <f t="shared" si="107"/>
        <v>2.1520616942872586</v>
      </c>
      <c r="AX77">
        <f t="shared" si="108"/>
        <v>3.2787394914116001</v>
      </c>
      <c r="AY77">
        <f t="shared" si="109"/>
        <v>0.13948343009287997</v>
      </c>
      <c r="AZ77">
        <f t="shared" si="110"/>
        <v>17.10400222515533</v>
      </c>
      <c r="BA77">
        <f t="shared" si="111"/>
        <v>0.60135265273825778</v>
      </c>
      <c r="BB77">
        <f t="shared" si="112"/>
        <v>44.26260207634374</v>
      </c>
      <c r="BC77">
        <f t="shared" si="113"/>
        <v>365.16193937505579</v>
      </c>
      <c r="BD77">
        <f t="shared" si="114"/>
        <v>2.1968447791286309E-2</v>
      </c>
    </row>
    <row r="78" spans="1:114" x14ac:dyDescent="0.25">
      <c r="A78" s="1">
        <v>56</v>
      </c>
      <c r="B78" s="1" t="s">
        <v>110</v>
      </c>
      <c r="C78" s="1">
        <v>1701.0000004246831</v>
      </c>
      <c r="D78" s="1">
        <v>0</v>
      </c>
      <c r="E78">
        <f t="shared" si="87"/>
        <v>18.125040219141656</v>
      </c>
      <c r="F78">
        <f t="shared" si="88"/>
        <v>0.23923846099253221</v>
      </c>
      <c r="G78">
        <f t="shared" si="89"/>
        <v>224.73542069041389</v>
      </c>
      <c r="H78">
        <f t="shared" si="90"/>
        <v>8.8877039418811012</v>
      </c>
      <c r="I78">
        <f t="shared" si="91"/>
        <v>2.919573644781329</v>
      </c>
      <c r="J78">
        <f t="shared" si="92"/>
        <v>33.069087982177734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35.518157958984375</v>
      </c>
      <c r="P78" s="1">
        <v>33.069087982177734</v>
      </c>
      <c r="Q78" s="1">
        <v>35.952144622802734</v>
      </c>
      <c r="R78" s="1">
        <v>399.51107788085937</v>
      </c>
      <c r="S78" s="1">
        <v>373.767578125</v>
      </c>
      <c r="T78" s="1">
        <v>17.916341781616211</v>
      </c>
      <c r="U78" s="1">
        <v>28.282814025878906</v>
      </c>
      <c r="V78" s="1">
        <v>23.455436706542969</v>
      </c>
      <c r="W78" s="1">
        <v>37.02685546875</v>
      </c>
      <c r="X78" s="1">
        <v>499.86154174804687</v>
      </c>
      <c r="Y78" s="1">
        <v>1498.6142578125</v>
      </c>
      <c r="Z78" s="1">
        <v>198.36631774902344</v>
      </c>
      <c r="AA78" s="1">
        <v>76.094917297363281</v>
      </c>
      <c r="AB78" s="1">
        <v>-0.34050846099853516</v>
      </c>
      <c r="AC78" s="1">
        <v>0.27879083156585693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0.83310256958007789</v>
      </c>
      <c r="AL78">
        <f t="shared" si="96"/>
        <v>8.8877039418811012E-3</v>
      </c>
      <c r="AM78">
        <f t="shared" si="97"/>
        <v>306.21908798217771</v>
      </c>
      <c r="AN78">
        <f t="shared" si="98"/>
        <v>308.66815795898435</v>
      </c>
      <c r="AO78">
        <f t="shared" si="99"/>
        <v>239.77827589053777</v>
      </c>
      <c r="AP78">
        <f t="shared" si="100"/>
        <v>-1.4233620492063725</v>
      </c>
      <c r="AQ78">
        <f t="shared" si="101"/>
        <v>5.0717520390172908</v>
      </c>
      <c r="AR78">
        <f t="shared" si="102"/>
        <v>66.650339065327145</v>
      </c>
      <c r="AS78">
        <f t="shared" si="103"/>
        <v>38.367525039448239</v>
      </c>
      <c r="AT78">
        <f t="shared" si="104"/>
        <v>34.293622970581055</v>
      </c>
      <c r="AU78">
        <f t="shared" si="105"/>
        <v>5.4311454063256681</v>
      </c>
      <c r="AV78">
        <f t="shared" si="106"/>
        <v>0.22065105981438332</v>
      </c>
      <c r="AW78">
        <f t="shared" si="107"/>
        <v>2.1521783942359618</v>
      </c>
      <c r="AX78">
        <f t="shared" si="108"/>
        <v>3.2789670120897063</v>
      </c>
      <c r="AY78">
        <f t="shared" si="109"/>
        <v>0.13946452435384143</v>
      </c>
      <c r="AZ78">
        <f t="shared" si="110"/>
        <v>17.101223251225189</v>
      </c>
      <c r="BA78">
        <f t="shared" si="111"/>
        <v>0.60127050563827955</v>
      </c>
      <c r="BB78">
        <f t="shared" si="112"/>
        <v>44.261379452480362</v>
      </c>
      <c r="BC78">
        <f t="shared" si="113"/>
        <v>365.151802065754</v>
      </c>
      <c r="BD78">
        <f t="shared" si="114"/>
        <v>2.1970021185502321E-2</v>
      </c>
    </row>
    <row r="79" spans="1:114" x14ac:dyDescent="0.25">
      <c r="A79" s="1">
        <v>57</v>
      </c>
      <c r="B79" s="1" t="s">
        <v>110</v>
      </c>
      <c r="C79" s="1">
        <v>1701.5000004135072</v>
      </c>
      <c r="D79" s="1">
        <v>0</v>
      </c>
      <c r="E79">
        <f t="shared" si="87"/>
        <v>18.124249125495432</v>
      </c>
      <c r="F79">
        <f t="shared" si="88"/>
        <v>0.23920990360200581</v>
      </c>
      <c r="G79">
        <f t="shared" si="89"/>
        <v>224.72040613330498</v>
      </c>
      <c r="H79">
        <f t="shared" si="90"/>
        <v>8.8877276280756803</v>
      </c>
      <c r="I79">
        <f t="shared" si="91"/>
        <v>2.9198911731523896</v>
      </c>
      <c r="J79">
        <f t="shared" si="92"/>
        <v>33.070880889892578</v>
      </c>
      <c r="K79" s="1">
        <v>6</v>
      </c>
      <c r="L79">
        <f t="shared" si="93"/>
        <v>1.4200000166893005</v>
      </c>
      <c r="M79" s="1">
        <v>1</v>
      </c>
      <c r="N79">
        <f t="shared" si="94"/>
        <v>2.8400000333786011</v>
      </c>
      <c r="O79" s="1">
        <v>35.519416809082031</v>
      </c>
      <c r="P79" s="1">
        <v>33.070880889892578</v>
      </c>
      <c r="Q79" s="1">
        <v>35.951736450195313</v>
      </c>
      <c r="R79" s="1">
        <v>399.50515747070312</v>
      </c>
      <c r="S79" s="1">
        <v>373.76290893554687</v>
      </c>
      <c r="T79" s="1">
        <v>17.918962478637695</v>
      </c>
      <c r="U79" s="1">
        <v>28.285329818725586</v>
      </c>
      <c r="V79" s="1">
        <v>23.457256317138672</v>
      </c>
      <c r="W79" s="1">
        <v>37.027603149414062</v>
      </c>
      <c r="X79" s="1">
        <v>499.86663818359375</v>
      </c>
      <c r="Y79" s="1">
        <v>1498.5732421875</v>
      </c>
      <c r="Z79" s="1">
        <v>198.41937255859375</v>
      </c>
      <c r="AA79" s="1">
        <v>76.094978332519531</v>
      </c>
      <c r="AB79" s="1">
        <v>-0.34050846099853516</v>
      </c>
      <c r="AC79" s="1">
        <v>0.27879083156585693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0.83311106363932275</v>
      </c>
      <c r="AL79">
        <f t="shared" si="96"/>
        <v>8.8877276280756798E-3</v>
      </c>
      <c r="AM79">
        <f t="shared" si="97"/>
        <v>306.22088088989256</v>
      </c>
      <c r="AN79">
        <f t="shared" si="98"/>
        <v>308.66941680908201</v>
      </c>
      <c r="AO79">
        <f t="shared" si="99"/>
        <v>239.77171339068445</v>
      </c>
      <c r="AP79">
        <f t="shared" si="100"/>
        <v>-1.4235205423486357</v>
      </c>
      <c r="AQ79">
        <f t="shared" si="101"/>
        <v>5.0722627328364815</v>
      </c>
      <c r="AR79">
        <f t="shared" si="102"/>
        <v>66.656996873981981</v>
      </c>
      <c r="AS79">
        <f t="shared" si="103"/>
        <v>38.371667055256395</v>
      </c>
      <c r="AT79">
        <f t="shared" si="104"/>
        <v>34.295148849487305</v>
      </c>
      <c r="AU79">
        <f t="shared" si="105"/>
        <v>5.4316067032391429</v>
      </c>
      <c r="AV79">
        <f t="shared" si="106"/>
        <v>0.22062676729354391</v>
      </c>
      <c r="AW79">
        <f t="shared" si="107"/>
        <v>2.152371559684092</v>
      </c>
      <c r="AX79">
        <f t="shared" si="108"/>
        <v>3.2792351435550509</v>
      </c>
      <c r="AY79">
        <f t="shared" si="109"/>
        <v>0.13944899664099492</v>
      </c>
      <c r="AZ79">
        <f t="shared" si="110"/>
        <v>17.100094435588833</v>
      </c>
      <c r="BA79">
        <f t="shared" si="111"/>
        <v>0.60123784559921822</v>
      </c>
      <c r="BB79">
        <f t="shared" si="112"/>
        <v>44.260144635577447</v>
      </c>
      <c r="BC79">
        <f t="shared" si="113"/>
        <v>365.1475089243325</v>
      </c>
      <c r="BD79">
        <f t="shared" si="114"/>
        <v>2.1968707661973876E-2</v>
      </c>
    </row>
    <row r="80" spans="1:114" x14ac:dyDescent="0.25">
      <c r="A80" s="1">
        <v>58</v>
      </c>
      <c r="B80" s="1" t="s">
        <v>111</v>
      </c>
      <c r="C80" s="1">
        <v>1702.0000004023314</v>
      </c>
      <c r="D80" s="1">
        <v>0</v>
      </c>
      <c r="E80">
        <f t="shared" si="87"/>
        <v>18.121194639874826</v>
      </c>
      <c r="F80">
        <f t="shared" si="88"/>
        <v>0.23916816942738048</v>
      </c>
      <c r="G80">
        <f t="shared" si="89"/>
        <v>224.721292615457</v>
      </c>
      <c r="H80">
        <f t="shared" si="90"/>
        <v>8.8870184597996946</v>
      </c>
      <c r="I80">
        <f t="shared" si="91"/>
        <v>2.9201340353028593</v>
      </c>
      <c r="J80">
        <f t="shared" si="92"/>
        <v>33.072341918945313</v>
      </c>
      <c r="K80" s="1">
        <v>6</v>
      </c>
      <c r="L80">
        <f t="shared" si="93"/>
        <v>1.4200000166893005</v>
      </c>
      <c r="M80" s="1">
        <v>1</v>
      </c>
      <c r="N80">
        <f t="shared" si="94"/>
        <v>2.8400000333786011</v>
      </c>
      <c r="O80" s="1">
        <v>35.520606994628906</v>
      </c>
      <c r="P80" s="1">
        <v>33.072341918945313</v>
      </c>
      <c r="Q80" s="1">
        <v>35.951419830322266</v>
      </c>
      <c r="R80" s="1">
        <v>399.50250244140625</v>
      </c>
      <c r="S80" s="1">
        <v>373.76470947265625</v>
      </c>
      <c r="T80" s="1">
        <v>17.922122955322266</v>
      </c>
      <c r="U80" s="1">
        <v>28.287443161010742</v>
      </c>
      <c r="V80" s="1">
        <v>23.459989547729492</v>
      </c>
      <c r="W80" s="1">
        <v>37.028152465820313</v>
      </c>
      <c r="X80" s="1">
        <v>499.87615966796875</v>
      </c>
      <c r="Y80" s="1">
        <v>1498.5211181640625</v>
      </c>
      <c r="Z80" s="1">
        <v>198.41505432128906</v>
      </c>
      <c r="AA80" s="1">
        <v>76.095420837402344</v>
      </c>
      <c r="AB80" s="1">
        <v>-0.34050846099853516</v>
      </c>
      <c r="AC80" s="1">
        <v>0.27879083156585693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0.83312693277994787</v>
      </c>
      <c r="AL80">
        <f t="shared" si="96"/>
        <v>8.8870184597996948E-3</v>
      </c>
      <c r="AM80">
        <f t="shared" si="97"/>
        <v>306.22234191894529</v>
      </c>
      <c r="AN80">
        <f t="shared" si="98"/>
        <v>308.67060699462888</v>
      </c>
      <c r="AO80">
        <f t="shared" si="99"/>
        <v>239.76337354712086</v>
      </c>
      <c r="AP80">
        <f t="shared" si="100"/>
        <v>-1.4232840046246023</v>
      </c>
      <c r="AQ80">
        <f t="shared" si="101"/>
        <v>5.0726789270540706</v>
      </c>
      <c r="AR80">
        <f t="shared" si="102"/>
        <v>66.662078627479673</v>
      </c>
      <c r="AS80">
        <f t="shared" si="103"/>
        <v>38.374635466468931</v>
      </c>
      <c r="AT80">
        <f t="shared" si="104"/>
        <v>34.296474456787109</v>
      </c>
      <c r="AU80">
        <f t="shared" si="105"/>
        <v>5.4320074825850231</v>
      </c>
      <c r="AV80">
        <f t="shared" si="106"/>
        <v>0.22059126504940016</v>
      </c>
      <c r="AW80">
        <f t="shared" si="107"/>
        <v>2.1525448917512113</v>
      </c>
      <c r="AX80">
        <f t="shared" si="108"/>
        <v>3.2794625908338118</v>
      </c>
      <c r="AY80">
        <f t="shared" si="109"/>
        <v>0.13942630377314408</v>
      </c>
      <c r="AZ80">
        <f t="shared" si="110"/>
        <v>17.100261332698235</v>
      </c>
      <c r="BA80">
        <f t="shared" si="111"/>
        <v>0.60123732102079874</v>
      </c>
      <c r="BB80">
        <f t="shared" si="112"/>
        <v>44.259116087602358</v>
      </c>
      <c r="BC80">
        <f t="shared" si="113"/>
        <v>365.15076141761767</v>
      </c>
      <c r="BD80">
        <f t="shared" si="114"/>
        <v>2.1964299186959371E-2</v>
      </c>
    </row>
    <row r="81" spans="1:114" x14ac:dyDescent="0.25">
      <c r="A81" s="1">
        <v>59</v>
      </c>
      <c r="B81" s="1" t="s">
        <v>111</v>
      </c>
      <c r="C81" s="1">
        <v>1702.5000003911555</v>
      </c>
      <c r="D81" s="1">
        <v>0</v>
      </c>
      <c r="E81">
        <f t="shared" si="87"/>
        <v>18.08828348742108</v>
      </c>
      <c r="F81">
        <f t="shared" si="88"/>
        <v>0.23918255364280674</v>
      </c>
      <c r="G81">
        <f t="shared" si="89"/>
        <v>224.96455064237423</v>
      </c>
      <c r="H81">
        <f t="shared" si="90"/>
        <v>8.886620345510936</v>
      </c>
      <c r="I81">
        <f t="shared" si="91"/>
        <v>2.9198456151242866</v>
      </c>
      <c r="J81">
        <f t="shared" si="92"/>
        <v>33.071857452392578</v>
      </c>
      <c r="K81" s="1">
        <v>6</v>
      </c>
      <c r="L81">
        <f t="shared" si="93"/>
        <v>1.4200000166893005</v>
      </c>
      <c r="M81" s="1">
        <v>1</v>
      </c>
      <c r="N81">
        <f t="shared" si="94"/>
        <v>2.8400000333786011</v>
      </c>
      <c r="O81" s="1">
        <v>35.521816253662109</v>
      </c>
      <c r="P81" s="1">
        <v>33.071857452392578</v>
      </c>
      <c r="Q81" s="1">
        <v>35.950847625732422</v>
      </c>
      <c r="R81" s="1">
        <v>399.46923828125</v>
      </c>
      <c r="S81" s="1">
        <v>373.77066040039062</v>
      </c>
      <c r="T81" s="1">
        <v>17.924379348754883</v>
      </c>
      <c r="U81" s="1">
        <v>28.289377212524414</v>
      </c>
      <c r="V81" s="1">
        <v>23.46141242980957</v>
      </c>
      <c r="W81" s="1">
        <v>37.028270721435547</v>
      </c>
      <c r="X81" s="1">
        <v>499.86831665039063</v>
      </c>
      <c r="Y81" s="1">
        <v>1498.5400390625</v>
      </c>
      <c r="Z81" s="1">
        <v>198.43380737304688</v>
      </c>
      <c r="AA81" s="1">
        <v>76.095535278320313</v>
      </c>
      <c r="AB81" s="1">
        <v>-0.34050846099853516</v>
      </c>
      <c r="AC81" s="1">
        <v>0.27879083156585693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0.83311386108398422</v>
      </c>
      <c r="AL81">
        <f t="shared" si="96"/>
        <v>8.8866203455109354E-3</v>
      </c>
      <c r="AM81">
        <f t="shared" si="97"/>
        <v>306.22185745239256</v>
      </c>
      <c r="AN81">
        <f t="shared" si="98"/>
        <v>308.67181625366209</v>
      </c>
      <c r="AO81">
        <f t="shared" si="99"/>
        <v>239.7664008908032</v>
      </c>
      <c r="AP81">
        <f t="shared" si="100"/>
        <v>-1.4227940847978358</v>
      </c>
      <c r="AQ81">
        <f t="shared" si="101"/>
        <v>5.0725409168016489</v>
      </c>
      <c r="AR81">
        <f t="shared" si="102"/>
        <v>66.660164729097062</v>
      </c>
      <c r="AS81">
        <f t="shared" si="103"/>
        <v>38.370787516572648</v>
      </c>
      <c r="AT81">
        <f t="shared" si="104"/>
        <v>34.296836853027344</v>
      </c>
      <c r="AU81">
        <f t="shared" si="105"/>
        <v>5.4321170526368814</v>
      </c>
      <c r="AV81">
        <f t="shared" si="106"/>
        <v>0.22060350145920965</v>
      </c>
      <c r="AW81">
        <f t="shared" si="107"/>
        <v>2.1526953016773622</v>
      </c>
      <c r="AX81">
        <f t="shared" si="108"/>
        <v>3.2794217509595192</v>
      </c>
      <c r="AY81">
        <f t="shared" si="109"/>
        <v>0.1394341252195562</v>
      </c>
      <c r="AZ81">
        <f t="shared" si="110"/>
        <v>17.118797899778269</v>
      </c>
      <c r="BA81">
        <f t="shared" si="111"/>
        <v>0.60187857014081225</v>
      </c>
      <c r="BB81">
        <f t="shared" si="112"/>
        <v>44.263364958377018</v>
      </c>
      <c r="BC81">
        <f t="shared" si="113"/>
        <v>365.17235673101771</v>
      </c>
      <c r="BD81">
        <f t="shared" si="114"/>
        <v>2.192521637293738E-2</v>
      </c>
    </row>
    <row r="82" spans="1:114" x14ac:dyDescent="0.25">
      <c r="A82" s="1">
        <v>60</v>
      </c>
      <c r="B82" s="1" t="s">
        <v>112</v>
      </c>
      <c r="C82" s="1">
        <v>1703.0000003799796</v>
      </c>
      <c r="D82" s="1">
        <v>0</v>
      </c>
      <c r="E82">
        <f t="shared" si="87"/>
        <v>18.08461553709159</v>
      </c>
      <c r="F82">
        <f t="shared" si="88"/>
        <v>0.23914386240069238</v>
      </c>
      <c r="G82">
        <f t="shared" si="89"/>
        <v>224.98550192410707</v>
      </c>
      <c r="H82">
        <f t="shared" si="90"/>
        <v>8.8869052327831177</v>
      </c>
      <c r="I82">
        <f t="shared" si="91"/>
        <v>2.9203604881802661</v>
      </c>
      <c r="J82">
        <f t="shared" si="92"/>
        <v>33.074020385742187</v>
      </c>
      <c r="K82" s="1">
        <v>6</v>
      </c>
      <c r="L82">
        <f t="shared" si="93"/>
        <v>1.4200000166893005</v>
      </c>
      <c r="M82" s="1">
        <v>1</v>
      </c>
      <c r="N82">
        <f t="shared" si="94"/>
        <v>2.8400000333786011</v>
      </c>
      <c r="O82" s="1">
        <v>35.522998809814453</v>
      </c>
      <c r="P82" s="1">
        <v>33.074020385742187</v>
      </c>
      <c r="Q82" s="1">
        <v>35.950954437255859</v>
      </c>
      <c r="R82" s="1">
        <v>399.48324584960937</v>
      </c>
      <c r="S82" s="1">
        <v>373.78964233398437</v>
      </c>
      <c r="T82" s="1">
        <v>17.925756454467773</v>
      </c>
      <c r="U82" s="1">
        <v>28.290708541870117</v>
      </c>
      <c r="V82" s="1">
        <v>23.461685180664063</v>
      </c>
      <c r="W82" s="1">
        <v>37.027599334716797</v>
      </c>
      <c r="X82" s="1">
        <v>499.8858642578125</v>
      </c>
      <c r="Y82" s="1">
        <v>1498.521484375</v>
      </c>
      <c r="Z82" s="1">
        <v>198.50950622558594</v>
      </c>
      <c r="AA82" s="1">
        <v>76.095535278320313</v>
      </c>
      <c r="AB82" s="1">
        <v>-0.34050846099853516</v>
      </c>
      <c r="AC82" s="1">
        <v>0.27879083156585693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95"/>
        <v>0.83314310709635409</v>
      </c>
      <c r="AL82">
        <f t="shared" si="96"/>
        <v>8.8869052327831179E-3</v>
      </c>
      <c r="AM82">
        <f t="shared" si="97"/>
        <v>306.22402038574216</v>
      </c>
      <c r="AN82">
        <f t="shared" si="98"/>
        <v>308.67299880981443</v>
      </c>
      <c r="AO82">
        <f t="shared" si="99"/>
        <v>239.76343214086955</v>
      </c>
      <c r="AP82">
        <f t="shared" si="100"/>
        <v>-1.4231096396956209</v>
      </c>
      <c r="AQ82">
        <f t="shared" si="101"/>
        <v>5.0731570980768215</v>
      </c>
      <c r="AR82">
        <f t="shared" si="102"/>
        <v>66.668262198586149</v>
      </c>
      <c r="AS82">
        <f t="shared" si="103"/>
        <v>38.377553656716032</v>
      </c>
      <c r="AT82">
        <f t="shared" si="104"/>
        <v>34.29850959777832</v>
      </c>
      <c r="AU82">
        <f t="shared" si="105"/>
        <v>5.432622829835112</v>
      </c>
      <c r="AV82">
        <f t="shared" si="106"/>
        <v>0.22057058721134065</v>
      </c>
      <c r="AW82">
        <f t="shared" si="107"/>
        <v>2.1527966098965554</v>
      </c>
      <c r="AX82">
        <f t="shared" si="108"/>
        <v>3.2798262199385566</v>
      </c>
      <c r="AY82">
        <f t="shared" si="109"/>
        <v>0.13941308663410296</v>
      </c>
      <c r="AZ82">
        <f t="shared" si="110"/>
        <v>17.120392198776493</v>
      </c>
      <c r="BA82">
        <f t="shared" si="111"/>
        <v>0.60190405630095156</v>
      </c>
      <c r="BB82">
        <f t="shared" si="112"/>
        <v>44.259331233417164</v>
      </c>
      <c r="BC82">
        <f t="shared" si="113"/>
        <v>365.19308223252926</v>
      </c>
      <c r="BD82">
        <f t="shared" si="114"/>
        <v>2.1917528787565928E-2</v>
      </c>
      <c r="BE82">
        <f>AVERAGE(E68:E82)</f>
        <v>18.082984123507597</v>
      </c>
      <c r="BF82">
        <f>AVERAGE(O68:O82)</f>
        <v>35.515781911214191</v>
      </c>
      <c r="BG82">
        <f>AVERAGE(P68:P82)</f>
        <v>33.069220733642581</v>
      </c>
      <c r="BH82" t="e">
        <f>AVERAGE(B68:B82)</f>
        <v>#DIV/0!</v>
      </c>
      <c r="BI82">
        <f t="shared" ref="BI82:DJ82" si="115">AVERAGE(C68:C82)</f>
        <v>1699.5666671233873</v>
      </c>
      <c r="BJ82">
        <f t="shared" si="115"/>
        <v>0</v>
      </c>
      <c r="BK82">
        <f t="shared" si="115"/>
        <v>18.082984123507597</v>
      </c>
      <c r="BL82">
        <f t="shared" si="115"/>
        <v>0.23911600265514779</v>
      </c>
      <c r="BM82">
        <f t="shared" si="115"/>
        <v>224.99620327893587</v>
      </c>
      <c r="BN82">
        <f t="shared" si="115"/>
        <v>8.8853963139798733</v>
      </c>
      <c r="BO82">
        <f t="shared" si="115"/>
        <v>2.9202093132258442</v>
      </c>
      <c r="BP82">
        <f t="shared" si="115"/>
        <v>33.069220733642581</v>
      </c>
      <c r="BQ82">
        <f t="shared" si="115"/>
        <v>6</v>
      </c>
      <c r="BR82">
        <f t="shared" si="115"/>
        <v>1.4200000166893005</v>
      </c>
      <c r="BS82">
        <f t="shared" si="115"/>
        <v>1</v>
      </c>
      <c r="BT82">
        <f t="shared" si="115"/>
        <v>2.8400000333786011</v>
      </c>
      <c r="BU82">
        <f t="shared" si="115"/>
        <v>35.515781911214191</v>
      </c>
      <c r="BV82">
        <f t="shared" si="115"/>
        <v>33.069220733642581</v>
      </c>
      <c r="BW82">
        <f t="shared" si="115"/>
        <v>35.95224329630534</v>
      </c>
      <c r="BX82">
        <f t="shared" si="115"/>
        <v>399.49412638346354</v>
      </c>
      <c r="BY82">
        <f t="shared" si="115"/>
        <v>373.80224609375</v>
      </c>
      <c r="BZ82">
        <f t="shared" si="115"/>
        <v>17.911250559488931</v>
      </c>
      <c r="CA82">
        <f t="shared" si="115"/>
        <v>28.274924850463869</v>
      </c>
      <c r="CB82">
        <f t="shared" si="115"/>
        <v>23.451869837443034</v>
      </c>
      <c r="CC82">
        <f t="shared" si="115"/>
        <v>37.021417490641277</v>
      </c>
      <c r="CD82">
        <f t="shared" si="115"/>
        <v>499.8707275390625</v>
      </c>
      <c r="CE82">
        <f t="shared" si="115"/>
        <v>1498.6424641927083</v>
      </c>
      <c r="CF82">
        <f t="shared" si="115"/>
        <v>198.30657145182292</v>
      </c>
      <c r="CG82">
        <f t="shared" si="115"/>
        <v>76.095005798339841</v>
      </c>
      <c r="CH82">
        <f t="shared" si="115"/>
        <v>-0.34050846099853516</v>
      </c>
      <c r="CI82">
        <f t="shared" si="115"/>
        <v>0.27879083156585693</v>
      </c>
      <c r="CJ82">
        <f t="shared" si="115"/>
        <v>1</v>
      </c>
      <c r="CK82">
        <f t="shared" si="115"/>
        <v>-0.21956524252891541</v>
      </c>
      <c r="CL82">
        <f t="shared" si="115"/>
        <v>2.737391471862793</v>
      </c>
      <c r="CM82">
        <f t="shared" si="115"/>
        <v>1</v>
      </c>
      <c r="CN82">
        <f t="shared" si="115"/>
        <v>0</v>
      </c>
      <c r="CO82">
        <f t="shared" si="115"/>
        <v>0.15999999642372131</v>
      </c>
      <c r="CP82">
        <f t="shared" si="115"/>
        <v>111115</v>
      </c>
      <c r="CQ82">
        <f t="shared" si="115"/>
        <v>0.8331178792317705</v>
      </c>
      <c r="CR82">
        <f t="shared" si="115"/>
        <v>8.8853963139798719E-3</v>
      </c>
      <c r="CS82">
        <f t="shared" si="115"/>
        <v>306.2192207336426</v>
      </c>
      <c r="CT82">
        <f t="shared" si="115"/>
        <v>308.6657819112142</v>
      </c>
      <c r="CU82">
        <f t="shared" si="115"/>
        <v>239.78278891127022</v>
      </c>
      <c r="CV82">
        <f t="shared" si="115"/>
        <v>-1.4224887074892825</v>
      </c>
      <c r="CW82">
        <f t="shared" si="115"/>
        <v>5.0717898856934962</v>
      </c>
      <c r="CX82">
        <f t="shared" si="115"/>
        <v>66.650758887040539</v>
      </c>
      <c r="CY82">
        <f t="shared" si="115"/>
        <v>38.375834036576684</v>
      </c>
      <c r="CZ82">
        <f t="shared" si="115"/>
        <v>34.292501322428386</v>
      </c>
      <c r="DA82">
        <f t="shared" si="115"/>
        <v>5.4308064033692451</v>
      </c>
      <c r="DB82">
        <f t="shared" si="115"/>
        <v>0.2205468836752606</v>
      </c>
      <c r="DC82">
        <f t="shared" si="115"/>
        <v>2.1515805724676533</v>
      </c>
      <c r="DD82">
        <f t="shared" si="115"/>
        <v>3.2792258309015909</v>
      </c>
      <c r="DE82">
        <f t="shared" si="115"/>
        <v>0.13939793578193541</v>
      </c>
      <c r="DF82">
        <f t="shared" si="115"/>
        <v>17.121087372166855</v>
      </c>
      <c r="DG82">
        <f t="shared" si="115"/>
        <v>0.60191234199127264</v>
      </c>
      <c r="DH82">
        <f t="shared" si="115"/>
        <v>44.247659745827264</v>
      </c>
      <c r="DI82">
        <f t="shared" si="115"/>
        <v>365.20646148817957</v>
      </c>
      <c r="DJ82">
        <f t="shared" si="115"/>
        <v>2.1908987677953146E-2</v>
      </c>
    </row>
    <row r="83" spans="1:114" x14ac:dyDescent="0.25">
      <c r="A83" s="1" t="s">
        <v>9</v>
      </c>
      <c r="B83" s="1" t="s">
        <v>113</v>
      </c>
    </row>
    <row r="84" spans="1:114" x14ac:dyDescent="0.25">
      <c r="A84" s="1" t="s">
        <v>9</v>
      </c>
      <c r="B84" s="1" t="s">
        <v>114</v>
      </c>
    </row>
    <row r="85" spans="1:114" x14ac:dyDescent="0.25">
      <c r="A85" s="1">
        <v>61</v>
      </c>
      <c r="B85" s="1" t="s">
        <v>115</v>
      </c>
      <c r="C85" s="1">
        <v>1869.5000005476177</v>
      </c>
      <c r="D85" s="1">
        <v>0</v>
      </c>
      <c r="E85">
        <f t="shared" ref="E85:E99" si="116">(R85-S85*(1000-T85)/(1000-U85))*AK85</f>
        <v>17.390976163175214</v>
      </c>
      <c r="F85">
        <f t="shared" ref="F85:F99" si="117">IF(AV85&lt;&gt;0,1/(1/AV85-1/N85),0)</f>
        <v>0.22405522020633073</v>
      </c>
      <c r="G85">
        <f t="shared" ref="G85:G99" si="118">((AY85-AL85/2)*S85-E85)/(AY85+AL85/2)</f>
        <v>223.16172514426447</v>
      </c>
      <c r="H85">
        <f t="shared" ref="H85:H99" si="119">AL85*1000</f>
        <v>8.8784669655290518</v>
      </c>
      <c r="I85">
        <f t="shared" ref="I85:I99" si="120">(AQ85-AW85)</f>
        <v>3.0761041176049124</v>
      </c>
      <c r="J85">
        <f t="shared" ref="J85:J99" si="121">(P85+AP85*D85)</f>
        <v>35.107044219970703</v>
      </c>
      <c r="K85" s="1">
        <v>6</v>
      </c>
      <c r="L85">
        <f t="shared" ref="L85:L99" si="122">(K85*AE85+AF85)</f>
        <v>1.4200000166893005</v>
      </c>
      <c r="M85" s="1">
        <v>1</v>
      </c>
      <c r="N85">
        <f t="shared" ref="N85:N99" si="123">L85*(M85+1)*(M85+1)/(M85*M85+1)</f>
        <v>2.8400000333786011</v>
      </c>
      <c r="O85" s="1">
        <v>39.589260101318359</v>
      </c>
      <c r="P85" s="1">
        <v>35.107044219970703</v>
      </c>
      <c r="Q85" s="1">
        <v>41.034824371337891</v>
      </c>
      <c r="R85" s="1">
        <v>400.89974975585938</v>
      </c>
      <c r="S85" s="1">
        <v>376.01943969726562</v>
      </c>
      <c r="T85" s="1">
        <v>23.952960968017578</v>
      </c>
      <c r="U85" s="1">
        <v>34.244331359863281</v>
      </c>
      <c r="V85" s="1">
        <v>25.132110595703125</v>
      </c>
      <c r="W85" s="1">
        <v>35.930103302001953</v>
      </c>
      <c r="X85" s="1">
        <v>499.90017700195312</v>
      </c>
      <c r="Y85" s="1">
        <v>1499.3927001953125</v>
      </c>
      <c r="Z85" s="1">
        <v>200.18171691894531</v>
      </c>
      <c r="AA85" s="1">
        <v>76.095390319824219</v>
      </c>
      <c r="AB85" s="1">
        <v>-0.18334293365478516</v>
      </c>
      <c r="AC85" s="1">
        <v>0.19329965114593506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ref="AK85:AK99" si="124">X85*0.000001/(K85*0.0001)</f>
        <v>0.83316696166992177</v>
      </c>
      <c r="AL85">
        <f t="shared" ref="AL85:AL99" si="125">(U85-T85)/(1000-U85)*AK85</f>
        <v>8.8784669655290523E-3</v>
      </c>
      <c r="AM85">
        <f t="shared" ref="AM85:AM99" si="126">(P85+273.15)</f>
        <v>308.25704421997068</v>
      </c>
      <c r="AN85">
        <f t="shared" ref="AN85:AN99" si="127">(O85+273.15)</f>
        <v>312.73926010131834</v>
      </c>
      <c r="AO85">
        <f t="shared" ref="AO85:AO99" si="128">(Y85*AG85+Z85*AH85)*AI85</f>
        <v>239.90282666900384</v>
      </c>
      <c r="AP85">
        <f t="shared" ref="AP85:AP99" si="129">((AO85+0.00000010773*(AN85^4-AM85^4))-AL85*44100)/(L85*51.4+0.00000043092*AM85^3)</f>
        <v>-1.0958516482562881</v>
      </c>
      <c r="AQ85">
        <f t="shared" ref="AQ85:AQ99" si="130">0.61365*EXP(17.502*J85/(240.97+J85))</f>
        <v>5.6819398786751059</v>
      </c>
      <c r="AR85">
        <f t="shared" ref="AR85:AR99" si="131">AQ85*1000/AA85</f>
        <v>74.668647532974916</v>
      </c>
      <c r="AS85">
        <f t="shared" ref="AS85:AS99" si="132">(AR85-U85)</f>
        <v>40.424316173111634</v>
      </c>
      <c r="AT85">
        <f t="shared" ref="AT85:AT99" si="133">IF(D85,P85,(O85+P85)/2)</f>
        <v>37.348152160644531</v>
      </c>
      <c r="AU85">
        <f t="shared" ref="AU85:AU99" si="134">0.61365*EXP(17.502*AT85/(240.97+AT85))</f>
        <v>6.4256837011706081</v>
      </c>
      <c r="AV85">
        <f t="shared" ref="AV85:AV99" si="135">IF(AS85&lt;&gt;0,(1000-(AR85+U85)/2)/AS85*AL85,0)</f>
        <v>0.20767146157698727</v>
      </c>
      <c r="AW85">
        <f t="shared" ref="AW85:AW99" si="136">U85*AA85/1000</f>
        <v>2.6058357610701934</v>
      </c>
      <c r="AX85">
        <f t="shared" ref="AX85:AX99" si="137">(AU85-AW85)</f>
        <v>3.8198479401004146</v>
      </c>
      <c r="AY85">
        <f t="shared" ref="AY85:AY99" si="138">1/(1.6/F85+1.37/N85)</f>
        <v>0.13117349890397087</v>
      </c>
      <c r="AZ85">
        <f t="shared" ref="AZ85:AZ99" si="139">G85*AA85*0.001</f>
        <v>16.981578579298137</v>
      </c>
      <c r="BA85">
        <f t="shared" ref="BA85:BA99" si="140">G85/S85</f>
        <v>0.59348454251177185</v>
      </c>
      <c r="BB85">
        <f t="shared" ref="BB85:BB99" si="141">(1-AL85*AA85/AQ85/F85)*100</f>
        <v>46.930544566168599</v>
      </c>
      <c r="BC85">
        <f t="shared" ref="BC85:BC99" si="142">(S85-E85/(N85/1.35))</f>
        <v>367.75260253376172</v>
      </c>
      <c r="BD85">
        <f t="shared" ref="BD85:BD99" si="143">E85*BB85/100/BC85</f>
        <v>2.2193397850940877E-2</v>
      </c>
    </row>
    <row r="86" spans="1:114" x14ac:dyDescent="0.25">
      <c r="A86" s="1">
        <v>62</v>
      </c>
      <c r="B86" s="1" t="s">
        <v>115</v>
      </c>
      <c r="C86" s="1">
        <v>1869.5000005476177</v>
      </c>
      <c r="D86" s="1">
        <v>0</v>
      </c>
      <c r="E86">
        <f t="shared" si="116"/>
        <v>17.390976163175214</v>
      </c>
      <c r="F86">
        <f t="shared" si="117"/>
        <v>0.22405522020633073</v>
      </c>
      <c r="G86">
        <f t="shared" si="118"/>
        <v>223.16172514426447</v>
      </c>
      <c r="H86">
        <f t="shared" si="119"/>
        <v>8.8784669655290518</v>
      </c>
      <c r="I86">
        <f t="shared" si="120"/>
        <v>3.0761041176049124</v>
      </c>
      <c r="J86">
        <f t="shared" si="121"/>
        <v>35.107044219970703</v>
      </c>
      <c r="K86" s="1">
        <v>6</v>
      </c>
      <c r="L86">
        <f t="shared" si="122"/>
        <v>1.4200000166893005</v>
      </c>
      <c r="M86" s="1">
        <v>1</v>
      </c>
      <c r="N86">
        <f t="shared" si="123"/>
        <v>2.8400000333786011</v>
      </c>
      <c r="O86" s="1">
        <v>39.589260101318359</v>
      </c>
      <c r="P86" s="1">
        <v>35.107044219970703</v>
      </c>
      <c r="Q86" s="1">
        <v>41.034824371337891</v>
      </c>
      <c r="R86" s="1">
        <v>400.89974975585938</v>
      </c>
      <c r="S86" s="1">
        <v>376.01943969726562</v>
      </c>
      <c r="T86" s="1">
        <v>23.952960968017578</v>
      </c>
      <c r="U86" s="1">
        <v>34.244331359863281</v>
      </c>
      <c r="V86" s="1">
        <v>25.132110595703125</v>
      </c>
      <c r="W86" s="1">
        <v>35.930103302001953</v>
      </c>
      <c r="X86" s="1">
        <v>499.90017700195312</v>
      </c>
      <c r="Y86" s="1">
        <v>1499.3927001953125</v>
      </c>
      <c r="Z86" s="1">
        <v>200.18171691894531</v>
      </c>
      <c r="AA86" s="1">
        <v>76.095390319824219</v>
      </c>
      <c r="AB86" s="1">
        <v>-0.18334293365478516</v>
      </c>
      <c r="AC86" s="1">
        <v>0.19329965114593506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4"/>
        <v>0.83316696166992177</v>
      </c>
      <c r="AL86">
        <f t="shared" si="125"/>
        <v>8.8784669655290523E-3</v>
      </c>
      <c r="AM86">
        <f t="shared" si="126"/>
        <v>308.25704421997068</v>
      </c>
      <c r="AN86">
        <f t="shared" si="127"/>
        <v>312.73926010131834</v>
      </c>
      <c r="AO86">
        <f t="shared" si="128"/>
        <v>239.90282666900384</v>
      </c>
      <c r="AP86">
        <f t="shared" si="129"/>
        <v>-1.0958516482562881</v>
      </c>
      <c r="AQ86">
        <f t="shared" si="130"/>
        <v>5.6819398786751059</v>
      </c>
      <c r="AR86">
        <f t="shared" si="131"/>
        <v>74.668647532974916</v>
      </c>
      <c r="AS86">
        <f t="shared" si="132"/>
        <v>40.424316173111634</v>
      </c>
      <c r="AT86">
        <f t="shared" si="133"/>
        <v>37.348152160644531</v>
      </c>
      <c r="AU86">
        <f t="shared" si="134"/>
        <v>6.4256837011706081</v>
      </c>
      <c r="AV86">
        <f t="shared" si="135"/>
        <v>0.20767146157698727</v>
      </c>
      <c r="AW86">
        <f t="shared" si="136"/>
        <v>2.6058357610701934</v>
      </c>
      <c r="AX86">
        <f t="shared" si="137"/>
        <v>3.8198479401004146</v>
      </c>
      <c r="AY86">
        <f t="shared" si="138"/>
        <v>0.13117349890397087</v>
      </c>
      <c r="AZ86">
        <f t="shared" si="139"/>
        <v>16.981578579298137</v>
      </c>
      <c r="BA86">
        <f t="shared" si="140"/>
        <v>0.59348454251177185</v>
      </c>
      <c r="BB86">
        <f t="shared" si="141"/>
        <v>46.930544566168599</v>
      </c>
      <c r="BC86">
        <f t="shared" si="142"/>
        <v>367.75260253376172</v>
      </c>
      <c r="BD86">
        <f t="shared" si="143"/>
        <v>2.2193397850940877E-2</v>
      </c>
    </row>
    <row r="87" spans="1:114" x14ac:dyDescent="0.25">
      <c r="A87" s="1">
        <v>63</v>
      </c>
      <c r="B87" s="1" t="s">
        <v>115</v>
      </c>
      <c r="C87" s="1">
        <v>1870.0000005364418</v>
      </c>
      <c r="D87" s="1">
        <v>0</v>
      </c>
      <c r="E87">
        <f t="shared" si="116"/>
        <v>17.428649513610839</v>
      </c>
      <c r="F87">
        <f t="shared" si="117"/>
        <v>0.22402186745827674</v>
      </c>
      <c r="G87">
        <f t="shared" si="118"/>
        <v>222.88341369319653</v>
      </c>
      <c r="H87">
        <f t="shared" si="119"/>
        <v>8.8787068441889812</v>
      </c>
      <c r="I87">
        <f t="shared" si="120"/>
        <v>3.076609899202766</v>
      </c>
      <c r="J87">
        <f t="shared" si="121"/>
        <v>35.109634399414063</v>
      </c>
      <c r="K87" s="1">
        <v>6</v>
      </c>
      <c r="L87">
        <f t="shared" si="122"/>
        <v>1.4200000166893005</v>
      </c>
      <c r="M87" s="1">
        <v>1</v>
      </c>
      <c r="N87">
        <f t="shared" si="123"/>
        <v>2.8400000333786011</v>
      </c>
      <c r="O87" s="1">
        <v>39.591259002685547</v>
      </c>
      <c r="P87" s="1">
        <v>35.109634399414063</v>
      </c>
      <c r="Q87" s="1">
        <v>41.0347900390625</v>
      </c>
      <c r="R87" s="1">
        <v>400.968505859375</v>
      </c>
      <c r="S87" s="1">
        <v>376.04156494140625</v>
      </c>
      <c r="T87" s="1">
        <v>23.956104278564453</v>
      </c>
      <c r="U87" s="1">
        <v>34.248153686523438</v>
      </c>
      <c r="V87" s="1">
        <v>25.132890701293945</v>
      </c>
      <c r="W87" s="1">
        <v>35.930511474609375</v>
      </c>
      <c r="X87" s="1">
        <v>499.87872314453125</v>
      </c>
      <c r="Y87" s="1">
        <v>1499.314453125</v>
      </c>
      <c r="Z87" s="1">
        <v>200.25636291503906</v>
      </c>
      <c r="AA87" s="1">
        <v>76.095909118652344</v>
      </c>
      <c r="AB87" s="1">
        <v>-0.18334293365478516</v>
      </c>
      <c r="AC87" s="1">
        <v>0.19329965114593506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0.83313120524088535</v>
      </c>
      <c r="AL87">
        <f t="shared" si="125"/>
        <v>8.878706844188981E-3</v>
      </c>
      <c r="AM87">
        <f t="shared" si="126"/>
        <v>308.25963439941404</v>
      </c>
      <c r="AN87">
        <f t="shared" si="127"/>
        <v>312.74125900268552</v>
      </c>
      <c r="AO87">
        <f t="shared" si="128"/>
        <v>239.89030713803368</v>
      </c>
      <c r="AP87">
        <f t="shared" si="129"/>
        <v>-1.0961915155470812</v>
      </c>
      <c r="AQ87">
        <f t="shared" si="130"/>
        <v>5.6827542896140919</v>
      </c>
      <c r="AR87">
        <f t="shared" si="131"/>
        <v>74.678840892133536</v>
      </c>
      <c r="AS87">
        <f t="shared" si="132"/>
        <v>40.430687205610099</v>
      </c>
      <c r="AT87">
        <f t="shared" si="133"/>
        <v>37.350446701049805</v>
      </c>
      <c r="AU87">
        <f t="shared" si="134"/>
        <v>6.4264864990077912</v>
      </c>
      <c r="AV87">
        <f t="shared" si="135"/>
        <v>0.20764280793334758</v>
      </c>
      <c r="AW87">
        <f t="shared" si="136"/>
        <v>2.606144390411326</v>
      </c>
      <c r="AX87">
        <f t="shared" si="137"/>
        <v>3.8203421085964653</v>
      </c>
      <c r="AY87">
        <f t="shared" si="138"/>
        <v>0.13115520789054333</v>
      </c>
      <c r="AZ87">
        <f t="shared" si="139"/>
        <v>16.960515992452478</v>
      </c>
      <c r="BA87">
        <f t="shared" si="140"/>
        <v>0.59270951531096194</v>
      </c>
      <c r="BB87">
        <f t="shared" si="141"/>
        <v>46.928454491785544</v>
      </c>
      <c r="BC87">
        <f t="shared" si="142"/>
        <v>367.75681967139167</v>
      </c>
      <c r="BD87">
        <f t="shared" si="143"/>
        <v>2.224022891767443E-2</v>
      </c>
    </row>
    <row r="88" spans="1:114" x14ac:dyDescent="0.25">
      <c r="A88" s="1">
        <v>64</v>
      </c>
      <c r="B88" s="1" t="s">
        <v>116</v>
      </c>
      <c r="C88" s="1">
        <v>1870.5000005252659</v>
      </c>
      <c r="D88" s="1">
        <v>0</v>
      </c>
      <c r="E88">
        <f t="shared" si="116"/>
        <v>17.443514913907713</v>
      </c>
      <c r="F88">
        <f t="shared" si="117"/>
        <v>0.22398672414884405</v>
      </c>
      <c r="G88">
        <f t="shared" si="118"/>
        <v>222.76356626355715</v>
      </c>
      <c r="H88">
        <f t="shared" si="119"/>
        <v>8.8794329040544806</v>
      </c>
      <c r="I88">
        <f t="shared" si="120"/>
        <v>3.0772776400174604</v>
      </c>
      <c r="J88">
        <f t="shared" si="121"/>
        <v>35.112781524658203</v>
      </c>
      <c r="K88" s="1">
        <v>6</v>
      </c>
      <c r="L88">
        <f t="shared" si="122"/>
        <v>1.4200000166893005</v>
      </c>
      <c r="M88" s="1">
        <v>1</v>
      </c>
      <c r="N88">
        <f t="shared" si="123"/>
        <v>2.8400000333786011</v>
      </c>
      <c r="O88" s="1">
        <v>39.593101501464844</v>
      </c>
      <c r="P88" s="1">
        <v>35.112781524658203</v>
      </c>
      <c r="Q88" s="1">
        <v>41.034866333007813</v>
      </c>
      <c r="R88" s="1">
        <v>401.00070190429688</v>
      </c>
      <c r="S88" s="1">
        <v>376.0556640625</v>
      </c>
      <c r="T88" s="1">
        <v>23.959665298461914</v>
      </c>
      <c r="U88" s="1">
        <v>34.252418518066406</v>
      </c>
      <c r="V88" s="1">
        <v>25.134119033813477</v>
      </c>
      <c r="W88" s="1">
        <v>35.931400299072266</v>
      </c>
      <c r="X88" s="1">
        <v>499.88320922851562</v>
      </c>
      <c r="Y88" s="1">
        <v>1499.3184814453125</v>
      </c>
      <c r="Z88" s="1">
        <v>200.27812194824219</v>
      </c>
      <c r="AA88" s="1">
        <v>76.095832824707031</v>
      </c>
      <c r="AB88" s="1">
        <v>-0.18334293365478516</v>
      </c>
      <c r="AC88" s="1">
        <v>0.19329965114593506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0.83313868204752595</v>
      </c>
      <c r="AL88">
        <f t="shared" si="125"/>
        <v>8.8794329040544802E-3</v>
      </c>
      <c r="AM88">
        <f t="shared" si="126"/>
        <v>308.26278152465818</v>
      </c>
      <c r="AN88">
        <f t="shared" si="127"/>
        <v>312.74310150146482</v>
      </c>
      <c r="AO88">
        <f t="shared" si="128"/>
        <v>239.89095166926927</v>
      </c>
      <c r="AP88">
        <f t="shared" si="129"/>
        <v>-1.0967333835374875</v>
      </c>
      <c r="AQ88">
        <f t="shared" si="130"/>
        <v>5.6837439534101408</v>
      </c>
      <c r="AR88">
        <f t="shared" si="131"/>
        <v>74.69192125806822</v>
      </c>
      <c r="AS88">
        <f t="shared" si="132"/>
        <v>40.439502740001814</v>
      </c>
      <c r="AT88">
        <f t="shared" si="133"/>
        <v>37.352941513061523</v>
      </c>
      <c r="AU88">
        <f t="shared" si="134"/>
        <v>6.4273594652703876</v>
      </c>
      <c r="AV88">
        <f t="shared" si="135"/>
        <v>0.20761261532749384</v>
      </c>
      <c r="AW88">
        <f t="shared" si="136"/>
        <v>2.6064663133926804</v>
      </c>
      <c r="AX88">
        <f t="shared" si="137"/>
        <v>3.8208931518777072</v>
      </c>
      <c r="AY88">
        <f t="shared" si="138"/>
        <v>0.13113593454075118</v>
      </c>
      <c r="AZ88">
        <f t="shared" si="139"/>
        <v>16.951379097827193</v>
      </c>
      <c r="BA88">
        <f t="shared" si="140"/>
        <v>0.59236859739608683</v>
      </c>
      <c r="BB88">
        <f t="shared" si="141"/>
        <v>46.925083319767971</v>
      </c>
      <c r="BC88">
        <f t="shared" si="142"/>
        <v>367.76385249313159</v>
      </c>
      <c r="BD88">
        <f t="shared" si="143"/>
        <v>2.2257173595929249E-2</v>
      </c>
    </row>
    <row r="89" spans="1:114" x14ac:dyDescent="0.25">
      <c r="A89" s="1">
        <v>65</v>
      </c>
      <c r="B89" s="1" t="s">
        <v>116</v>
      </c>
      <c r="C89" s="1">
        <v>1871.0000005140901</v>
      </c>
      <c r="D89" s="1">
        <v>0</v>
      </c>
      <c r="E89">
        <f t="shared" si="116"/>
        <v>17.418514568582498</v>
      </c>
      <c r="F89">
        <f t="shared" si="117"/>
        <v>0.22390370509171129</v>
      </c>
      <c r="G89">
        <f t="shared" si="118"/>
        <v>222.8954200198267</v>
      </c>
      <c r="H89">
        <f t="shared" si="119"/>
        <v>8.8808135728635857</v>
      </c>
      <c r="I89">
        <f t="shared" si="120"/>
        <v>3.0787704037585719</v>
      </c>
      <c r="J89">
        <f t="shared" si="121"/>
        <v>35.118602752685547</v>
      </c>
      <c r="K89" s="1">
        <v>6</v>
      </c>
      <c r="L89">
        <f t="shared" si="122"/>
        <v>1.4200000166893005</v>
      </c>
      <c r="M89" s="1">
        <v>1</v>
      </c>
      <c r="N89">
        <f t="shared" si="123"/>
        <v>2.8400000333786011</v>
      </c>
      <c r="O89" s="1">
        <v>39.595241546630859</v>
      </c>
      <c r="P89" s="1">
        <v>35.118602752685547</v>
      </c>
      <c r="Q89" s="1">
        <v>41.035255432128906</v>
      </c>
      <c r="R89" s="1">
        <v>400.97305297851562</v>
      </c>
      <c r="S89" s="1">
        <v>376.0577392578125</v>
      </c>
      <c r="T89" s="1">
        <v>23.962675094604492</v>
      </c>
      <c r="U89" s="1">
        <v>34.256832122802734</v>
      </c>
      <c r="V89" s="1">
        <v>25.134418487548828</v>
      </c>
      <c r="W89" s="1">
        <v>35.93194580078125</v>
      </c>
      <c r="X89" s="1">
        <v>499.89047241210937</v>
      </c>
      <c r="Y89" s="1">
        <v>1499.278564453125</v>
      </c>
      <c r="Z89" s="1">
        <v>200.25346374511719</v>
      </c>
      <c r="AA89" s="1">
        <v>76.095901489257813</v>
      </c>
      <c r="AB89" s="1">
        <v>-0.18334293365478516</v>
      </c>
      <c r="AC89" s="1">
        <v>0.19329965114593506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0.83315078735351544</v>
      </c>
      <c r="AL89">
        <f t="shared" si="125"/>
        <v>8.880813572863586E-3</v>
      </c>
      <c r="AM89">
        <f t="shared" si="126"/>
        <v>308.26860275268552</v>
      </c>
      <c r="AN89">
        <f t="shared" si="127"/>
        <v>312.74524154663084</v>
      </c>
      <c r="AO89">
        <f t="shared" si="128"/>
        <v>239.88456495066202</v>
      </c>
      <c r="AP89">
        <f t="shared" si="129"/>
        <v>-1.0980388594411876</v>
      </c>
      <c r="AQ89">
        <f t="shared" si="130"/>
        <v>5.6855749263094113</v>
      </c>
      <c r="AR89">
        <f t="shared" si="131"/>
        <v>74.715915246920673</v>
      </c>
      <c r="AS89">
        <f t="shared" si="132"/>
        <v>40.459083124117939</v>
      </c>
      <c r="AT89">
        <f t="shared" si="133"/>
        <v>37.356922149658203</v>
      </c>
      <c r="AU89">
        <f t="shared" si="134"/>
        <v>6.4287525534794554</v>
      </c>
      <c r="AV89">
        <f t="shared" si="135"/>
        <v>0.20754128856917869</v>
      </c>
      <c r="AW89">
        <f t="shared" si="136"/>
        <v>2.6068045225508394</v>
      </c>
      <c r="AX89">
        <f t="shared" si="137"/>
        <v>3.821948030928616</v>
      </c>
      <c r="AY89">
        <f t="shared" si="138"/>
        <v>0.1310904035776321</v>
      </c>
      <c r="AZ89">
        <f t="shared" si="139"/>
        <v>16.961427924235476</v>
      </c>
      <c r="BA89">
        <f t="shared" si="140"/>
        <v>0.59271594957660778</v>
      </c>
      <c r="BB89">
        <f t="shared" si="141"/>
        <v>46.914201729664995</v>
      </c>
      <c r="BC89">
        <f t="shared" si="142"/>
        <v>367.77781165527239</v>
      </c>
      <c r="BD89">
        <f t="shared" si="143"/>
        <v>2.2219276976598791E-2</v>
      </c>
    </row>
    <row r="90" spans="1:114" x14ac:dyDescent="0.25">
      <c r="A90" s="1">
        <v>66</v>
      </c>
      <c r="B90" s="1" t="s">
        <v>117</v>
      </c>
      <c r="C90" s="1">
        <v>1871.5000005029142</v>
      </c>
      <c r="D90" s="1">
        <v>0</v>
      </c>
      <c r="E90">
        <f t="shared" si="116"/>
        <v>17.393380826844513</v>
      </c>
      <c r="F90">
        <f t="shared" si="117"/>
        <v>0.22383206433713843</v>
      </c>
      <c r="G90">
        <f t="shared" si="118"/>
        <v>223.0456714958903</v>
      </c>
      <c r="H90">
        <f t="shared" si="119"/>
        <v>8.8814264536284391</v>
      </c>
      <c r="I90">
        <f t="shared" si="120"/>
        <v>3.0798558313651396</v>
      </c>
      <c r="J90">
        <f t="shared" si="121"/>
        <v>35.123092651367188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39.598682403564453</v>
      </c>
      <c r="P90" s="1">
        <v>35.123092651367188</v>
      </c>
      <c r="Q90" s="1">
        <v>41.035999298095703</v>
      </c>
      <c r="R90" s="1">
        <v>400.95477294921875</v>
      </c>
      <c r="S90" s="1">
        <v>376.06900024414062</v>
      </c>
      <c r="T90" s="1">
        <v>23.966249465942383</v>
      </c>
      <c r="U90" s="1">
        <v>34.261165618896484</v>
      </c>
      <c r="V90" s="1">
        <v>25.133506774902344</v>
      </c>
      <c r="W90" s="1">
        <v>35.929828643798828</v>
      </c>
      <c r="X90" s="1">
        <v>499.8858642578125</v>
      </c>
      <c r="Y90" s="1">
        <v>1499.2139892578125</v>
      </c>
      <c r="Z90" s="1">
        <v>200.28292846679687</v>
      </c>
      <c r="AA90" s="1">
        <v>76.0958251953125</v>
      </c>
      <c r="AB90" s="1">
        <v>-0.18334293365478516</v>
      </c>
      <c r="AC90" s="1">
        <v>0.19329965114593506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0.83314310709635409</v>
      </c>
      <c r="AL90">
        <f t="shared" si="125"/>
        <v>8.8814264536284382E-3</v>
      </c>
      <c r="AM90">
        <f t="shared" si="126"/>
        <v>308.27309265136716</v>
      </c>
      <c r="AN90">
        <f t="shared" si="127"/>
        <v>312.74868240356443</v>
      </c>
      <c r="AO90">
        <f t="shared" si="128"/>
        <v>239.87423291964296</v>
      </c>
      <c r="AP90">
        <f t="shared" si="129"/>
        <v>-1.0986004345919793</v>
      </c>
      <c r="AQ90">
        <f t="shared" si="130"/>
        <v>5.6869875012883373</v>
      </c>
      <c r="AR90">
        <f t="shared" si="131"/>
        <v>74.734553264804546</v>
      </c>
      <c r="AS90">
        <f t="shared" si="132"/>
        <v>40.473387645908062</v>
      </c>
      <c r="AT90">
        <f t="shared" si="133"/>
        <v>37.36088752746582</v>
      </c>
      <c r="AU90">
        <f t="shared" si="134"/>
        <v>6.4301405622056835</v>
      </c>
      <c r="AV90">
        <f t="shared" si="135"/>
        <v>0.20747973450066406</v>
      </c>
      <c r="AW90">
        <f t="shared" si="136"/>
        <v>2.6071316699231977</v>
      </c>
      <c r="AX90">
        <f t="shared" si="137"/>
        <v>3.8230088922824859</v>
      </c>
      <c r="AY90">
        <f t="shared" si="138"/>
        <v>0.13105111121331706</v>
      </c>
      <c r="AZ90">
        <f t="shared" si="139"/>
        <v>16.972844428722365</v>
      </c>
      <c r="BA90">
        <f t="shared" si="140"/>
        <v>0.59309773299870783</v>
      </c>
      <c r="BB90">
        <f t="shared" si="141"/>
        <v>46.906790314174543</v>
      </c>
      <c r="BC90">
        <f t="shared" si="142"/>
        <v>367.80102001869466</v>
      </c>
      <c r="BD90">
        <f t="shared" si="143"/>
        <v>2.2182311165366272E-2</v>
      </c>
    </row>
    <row r="91" spans="1:114" x14ac:dyDescent="0.25">
      <c r="A91" s="1">
        <v>67</v>
      </c>
      <c r="B91" s="1" t="s">
        <v>117</v>
      </c>
      <c r="C91" s="1">
        <v>1872.0000004917383</v>
      </c>
      <c r="D91" s="1">
        <v>0</v>
      </c>
      <c r="E91">
        <f t="shared" si="116"/>
        <v>17.392167785656937</v>
      </c>
      <c r="F91">
        <f t="shared" si="117"/>
        <v>0.22381345938069144</v>
      </c>
      <c r="G91">
        <f t="shared" si="118"/>
        <v>223.03652977710738</v>
      </c>
      <c r="H91">
        <f t="shared" si="119"/>
        <v>8.8836883974661642</v>
      </c>
      <c r="I91">
        <f t="shared" si="120"/>
        <v>3.0808344784849133</v>
      </c>
      <c r="J91">
        <f t="shared" si="121"/>
        <v>35.127410888671875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39.600906372070312</v>
      </c>
      <c r="P91" s="1">
        <v>35.127410888671875</v>
      </c>
      <c r="Q91" s="1">
        <v>41.035640716552734</v>
      </c>
      <c r="R91" s="1">
        <v>400.95306396484375</v>
      </c>
      <c r="S91" s="1">
        <v>376.06732177734375</v>
      </c>
      <c r="T91" s="1">
        <v>23.968564987182617</v>
      </c>
      <c r="U91" s="1">
        <v>34.266223907470703</v>
      </c>
      <c r="V91" s="1">
        <v>25.132894515991211</v>
      </c>
      <c r="W91" s="1">
        <v>35.9307861328125</v>
      </c>
      <c r="X91" s="1">
        <v>499.87738037109375</v>
      </c>
      <c r="Y91" s="1">
        <v>1499.196044921875</v>
      </c>
      <c r="Z91" s="1">
        <v>200.25196838378906</v>
      </c>
      <c r="AA91" s="1">
        <v>76.095687866210937</v>
      </c>
      <c r="AB91" s="1">
        <v>-0.18334293365478516</v>
      </c>
      <c r="AC91" s="1">
        <v>0.19329965114593506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0.83312896728515606</v>
      </c>
      <c r="AL91">
        <f t="shared" si="125"/>
        <v>8.8836883974661648E-3</v>
      </c>
      <c r="AM91">
        <f t="shared" si="126"/>
        <v>308.27741088867185</v>
      </c>
      <c r="AN91">
        <f t="shared" si="127"/>
        <v>312.75090637207029</v>
      </c>
      <c r="AO91">
        <f t="shared" si="128"/>
        <v>239.87136182595714</v>
      </c>
      <c r="AP91">
        <f t="shared" si="129"/>
        <v>-1.1000866458730272</v>
      </c>
      <c r="AQ91">
        <f t="shared" si="130"/>
        <v>5.6883463573014987</v>
      </c>
      <c r="AR91">
        <f t="shared" si="131"/>
        <v>74.752545338739452</v>
      </c>
      <c r="AS91">
        <f t="shared" si="132"/>
        <v>40.486321431268749</v>
      </c>
      <c r="AT91">
        <f t="shared" si="133"/>
        <v>37.364158630371094</v>
      </c>
      <c r="AU91">
        <f t="shared" si="134"/>
        <v>6.4312857483582038</v>
      </c>
      <c r="AV91">
        <f t="shared" si="135"/>
        <v>0.20746374856495936</v>
      </c>
      <c r="AW91">
        <f t="shared" si="136"/>
        <v>2.6075118788165854</v>
      </c>
      <c r="AX91">
        <f t="shared" si="137"/>
        <v>3.8237738695416184</v>
      </c>
      <c r="AY91">
        <f t="shared" si="138"/>
        <v>0.13104090680711991</v>
      </c>
      <c r="AZ91">
        <f t="shared" si="139"/>
        <v>16.972118152681627</v>
      </c>
      <c r="BA91">
        <f t="shared" si="140"/>
        <v>0.59307607138798268</v>
      </c>
      <c r="BB91">
        <f t="shared" si="141"/>
        <v>46.901637035507612</v>
      </c>
      <c r="BC91">
        <f t="shared" si="142"/>
        <v>367.79991817358228</v>
      </c>
      <c r="BD91">
        <f t="shared" si="143"/>
        <v>2.2178393752620471E-2</v>
      </c>
    </row>
    <row r="92" spans="1:114" x14ac:dyDescent="0.25">
      <c r="A92" s="1">
        <v>68</v>
      </c>
      <c r="B92" s="1" t="s">
        <v>118</v>
      </c>
      <c r="C92" s="1">
        <v>1872.5000004805624</v>
      </c>
      <c r="D92" s="1">
        <v>0</v>
      </c>
      <c r="E92">
        <f t="shared" si="116"/>
        <v>17.354482983527724</v>
      </c>
      <c r="F92">
        <f t="shared" si="117"/>
        <v>0.22380386561645543</v>
      </c>
      <c r="G92">
        <f t="shared" si="118"/>
        <v>223.30800056924232</v>
      </c>
      <c r="H92">
        <f t="shared" si="119"/>
        <v>8.8857798444799716</v>
      </c>
      <c r="I92">
        <f t="shared" si="120"/>
        <v>3.0816377769351639</v>
      </c>
      <c r="J92">
        <f t="shared" si="121"/>
        <v>35.131233215332031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39.603900909423828</v>
      </c>
      <c r="P92" s="1">
        <v>35.131233215332031</v>
      </c>
      <c r="Q92" s="1">
        <v>41.035366058349609</v>
      </c>
      <c r="R92" s="1">
        <v>400.9136962890625</v>
      </c>
      <c r="S92" s="1">
        <v>376.07147216796875</v>
      </c>
      <c r="T92" s="1">
        <v>23.971256256103516</v>
      </c>
      <c r="U92" s="1">
        <v>34.271583557128906</v>
      </c>
      <c r="V92" s="1">
        <v>25.131607055664063</v>
      </c>
      <c r="W92" s="1">
        <v>35.930534362792969</v>
      </c>
      <c r="X92" s="1">
        <v>499.86276245117187</v>
      </c>
      <c r="Y92" s="1">
        <v>1499.2122802734375</v>
      </c>
      <c r="Z92" s="1">
        <v>200.302734375</v>
      </c>
      <c r="AA92" s="1">
        <v>76.095451354980469</v>
      </c>
      <c r="AB92" s="1">
        <v>-0.18334293365478516</v>
      </c>
      <c r="AC92" s="1">
        <v>0.19329965114593506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0.83310460408528642</v>
      </c>
      <c r="AL92">
        <f t="shared" si="125"/>
        <v>8.885779844479972E-3</v>
      </c>
      <c r="AM92">
        <f t="shared" si="126"/>
        <v>308.28123321533201</v>
      </c>
      <c r="AN92">
        <f t="shared" si="127"/>
        <v>312.75390090942381</v>
      </c>
      <c r="AO92">
        <f t="shared" si="128"/>
        <v>239.87395948214908</v>
      </c>
      <c r="AP92">
        <f t="shared" si="129"/>
        <v>-1.1012301575796568</v>
      </c>
      <c r="AQ92">
        <f t="shared" si="130"/>
        <v>5.6895493963648152</v>
      </c>
      <c r="AR92">
        <f t="shared" si="131"/>
        <v>74.768587281563342</v>
      </c>
      <c r="AS92">
        <f t="shared" si="132"/>
        <v>40.497003724434435</v>
      </c>
      <c r="AT92">
        <f t="shared" si="133"/>
        <v>37.36756706237793</v>
      </c>
      <c r="AU92">
        <f t="shared" si="134"/>
        <v>6.4324792006307199</v>
      </c>
      <c r="AV92">
        <f t="shared" si="135"/>
        <v>0.2074555052395731</v>
      </c>
      <c r="AW92">
        <f t="shared" si="136"/>
        <v>2.6079116194296512</v>
      </c>
      <c r="AX92">
        <f t="shared" si="137"/>
        <v>3.8245675812010687</v>
      </c>
      <c r="AY92">
        <f t="shared" si="138"/>
        <v>0.13103564479819194</v>
      </c>
      <c r="AZ92">
        <f t="shared" si="139"/>
        <v>16.992723094494728</v>
      </c>
      <c r="BA92">
        <f t="shared" si="140"/>
        <v>0.59379138566911538</v>
      </c>
      <c r="BB92">
        <f t="shared" si="141"/>
        <v>46.898255298155831</v>
      </c>
      <c r="BC92">
        <f t="shared" si="142"/>
        <v>367.82198211430466</v>
      </c>
      <c r="BD92">
        <f t="shared" si="143"/>
        <v>2.2127415247195793E-2</v>
      </c>
    </row>
    <row r="93" spans="1:114" x14ac:dyDescent="0.25">
      <c r="A93" s="1">
        <v>69</v>
      </c>
      <c r="B93" s="1" t="s">
        <v>118</v>
      </c>
      <c r="C93" s="1">
        <v>1873.0000004693866</v>
      </c>
      <c r="D93" s="1">
        <v>0</v>
      </c>
      <c r="E93">
        <f t="shared" si="116"/>
        <v>17.336640241848347</v>
      </c>
      <c r="F93">
        <f t="shared" si="117"/>
        <v>0.2236601536509924</v>
      </c>
      <c r="G93">
        <f t="shared" si="118"/>
        <v>223.32082501105958</v>
      </c>
      <c r="H93">
        <f t="shared" si="119"/>
        <v>8.8857762527477959</v>
      </c>
      <c r="I93">
        <f t="shared" si="120"/>
        <v>3.083427509695972</v>
      </c>
      <c r="J93">
        <f t="shared" si="121"/>
        <v>35.137493133544922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39.606575012207031</v>
      </c>
      <c r="P93" s="1">
        <v>35.137493133544922</v>
      </c>
      <c r="Q93" s="1">
        <v>41.035903930664062</v>
      </c>
      <c r="R93" s="1">
        <v>400.85922241210937</v>
      </c>
      <c r="S93" s="1">
        <v>376.03933715820312</v>
      </c>
      <c r="T93" s="1">
        <v>23.973886489868164</v>
      </c>
      <c r="U93" s="1">
        <v>34.273944854736328</v>
      </c>
      <c r="V93" s="1">
        <v>25.130777359008789</v>
      </c>
      <c r="W93" s="1">
        <v>35.927879333496094</v>
      </c>
      <c r="X93" s="1">
        <v>499.8743896484375</v>
      </c>
      <c r="Y93" s="1">
        <v>1499.1993408203125</v>
      </c>
      <c r="Z93" s="1">
        <v>200.25978088378906</v>
      </c>
      <c r="AA93" s="1">
        <v>76.095489501953125</v>
      </c>
      <c r="AB93" s="1">
        <v>-0.18334293365478516</v>
      </c>
      <c r="AC93" s="1">
        <v>0.19329965114593506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0.83312398274739574</v>
      </c>
      <c r="AL93">
        <f t="shared" si="125"/>
        <v>8.8857762527477964E-3</v>
      </c>
      <c r="AM93">
        <f t="shared" si="126"/>
        <v>308.2874931335449</v>
      </c>
      <c r="AN93">
        <f t="shared" si="127"/>
        <v>312.75657501220701</v>
      </c>
      <c r="AO93">
        <f t="shared" si="128"/>
        <v>239.87188916969535</v>
      </c>
      <c r="AP93">
        <f t="shared" si="129"/>
        <v>-1.1017539929912297</v>
      </c>
      <c r="AQ93">
        <f t="shared" si="130"/>
        <v>5.6915201205800807</v>
      </c>
      <c r="AR93">
        <f t="shared" si="131"/>
        <v>74.794447842194344</v>
      </c>
      <c r="AS93">
        <f t="shared" si="132"/>
        <v>40.520502987458016</v>
      </c>
      <c r="AT93">
        <f t="shared" si="133"/>
        <v>37.372034072875977</v>
      </c>
      <c r="AU93">
        <f t="shared" si="134"/>
        <v>6.4340436020564198</v>
      </c>
      <c r="AV93">
        <f t="shared" si="135"/>
        <v>0.20733201629980438</v>
      </c>
      <c r="AW93">
        <f t="shared" si="136"/>
        <v>2.6080926108841087</v>
      </c>
      <c r="AX93">
        <f t="shared" si="137"/>
        <v>3.8259509911723111</v>
      </c>
      <c r="AY93">
        <f t="shared" si="138"/>
        <v>0.13095681792985414</v>
      </c>
      <c r="AZ93">
        <f t="shared" si="139"/>
        <v>16.993707495196595</v>
      </c>
      <c r="BA93">
        <f t="shared" si="140"/>
        <v>0.59387623299927927</v>
      </c>
      <c r="BB93">
        <f t="shared" si="141"/>
        <v>46.88252844395474</v>
      </c>
      <c r="BC93">
        <f t="shared" si="142"/>
        <v>367.79832868939258</v>
      </c>
      <c r="BD93">
        <f t="shared" si="143"/>
        <v>2.2098673807391514E-2</v>
      </c>
    </row>
    <row r="94" spans="1:114" x14ac:dyDescent="0.25">
      <c r="A94" s="1">
        <v>70</v>
      </c>
      <c r="B94" s="1" t="s">
        <v>119</v>
      </c>
      <c r="C94" s="1">
        <v>1873.5000004582107</v>
      </c>
      <c r="D94" s="1">
        <v>0</v>
      </c>
      <c r="E94">
        <f t="shared" si="116"/>
        <v>17.314044414956825</v>
      </c>
      <c r="F94">
        <f t="shared" si="117"/>
        <v>0.22359338625797623</v>
      </c>
      <c r="G94">
        <f t="shared" si="118"/>
        <v>223.42037988543854</v>
      </c>
      <c r="H94">
        <f t="shared" si="119"/>
        <v>8.8866604861706069</v>
      </c>
      <c r="I94">
        <f t="shared" si="120"/>
        <v>3.0845388825065259</v>
      </c>
      <c r="J94">
        <f t="shared" si="121"/>
        <v>35.141826629638672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39.608509063720703</v>
      </c>
      <c r="P94" s="1">
        <v>35.141826629638672</v>
      </c>
      <c r="Q94" s="1">
        <v>41.036273956298828</v>
      </c>
      <c r="R94" s="1">
        <v>400.80752563476562</v>
      </c>
      <c r="S94" s="1">
        <v>376.0135498046875</v>
      </c>
      <c r="T94" s="1">
        <v>23.975925445556641</v>
      </c>
      <c r="U94" s="1">
        <v>34.277423858642578</v>
      </c>
      <c r="V94" s="1">
        <v>25.130199432373047</v>
      </c>
      <c r="W94" s="1">
        <v>35.927642822265625</v>
      </c>
      <c r="X94" s="1">
        <v>499.85244750976562</v>
      </c>
      <c r="Y94" s="1">
        <v>1499.185791015625</v>
      </c>
      <c r="Z94" s="1">
        <v>200.1353759765625</v>
      </c>
      <c r="AA94" s="1">
        <v>76.09515380859375</v>
      </c>
      <c r="AB94" s="1">
        <v>-0.18334293365478516</v>
      </c>
      <c r="AC94" s="1">
        <v>0.19329965114593506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0.83308741251627594</v>
      </c>
      <c r="AL94">
        <f t="shared" si="125"/>
        <v>8.8866604861706066E-3</v>
      </c>
      <c r="AM94">
        <f t="shared" si="126"/>
        <v>308.29182662963865</v>
      </c>
      <c r="AN94">
        <f t="shared" si="127"/>
        <v>312.75850906372068</v>
      </c>
      <c r="AO94">
        <f t="shared" si="128"/>
        <v>239.86972120099381</v>
      </c>
      <c r="AP94">
        <f t="shared" si="129"/>
        <v>-1.1025692147512072</v>
      </c>
      <c r="AQ94">
        <f t="shared" si="130"/>
        <v>5.6928847231922939</v>
      </c>
      <c r="AR94">
        <f t="shared" si="131"/>
        <v>74.812710642676592</v>
      </c>
      <c r="AS94">
        <f t="shared" si="132"/>
        <v>40.535286784034014</v>
      </c>
      <c r="AT94">
        <f t="shared" si="133"/>
        <v>37.375167846679687</v>
      </c>
      <c r="AU94">
        <f t="shared" si="134"/>
        <v>6.4351412848678233</v>
      </c>
      <c r="AV94">
        <f t="shared" si="135"/>
        <v>0.20727464041596461</v>
      </c>
      <c r="AW94">
        <f t="shared" si="136"/>
        <v>2.608345840685768</v>
      </c>
      <c r="AX94">
        <f t="shared" si="137"/>
        <v>3.8267954441820553</v>
      </c>
      <c r="AY94">
        <f t="shared" si="138"/>
        <v>0.13092019344019376</v>
      </c>
      <c r="AZ94">
        <f t="shared" si="139"/>
        <v>17.001208171356893</v>
      </c>
      <c r="BA94">
        <f t="shared" si="140"/>
        <v>0.59418172563592364</v>
      </c>
      <c r="BB94">
        <f t="shared" si="141"/>
        <v>46.874351498363644</v>
      </c>
      <c r="BC94">
        <f t="shared" si="142"/>
        <v>367.78328230980128</v>
      </c>
      <c r="BD94">
        <f t="shared" si="143"/>
        <v>2.2066924811479875E-2</v>
      </c>
    </row>
    <row r="95" spans="1:114" x14ac:dyDescent="0.25">
      <c r="A95" s="1">
        <v>71</v>
      </c>
      <c r="B95" s="1" t="s">
        <v>119</v>
      </c>
      <c r="C95" s="1">
        <v>1874.0000004470348</v>
      </c>
      <c r="D95" s="1">
        <v>0</v>
      </c>
      <c r="E95">
        <f t="shared" si="116"/>
        <v>17.284408884136116</v>
      </c>
      <c r="F95">
        <f t="shared" si="117"/>
        <v>0.22355783503254226</v>
      </c>
      <c r="G95">
        <f t="shared" si="118"/>
        <v>223.60590582171974</v>
      </c>
      <c r="H95">
        <f t="shared" si="119"/>
        <v>8.888161465323801</v>
      </c>
      <c r="I95">
        <f t="shared" si="120"/>
        <v>3.0854619075811516</v>
      </c>
      <c r="J95">
        <f t="shared" si="121"/>
        <v>35.145816802978516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39.610702514648438</v>
      </c>
      <c r="P95" s="1">
        <v>35.145816802978516</v>
      </c>
      <c r="Q95" s="1">
        <v>41.035167694091797</v>
      </c>
      <c r="R95" s="1">
        <v>400.763671875</v>
      </c>
      <c r="S95" s="1">
        <v>376.00485229492187</v>
      </c>
      <c r="T95" s="1">
        <v>23.978885650634766</v>
      </c>
      <c r="U95" s="1">
        <v>34.282005310058594</v>
      </c>
      <c r="V95" s="1">
        <v>25.130203247070313</v>
      </c>
      <c r="W95" s="1">
        <v>35.928016662597656</v>
      </c>
      <c r="X95" s="1">
        <v>499.8558349609375</v>
      </c>
      <c r="Y95" s="1">
        <v>1499.15185546875</v>
      </c>
      <c r="Z95" s="1">
        <v>200.19017028808594</v>
      </c>
      <c r="AA95" s="1">
        <v>76.094718933105469</v>
      </c>
      <c r="AB95" s="1">
        <v>-0.18334293365478516</v>
      </c>
      <c r="AC95" s="1">
        <v>0.19329965114593506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0.8330930582682291</v>
      </c>
      <c r="AL95">
        <f t="shared" si="125"/>
        <v>8.8881614653238007E-3</v>
      </c>
      <c r="AM95">
        <f t="shared" si="126"/>
        <v>308.29581680297849</v>
      </c>
      <c r="AN95">
        <f t="shared" si="127"/>
        <v>312.76070251464841</v>
      </c>
      <c r="AO95">
        <f t="shared" si="128"/>
        <v>239.86429151361517</v>
      </c>
      <c r="AP95">
        <f t="shared" si="129"/>
        <v>-1.1036501932264746</v>
      </c>
      <c r="AQ95">
        <f t="shared" si="130"/>
        <v>5.6941414661132894</v>
      </c>
      <c r="AR95">
        <f t="shared" si="131"/>
        <v>74.829653699345201</v>
      </c>
      <c r="AS95">
        <f t="shared" si="132"/>
        <v>40.547648389286607</v>
      </c>
      <c r="AT95">
        <f t="shared" si="133"/>
        <v>37.378259658813477</v>
      </c>
      <c r="AU95">
        <f t="shared" si="134"/>
        <v>6.4362244288502852</v>
      </c>
      <c r="AV95">
        <f t="shared" si="135"/>
        <v>0.20724408880963913</v>
      </c>
      <c r="AW95">
        <f t="shared" si="136"/>
        <v>2.6086795585321378</v>
      </c>
      <c r="AX95">
        <f t="shared" si="137"/>
        <v>3.8275448703181474</v>
      </c>
      <c r="AY95">
        <f t="shared" si="138"/>
        <v>0.13090069165856688</v>
      </c>
      <c r="AZ95">
        <f t="shared" si="139"/>
        <v>17.015228555286217</v>
      </c>
      <c r="BA95">
        <f t="shared" si="140"/>
        <v>0.59468888355284566</v>
      </c>
      <c r="BB95">
        <f t="shared" si="141"/>
        <v>46.868961468552861</v>
      </c>
      <c r="BC95">
        <f t="shared" si="142"/>
        <v>367.78867211205596</v>
      </c>
      <c r="BD95">
        <f t="shared" si="143"/>
        <v>2.2026298127813752E-2</v>
      </c>
    </row>
    <row r="96" spans="1:114" x14ac:dyDescent="0.25">
      <c r="A96" s="1">
        <v>72</v>
      </c>
      <c r="B96" s="1" t="s">
        <v>120</v>
      </c>
      <c r="C96" s="1">
        <v>1874.500000435859</v>
      </c>
      <c r="D96" s="1">
        <v>0</v>
      </c>
      <c r="E96">
        <f t="shared" si="116"/>
        <v>17.261444022543397</v>
      </c>
      <c r="F96">
        <f t="shared" si="117"/>
        <v>0.22352966117072154</v>
      </c>
      <c r="G96">
        <f t="shared" si="118"/>
        <v>223.76277449859506</v>
      </c>
      <c r="H96">
        <f t="shared" si="119"/>
        <v>8.8900847414930393</v>
      </c>
      <c r="I96">
        <f t="shared" si="120"/>
        <v>3.0864545207378744</v>
      </c>
      <c r="J96">
        <f t="shared" si="121"/>
        <v>35.149810791015625</v>
      </c>
      <c r="K96" s="1">
        <v>6</v>
      </c>
      <c r="L96">
        <f t="shared" si="122"/>
        <v>1.4200000166893005</v>
      </c>
      <c r="M96" s="1">
        <v>1</v>
      </c>
      <c r="N96">
        <f t="shared" si="123"/>
        <v>2.8400000333786011</v>
      </c>
      <c r="O96" s="1">
        <v>39.612766265869141</v>
      </c>
      <c r="P96" s="1">
        <v>35.149810791015625</v>
      </c>
      <c r="Q96" s="1">
        <v>41.034893035888672</v>
      </c>
      <c r="R96" s="1">
        <v>400.74661254882812</v>
      </c>
      <c r="S96" s="1">
        <v>376.01431274414062</v>
      </c>
      <c r="T96" s="1">
        <v>23.980182647705078</v>
      </c>
      <c r="U96" s="1">
        <v>34.285526275634766</v>
      </c>
      <c r="V96" s="1">
        <v>25.128765106201172</v>
      </c>
      <c r="W96" s="1">
        <v>35.927703857421875</v>
      </c>
      <c r="X96" s="1">
        <v>499.85427856445312</v>
      </c>
      <c r="Y96" s="1">
        <v>1499.089599609375</v>
      </c>
      <c r="Z96" s="1">
        <v>200.17909240722656</v>
      </c>
      <c r="AA96" s="1">
        <v>76.094650268554687</v>
      </c>
      <c r="AB96" s="1">
        <v>-0.18334293365478516</v>
      </c>
      <c r="AC96" s="1">
        <v>0.19329965114593506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0.83309046427408839</v>
      </c>
      <c r="AL96">
        <f t="shared" si="125"/>
        <v>8.8900847414930401E-3</v>
      </c>
      <c r="AM96">
        <f t="shared" si="126"/>
        <v>308.2998107910156</v>
      </c>
      <c r="AN96">
        <f t="shared" si="127"/>
        <v>312.76276626586912</v>
      </c>
      <c r="AO96">
        <f t="shared" si="128"/>
        <v>239.85433057633782</v>
      </c>
      <c r="AP96">
        <f t="shared" si="129"/>
        <v>-1.1050221519903867</v>
      </c>
      <c r="AQ96">
        <f t="shared" si="130"/>
        <v>5.6953996519556442</v>
      </c>
      <c r="AR96">
        <f t="shared" si="131"/>
        <v>74.846255707271553</v>
      </c>
      <c r="AS96">
        <f t="shared" si="132"/>
        <v>40.560729431636787</v>
      </c>
      <c r="AT96">
        <f t="shared" si="133"/>
        <v>37.381288528442383</v>
      </c>
      <c r="AU96">
        <f t="shared" si="134"/>
        <v>6.4372856758437607</v>
      </c>
      <c r="AV96">
        <f t="shared" si="135"/>
        <v>0.20721987657421609</v>
      </c>
      <c r="AW96">
        <f t="shared" si="136"/>
        <v>2.6089451312177698</v>
      </c>
      <c r="AX96">
        <f t="shared" si="137"/>
        <v>3.8283405446259908</v>
      </c>
      <c r="AY96">
        <f t="shared" si="138"/>
        <v>0.13088523648412673</v>
      </c>
      <c r="AZ96">
        <f t="shared" si="139"/>
        <v>17.027150068592057</v>
      </c>
      <c r="BA96">
        <f t="shared" si="140"/>
        <v>0.59509110933991149</v>
      </c>
      <c r="BB96">
        <f t="shared" si="141"/>
        <v>46.862555799271675</v>
      </c>
      <c r="BC96">
        <f t="shared" si="142"/>
        <v>367.80904895662184</v>
      </c>
      <c r="BD96">
        <f t="shared" si="143"/>
        <v>2.1992808115437235E-2</v>
      </c>
    </row>
    <row r="97" spans="1:114" x14ac:dyDescent="0.25">
      <c r="A97" s="1">
        <v>73</v>
      </c>
      <c r="B97" s="1" t="s">
        <v>121</v>
      </c>
      <c r="C97" s="1">
        <v>1875.0000004246831</v>
      </c>
      <c r="D97" s="1">
        <v>0</v>
      </c>
      <c r="E97">
        <f t="shared" si="116"/>
        <v>17.268950695700806</v>
      </c>
      <c r="F97">
        <f t="shared" si="117"/>
        <v>0.22354686685285638</v>
      </c>
      <c r="G97">
        <f t="shared" si="118"/>
        <v>223.72045874064059</v>
      </c>
      <c r="H97">
        <f t="shared" si="119"/>
        <v>8.8922493203420814</v>
      </c>
      <c r="I97">
        <f t="shared" si="120"/>
        <v>3.0869582730736354</v>
      </c>
      <c r="J97">
        <f t="shared" si="121"/>
        <v>35.152278900146484</v>
      </c>
      <c r="K97" s="1">
        <v>6</v>
      </c>
      <c r="L97">
        <f t="shared" si="122"/>
        <v>1.4200000166893005</v>
      </c>
      <c r="M97" s="1">
        <v>1</v>
      </c>
      <c r="N97">
        <f t="shared" si="123"/>
        <v>2.8400000333786011</v>
      </c>
      <c r="O97" s="1">
        <v>39.614753723144531</v>
      </c>
      <c r="P97" s="1">
        <v>35.152278900146484</v>
      </c>
      <c r="Q97" s="1">
        <v>41.034481048583984</v>
      </c>
      <c r="R97" s="1">
        <v>400.76397705078125</v>
      </c>
      <c r="S97" s="1">
        <v>376.02215576171875</v>
      </c>
      <c r="T97" s="1">
        <v>23.981592178344727</v>
      </c>
      <c r="U97" s="1">
        <v>34.289176940917969</v>
      </c>
      <c r="V97" s="1">
        <v>25.127527236938477</v>
      </c>
      <c r="W97" s="1">
        <v>35.927650451660156</v>
      </c>
      <c r="X97" s="1">
        <v>499.86538696289062</v>
      </c>
      <c r="Y97" s="1">
        <v>1499.083740234375</v>
      </c>
      <c r="Z97" s="1">
        <v>200.19793701171875</v>
      </c>
      <c r="AA97" s="1">
        <v>76.094535827636719</v>
      </c>
      <c r="AB97" s="1">
        <v>-0.18334293365478516</v>
      </c>
      <c r="AC97" s="1">
        <v>0.19329965114593506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0.83310897827148422</v>
      </c>
      <c r="AL97">
        <f t="shared" si="125"/>
        <v>8.8922493203420806E-3</v>
      </c>
      <c r="AM97">
        <f t="shared" si="126"/>
        <v>308.30227890014646</v>
      </c>
      <c r="AN97">
        <f t="shared" si="127"/>
        <v>312.76475372314451</v>
      </c>
      <c r="AO97">
        <f t="shared" si="128"/>
        <v>239.85339307635877</v>
      </c>
      <c r="AP97">
        <f t="shared" si="129"/>
        <v>-1.1062021225856129</v>
      </c>
      <c r="AQ97">
        <f t="shared" si="130"/>
        <v>5.6961772763044927</v>
      </c>
      <c r="AR97">
        <f t="shared" si="131"/>
        <v>74.856587458618847</v>
      </c>
      <c r="AS97">
        <f t="shared" si="132"/>
        <v>40.567410517700878</v>
      </c>
      <c r="AT97">
        <f t="shared" si="133"/>
        <v>37.383516311645508</v>
      </c>
      <c r="AU97">
        <f t="shared" si="134"/>
        <v>6.4380663373220877</v>
      </c>
      <c r="AV97">
        <f t="shared" si="135"/>
        <v>0.20723466295744575</v>
      </c>
      <c r="AW97">
        <f t="shared" si="136"/>
        <v>2.6092190032308573</v>
      </c>
      <c r="AX97">
        <f t="shared" si="137"/>
        <v>3.8288473340912303</v>
      </c>
      <c r="AY97">
        <f t="shared" si="138"/>
        <v>0.13089467493613147</v>
      </c>
      <c r="AZ97">
        <f t="shared" si="139"/>
        <v>17.023904463014997</v>
      </c>
      <c r="BA97">
        <f t="shared" si="140"/>
        <v>0.59496616173438954</v>
      </c>
      <c r="BB97">
        <f t="shared" si="141"/>
        <v>46.861043865619145</v>
      </c>
      <c r="BC97">
        <f t="shared" si="142"/>
        <v>367.81332366129737</v>
      </c>
      <c r="BD97">
        <f t="shared" si="143"/>
        <v>2.2001406800848878E-2</v>
      </c>
    </row>
    <row r="98" spans="1:114" x14ac:dyDescent="0.25">
      <c r="A98" s="1">
        <v>74</v>
      </c>
      <c r="B98" s="1" t="s">
        <v>121</v>
      </c>
      <c r="C98" s="1">
        <v>1875.5000004135072</v>
      </c>
      <c r="D98" s="1">
        <v>0</v>
      </c>
      <c r="E98">
        <f t="shared" si="116"/>
        <v>17.256952173740729</v>
      </c>
      <c r="F98">
        <f t="shared" si="117"/>
        <v>0.22357442525550428</v>
      </c>
      <c r="G98">
        <f t="shared" si="118"/>
        <v>223.82894317245911</v>
      </c>
      <c r="H98">
        <f t="shared" si="119"/>
        <v>8.896698113544387</v>
      </c>
      <c r="I98">
        <f t="shared" si="120"/>
        <v>3.0881140349433855</v>
      </c>
      <c r="J98">
        <f t="shared" si="121"/>
        <v>35.157238006591797</v>
      </c>
      <c r="K98" s="1">
        <v>6</v>
      </c>
      <c r="L98">
        <f t="shared" si="122"/>
        <v>1.4200000166893005</v>
      </c>
      <c r="M98" s="1">
        <v>1</v>
      </c>
      <c r="N98">
        <f t="shared" si="123"/>
        <v>2.8400000333786011</v>
      </c>
      <c r="O98" s="1">
        <v>39.616600036621094</v>
      </c>
      <c r="P98" s="1">
        <v>35.157238006591797</v>
      </c>
      <c r="Q98" s="1">
        <v>41.034317016601563</v>
      </c>
      <c r="R98" s="1">
        <v>400.76351928710937</v>
      </c>
      <c r="S98" s="1">
        <v>376.03573608398437</v>
      </c>
      <c r="T98" s="1">
        <v>23.982517242431641</v>
      </c>
      <c r="U98" s="1">
        <v>34.294456481933594</v>
      </c>
      <c r="V98" s="1">
        <v>25.126060485839844</v>
      </c>
      <c r="W98" s="1">
        <v>35.929698944091797</v>
      </c>
      <c r="X98" s="1">
        <v>499.90155029296875</v>
      </c>
      <c r="Y98" s="1">
        <v>1499.0823974609375</v>
      </c>
      <c r="Z98" s="1">
        <v>200.239013671875</v>
      </c>
      <c r="AA98" s="1">
        <v>76.094688415527344</v>
      </c>
      <c r="AB98" s="1">
        <v>-0.18334293365478516</v>
      </c>
      <c r="AC98" s="1">
        <v>0.19329965114593506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0.83316925048828117</v>
      </c>
      <c r="AL98">
        <f t="shared" si="125"/>
        <v>8.8966981135443872E-3</v>
      </c>
      <c r="AM98">
        <f t="shared" si="126"/>
        <v>308.30723800659177</v>
      </c>
      <c r="AN98">
        <f t="shared" si="127"/>
        <v>312.76660003662107</v>
      </c>
      <c r="AO98">
        <f t="shared" si="128"/>
        <v>239.85317823261357</v>
      </c>
      <c r="AP98">
        <f t="shared" si="129"/>
        <v>-1.1089354119565089</v>
      </c>
      <c r="AQ98">
        <f t="shared" si="130"/>
        <v>5.6977400153159845</v>
      </c>
      <c r="AR98">
        <f t="shared" si="131"/>
        <v>74.876974122064269</v>
      </c>
      <c r="AS98">
        <f t="shared" si="132"/>
        <v>40.582517640130675</v>
      </c>
      <c r="AT98">
        <f t="shared" si="133"/>
        <v>37.386919021606445</v>
      </c>
      <c r="AU98">
        <f t="shared" si="134"/>
        <v>6.4392588761377789</v>
      </c>
      <c r="AV98">
        <f t="shared" si="135"/>
        <v>0.2072583460143243</v>
      </c>
      <c r="AW98">
        <f t="shared" si="136"/>
        <v>2.609625980372599</v>
      </c>
      <c r="AX98">
        <f t="shared" si="137"/>
        <v>3.82963289576518</v>
      </c>
      <c r="AY98">
        <f t="shared" si="138"/>
        <v>0.13090979234733818</v>
      </c>
      <c r="AZ98">
        <f t="shared" si="139"/>
        <v>17.032193689085052</v>
      </c>
      <c r="BA98">
        <f t="shared" si="140"/>
        <v>0.5952331698667831</v>
      </c>
      <c r="BB98">
        <f t="shared" si="141"/>
        <v>46.855485306146349</v>
      </c>
      <c r="BC98">
        <f t="shared" si="142"/>
        <v>367.83260750625868</v>
      </c>
      <c r="BD98">
        <f t="shared" si="143"/>
        <v>2.1982359706699491E-2</v>
      </c>
    </row>
    <row r="99" spans="1:114" x14ac:dyDescent="0.25">
      <c r="A99" s="1">
        <v>75</v>
      </c>
      <c r="B99" s="1" t="s">
        <v>122</v>
      </c>
      <c r="C99" s="1">
        <v>1876.0000004023314</v>
      </c>
      <c r="D99" s="1">
        <v>0</v>
      </c>
      <c r="E99">
        <f t="shared" si="116"/>
        <v>17.241405226093313</v>
      </c>
      <c r="F99">
        <f t="shared" si="117"/>
        <v>0.22359767812699735</v>
      </c>
      <c r="G99">
        <f t="shared" si="118"/>
        <v>223.95706581796921</v>
      </c>
      <c r="H99">
        <f t="shared" si="119"/>
        <v>8.9004213377223937</v>
      </c>
      <c r="I99">
        <f t="shared" si="120"/>
        <v>3.0890710447286165</v>
      </c>
      <c r="J99">
        <f t="shared" si="121"/>
        <v>35.161624908447266</v>
      </c>
      <c r="K99" s="1">
        <v>6</v>
      </c>
      <c r="L99">
        <f t="shared" si="122"/>
        <v>1.4200000166893005</v>
      </c>
      <c r="M99" s="1">
        <v>1</v>
      </c>
      <c r="N99">
        <f t="shared" si="123"/>
        <v>2.8400000333786011</v>
      </c>
      <c r="O99" s="1">
        <v>39.618785858154297</v>
      </c>
      <c r="P99" s="1">
        <v>35.161624908447266</v>
      </c>
      <c r="Q99" s="1">
        <v>41.034336090087891</v>
      </c>
      <c r="R99" s="1">
        <v>400.753662109375</v>
      </c>
      <c r="S99" s="1">
        <v>376.04342651367187</v>
      </c>
      <c r="T99" s="1">
        <v>23.984113693237305</v>
      </c>
      <c r="U99" s="1">
        <v>34.300037384033203</v>
      </c>
      <c r="V99" s="1">
        <v>25.124799728393555</v>
      </c>
      <c r="W99" s="1">
        <v>35.931350708007812</v>
      </c>
      <c r="X99" s="1">
        <v>499.91470336914062</v>
      </c>
      <c r="Y99" s="1">
        <v>1498.9910888671875</v>
      </c>
      <c r="Z99" s="1">
        <v>200.33853149414062</v>
      </c>
      <c r="AA99" s="1">
        <v>76.094718933105469</v>
      </c>
      <c r="AB99" s="1">
        <v>-0.18334293365478516</v>
      </c>
      <c r="AC99" s="1">
        <v>0.19329965114593506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0.83319117228190087</v>
      </c>
      <c r="AL99">
        <f t="shared" si="125"/>
        <v>8.9004213377223938E-3</v>
      </c>
      <c r="AM99">
        <f t="shared" si="126"/>
        <v>308.31162490844724</v>
      </c>
      <c r="AN99">
        <f t="shared" si="127"/>
        <v>312.76878585815427</v>
      </c>
      <c r="AO99">
        <f t="shared" si="128"/>
        <v>239.83856885794012</v>
      </c>
      <c r="AP99">
        <f t="shared" si="129"/>
        <v>-1.1113273170051781</v>
      </c>
      <c r="AQ99">
        <f t="shared" si="130"/>
        <v>5.6991227488616332</v>
      </c>
      <c r="AR99">
        <f t="shared" si="131"/>
        <v>74.89511530848425</v>
      </c>
      <c r="AS99">
        <f t="shared" si="132"/>
        <v>40.595077924451047</v>
      </c>
      <c r="AT99">
        <f t="shared" si="133"/>
        <v>37.390205383300781</v>
      </c>
      <c r="AU99">
        <f t="shared" si="134"/>
        <v>6.4404108206935726</v>
      </c>
      <c r="AV99">
        <f t="shared" si="135"/>
        <v>0.2072783286654083</v>
      </c>
      <c r="AW99">
        <f t="shared" si="136"/>
        <v>2.6100517041330167</v>
      </c>
      <c r="AX99">
        <f t="shared" si="137"/>
        <v>3.8303591165605559</v>
      </c>
      <c r="AY99">
        <f t="shared" si="138"/>
        <v>0.13092254773739334</v>
      </c>
      <c r="AZ99">
        <f t="shared" si="139"/>
        <v>17.041949976501368</v>
      </c>
      <c r="BA99">
        <f t="shared" si="140"/>
        <v>0.59556170917357265</v>
      </c>
      <c r="BB99">
        <f t="shared" si="141"/>
        <v>46.851650403274547</v>
      </c>
      <c r="BC99">
        <f t="shared" si="142"/>
        <v>367.84768821026915</v>
      </c>
      <c r="BD99">
        <f t="shared" si="143"/>
        <v>2.1959857734714552E-2</v>
      </c>
      <c r="BE99">
        <f>AVERAGE(E85:E99)</f>
        <v>17.345100571833349</v>
      </c>
      <c r="BF99">
        <f>AVERAGE(O85:O99)</f>
        <v>39.603353627522786</v>
      </c>
      <c r="BG99">
        <f>AVERAGE(P85:P99)</f>
        <v>35.132195536295576</v>
      </c>
      <c r="BH99" t="e">
        <f>AVERAGE(B85:B99)</f>
        <v>#DIV/0!</v>
      </c>
      <c r="BI99">
        <f t="shared" ref="BI99:DJ99" si="144">AVERAGE(C85:C99)</f>
        <v>1872.5333338131506</v>
      </c>
      <c r="BJ99">
        <f t="shared" si="144"/>
        <v>0</v>
      </c>
      <c r="BK99">
        <f t="shared" si="144"/>
        <v>17.345100571833349</v>
      </c>
      <c r="BL99">
        <f t="shared" si="144"/>
        <v>0.22376880885289127</v>
      </c>
      <c r="BM99">
        <f t="shared" si="144"/>
        <v>223.32482700368209</v>
      </c>
      <c r="BN99">
        <f t="shared" si="144"/>
        <v>8.8857889110055908</v>
      </c>
      <c r="BO99">
        <f t="shared" si="144"/>
        <v>3.0820813625494003</v>
      </c>
      <c r="BP99">
        <f t="shared" si="144"/>
        <v>35.132195536295576</v>
      </c>
      <c r="BQ99">
        <f t="shared" si="144"/>
        <v>6</v>
      </c>
      <c r="BR99">
        <f t="shared" si="144"/>
        <v>1.4200000166893005</v>
      </c>
      <c r="BS99">
        <f t="shared" si="144"/>
        <v>1</v>
      </c>
      <c r="BT99">
        <f t="shared" si="144"/>
        <v>2.8400000333786011</v>
      </c>
      <c r="BU99">
        <f t="shared" si="144"/>
        <v>39.603353627522786</v>
      </c>
      <c r="BV99">
        <f t="shared" si="144"/>
        <v>35.132195536295576</v>
      </c>
      <c r="BW99">
        <f t="shared" si="144"/>
        <v>41.035129292805991</v>
      </c>
      <c r="BX99">
        <f t="shared" si="144"/>
        <v>400.86809895833335</v>
      </c>
      <c r="BY99">
        <f t="shared" si="144"/>
        <v>376.0383341471354</v>
      </c>
      <c r="BZ99">
        <f t="shared" si="144"/>
        <v>23.969836044311524</v>
      </c>
      <c r="CA99">
        <f t="shared" si="144"/>
        <v>34.269840749104816</v>
      </c>
      <c r="CB99">
        <f t="shared" si="144"/>
        <v>25.130799357096354</v>
      </c>
      <c r="CC99">
        <f t="shared" si="144"/>
        <v>35.929677073160811</v>
      </c>
      <c r="CD99">
        <f t="shared" si="144"/>
        <v>499.87982381184895</v>
      </c>
      <c r="CE99">
        <f t="shared" si="144"/>
        <v>1499.2068684895833</v>
      </c>
      <c r="CF99">
        <f t="shared" si="144"/>
        <v>200.23526102701823</v>
      </c>
      <c r="CG99">
        <f t="shared" si="144"/>
        <v>76.095289611816412</v>
      </c>
      <c r="CH99">
        <f t="shared" si="144"/>
        <v>-0.18334293365478516</v>
      </c>
      <c r="CI99">
        <f t="shared" si="144"/>
        <v>0.19329965114593506</v>
      </c>
      <c r="CJ99">
        <f t="shared" si="144"/>
        <v>1</v>
      </c>
      <c r="CK99">
        <f t="shared" si="144"/>
        <v>-0.21956524252891541</v>
      </c>
      <c r="CL99">
        <f t="shared" si="144"/>
        <v>2.737391471862793</v>
      </c>
      <c r="CM99">
        <f t="shared" si="144"/>
        <v>1</v>
      </c>
      <c r="CN99">
        <f t="shared" si="144"/>
        <v>0</v>
      </c>
      <c r="CO99">
        <f t="shared" si="144"/>
        <v>0.15999999642372131</v>
      </c>
      <c r="CP99">
        <f t="shared" si="144"/>
        <v>111115</v>
      </c>
      <c r="CQ99">
        <f t="shared" si="144"/>
        <v>0.83313303968641472</v>
      </c>
      <c r="CR99">
        <f t="shared" si="144"/>
        <v>8.8857889110055873E-3</v>
      </c>
      <c r="CS99">
        <f t="shared" si="144"/>
        <v>308.28219553629555</v>
      </c>
      <c r="CT99">
        <f t="shared" si="144"/>
        <v>312.75335362752281</v>
      </c>
      <c r="CU99">
        <f t="shared" si="144"/>
        <v>239.87309359675177</v>
      </c>
      <c r="CV99">
        <f t="shared" si="144"/>
        <v>-1.1014696465059728</v>
      </c>
      <c r="CW99">
        <f t="shared" si="144"/>
        <v>5.6898548122641293</v>
      </c>
      <c r="CX99">
        <f t="shared" si="144"/>
        <v>74.772760208588977</v>
      </c>
      <c r="CY99">
        <f t="shared" si="144"/>
        <v>40.502919459484168</v>
      </c>
      <c r="CZ99">
        <f t="shared" si="144"/>
        <v>37.367774581909181</v>
      </c>
      <c r="DA99">
        <f t="shared" si="144"/>
        <v>6.432553497137679</v>
      </c>
      <c r="DB99">
        <f t="shared" si="144"/>
        <v>0.20742537220173288</v>
      </c>
      <c r="DC99">
        <f t="shared" si="144"/>
        <v>2.607773449714728</v>
      </c>
      <c r="DD99">
        <f t="shared" si="144"/>
        <v>3.8247800474229505</v>
      </c>
      <c r="DE99">
        <f t="shared" si="144"/>
        <v>0.13101641074460676</v>
      </c>
      <c r="DF99">
        <f t="shared" si="144"/>
        <v>16.993967217869557</v>
      </c>
      <c r="DG99">
        <f t="shared" si="144"/>
        <v>0.59388848864438082</v>
      </c>
      <c r="DH99">
        <f t="shared" si="144"/>
        <v>46.892805873771778</v>
      </c>
      <c r="DI99">
        <f t="shared" si="144"/>
        <v>367.79330404263987</v>
      </c>
      <c r="DJ99">
        <f t="shared" si="144"/>
        <v>2.2114661630776803E-2</v>
      </c>
    </row>
    <row r="100" spans="1:114" x14ac:dyDescent="0.25">
      <c r="A100" s="1" t="s">
        <v>9</v>
      </c>
      <c r="B100" s="1" t="s">
        <v>123</v>
      </c>
    </row>
    <row r="101" spans="1:114" x14ac:dyDescent="0.25">
      <c r="A101" s="1" t="s">
        <v>9</v>
      </c>
      <c r="B101" s="1" t="s">
        <v>124</v>
      </c>
    </row>
    <row r="102" spans="1:114" x14ac:dyDescent="0.25">
      <c r="A102" s="1">
        <v>76</v>
      </c>
      <c r="B102" s="1" t="s">
        <v>125</v>
      </c>
      <c r="C102" s="1">
        <v>2122.5000004135072</v>
      </c>
      <c r="D102" s="1">
        <v>0</v>
      </c>
      <c r="E102">
        <f t="shared" ref="E102:E116" si="145">(R102-S102*(1000-T102)/(1000-U102))*AK102</f>
        <v>15.524610991305256</v>
      </c>
      <c r="F102">
        <f t="shared" ref="F102:F116" si="146">IF(AV102&lt;&gt;0,1/(1/AV102-1/N102),0)</f>
        <v>0.20682167642796942</v>
      </c>
      <c r="G102">
        <f t="shared" ref="G102:G116" si="147">((AY102-AL102/2)*S102-E102)/(AY102+AL102/2)</f>
        <v>226.84259591610865</v>
      </c>
      <c r="H102">
        <f t="shared" ref="H102:H116" si="148">AL102*1000</f>
        <v>9.3163646351932119</v>
      </c>
      <c r="I102">
        <f t="shared" ref="I102:I116" si="149">(AQ102-AW102)</f>
        <v>3.4387785270515763</v>
      </c>
      <c r="J102">
        <f t="shared" ref="J102:J116" si="150">(P102+AP102*D102)</f>
        <v>38.002613067626953</v>
      </c>
      <c r="K102" s="1">
        <v>6</v>
      </c>
      <c r="L102">
        <f t="shared" ref="L102:L116" si="151">(K102*AE102+AF102)</f>
        <v>1.4200000166893005</v>
      </c>
      <c r="M102" s="1">
        <v>1</v>
      </c>
      <c r="N102">
        <f t="shared" ref="N102:N116" si="152">L102*(M102+1)*(M102+1)/(M102*M102+1)</f>
        <v>2.8400000333786011</v>
      </c>
      <c r="O102" s="1">
        <v>44.168521881103516</v>
      </c>
      <c r="P102" s="1">
        <v>38.002613067626953</v>
      </c>
      <c r="Q102" s="1">
        <v>46.117630004882813</v>
      </c>
      <c r="R102" s="1">
        <v>400.43023681640625</v>
      </c>
      <c r="S102" s="1">
        <v>377.571044921875</v>
      </c>
      <c r="T102" s="1">
        <v>31.596393585205078</v>
      </c>
      <c r="U102" s="1">
        <v>42.307060241699219</v>
      </c>
      <c r="V102" s="1">
        <v>26.041814804077148</v>
      </c>
      <c r="W102" s="1">
        <v>34.869571685791016</v>
      </c>
      <c r="X102" s="1">
        <v>499.81295776367187</v>
      </c>
      <c r="Y102" s="1">
        <v>1499.4229736328125</v>
      </c>
      <c r="Z102" s="1">
        <v>202.92623901367188</v>
      </c>
      <c r="AA102" s="1">
        <v>76.097053527832031</v>
      </c>
      <c r="AB102" s="1">
        <v>-5.9075355529785156E-2</v>
      </c>
      <c r="AC102" s="1">
        <v>0.12288796901702881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ref="AK102:AK116" si="153">X102*0.000001/(K102*0.0001)</f>
        <v>0.83302159627278638</v>
      </c>
      <c r="AL102">
        <f t="shared" ref="AL102:AL116" si="154">(U102-T102)/(1000-U102)*AK102</f>
        <v>9.3163646351932111E-3</v>
      </c>
      <c r="AM102">
        <f t="shared" ref="AM102:AM116" si="155">(P102+273.15)</f>
        <v>311.15261306762693</v>
      </c>
      <c r="AN102">
        <f t="shared" ref="AN102:AN116" si="156">(O102+273.15)</f>
        <v>317.31852188110349</v>
      </c>
      <c r="AO102">
        <f t="shared" ref="AO102:AO116" si="157">(Y102*AG102+Z102*AH102)*AI102</f>
        <v>239.90767041889558</v>
      </c>
      <c r="AP102">
        <f t="shared" ref="AP102:AP116" si="158">((AO102+0.00000010773*(AN102^4-AM102^4))-AL102*44100)/(L102*51.4+0.00000043092*AM102^3)</f>
        <v>-1.0293438940309034</v>
      </c>
      <c r="AQ102">
        <f t="shared" ref="AQ102:AQ116" si="159">0.61365*EXP(17.502*J102/(240.97+J102))</f>
        <v>6.6582211548693762</v>
      </c>
      <c r="AR102">
        <f t="shared" ref="AR102:AR116" si="160">AQ102*1000/AA102</f>
        <v>87.496438379630192</v>
      </c>
      <c r="AS102">
        <f t="shared" ref="AS102:AS116" si="161">(AR102-U102)</f>
        <v>45.189378137930973</v>
      </c>
      <c r="AT102">
        <f t="shared" ref="AT102:AT116" si="162">IF(D102,P102,(O102+P102)/2)</f>
        <v>41.085567474365234</v>
      </c>
      <c r="AU102">
        <f t="shared" ref="AU102:AU116" si="163">0.61365*EXP(17.502*AT102/(240.97+AT102))</f>
        <v>7.8545639825745779</v>
      </c>
      <c r="AV102">
        <f t="shared" ref="AV102:AV116" si="164">IF(AS102&lt;&gt;0,(1000-(AR102+U102)/2)/AS102*AL102,0)</f>
        <v>0.19278238896234634</v>
      </c>
      <c r="AW102">
        <f t="shared" ref="AW102:AW116" si="165">U102*AA102/1000</f>
        <v>3.2194426278177999</v>
      </c>
      <c r="AX102">
        <f t="shared" ref="AX102:AX116" si="166">(AU102-AW102)</f>
        <v>4.6351213547567784</v>
      </c>
      <c r="AY102">
        <f t="shared" ref="AY102:AY116" si="167">1/(1.6/F102+1.37/N102)</f>
        <v>0.12167629964048336</v>
      </c>
      <c r="AZ102">
        <f t="shared" ref="AZ102:AZ116" si="168">G102*AA102*0.001</f>
        <v>17.262053163820493</v>
      </c>
      <c r="BA102">
        <f t="shared" ref="BA102:BA116" si="169">G102/S102</f>
        <v>0.60079447025140853</v>
      </c>
      <c r="BB102">
        <f t="shared" ref="BB102:BB116" si="170">(1-AL102*AA102/AQ102/F102)*100</f>
        <v>48.517450107526493</v>
      </c>
      <c r="BC102">
        <f t="shared" ref="BC102:BC116" si="171">(S102-E102/(N102/1.35))</f>
        <v>370.19138837541743</v>
      </c>
      <c r="BD102">
        <f t="shared" ref="BD102:BD116" si="172">E102*BB102/100/BC102</f>
        <v>2.034662509343849E-2</v>
      </c>
    </row>
    <row r="103" spans="1:114" x14ac:dyDescent="0.25">
      <c r="A103" s="1">
        <v>77</v>
      </c>
      <c r="B103" s="1" t="s">
        <v>125</v>
      </c>
      <c r="C103" s="1">
        <v>2122.5000004135072</v>
      </c>
      <c r="D103" s="1">
        <v>0</v>
      </c>
      <c r="E103">
        <f t="shared" si="145"/>
        <v>15.524610991305256</v>
      </c>
      <c r="F103">
        <f t="shared" si="146"/>
        <v>0.20682167642796942</v>
      </c>
      <c r="G103">
        <f t="shared" si="147"/>
        <v>226.84259591610865</v>
      </c>
      <c r="H103">
        <f t="shared" si="148"/>
        <v>9.3163646351932119</v>
      </c>
      <c r="I103">
        <f t="shared" si="149"/>
        <v>3.4387785270515763</v>
      </c>
      <c r="J103">
        <f t="shared" si="150"/>
        <v>38.002613067626953</v>
      </c>
      <c r="K103" s="1">
        <v>6</v>
      </c>
      <c r="L103">
        <f t="shared" si="151"/>
        <v>1.4200000166893005</v>
      </c>
      <c r="M103" s="1">
        <v>1</v>
      </c>
      <c r="N103">
        <f t="shared" si="152"/>
        <v>2.8400000333786011</v>
      </c>
      <c r="O103" s="1">
        <v>44.168521881103516</v>
      </c>
      <c r="P103" s="1">
        <v>38.002613067626953</v>
      </c>
      <c r="Q103" s="1">
        <v>46.117630004882813</v>
      </c>
      <c r="R103" s="1">
        <v>400.43023681640625</v>
      </c>
      <c r="S103" s="1">
        <v>377.571044921875</v>
      </c>
      <c r="T103" s="1">
        <v>31.596393585205078</v>
      </c>
      <c r="U103" s="1">
        <v>42.307060241699219</v>
      </c>
      <c r="V103" s="1">
        <v>26.041814804077148</v>
      </c>
      <c r="W103" s="1">
        <v>34.869571685791016</v>
      </c>
      <c r="X103" s="1">
        <v>499.81295776367187</v>
      </c>
      <c r="Y103" s="1">
        <v>1499.4229736328125</v>
      </c>
      <c r="Z103" s="1">
        <v>202.92623901367188</v>
      </c>
      <c r="AA103" s="1">
        <v>76.097053527832031</v>
      </c>
      <c r="AB103" s="1">
        <v>-5.9075355529785156E-2</v>
      </c>
      <c r="AC103" s="1">
        <v>0.12288796901702881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53"/>
        <v>0.83302159627278638</v>
      </c>
      <c r="AL103">
        <f t="shared" si="154"/>
        <v>9.3163646351932111E-3</v>
      </c>
      <c r="AM103">
        <f t="shared" si="155"/>
        <v>311.15261306762693</v>
      </c>
      <c r="AN103">
        <f t="shared" si="156"/>
        <v>317.31852188110349</v>
      </c>
      <c r="AO103">
        <f t="shared" si="157"/>
        <v>239.90767041889558</v>
      </c>
      <c r="AP103">
        <f t="shared" si="158"/>
        <v>-1.0293438940309034</v>
      </c>
      <c r="AQ103">
        <f t="shared" si="159"/>
        <v>6.6582211548693762</v>
      </c>
      <c r="AR103">
        <f t="shared" si="160"/>
        <v>87.496438379630192</v>
      </c>
      <c r="AS103">
        <f t="shared" si="161"/>
        <v>45.189378137930973</v>
      </c>
      <c r="AT103">
        <f t="shared" si="162"/>
        <v>41.085567474365234</v>
      </c>
      <c r="AU103">
        <f t="shared" si="163"/>
        <v>7.8545639825745779</v>
      </c>
      <c r="AV103">
        <f t="shared" si="164"/>
        <v>0.19278238896234634</v>
      </c>
      <c r="AW103">
        <f t="shared" si="165"/>
        <v>3.2194426278177999</v>
      </c>
      <c r="AX103">
        <f t="shared" si="166"/>
        <v>4.6351213547567784</v>
      </c>
      <c r="AY103">
        <f t="shared" si="167"/>
        <v>0.12167629964048336</v>
      </c>
      <c r="AZ103">
        <f t="shared" si="168"/>
        <v>17.262053163820493</v>
      </c>
      <c r="BA103">
        <f t="shared" si="169"/>
        <v>0.60079447025140853</v>
      </c>
      <c r="BB103">
        <f t="shared" si="170"/>
        <v>48.517450107526493</v>
      </c>
      <c r="BC103">
        <f t="shared" si="171"/>
        <v>370.19138837541743</v>
      </c>
      <c r="BD103">
        <f t="shared" si="172"/>
        <v>2.034662509343849E-2</v>
      </c>
    </row>
    <row r="104" spans="1:114" x14ac:dyDescent="0.25">
      <c r="A104" s="1">
        <v>78</v>
      </c>
      <c r="B104" s="1" t="s">
        <v>126</v>
      </c>
      <c r="C104" s="1">
        <v>2123.0000004023314</v>
      </c>
      <c r="D104" s="1">
        <v>0</v>
      </c>
      <c r="E104">
        <f t="shared" si="145"/>
        <v>15.491032319165313</v>
      </c>
      <c r="F104">
        <f t="shared" si="146"/>
        <v>0.20675395469129806</v>
      </c>
      <c r="G104">
        <f t="shared" si="147"/>
        <v>227.09187998208131</v>
      </c>
      <c r="H104">
        <f t="shared" si="148"/>
        <v>9.3171242835538042</v>
      </c>
      <c r="I104">
        <f t="shared" si="149"/>
        <v>3.4400820068945075</v>
      </c>
      <c r="J104">
        <f t="shared" si="150"/>
        <v>38.006828308105469</v>
      </c>
      <c r="K104" s="1">
        <v>6</v>
      </c>
      <c r="L104">
        <f t="shared" si="151"/>
        <v>1.4200000166893005</v>
      </c>
      <c r="M104" s="1">
        <v>1</v>
      </c>
      <c r="N104">
        <f t="shared" si="152"/>
        <v>2.8400000333786011</v>
      </c>
      <c r="O104" s="1">
        <v>44.170116424560547</v>
      </c>
      <c r="P104" s="1">
        <v>38.006828308105469</v>
      </c>
      <c r="Q104" s="1">
        <v>46.116748809814453</v>
      </c>
      <c r="R104" s="1">
        <v>400.421630859375</v>
      </c>
      <c r="S104" s="1">
        <v>377.60342407226562</v>
      </c>
      <c r="T104" s="1">
        <v>31.598884582519531</v>
      </c>
      <c r="U104" s="1">
        <v>42.309745788574219</v>
      </c>
      <c r="V104" s="1">
        <v>26.041824340820313</v>
      </c>
      <c r="W104" s="1">
        <v>34.869045257568359</v>
      </c>
      <c r="X104" s="1">
        <v>499.84323120117187</v>
      </c>
      <c r="Y104" s="1">
        <v>1499.3624267578125</v>
      </c>
      <c r="Z104" s="1">
        <v>203.00901794433594</v>
      </c>
      <c r="AA104" s="1">
        <v>76.097366333007813</v>
      </c>
      <c r="AB104" s="1">
        <v>-5.9075355529785156E-2</v>
      </c>
      <c r="AC104" s="1">
        <v>0.12288796901702881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53"/>
        <v>0.833072052001953</v>
      </c>
      <c r="AL104">
        <f t="shared" si="154"/>
        <v>9.317124283553805E-3</v>
      </c>
      <c r="AM104">
        <f t="shared" si="155"/>
        <v>311.15682830810545</v>
      </c>
      <c r="AN104">
        <f t="shared" si="156"/>
        <v>317.32011642456052</v>
      </c>
      <c r="AO104">
        <f t="shared" si="157"/>
        <v>239.89798291911211</v>
      </c>
      <c r="AP104">
        <f t="shared" si="158"/>
        <v>-1.0302210712081852</v>
      </c>
      <c r="AQ104">
        <f t="shared" si="159"/>
        <v>6.6597422316240742</v>
      </c>
      <c r="AR104">
        <f t="shared" si="160"/>
        <v>87.516067277289736</v>
      </c>
      <c r="AS104">
        <f t="shared" si="161"/>
        <v>45.206321488715517</v>
      </c>
      <c r="AT104">
        <f t="shared" si="162"/>
        <v>41.088472366333008</v>
      </c>
      <c r="AU104">
        <f t="shared" si="163"/>
        <v>7.8557736398410292</v>
      </c>
      <c r="AV104">
        <f t="shared" si="164"/>
        <v>0.1927235479213798</v>
      </c>
      <c r="AW104">
        <f t="shared" si="165"/>
        <v>3.2196602247295667</v>
      </c>
      <c r="AX104">
        <f t="shared" si="166"/>
        <v>4.6361134151114625</v>
      </c>
      <c r="AY104">
        <f t="shared" si="167"/>
        <v>0.12163879575225972</v>
      </c>
      <c r="AZ104">
        <f t="shared" si="168"/>
        <v>17.281093982247889</v>
      </c>
      <c r="BA104">
        <f t="shared" si="169"/>
        <v>0.60140312694468723</v>
      </c>
      <c r="BB104">
        <f t="shared" si="170"/>
        <v>48.507939607694695</v>
      </c>
      <c r="BC104">
        <f t="shared" si="171"/>
        <v>370.23972921836304</v>
      </c>
      <c r="BD104">
        <f t="shared" si="172"/>
        <v>2.0295986651279348E-2</v>
      </c>
    </row>
    <row r="105" spans="1:114" x14ac:dyDescent="0.25">
      <c r="A105" s="1">
        <v>79</v>
      </c>
      <c r="B105" s="1" t="s">
        <v>126</v>
      </c>
      <c r="C105" s="1">
        <v>2123.5000003911555</v>
      </c>
      <c r="D105" s="1">
        <v>0</v>
      </c>
      <c r="E105">
        <f t="shared" si="145"/>
        <v>15.439839406789245</v>
      </c>
      <c r="F105">
        <f t="shared" si="146"/>
        <v>0.20671572463982557</v>
      </c>
      <c r="G105">
        <f t="shared" si="147"/>
        <v>227.48220235694146</v>
      </c>
      <c r="H105">
        <f t="shared" si="148"/>
        <v>9.3175227903218918</v>
      </c>
      <c r="I105">
        <f t="shared" si="149"/>
        <v>3.4407634120656905</v>
      </c>
      <c r="J105">
        <f t="shared" si="150"/>
        <v>38.009048461914063</v>
      </c>
      <c r="K105" s="1">
        <v>6</v>
      </c>
      <c r="L105">
        <f t="shared" si="151"/>
        <v>1.4200000166893005</v>
      </c>
      <c r="M105" s="1">
        <v>1</v>
      </c>
      <c r="N105">
        <f t="shared" si="152"/>
        <v>2.8400000333786011</v>
      </c>
      <c r="O105" s="1">
        <v>44.171615600585938</v>
      </c>
      <c r="P105" s="1">
        <v>38.009048461914063</v>
      </c>
      <c r="Q105" s="1">
        <v>46.115703582763672</v>
      </c>
      <c r="R105" s="1">
        <v>400.37222290039062</v>
      </c>
      <c r="S105" s="1">
        <v>377.61541748046875</v>
      </c>
      <c r="T105" s="1">
        <v>31.600568771362305</v>
      </c>
      <c r="U105" s="1">
        <v>42.311740875244141</v>
      </c>
      <c r="V105" s="1">
        <v>26.040925979614258</v>
      </c>
      <c r="W105" s="1">
        <v>34.867630004882812</v>
      </c>
      <c r="X105" s="1">
        <v>499.84906005859375</v>
      </c>
      <c r="Y105" s="1">
        <v>1499.37353515625</v>
      </c>
      <c r="Z105" s="1">
        <v>202.92149353027344</v>
      </c>
      <c r="AA105" s="1">
        <v>76.096611022949219</v>
      </c>
      <c r="AB105" s="1">
        <v>-5.9075355529785156E-2</v>
      </c>
      <c r="AC105" s="1">
        <v>0.12288796901702881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0.83308176676432288</v>
      </c>
      <c r="AL105">
        <f t="shared" si="154"/>
        <v>9.3175227903218912E-3</v>
      </c>
      <c r="AM105">
        <f t="shared" si="155"/>
        <v>311.15904846191404</v>
      </c>
      <c r="AN105">
        <f t="shared" si="156"/>
        <v>317.32161560058591</v>
      </c>
      <c r="AO105">
        <f t="shared" si="157"/>
        <v>239.89976026282238</v>
      </c>
      <c r="AP105">
        <f t="shared" si="158"/>
        <v>-1.030496640613493</v>
      </c>
      <c r="AQ105">
        <f t="shared" si="159"/>
        <v>6.6605434991529648</v>
      </c>
      <c r="AR105">
        <f t="shared" si="160"/>
        <v>87.527465541721398</v>
      </c>
      <c r="AS105">
        <f t="shared" si="161"/>
        <v>45.215724666477257</v>
      </c>
      <c r="AT105">
        <f t="shared" si="162"/>
        <v>41.09033203125</v>
      </c>
      <c r="AU105">
        <f t="shared" si="163"/>
        <v>7.8565481276059037</v>
      </c>
      <c r="AV105">
        <f t="shared" si="164"/>
        <v>0.19269033001582542</v>
      </c>
      <c r="AW105">
        <f t="shared" si="165"/>
        <v>3.2197800870872744</v>
      </c>
      <c r="AX105">
        <f t="shared" si="166"/>
        <v>4.6367680405186293</v>
      </c>
      <c r="AY105">
        <f t="shared" si="167"/>
        <v>0.12161762354431997</v>
      </c>
      <c r="AZ105">
        <f t="shared" si="168"/>
        <v>17.310624667399996</v>
      </c>
      <c r="BA105">
        <f t="shared" si="169"/>
        <v>0.60241767636171117</v>
      </c>
      <c r="BB105">
        <f t="shared" si="170"/>
        <v>48.502920938851425</v>
      </c>
      <c r="BC105">
        <f t="shared" si="171"/>
        <v>370.27605728533217</v>
      </c>
      <c r="BD105">
        <f t="shared" si="172"/>
        <v>2.0224837531933146E-2</v>
      </c>
    </row>
    <row r="106" spans="1:114" x14ac:dyDescent="0.25">
      <c r="A106" s="1">
        <v>80</v>
      </c>
      <c r="B106" s="1" t="s">
        <v>127</v>
      </c>
      <c r="C106" s="1">
        <v>2124.0000003799796</v>
      </c>
      <c r="D106" s="1">
        <v>0</v>
      </c>
      <c r="E106">
        <f t="shared" si="145"/>
        <v>15.426751407227776</v>
      </c>
      <c r="F106">
        <f t="shared" si="146"/>
        <v>0.20665121752075136</v>
      </c>
      <c r="G106">
        <f t="shared" si="147"/>
        <v>227.54387837984359</v>
      </c>
      <c r="H106">
        <f t="shared" si="148"/>
        <v>9.3172718826857981</v>
      </c>
      <c r="I106">
        <f t="shared" si="149"/>
        <v>3.4416381781439531</v>
      </c>
      <c r="J106">
        <f t="shared" si="150"/>
        <v>38.011875152587891</v>
      </c>
      <c r="K106" s="1">
        <v>6</v>
      </c>
      <c r="L106">
        <f t="shared" si="151"/>
        <v>1.4200000166893005</v>
      </c>
      <c r="M106" s="1">
        <v>1</v>
      </c>
      <c r="N106">
        <f t="shared" si="152"/>
        <v>2.8400000333786011</v>
      </c>
      <c r="O106" s="1">
        <v>44.173042297363281</v>
      </c>
      <c r="P106" s="1">
        <v>38.011875152587891</v>
      </c>
      <c r="Q106" s="1">
        <v>46.115299224853516</v>
      </c>
      <c r="R106" s="1">
        <v>400.35546875</v>
      </c>
      <c r="S106" s="1">
        <v>377.61529541015625</v>
      </c>
      <c r="T106" s="1">
        <v>31.603235244750977</v>
      </c>
      <c r="U106" s="1">
        <v>42.313716888427734</v>
      </c>
      <c r="V106" s="1">
        <v>26.041156768798828</v>
      </c>
      <c r="W106" s="1">
        <v>34.866622924804687</v>
      </c>
      <c r="X106" s="1">
        <v>499.86679077148437</v>
      </c>
      <c r="Y106" s="1">
        <v>1499.3511962890625</v>
      </c>
      <c r="Z106" s="1">
        <v>203.04296875</v>
      </c>
      <c r="AA106" s="1">
        <v>76.09649658203125</v>
      </c>
      <c r="AB106" s="1">
        <v>-5.9075355529785156E-2</v>
      </c>
      <c r="AC106" s="1">
        <v>0.12288796901702881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0.83311131795247395</v>
      </c>
      <c r="AL106">
        <f t="shared" si="154"/>
        <v>9.317271882685798E-3</v>
      </c>
      <c r="AM106">
        <f t="shared" si="155"/>
        <v>311.16187515258787</v>
      </c>
      <c r="AN106">
        <f t="shared" si="156"/>
        <v>317.32304229736326</v>
      </c>
      <c r="AO106">
        <f t="shared" si="157"/>
        <v>239.89618604415227</v>
      </c>
      <c r="AP106">
        <f t="shared" si="158"/>
        <v>-1.0306036236762506</v>
      </c>
      <c r="AQ106">
        <f t="shared" si="159"/>
        <v>6.6615637907172323</v>
      </c>
      <c r="AR106">
        <f t="shared" si="160"/>
        <v>87.541005038729139</v>
      </c>
      <c r="AS106">
        <f t="shared" si="161"/>
        <v>45.227288150301405</v>
      </c>
      <c r="AT106">
        <f t="shared" si="162"/>
        <v>41.092458724975586</v>
      </c>
      <c r="AU106">
        <f t="shared" si="163"/>
        <v>7.8574339049397306</v>
      </c>
      <c r="AV106">
        <f t="shared" si="164"/>
        <v>0.19263427820411552</v>
      </c>
      <c r="AW106">
        <f t="shared" si="165"/>
        <v>3.2199256125732791</v>
      </c>
      <c r="AX106">
        <f t="shared" si="166"/>
        <v>4.6375082923664515</v>
      </c>
      <c r="AY106">
        <f t="shared" si="167"/>
        <v>0.12158189777600202</v>
      </c>
      <c r="AZ106">
        <f t="shared" si="168"/>
        <v>17.315291963393904</v>
      </c>
      <c r="BA106">
        <f t="shared" si="169"/>
        <v>0.60258120141211746</v>
      </c>
      <c r="BB106">
        <f t="shared" si="170"/>
        <v>48.496200115254595</v>
      </c>
      <c r="BC106">
        <f t="shared" si="171"/>
        <v>370.28215662318877</v>
      </c>
      <c r="BD106">
        <f t="shared" si="172"/>
        <v>2.0204560495053349E-2</v>
      </c>
    </row>
    <row r="107" spans="1:114" x14ac:dyDescent="0.25">
      <c r="A107" s="1">
        <v>81</v>
      </c>
      <c r="B107" s="1" t="s">
        <v>127</v>
      </c>
      <c r="C107" s="1">
        <v>2124.5000003688037</v>
      </c>
      <c r="D107" s="1">
        <v>0</v>
      </c>
      <c r="E107">
        <f t="shared" si="145"/>
        <v>15.390543072617408</v>
      </c>
      <c r="F107">
        <f t="shared" si="146"/>
        <v>0.20672725595902938</v>
      </c>
      <c r="G107">
        <f t="shared" si="147"/>
        <v>227.85947681550866</v>
      </c>
      <c r="H107">
        <f t="shared" si="148"/>
        <v>9.3201016644561765</v>
      </c>
      <c r="I107">
        <f t="shared" si="149"/>
        <v>3.4414863161717064</v>
      </c>
      <c r="J107">
        <f t="shared" si="150"/>
        <v>38.012538909912109</v>
      </c>
      <c r="K107" s="1">
        <v>6</v>
      </c>
      <c r="L107">
        <f t="shared" si="151"/>
        <v>1.4200000166893005</v>
      </c>
      <c r="M107" s="1">
        <v>1</v>
      </c>
      <c r="N107">
        <f t="shared" si="152"/>
        <v>2.8400000333786011</v>
      </c>
      <c r="O107" s="1">
        <v>44.174003601074219</v>
      </c>
      <c r="P107" s="1">
        <v>38.012538909912109</v>
      </c>
      <c r="Q107" s="1">
        <v>46.114700317382813</v>
      </c>
      <c r="R107" s="1">
        <v>400.29769897460937</v>
      </c>
      <c r="S107" s="1">
        <v>377.59976196289062</v>
      </c>
      <c r="T107" s="1">
        <v>31.605146408081055</v>
      </c>
      <c r="U107" s="1">
        <v>42.318878173828125</v>
      </c>
      <c r="V107" s="1">
        <v>26.041421890258789</v>
      </c>
      <c r="W107" s="1">
        <v>34.869125366210937</v>
      </c>
      <c r="X107" s="1">
        <v>499.86422729492187</v>
      </c>
      <c r="Y107" s="1">
        <v>1499.38818359375</v>
      </c>
      <c r="Z107" s="1">
        <v>203.10310363769531</v>
      </c>
      <c r="AA107" s="1">
        <v>76.096466064453125</v>
      </c>
      <c r="AB107" s="1">
        <v>-5.9075355529785156E-2</v>
      </c>
      <c r="AC107" s="1">
        <v>0.12288796901702881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0.83310704549153636</v>
      </c>
      <c r="AL107">
        <f t="shared" si="154"/>
        <v>9.3201016644561766E-3</v>
      </c>
      <c r="AM107">
        <f t="shared" si="155"/>
        <v>311.16253890991209</v>
      </c>
      <c r="AN107">
        <f t="shared" si="156"/>
        <v>317.3240036010742</v>
      </c>
      <c r="AO107">
        <f t="shared" si="157"/>
        <v>239.90210401277</v>
      </c>
      <c r="AP107">
        <f t="shared" si="158"/>
        <v>-1.0319316461624379</v>
      </c>
      <c r="AQ107">
        <f t="shared" si="159"/>
        <v>6.6618033930121445</v>
      </c>
      <c r="AR107">
        <f t="shared" si="160"/>
        <v>87.544188811207718</v>
      </c>
      <c r="AS107">
        <f t="shared" si="161"/>
        <v>45.225310637379593</v>
      </c>
      <c r="AT107">
        <f t="shared" si="162"/>
        <v>41.093271255493164</v>
      </c>
      <c r="AU107">
        <f t="shared" si="163"/>
        <v>7.8577723503294576</v>
      </c>
      <c r="AV107">
        <f t="shared" si="164"/>
        <v>0.19270034961072899</v>
      </c>
      <c r="AW107">
        <f t="shared" si="165"/>
        <v>3.2203170768404381</v>
      </c>
      <c r="AX107">
        <f t="shared" si="166"/>
        <v>4.6374552734890191</v>
      </c>
      <c r="AY107">
        <f t="shared" si="167"/>
        <v>0.12162400975957598</v>
      </c>
      <c r="AZ107">
        <f t="shared" si="168"/>
        <v>17.339300944955397</v>
      </c>
      <c r="BA107">
        <f t="shared" si="169"/>
        <v>0.60344179146464083</v>
      </c>
      <c r="BB107">
        <f t="shared" si="170"/>
        <v>48.501380548633257</v>
      </c>
      <c r="BC107">
        <f t="shared" si="171"/>
        <v>370.28383488407439</v>
      </c>
      <c r="BD107">
        <f t="shared" si="172"/>
        <v>2.0159199945869767E-2</v>
      </c>
    </row>
    <row r="108" spans="1:114" x14ac:dyDescent="0.25">
      <c r="A108" s="1">
        <v>82</v>
      </c>
      <c r="B108" s="1" t="s">
        <v>128</v>
      </c>
      <c r="C108" s="1">
        <v>2125.0000003576279</v>
      </c>
      <c r="D108" s="1">
        <v>0</v>
      </c>
      <c r="E108">
        <f t="shared" si="145"/>
        <v>15.306005538642701</v>
      </c>
      <c r="F108">
        <f t="shared" si="146"/>
        <v>0.20670911633671951</v>
      </c>
      <c r="G108">
        <f t="shared" si="147"/>
        <v>228.47807717481268</v>
      </c>
      <c r="H108">
        <f t="shared" si="148"/>
        <v>9.3210499011080685</v>
      </c>
      <c r="I108">
        <f t="shared" si="149"/>
        <v>3.4421118624603393</v>
      </c>
      <c r="J108">
        <f t="shared" si="150"/>
        <v>38.014686584472656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44.175224304199219</v>
      </c>
      <c r="P108" s="1">
        <v>38.014686584472656</v>
      </c>
      <c r="Q108" s="1">
        <v>46.115047454833984</v>
      </c>
      <c r="R108" s="1">
        <v>400.1556396484375</v>
      </c>
      <c r="S108" s="1">
        <v>377.56015014648437</v>
      </c>
      <c r="T108" s="1">
        <v>31.606313705444336</v>
      </c>
      <c r="U108" s="1">
        <v>42.320659637451172</v>
      </c>
      <c r="V108" s="1">
        <v>26.040851593017578</v>
      </c>
      <c r="W108" s="1">
        <v>34.868537902832031</v>
      </c>
      <c r="X108" s="1">
        <v>499.885498046875</v>
      </c>
      <c r="Y108" s="1">
        <v>1499.4075927734375</v>
      </c>
      <c r="Z108" s="1">
        <v>203.13423156738281</v>
      </c>
      <c r="AA108" s="1">
        <v>76.0968017578125</v>
      </c>
      <c r="AB108" s="1">
        <v>-5.9075355529785156E-2</v>
      </c>
      <c r="AC108" s="1">
        <v>0.12288796901702881</v>
      </c>
      <c r="AD108" s="1">
        <v>0.66666668653488159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0.83314249674479146</v>
      </c>
      <c r="AL108">
        <f t="shared" si="154"/>
        <v>9.321049901108068E-3</v>
      </c>
      <c r="AM108">
        <f t="shared" si="155"/>
        <v>311.16468658447263</v>
      </c>
      <c r="AN108">
        <f t="shared" si="156"/>
        <v>317.3252243041992</v>
      </c>
      <c r="AO108">
        <f t="shared" si="157"/>
        <v>239.90520948145058</v>
      </c>
      <c r="AP108">
        <f t="shared" si="158"/>
        <v>-1.0325075252885236</v>
      </c>
      <c r="AQ108">
        <f t="shared" si="159"/>
        <v>6.662578709151318</v>
      </c>
      <c r="AR108">
        <f t="shared" si="160"/>
        <v>87.553991169770853</v>
      </c>
      <c r="AS108">
        <f t="shared" si="161"/>
        <v>45.233331532319681</v>
      </c>
      <c r="AT108">
        <f t="shared" si="162"/>
        <v>41.094955444335938</v>
      </c>
      <c r="AU108">
        <f t="shared" si="163"/>
        <v>7.8584739099790424</v>
      </c>
      <c r="AV108">
        <f t="shared" si="164"/>
        <v>0.19268458800893348</v>
      </c>
      <c r="AW108">
        <f t="shared" si="165"/>
        <v>3.2204668466909787</v>
      </c>
      <c r="AX108">
        <f t="shared" si="166"/>
        <v>4.6380070632880637</v>
      </c>
      <c r="AY108">
        <f t="shared" si="167"/>
        <v>0.12161396374940577</v>
      </c>
      <c r="AZ108">
        <f t="shared" si="168"/>
        <v>17.386450944777906</v>
      </c>
      <c r="BA108">
        <f t="shared" si="169"/>
        <v>0.60514351709566971</v>
      </c>
      <c r="BB108">
        <f t="shared" si="170"/>
        <v>48.497388107821159</v>
      </c>
      <c r="BC108">
        <f t="shared" si="171"/>
        <v>370.28440816257114</v>
      </c>
      <c r="BD108">
        <f t="shared" si="172"/>
        <v>2.0046787675221594E-2</v>
      </c>
    </row>
    <row r="109" spans="1:114" x14ac:dyDescent="0.25">
      <c r="A109" s="1">
        <v>83</v>
      </c>
      <c r="B109" s="1" t="s">
        <v>128</v>
      </c>
      <c r="C109" s="1">
        <v>2125.500000346452</v>
      </c>
      <c r="D109" s="1">
        <v>0</v>
      </c>
      <c r="E109">
        <f t="shared" si="145"/>
        <v>15.244540265235813</v>
      </c>
      <c r="F109">
        <f t="shared" si="146"/>
        <v>0.20682733037645798</v>
      </c>
      <c r="G109">
        <f t="shared" si="147"/>
        <v>229.02746928686719</v>
      </c>
      <c r="H109">
        <f t="shared" si="148"/>
        <v>9.3242320579389357</v>
      </c>
      <c r="I109">
        <f t="shared" si="149"/>
        <v>3.4414543123282173</v>
      </c>
      <c r="J109">
        <f t="shared" si="150"/>
        <v>38.013923645019531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44.175811767578125</v>
      </c>
      <c r="P109" s="1">
        <v>38.013923645019531</v>
      </c>
      <c r="Q109" s="1">
        <v>46.113834381103516</v>
      </c>
      <c r="R109" s="1">
        <v>400.07498168945312</v>
      </c>
      <c r="S109" s="1">
        <v>377.55288696289062</v>
      </c>
      <c r="T109" s="1">
        <v>31.608148574829102</v>
      </c>
      <c r="U109" s="1">
        <v>42.325630187988281</v>
      </c>
      <c r="V109" s="1">
        <v>26.041599273681641</v>
      </c>
      <c r="W109" s="1">
        <v>34.871612548828125</v>
      </c>
      <c r="X109" s="1">
        <v>499.90725708007813</v>
      </c>
      <c r="Y109" s="1">
        <v>1499.400390625</v>
      </c>
      <c r="Z109" s="1">
        <v>203.16487121582031</v>
      </c>
      <c r="AA109" s="1">
        <v>76.096893310546875</v>
      </c>
      <c r="AB109" s="1">
        <v>-5.9075355529785156E-2</v>
      </c>
      <c r="AC109" s="1">
        <v>0.12288796901702881</v>
      </c>
      <c r="AD109" s="1">
        <v>0.66666668653488159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0.83317876180013006</v>
      </c>
      <c r="AL109">
        <f t="shared" si="154"/>
        <v>9.3242320579389349E-3</v>
      </c>
      <c r="AM109">
        <f t="shared" si="155"/>
        <v>311.16392364501951</v>
      </c>
      <c r="AN109">
        <f t="shared" si="156"/>
        <v>317.3258117675781</v>
      </c>
      <c r="AO109">
        <f t="shared" si="157"/>
        <v>239.90405713772634</v>
      </c>
      <c r="AP109">
        <f t="shared" si="158"/>
        <v>-1.0339451092171981</v>
      </c>
      <c r="AQ109">
        <f t="shared" si="159"/>
        <v>6.6623032770452237</v>
      </c>
      <c r="AR109">
        <f t="shared" si="160"/>
        <v>87.550266340792149</v>
      </c>
      <c r="AS109">
        <f t="shared" si="161"/>
        <v>45.224636152803868</v>
      </c>
      <c r="AT109">
        <f t="shared" si="162"/>
        <v>41.094867706298828</v>
      </c>
      <c r="AU109">
        <f t="shared" si="163"/>
        <v>7.8584373607980957</v>
      </c>
      <c r="AV109">
        <f t="shared" si="164"/>
        <v>0.19278730136151195</v>
      </c>
      <c r="AW109">
        <f t="shared" si="165"/>
        <v>3.2208489647170064</v>
      </c>
      <c r="AX109">
        <f t="shared" si="166"/>
        <v>4.6375883960810889</v>
      </c>
      <c r="AY109">
        <f t="shared" si="167"/>
        <v>0.12167943069776184</v>
      </c>
      <c r="AZ109">
        <f t="shared" si="168"/>
        <v>17.428278895507283</v>
      </c>
      <c r="BA109">
        <f t="shared" si="169"/>
        <v>0.60661029804118038</v>
      </c>
      <c r="BB109">
        <f t="shared" si="170"/>
        <v>48.507061549942165</v>
      </c>
      <c r="BC109">
        <f t="shared" si="171"/>
        <v>370.30636262620419</v>
      </c>
      <c r="BD109">
        <f t="shared" si="172"/>
        <v>1.996908310465087E-2</v>
      </c>
    </row>
    <row r="110" spans="1:114" x14ac:dyDescent="0.25">
      <c r="A110" s="1">
        <v>84</v>
      </c>
      <c r="B110" s="1" t="s">
        <v>129</v>
      </c>
      <c r="C110" s="1">
        <v>2126.0000003352761</v>
      </c>
      <c r="D110" s="1">
        <v>0</v>
      </c>
      <c r="E110">
        <f t="shared" si="145"/>
        <v>15.18816323674937</v>
      </c>
      <c r="F110">
        <f t="shared" si="146"/>
        <v>0.20689409423722183</v>
      </c>
      <c r="G110">
        <f t="shared" si="147"/>
        <v>229.47366250209316</v>
      </c>
      <c r="H110">
        <f t="shared" si="148"/>
        <v>9.327925554380835</v>
      </c>
      <c r="I110">
        <f t="shared" si="149"/>
        <v>3.4417754371865223</v>
      </c>
      <c r="J110">
        <f t="shared" si="150"/>
        <v>38.015735626220703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44.177841186523438</v>
      </c>
      <c r="P110" s="1">
        <v>38.015735626220703</v>
      </c>
      <c r="Q110" s="1">
        <v>46.113658905029297</v>
      </c>
      <c r="R110" s="1">
        <v>399.9710693359375</v>
      </c>
      <c r="S110" s="1">
        <v>377.51565551757813</v>
      </c>
      <c r="T110" s="1">
        <v>31.608257293701172</v>
      </c>
      <c r="U110" s="1">
        <v>42.329807281494141</v>
      </c>
      <c r="V110" s="1">
        <v>26.039070129394531</v>
      </c>
      <c r="W110" s="1">
        <v>34.871543884277344</v>
      </c>
      <c r="X110" s="1">
        <v>499.913330078125</v>
      </c>
      <c r="Y110" s="1">
        <v>1499.4488525390625</v>
      </c>
      <c r="Z110" s="1">
        <v>203.15327453613281</v>
      </c>
      <c r="AA110" s="1">
        <v>76.097251892089844</v>
      </c>
      <c r="AB110" s="1">
        <v>-5.9075355529785156E-2</v>
      </c>
      <c r="AC110" s="1">
        <v>0.12288796901702881</v>
      </c>
      <c r="AD110" s="1">
        <v>0.66666668653488159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0.83318888346354147</v>
      </c>
      <c r="AL110">
        <f t="shared" si="154"/>
        <v>9.3279255543808354E-3</v>
      </c>
      <c r="AM110">
        <f t="shared" si="155"/>
        <v>311.16573562622068</v>
      </c>
      <c r="AN110">
        <f t="shared" si="156"/>
        <v>317.32784118652341</v>
      </c>
      <c r="AO110">
        <f t="shared" si="157"/>
        <v>239.91181104380303</v>
      </c>
      <c r="AP110">
        <f t="shared" si="158"/>
        <v>-1.0356954146970654</v>
      </c>
      <c r="AQ110">
        <f t="shared" si="159"/>
        <v>6.6629574444300008</v>
      </c>
      <c r="AR110">
        <f t="shared" si="160"/>
        <v>87.558450256238515</v>
      </c>
      <c r="AS110">
        <f t="shared" si="161"/>
        <v>45.228642974744375</v>
      </c>
      <c r="AT110">
        <f t="shared" si="162"/>
        <v>41.09678840637207</v>
      </c>
      <c r="AU110">
        <f t="shared" si="163"/>
        <v>7.8592375037141657</v>
      </c>
      <c r="AV110">
        <f t="shared" si="164"/>
        <v>0.19284530736199973</v>
      </c>
      <c r="AW110">
        <f t="shared" si="165"/>
        <v>3.2211820072434785</v>
      </c>
      <c r="AX110">
        <f t="shared" si="166"/>
        <v>4.6380554964706873</v>
      </c>
      <c r="AY110">
        <f t="shared" si="167"/>
        <v>0.12171640259031462</v>
      </c>
      <c r="AZ110">
        <f t="shared" si="168"/>
        <v>17.462315098022195</v>
      </c>
      <c r="BA110">
        <f t="shared" si="169"/>
        <v>0.60785204308277563</v>
      </c>
      <c r="BB110">
        <f t="shared" si="170"/>
        <v>48.508100703054211</v>
      </c>
      <c r="BC110">
        <f t="shared" si="171"/>
        <v>370.29593012017415</v>
      </c>
      <c r="BD110">
        <f t="shared" si="172"/>
        <v>1.9896220613161021E-2</v>
      </c>
    </row>
    <row r="111" spans="1:114" x14ac:dyDescent="0.25">
      <c r="A111" s="1">
        <v>85</v>
      </c>
      <c r="B111" s="1" t="s">
        <v>129</v>
      </c>
      <c r="C111" s="1">
        <v>2126.5000003241003</v>
      </c>
      <c r="D111" s="1">
        <v>0</v>
      </c>
      <c r="E111">
        <f t="shared" si="145"/>
        <v>15.125030407441574</v>
      </c>
      <c r="F111">
        <f t="shared" si="146"/>
        <v>0.20688786093782949</v>
      </c>
      <c r="G111">
        <f t="shared" si="147"/>
        <v>229.95640074505749</v>
      </c>
      <c r="H111">
        <f t="shared" si="148"/>
        <v>9.3290084743381048</v>
      </c>
      <c r="I111">
        <f t="shared" si="149"/>
        <v>3.4422701701998393</v>
      </c>
      <c r="J111">
        <f t="shared" si="150"/>
        <v>38.017753601074219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44.178520202636719</v>
      </c>
      <c r="P111" s="1">
        <v>38.017753601074219</v>
      </c>
      <c r="Q111" s="1">
        <v>46.113685607910156</v>
      </c>
      <c r="R111" s="1">
        <v>399.88449096679687</v>
      </c>
      <c r="S111" s="1">
        <v>377.50466918945312</v>
      </c>
      <c r="T111" s="1">
        <v>31.609956741333008</v>
      </c>
      <c r="U111" s="1">
        <v>42.332630157470703</v>
      </c>
      <c r="V111" s="1">
        <v>26.039707183837891</v>
      </c>
      <c r="W111" s="1">
        <v>34.872852325439453</v>
      </c>
      <c r="X111" s="1">
        <v>499.91751098632812</v>
      </c>
      <c r="Y111" s="1">
        <v>1499.4212646484375</v>
      </c>
      <c r="Z111" s="1">
        <v>203.12255859375</v>
      </c>
      <c r="AA111" s="1">
        <v>76.097702026367188</v>
      </c>
      <c r="AB111" s="1">
        <v>-5.9075355529785156E-2</v>
      </c>
      <c r="AC111" s="1">
        <v>0.12288796901702881</v>
      </c>
      <c r="AD111" s="1">
        <v>0.66666668653488159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0.8331958516438801</v>
      </c>
      <c r="AL111">
        <f t="shared" si="154"/>
        <v>9.329008474338105E-3</v>
      </c>
      <c r="AM111">
        <f t="shared" si="155"/>
        <v>311.1677536010742</v>
      </c>
      <c r="AN111">
        <f t="shared" si="156"/>
        <v>317.3285202026367</v>
      </c>
      <c r="AO111">
        <f t="shared" si="157"/>
        <v>239.90739698140169</v>
      </c>
      <c r="AP111">
        <f t="shared" si="158"/>
        <v>-1.0364952044329605</v>
      </c>
      <c r="AQ111">
        <f t="shared" si="159"/>
        <v>6.6636860459154503</v>
      </c>
      <c r="AR111">
        <f t="shared" si="160"/>
        <v>87.567506882225459</v>
      </c>
      <c r="AS111">
        <f t="shared" si="161"/>
        <v>45.234876724754756</v>
      </c>
      <c r="AT111">
        <f t="shared" si="162"/>
        <v>41.098136901855469</v>
      </c>
      <c r="AU111">
        <f t="shared" si="163"/>
        <v>7.8597993145418013</v>
      </c>
      <c r="AV111">
        <f t="shared" si="164"/>
        <v>0.19283989183359257</v>
      </c>
      <c r="AW111">
        <f t="shared" si="165"/>
        <v>3.2214158757156111</v>
      </c>
      <c r="AX111">
        <f t="shared" si="166"/>
        <v>4.6383834388261906</v>
      </c>
      <c r="AY111">
        <f t="shared" si="167"/>
        <v>0.121712950828929</v>
      </c>
      <c r="AZ111">
        <f t="shared" si="168"/>
        <v>17.499153662953269</v>
      </c>
      <c r="BA111">
        <f t="shared" si="169"/>
        <v>0.60914849408035376</v>
      </c>
      <c r="BB111">
        <f t="shared" si="170"/>
        <v>48.505897511261587</v>
      </c>
      <c r="BC111">
        <f t="shared" si="171"/>
        <v>370.31495411548713</v>
      </c>
      <c r="BD111">
        <f t="shared" si="172"/>
        <v>1.9811600008172437E-2</v>
      </c>
    </row>
    <row r="112" spans="1:114" x14ac:dyDescent="0.25">
      <c r="A112" s="1">
        <v>86</v>
      </c>
      <c r="B112" s="1" t="s">
        <v>130</v>
      </c>
      <c r="C112" s="1">
        <v>2127.0000003129244</v>
      </c>
      <c r="D112" s="1">
        <v>0</v>
      </c>
      <c r="E112">
        <f t="shared" si="145"/>
        <v>15.113915770230118</v>
      </c>
      <c r="F112">
        <f t="shared" si="146"/>
        <v>0.20692891181897724</v>
      </c>
      <c r="G112">
        <f t="shared" si="147"/>
        <v>230.04021747635761</v>
      </c>
      <c r="H112">
        <f t="shared" si="148"/>
        <v>9.3306010578319256</v>
      </c>
      <c r="I112">
        <f t="shared" si="149"/>
        <v>3.4421958036275453</v>
      </c>
      <c r="J112">
        <f t="shared" si="150"/>
        <v>38.017772674560547</v>
      </c>
      <c r="K112" s="1">
        <v>6</v>
      </c>
      <c r="L112">
        <f t="shared" si="151"/>
        <v>1.4200000166893005</v>
      </c>
      <c r="M112" s="1">
        <v>1</v>
      </c>
      <c r="N112">
        <f t="shared" si="152"/>
        <v>2.8400000333786011</v>
      </c>
      <c r="O112" s="1">
        <v>44.1793212890625</v>
      </c>
      <c r="P112" s="1">
        <v>38.017772674560547</v>
      </c>
      <c r="Q112" s="1">
        <v>46.113994598388672</v>
      </c>
      <c r="R112" s="1">
        <v>399.84274291992187</v>
      </c>
      <c r="S112" s="1">
        <v>377.4757080078125</v>
      </c>
      <c r="T112" s="1">
        <v>31.609401702880859</v>
      </c>
      <c r="U112" s="1">
        <v>42.333965301513672</v>
      </c>
      <c r="V112" s="1">
        <v>26.038003921508789</v>
      </c>
      <c r="W112" s="1">
        <v>34.872280120849609</v>
      </c>
      <c r="X112" s="1">
        <v>499.91403198242187</v>
      </c>
      <c r="Y112" s="1">
        <v>1499.4794921875</v>
      </c>
      <c r="Z112" s="1">
        <v>203.06108093261719</v>
      </c>
      <c r="AA112" s="1">
        <v>76.097221374511719</v>
      </c>
      <c r="AB112" s="1">
        <v>-5.9075355529785156E-2</v>
      </c>
      <c r="AC112" s="1">
        <v>0.12288796901702881</v>
      </c>
      <c r="AD112" s="1">
        <v>0.66666668653488159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0.83319005330403639</v>
      </c>
      <c r="AL112">
        <f t="shared" si="154"/>
        <v>9.3306010578319259E-3</v>
      </c>
      <c r="AM112">
        <f t="shared" si="155"/>
        <v>311.16777267456052</v>
      </c>
      <c r="AN112">
        <f t="shared" si="156"/>
        <v>317.32932128906248</v>
      </c>
      <c r="AO112">
        <f t="shared" si="157"/>
        <v>239.91671338744345</v>
      </c>
      <c r="AP112">
        <f t="shared" si="158"/>
        <v>-1.037078317829772</v>
      </c>
      <c r="AQ112">
        <f t="shared" si="159"/>
        <v>6.663692932837729</v>
      </c>
      <c r="AR112">
        <f t="shared" si="160"/>
        <v>87.568150485317076</v>
      </c>
      <c r="AS112">
        <f t="shared" si="161"/>
        <v>45.234185183803405</v>
      </c>
      <c r="AT112">
        <f t="shared" si="162"/>
        <v>41.098546981811523</v>
      </c>
      <c r="AU112">
        <f t="shared" si="163"/>
        <v>7.8599701691455977</v>
      </c>
      <c r="AV112">
        <f t="shared" si="164"/>
        <v>0.19287555668115028</v>
      </c>
      <c r="AW112">
        <f t="shared" si="165"/>
        <v>3.2214971292101837</v>
      </c>
      <c r="AX112">
        <f t="shared" si="166"/>
        <v>4.6384730399354144</v>
      </c>
      <c r="AY112">
        <f t="shared" si="167"/>
        <v>0.12173568300291374</v>
      </c>
      <c r="AZ112">
        <f t="shared" si="168"/>
        <v>17.505421354339205</v>
      </c>
      <c r="BA112">
        <f t="shared" si="169"/>
        <v>0.60941727532728152</v>
      </c>
      <c r="BB112">
        <f t="shared" si="170"/>
        <v>48.507702478201665</v>
      </c>
      <c r="BC112">
        <f t="shared" si="171"/>
        <v>370.29127630006445</v>
      </c>
      <c r="BD112">
        <f t="shared" si="172"/>
        <v>1.9799044060352742E-2</v>
      </c>
    </row>
    <row r="113" spans="1:114" x14ac:dyDescent="0.25">
      <c r="A113" s="1">
        <v>87</v>
      </c>
      <c r="B113" s="1" t="s">
        <v>130</v>
      </c>
      <c r="C113" s="1">
        <v>2127.5000003017485</v>
      </c>
      <c r="D113" s="1">
        <v>0</v>
      </c>
      <c r="E113">
        <f t="shared" si="145"/>
        <v>15.151392197766693</v>
      </c>
      <c r="F113">
        <f t="shared" si="146"/>
        <v>0.20701693912853089</v>
      </c>
      <c r="G113">
        <f t="shared" si="147"/>
        <v>229.79949271243501</v>
      </c>
      <c r="H113">
        <f t="shared" si="148"/>
        <v>9.3331658935216204</v>
      </c>
      <c r="I113">
        <f t="shared" si="149"/>
        <v>3.4418000168842293</v>
      </c>
      <c r="J113">
        <f t="shared" si="150"/>
        <v>38.017448425292969</v>
      </c>
      <c r="K113" s="1">
        <v>6</v>
      </c>
      <c r="L113">
        <f t="shared" si="151"/>
        <v>1.4200000166893005</v>
      </c>
      <c r="M113" s="1">
        <v>1</v>
      </c>
      <c r="N113">
        <f t="shared" si="152"/>
        <v>2.8400000333786011</v>
      </c>
      <c r="O113" s="1">
        <v>44.179866790771484</v>
      </c>
      <c r="P113" s="1">
        <v>38.017448425292969</v>
      </c>
      <c r="Q113" s="1">
        <v>46.113143920898438</v>
      </c>
      <c r="R113" s="1">
        <v>399.89337158203125</v>
      </c>
      <c r="S113" s="1">
        <v>377.4810791015625</v>
      </c>
      <c r="T113" s="1">
        <v>31.610300064086914</v>
      </c>
      <c r="U113" s="1">
        <v>42.337322235107422</v>
      </c>
      <c r="V113" s="1">
        <v>26.038196563720703</v>
      </c>
      <c r="W113" s="1">
        <v>34.874313354492188</v>
      </c>
      <c r="X113" s="1">
        <v>499.93508911132812</v>
      </c>
      <c r="Y113" s="1">
        <v>1499.4351806640625</v>
      </c>
      <c r="Z113" s="1">
        <v>203.1375732421875</v>
      </c>
      <c r="AA113" s="1">
        <v>76.097770690917969</v>
      </c>
      <c r="AB113" s="1">
        <v>-5.9075355529785156E-2</v>
      </c>
      <c r="AC113" s="1">
        <v>0.12288796901702881</v>
      </c>
      <c r="AD113" s="1">
        <v>0.66666668653488159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0.83322514851888008</v>
      </c>
      <c r="AL113">
        <f t="shared" si="154"/>
        <v>9.3331658935216204E-3</v>
      </c>
      <c r="AM113">
        <f t="shared" si="155"/>
        <v>311.16744842529295</v>
      </c>
      <c r="AN113">
        <f t="shared" si="156"/>
        <v>317.32986679077146</v>
      </c>
      <c r="AO113">
        <f t="shared" si="157"/>
        <v>239.90962354385192</v>
      </c>
      <c r="AP113">
        <f t="shared" si="158"/>
        <v>-1.038340601599693</v>
      </c>
      <c r="AQ113">
        <f t="shared" si="159"/>
        <v>6.6635758559989364</v>
      </c>
      <c r="AR113">
        <f t="shared" si="160"/>
        <v>87.565979863772981</v>
      </c>
      <c r="AS113">
        <f t="shared" si="161"/>
        <v>45.228657628665559</v>
      </c>
      <c r="AT113">
        <f t="shared" si="162"/>
        <v>41.098657608032227</v>
      </c>
      <c r="AU113">
        <f t="shared" si="163"/>
        <v>7.8600162607060007</v>
      </c>
      <c r="AV113">
        <f t="shared" si="164"/>
        <v>0.19295203122915569</v>
      </c>
      <c r="AW113">
        <f t="shared" si="165"/>
        <v>3.2217758391147071</v>
      </c>
      <c r="AX113">
        <f t="shared" si="166"/>
        <v>4.6382404215912931</v>
      </c>
      <c r="AY113">
        <f t="shared" si="167"/>
        <v>0.12178442687298455</v>
      </c>
      <c r="AZ113">
        <f t="shared" si="168"/>
        <v>17.487229101320153</v>
      </c>
      <c r="BA113">
        <f t="shared" si="169"/>
        <v>0.60877089060828582</v>
      </c>
      <c r="BB113">
        <f t="shared" si="170"/>
        <v>48.514173299786655</v>
      </c>
      <c r="BC113">
        <f t="shared" si="171"/>
        <v>370.27883289501881</v>
      </c>
      <c r="BD113">
        <f t="shared" si="172"/>
        <v>1.9851452514000216E-2</v>
      </c>
    </row>
    <row r="114" spans="1:114" x14ac:dyDescent="0.25">
      <c r="A114" s="1">
        <v>88</v>
      </c>
      <c r="B114" s="1" t="s">
        <v>131</v>
      </c>
      <c r="C114" s="1">
        <v>2128.0000002905726</v>
      </c>
      <c r="D114" s="1">
        <v>0</v>
      </c>
      <c r="E114">
        <f t="shared" si="145"/>
        <v>15.192124448372846</v>
      </c>
      <c r="F114">
        <f t="shared" si="146"/>
        <v>0.20705996097012291</v>
      </c>
      <c r="G114">
        <f t="shared" si="147"/>
        <v>229.47059256895889</v>
      </c>
      <c r="H114">
        <f t="shared" si="148"/>
        <v>9.3352647333392671</v>
      </c>
      <c r="I114">
        <f t="shared" si="149"/>
        <v>3.4418978098690598</v>
      </c>
      <c r="J114">
        <f t="shared" si="150"/>
        <v>38.018234252929687</v>
      </c>
      <c r="K114" s="1">
        <v>6</v>
      </c>
      <c r="L114">
        <f t="shared" si="151"/>
        <v>1.4200000166893005</v>
      </c>
      <c r="M114" s="1">
        <v>1</v>
      </c>
      <c r="N114">
        <f t="shared" si="152"/>
        <v>2.8400000333786011</v>
      </c>
      <c r="O114" s="1">
        <v>44.181808471679688</v>
      </c>
      <c r="P114" s="1">
        <v>38.018234252929687</v>
      </c>
      <c r="Q114" s="1">
        <v>46.111499786376953</v>
      </c>
      <c r="R114" s="1">
        <v>399.910888671875</v>
      </c>
      <c r="S114" s="1">
        <v>377.4490966796875</v>
      </c>
      <c r="T114" s="1">
        <v>31.610326766967773</v>
      </c>
      <c r="U114" s="1">
        <v>42.339744567871094</v>
      </c>
      <c r="V114" s="1">
        <v>26.035608291625977</v>
      </c>
      <c r="W114" s="1">
        <v>34.872810363769531</v>
      </c>
      <c r="X114" s="1">
        <v>499.93460083007812</v>
      </c>
      <c r="Y114" s="1">
        <v>1499.48876953125</v>
      </c>
      <c r="Z114" s="1">
        <v>203.05499267578125</v>
      </c>
      <c r="AA114" s="1">
        <v>76.097808837890625</v>
      </c>
      <c r="AB114" s="1">
        <v>-5.9075355529785156E-2</v>
      </c>
      <c r="AC114" s="1">
        <v>0.12288796901702881</v>
      </c>
      <c r="AD114" s="1">
        <v>0.66666668653488159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0.8332243347167968</v>
      </c>
      <c r="AL114">
        <f t="shared" si="154"/>
        <v>9.3352647333392672E-3</v>
      </c>
      <c r="AM114">
        <f t="shared" si="155"/>
        <v>311.16823425292966</v>
      </c>
      <c r="AN114">
        <f t="shared" si="156"/>
        <v>317.33180847167966</v>
      </c>
      <c r="AO114">
        <f t="shared" si="157"/>
        <v>239.91819776241027</v>
      </c>
      <c r="AP114">
        <f t="shared" si="158"/>
        <v>-1.0391239811782862</v>
      </c>
      <c r="AQ114">
        <f t="shared" si="159"/>
        <v>6.6638595982400322</v>
      </c>
      <c r="AR114">
        <f t="shared" si="160"/>
        <v>87.569664619856468</v>
      </c>
      <c r="AS114">
        <f t="shared" si="161"/>
        <v>45.229920051985374</v>
      </c>
      <c r="AT114">
        <f t="shared" si="162"/>
        <v>41.100021362304688</v>
      </c>
      <c r="AU114">
        <f t="shared" si="163"/>
        <v>7.86058447762412</v>
      </c>
      <c r="AV114">
        <f t="shared" si="164"/>
        <v>0.19298940524871755</v>
      </c>
      <c r="AW114">
        <f t="shared" si="165"/>
        <v>3.2219617883709724</v>
      </c>
      <c r="AX114">
        <f t="shared" si="166"/>
        <v>4.6386226892531477</v>
      </c>
      <c r="AY114">
        <f t="shared" si="167"/>
        <v>0.12180824871963326</v>
      </c>
      <c r="AZ114">
        <f t="shared" si="168"/>
        <v>17.46220928723012</v>
      </c>
      <c r="BA114">
        <f t="shared" si="169"/>
        <v>0.60795109747922704</v>
      </c>
      <c r="BB114">
        <f t="shared" si="170"/>
        <v>48.515461501332901</v>
      </c>
      <c r="BC114">
        <f t="shared" si="171"/>
        <v>370.22748831199169</v>
      </c>
      <c r="BD114">
        <f t="shared" si="172"/>
        <v>1.9908109258958501E-2</v>
      </c>
    </row>
    <row r="115" spans="1:114" x14ac:dyDescent="0.25">
      <c r="A115" s="1">
        <v>89</v>
      </c>
      <c r="B115" s="1" t="s">
        <v>131</v>
      </c>
      <c r="C115" s="1">
        <v>2128.5000002793968</v>
      </c>
      <c r="D115" s="1">
        <v>0</v>
      </c>
      <c r="E115">
        <f t="shared" si="145"/>
        <v>15.257130910515343</v>
      </c>
      <c r="F115">
        <f t="shared" si="146"/>
        <v>0.20705755625749125</v>
      </c>
      <c r="G115">
        <f t="shared" si="147"/>
        <v>228.96058871519827</v>
      </c>
      <c r="H115">
        <f t="shared" si="148"/>
        <v>9.3369496060268364</v>
      </c>
      <c r="I115">
        <f t="shared" si="149"/>
        <v>3.4425277625739499</v>
      </c>
      <c r="J115">
        <f t="shared" si="150"/>
        <v>38.020401000976563</v>
      </c>
      <c r="K115" s="1">
        <v>6</v>
      </c>
      <c r="L115">
        <f t="shared" si="151"/>
        <v>1.4200000166893005</v>
      </c>
      <c r="M115" s="1">
        <v>1</v>
      </c>
      <c r="N115">
        <f t="shared" si="152"/>
        <v>2.8400000333786011</v>
      </c>
      <c r="O115" s="1">
        <v>44.18310546875</v>
      </c>
      <c r="P115" s="1">
        <v>38.020401000976563</v>
      </c>
      <c r="Q115" s="1">
        <v>46.110858917236328</v>
      </c>
      <c r="R115" s="1">
        <v>399.9993896484375</v>
      </c>
      <c r="S115" s="1">
        <v>377.45944213867187</v>
      </c>
      <c r="T115" s="1">
        <v>31.610837936401367</v>
      </c>
      <c r="U115" s="1">
        <v>42.341815948486328</v>
      </c>
      <c r="V115" s="1">
        <v>26.034235000610352</v>
      </c>
      <c r="W115" s="1">
        <v>34.872116088867188</v>
      </c>
      <c r="X115" s="1">
        <v>499.9510498046875</v>
      </c>
      <c r="Y115" s="1">
        <v>1499.4754638671875</v>
      </c>
      <c r="Z115" s="1">
        <v>203.03237915039062</v>
      </c>
      <c r="AA115" s="1">
        <v>76.097686767578125</v>
      </c>
      <c r="AB115" s="1">
        <v>-5.9075355529785156E-2</v>
      </c>
      <c r="AC115" s="1">
        <v>0.12288796901702881</v>
      </c>
      <c r="AD115" s="1">
        <v>0.66666668653488159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0.83325174967447913</v>
      </c>
      <c r="AL115">
        <f t="shared" si="154"/>
        <v>9.336949606026837E-3</v>
      </c>
      <c r="AM115">
        <f t="shared" si="155"/>
        <v>311.17040100097654</v>
      </c>
      <c r="AN115">
        <f t="shared" si="156"/>
        <v>317.33310546874998</v>
      </c>
      <c r="AO115">
        <f t="shared" si="157"/>
        <v>239.91606885620786</v>
      </c>
      <c r="AP115">
        <f t="shared" si="158"/>
        <v>-1.0401292180971289</v>
      </c>
      <c r="AQ115">
        <f t="shared" si="159"/>
        <v>6.6646420097923063</v>
      </c>
      <c r="AR115">
        <f t="shared" si="160"/>
        <v>87.580086765946433</v>
      </c>
      <c r="AS115">
        <f t="shared" si="161"/>
        <v>45.238270817460105</v>
      </c>
      <c r="AT115">
        <f t="shared" si="162"/>
        <v>41.101753234863281</v>
      </c>
      <c r="AU115">
        <f t="shared" si="163"/>
        <v>7.8613061246610174</v>
      </c>
      <c r="AV115">
        <f t="shared" si="164"/>
        <v>0.19298731624983703</v>
      </c>
      <c r="AW115">
        <f t="shared" si="165"/>
        <v>3.2221142472183564</v>
      </c>
      <c r="AX115">
        <f t="shared" si="166"/>
        <v>4.639191877442661</v>
      </c>
      <c r="AY115">
        <f t="shared" si="167"/>
        <v>0.1218069172090995</v>
      </c>
      <c r="AZ115">
        <f t="shared" si="168"/>
        <v>17.423371162169442</v>
      </c>
      <c r="BA115">
        <f t="shared" si="169"/>
        <v>0.60658328592315947</v>
      </c>
      <c r="BB115">
        <f t="shared" si="170"/>
        <v>48.511699197682987</v>
      </c>
      <c r="BC115">
        <f t="shared" si="171"/>
        <v>370.20693281222219</v>
      </c>
      <c r="BD115">
        <f t="shared" si="172"/>
        <v>1.9992854799561869E-2</v>
      </c>
    </row>
    <row r="116" spans="1:114" x14ac:dyDescent="0.25">
      <c r="A116" s="1">
        <v>90</v>
      </c>
      <c r="B116" s="1" t="s">
        <v>132</v>
      </c>
      <c r="C116" s="1">
        <v>2129.0000002682209</v>
      </c>
      <c r="D116" s="1">
        <v>0</v>
      </c>
      <c r="E116">
        <f t="shared" si="145"/>
        <v>15.324020165005098</v>
      </c>
      <c r="F116">
        <f t="shared" si="146"/>
        <v>0.20703932703039044</v>
      </c>
      <c r="G116">
        <f t="shared" si="147"/>
        <v>228.45627634787505</v>
      </c>
      <c r="H116">
        <f t="shared" si="148"/>
        <v>9.3395953274061512</v>
      </c>
      <c r="I116">
        <f t="shared" si="149"/>
        <v>3.4437343237302107</v>
      </c>
      <c r="J116">
        <f t="shared" si="150"/>
        <v>38.024574279785156</v>
      </c>
      <c r="K116" s="1">
        <v>6</v>
      </c>
      <c r="L116">
        <f t="shared" si="151"/>
        <v>1.4200000166893005</v>
      </c>
      <c r="M116" s="1">
        <v>1</v>
      </c>
      <c r="N116">
        <f t="shared" si="152"/>
        <v>2.8400000333786011</v>
      </c>
      <c r="O116" s="1">
        <v>44.184513092041016</v>
      </c>
      <c r="P116" s="1">
        <v>38.024574279785156</v>
      </c>
      <c r="Q116" s="1">
        <v>46.110206604003906</v>
      </c>
      <c r="R116" s="1">
        <v>400.12765502929687</v>
      </c>
      <c r="S116" s="1">
        <v>377.50564575195312</v>
      </c>
      <c r="T116" s="1">
        <v>31.611848831176758</v>
      </c>
      <c r="U116" s="1">
        <v>42.345855712890625</v>
      </c>
      <c r="V116" s="1">
        <v>26.033111572265625</v>
      </c>
      <c r="W116" s="1">
        <v>34.872821807861328</v>
      </c>
      <c r="X116" s="1">
        <v>499.94949340820312</v>
      </c>
      <c r="Y116" s="1">
        <v>1499.4686279296875</v>
      </c>
      <c r="Z116" s="1">
        <v>203.02102661132812</v>
      </c>
      <c r="AA116" s="1">
        <v>76.097526550292969</v>
      </c>
      <c r="AB116" s="1">
        <v>-5.9075355529785156E-2</v>
      </c>
      <c r="AC116" s="1">
        <v>0.12288796901702881</v>
      </c>
      <c r="AD116" s="1">
        <v>0.66666668653488159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0.83324915568033853</v>
      </c>
      <c r="AL116">
        <f t="shared" si="154"/>
        <v>9.3395953274061517E-3</v>
      </c>
      <c r="AM116">
        <f t="shared" si="155"/>
        <v>311.17457427978513</v>
      </c>
      <c r="AN116">
        <f t="shared" si="156"/>
        <v>317.33451309204099</v>
      </c>
      <c r="AO116">
        <f t="shared" si="157"/>
        <v>239.9149751062323</v>
      </c>
      <c r="AP116">
        <f t="shared" si="158"/>
        <v>-1.0418975613077257</v>
      </c>
      <c r="AQ116">
        <f t="shared" si="159"/>
        <v>6.6661492031367802</v>
      </c>
      <c r="AR116">
        <f t="shared" si="160"/>
        <v>87.600077234193833</v>
      </c>
      <c r="AS116">
        <f t="shared" si="161"/>
        <v>45.254221521303208</v>
      </c>
      <c r="AT116">
        <f t="shared" si="162"/>
        <v>41.104543685913086</v>
      </c>
      <c r="AU116">
        <f t="shared" si="163"/>
        <v>7.862468987255129</v>
      </c>
      <c r="AV116">
        <f t="shared" si="164"/>
        <v>0.19297148022336941</v>
      </c>
      <c r="AW116">
        <f t="shared" si="165"/>
        <v>3.2224148794065695</v>
      </c>
      <c r="AX116">
        <f t="shared" si="166"/>
        <v>4.6400541078485595</v>
      </c>
      <c r="AY116">
        <f t="shared" si="167"/>
        <v>0.12179682346662249</v>
      </c>
      <c r="AZ116">
        <f t="shared" si="168"/>
        <v>17.384957554963492</v>
      </c>
      <c r="BA116">
        <f t="shared" si="169"/>
        <v>0.6051731382528418</v>
      </c>
      <c r="BB116">
        <f t="shared" si="170"/>
        <v>48.504328841768128</v>
      </c>
      <c r="BC116">
        <f t="shared" si="171"/>
        <v>370.22134047744009</v>
      </c>
      <c r="BD116">
        <f t="shared" si="172"/>
        <v>2.0076673924381352E-2</v>
      </c>
      <c r="BE116">
        <f>AVERAGE(E102:E116)</f>
        <v>15.313314075224651</v>
      </c>
      <c r="BF116">
        <f>AVERAGE(O102:O116)</f>
        <v>44.176122283935548</v>
      </c>
      <c r="BG116">
        <f>AVERAGE(P102:P116)</f>
        <v>38.013736470540366</v>
      </c>
      <c r="BH116" t="e">
        <f>AVERAGE(B102:B116)</f>
        <v>#DIV/0!</v>
      </c>
      <c r="BI116">
        <f t="shared" ref="BI116:DJ116" si="173">AVERAGE(C102:C116)</f>
        <v>2125.5333336790404</v>
      </c>
      <c r="BJ116">
        <f t="shared" si="173"/>
        <v>0</v>
      </c>
      <c r="BK116">
        <f t="shared" si="173"/>
        <v>15.313314075224651</v>
      </c>
      <c r="BL116">
        <f t="shared" si="173"/>
        <v>0.20686084018403902</v>
      </c>
      <c r="BM116">
        <f t="shared" si="173"/>
        <v>228.48836045974988</v>
      </c>
      <c r="BN116">
        <f t="shared" si="173"/>
        <v>9.3255028331530578</v>
      </c>
      <c r="BO116">
        <f t="shared" si="173"/>
        <v>3.4414196310825953</v>
      </c>
      <c r="BP116">
        <f t="shared" si="173"/>
        <v>38.013736470540366</v>
      </c>
      <c r="BQ116">
        <f t="shared" si="173"/>
        <v>6</v>
      </c>
      <c r="BR116">
        <f t="shared" si="173"/>
        <v>1.4200000166893005</v>
      </c>
      <c r="BS116">
        <f t="shared" si="173"/>
        <v>1</v>
      </c>
      <c r="BT116">
        <f t="shared" si="173"/>
        <v>2.8400000333786011</v>
      </c>
      <c r="BU116">
        <f t="shared" si="173"/>
        <v>44.176122283935548</v>
      </c>
      <c r="BV116">
        <f t="shared" si="173"/>
        <v>38.013736470540366</v>
      </c>
      <c r="BW116">
        <f t="shared" si="173"/>
        <v>46.114242808024088</v>
      </c>
      <c r="BX116">
        <f t="shared" si="173"/>
        <v>400.14451497395834</v>
      </c>
      <c r="BY116">
        <f t="shared" si="173"/>
        <v>377.53868815104164</v>
      </c>
      <c r="BZ116">
        <f t="shared" si="173"/>
        <v>31.605734252929686</v>
      </c>
      <c r="CA116">
        <f t="shared" si="173"/>
        <v>42.325042215983075</v>
      </c>
      <c r="CB116">
        <f t="shared" si="173"/>
        <v>26.039289474487305</v>
      </c>
      <c r="CC116">
        <f t="shared" si="173"/>
        <v>34.870697021484375</v>
      </c>
      <c r="CD116">
        <f t="shared" si="173"/>
        <v>499.89047241210937</v>
      </c>
      <c r="CE116">
        <f t="shared" si="173"/>
        <v>1499.4231282552084</v>
      </c>
      <c r="CF116">
        <f t="shared" si="173"/>
        <v>203.05407002766927</v>
      </c>
      <c r="CG116">
        <f t="shared" si="173"/>
        <v>76.097180684407547</v>
      </c>
      <c r="CH116">
        <f t="shared" si="173"/>
        <v>-5.9075355529785156E-2</v>
      </c>
      <c r="CI116">
        <f t="shared" si="173"/>
        <v>0.12288796901702881</v>
      </c>
      <c r="CJ116">
        <f t="shared" si="173"/>
        <v>0.80000001192092896</v>
      </c>
      <c r="CK116">
        <f t="shared" si="173"/>
        <v>-0.21956524252891541</v>
      </c>
      <c r="CL116">
        <f t="shared" si="173"/>
        <v>2.737391471862793</v>
      </c>
      <c r="CM116">
        <f t="shared" si="173"/>
        <v>1</v>
      </c>
      <c r="CN116">
        <f t="shared" si="173"/>
        <v>0</v>
      </c>
      <c r="CO116">
        <f t="shared" si="173"/>
        <v>0.15999999642372131</v>
      </c>
      <c r="CP116">
        <f t="shared" si="173"/>
        <v>111115</v>
      </c>
      <c r="CQ116">
        <f t="shared" si="173"/>
        <v>0.83315078735351555</v>
      </c>
      <c r="CR116">
        <f t="shared" si="173"/>
        <v>9.3255028331530564E-3</v>
      </c>
      <c r="CS116">
        <f t="shared" si="173"/>
        <v>311.16373647054036</v>
      </c>
      <c r="CT116">
        <f t="shared" si="173"/>
        <v>317.32612228393555</v>
      </c>
      <c r="CU116">
        <f t="shared" si="173"/>
        <v>239.90769515847836</v>
      </c>
      <c r="CV116">
        <f t="shared" si="173"/>
        <v>-1.0344769135580349</v>
      </c>
      <c r="CW116">
        <f t="shared" si="173"/>
        <v>6.6622360200528634</v>
      </c>
      <c r="CX116">
        <f t="shared" si="173"/>
        <v>87.549051803088133</v>
      </c>
      <c r="CY116">
        <f t="shared" si="173"/>
        <v>45.22400958710508</v>
      </c>
      <c r="CZ116">
        <f t="shared" si="173"/>
        <v>41.094929377237953</v>
      </c>
      <c r="DA116">
        <f t="shared" si="173"/>
        <v>7.8584633397526833</v>
      </c>
      <c r="DB116">
        <f t="shared" si="173"/>
        <v>0.19281641079166734</v>
      </c>
      <c r="DC116">
        <f t="shared" si="173"/>
        <v>3.2208163889702681</v>
      </c>
      <c r="DD116">
        <f t="shared" si="173"/>
        <v>4.6376469507824138</v>
      </c>
      <c r="DE116">
        <f t="shared" si="173"/>
        <v>0.12169798488338594</v>
      </c>
      <c r="DF116">
        <f t="shared" si="173"/>
        <v>17.387320329794751</v>
      </c>
      <c r="DG116">
        <f t="shared" si="173"/>
        <v>0.60520551843844972</v>
      </c>
      <c r="DH116">
        <f t="shared" si="173"/>
        <v>48.507676974422566</v>
      </c>
      <c r="DI116">
        <f t="shared" si="173"/>
        <v>370.25947203886449</v>
      </c>
      <c r="DJ116">
        <f t="shared" si="173"/>
        <v>2.0061977384631544E-2</v>
      </c>
    </row>
    <row r="117" spans="1:114" x14ac:dyDescent="0.25">
      <c r="A117" s="1" t="s">
        <v>9</v>
      </c>
      <c r="B117" s="1" t="s">
        <v>133</v>
      </c>
    </row>
    <row r="118" spans="1:114" x14ac:dyDescent="0.25">
      <c r="A118" s="1" t="s">
        <v>9</v>
      </c>
      <c r="B118" s="1" t="s">
        <v>134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stm-abasa3_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2015-06-23T03:10:00Z</dcterms:created>
  <dcterms:modified xsi:type="dcterms:W3CDTF">2015-07-22T14:59:54Z</dcterms:modified>
</cp:coreProperties>
</file>