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301321\Documents\RMBL2015\licor data\"/>
    </mc:Choice>
  </mc:AlternateContent>
  <bookViews>
    <workbookView xWindow="0" yWindow="0" windowWidth="16170" windowHeight="6240"/>
  </bookViews>
  <sheets>
    <sheet name="stm-abasa5_" sheetId="1" r:id="rId1"/>
  </sheets>
  <calcPr calcId="152511"/>
</workbook>
</file>

<file path=xl/calcChain.xml><?xml version="1.0" encoding="utf-8"?>
<calcChain xmlns="http://schemas.openxmlformats.org/spreadsheetml/2006/main">
  <c r="DJ134" i="1" l="1"/>
  <c r="DI134" i="1"/>
  <c r="DH134" i="1"/>
  <c r="DG134" i="1"/>
  <c r="DF134" i="1"/>
  <c r="DE134" i="1"/>
  <c r="DD134" i="1"/>
  <c r="DC134" i="1"/>
  <c r="DB134" i="1"/>
  <c r="DA134" i="1"/>
  <c r="CZ134" i="1"/>
  <c r="CY134" i="1"/>
  <c r="CX134" i="1"/>
  <c r="CW134" i="1"/>
  <c r="CV134" i="1"/>
  <c r="CU134" i="1"/>
  <c r="CT134" i="1"/>
  <c r="CS134" i="1"/>
  <c r="CR134" i="1"/>
  <c r="CQ134" i="1"/>
  <c r="CP134" i="1"/>
  <c r="CO134" i="1"/>
  <c r="CN134" i="1"/>
  <c r="CM134" i="1"/>
  <c r="CL134" i="1"/>
  <c r="CK134" i="1"/>
  <c r="CJ134" i="1"/>
  <c r="CI134" i="1"/>
  <c r="CH134" i="1"/>
  <c r="CG134" i="1"/>
  <c r="CF134" i="1"/>
  <c r="CE134" i="1"/>
  <c r="CD134" i="1"/>
  <c r="CC134" i="1"/>
  <c r="CB134" i="1"/>
  <c r="CA134" i="1"/>
  <c r="BZ134" i="1"/>
  <c r="BY134" i="1"/>
  <c r="BX134" i="1"/>
  <c r="BW134" i="1"/>
  <c r="BV134" i="1"/>
  <c r="BU134" i="1"/>
  <c r="BT134" i="1"/>
  <c r="BS134" i="1"/>
  <c r="BR134" i="1"/>
  <c r="BQ134" i="1"/>
  <c r="BP134" i="1"/>
  <c r="BO134" i="1"/>
  <c r="BN134" i="1"/>
  <c r="BM134" i="1"/>
  <c r="BL134" i="1"/>
  <c r="BK134" i="1"/>
  <c r="BJ134" i="1"/>
  <c r="BI134" i="1"/>
  <c r="BH134" i="1"/>
  <c r="DJ116" i="1"/>
  <c r="DI116" i="1"/>
  <c r="DH116" i="1"/>
  <c r="DG116" i="1"/>
  <c r="DF116" i="1"/>
  <c r="DE116" i="1"/>
  <c r="DD116" i="1"/>
  <c r="DC116" i="1"/>
  <c r="DB116" i="1"/>
  <c r="DA116" i="1"/>
  <c r="CZ116" i="1"/>
  <c r="CY116" i="1"/>
  <c r="CX116" i="1"/>
  <c r="CW116" i="1"/>
  <c r="CV116" i="1"/>
  <c r="CU116" i="1"/>
  <c r="CT116" i="1"/>
  <c r="CS116" i="1"/>
  <c r="CR116" i="1"/>
  <c r="CQ116" i="1"/>
  <c r="CP116" i="1"/>
  <c r="CO116" i="1"/>
  <c r="CN116" i="1"/>
  <c r="CM116" i="1"/>
  <c r="CL116" i="1"/>
  <c r="CK116" i="1"/>
  <c r="CJ116" i="1"/>
  <c r="CI116" i="1"/>
  <c r="CH116" i="1"/>
  <c r="CG116" i="1"/>
  <c r="CF116" i="1"/>
  <c r="CE116" i="1"/>
  <c r="CD116" i="1"/>
  <c r="CC116" i="1"/>
  <c r="CB116" i="1"/>
  <c r="CA116" i="1"/>
  <c r="BZ116" i="1"/>
  <c r="BY116" i="1"/>
  <c r="BX116" i="1"/>
  <c r="BW116" i="1"/>
  <c r="BV116" i="1"/>
  <c r="BU116" i="1"/>
  <c r="BT116" i="1"/>
  <c r="BS116" i="1"/>
  <c r="BR116" i="1"/>
  <c r="BQ116" i="1"/>
  <c r="BP116" i="1"/>
  <c r="BO116" i="1"/>
  <c r="BN116" i="1"/>
  <c r="BM116" i="1"/>
  <c r="BL116" i="1"/>
  <c r="BK116" i="1"/>
  <c r="BJ116" i="1"/>
  <c r="BI116" i="1"/>
  <c r="BH116" i="1"/>
  <c r="DJ99" i="1"/>
  <c r="DI99" i="1"/>
  <c r="DH99" i="1"/>
  <c r="DG99" i="1"/>
  <c r="DF99" i="1"/>
  <c r="DE99" i="1"/>
  <c r="DD99" i="1"/>
  <c r="DC99" i="1"/>
  <c r="DB99" i="1"/>
  <c r="DA99" i="1"/>
  <c r="CZ99" i="1"/>
  <c r="CY99" i="1"/>
  <c r="CX99" i="1"/>
  <c r="CW99" i="1"/>
  <c r="CV99" i="1"/>
  <c r="CU99" i="1"/>
  <c r="CT99" i="1"/>
  <c r="CS99" i="1"/>
  <c r="CR99" i="1"/>
  <c r="CQ99" i="1"/>
  <c r="CP99" i="1"/>
  <c r="CO99" i="1"/>
  <c r="CN99" i="1"/>
  <c r="CM99" i="1"/>
  <c r="CL99" i="1"/>
  <c r="CK99" i="1"/>
  <c r="CJ99" i="1"/>
  <c r="CI99" i="1"/>
  <c r="CH99" i="1"/>
  <c r="CG99" i="1"/>
  <c r="CF99" i="1"/>
  <c r="CE99" i="1"/>
  <c r="CD99" i="1"/>
  <c r="CC99" i="1"/>
  <c r="CB99" i="1"/>
  <c r="CA99" i="1"/>
  <c r="BZ99" i="1"/>
  <c r="BY99" i="1"/>
  <c r="BX99" i="1"/>
  <c r="BW99" i="1"/>
  <c r="BV99" i="1"/>
  <c r="BU99" i="1"/>
  <c r="BT99" i="1"/>
  <c r="BS99" i="1"/>
  <c r="BR99" i="1"/>
  <c r="BQ99" i="1"/>
  <c r="BP99" i="1"/>
  <c r="BO99" i="1"/>
  <c r="BN99" i="1"/>
  <c r="BM99" i="1"/>
  <c r="BL99" i="1"/>
  <c r="BK99" i="1"/>
  <c r="BJ99" i="1"/>
  <c r="BI99" i="1"/>
  <c r="BH99" i="1"/>
  <c r="DJ82" i="1"/>
  <c r="DI82" i="1"/>
  <c r="DH82" i="1"/>
  <c r="DG82" i="1"/>
  <c r="DF82" i="1"/>
  <c r="DE82" i="1"/>
  <c r="DD82" i="1"/>
  <c r="DC82" i="1"/>
  <c r="DB82" i="1"/>
  <c r="DA82" i="1"/>
  <c r="CZ82" i="1"/>
  <c r="CY82" i="1"/>
  <c r="CX82" i="1"/>
  <c r="CW82" i="1"/>
  <c r="CV82" i="1"/>
  <c r="CU82" i="1"/>
  <c r="CT82" i="1"/>
  <c r="CS82" i="1"/>
  <c r="CR82" i="1"/>
  <c r="CQ82" i="1"/>
  <c r="CP82" i="1"/>
  <c r="CO82" i="1"/>
  <c r="CN82" i="1"/>
  <c r="CM82" i="1"/>
  <c r="CL82" i="1"/>
  <c r="CK82" i="1"/>
  <c r="CJ82" i="1"/>
  <c r="CI82" i="1"/>
  <c r="CH82" i="1"/>
  <c r="CG82" i="1"/>
  <c r="CF82" i="1"/>
  <c r="CE82" i="1"/>
  <c r="CD82" i="1"/>
  <c r="CC82" i="1"/>
  <c r="CB82" i="1"/>
  <c r="CA82" i="1"/>
  <c r="BZ82" i="1"/>
  <c r="BY82" i="1"/>
  <c r="BX82" i="1"/>
  <c r="BW82" i="1"/>
  <c r="BV82" i="1"/>
  <c r="BU82" i="1"/>
  <c r="BT82" i="1"/>
  <c r="BS82" i="1"/>
  <c r="BR82" i="1"/>
  <c r="BQ82" i="1"/>
  <c r="BP82" i="1"/>
  <c r="BO82" i="1"/>
  <c r="BN82" i="1"/>
  <c r="BM82" i="1"/>
  <c r="BL82" i="1"/>
  <c r="BK82" i="1"/>
  <c r="BJ82" i="1"/>
  <c r="BI82" i="1"/>
  <c r="BH82" i="1"/>
  <c r="DJ65" i="1"/>
  <c r="DI65" i="1"/>
  <c r="DH65" i="1"/>
  <c r="DG65" i="1"/>
  <c r="DF65" i="1"/>
  <c r="DE65" i="1"/>
  <c r="DD65" i="1"/>
  <c r="DC65" i="1"/>
  <c r="DB65" i="1"/>
  <c r="DA65" i="1"/>
  <c r="CZ65" i="1"/>
  <c r="CY65" i="1"/>
  <c r="CX65" i="1"/>
  <c r="CW65" i="1"/>
  <c r="CV65" i="1"/>
  <c r="CU65" i="1"/>
  <c r="CT65" i="1"/>
  <c r="CS65" i="1"/>
  <c r="CR65" i="1"/>
  <c r="CQ65" i="1"/>
  <c r="CP65" i="1"/>
  <c r="CO65" i="1"/>
  <c r="CN65" i="1"/>
  <c r="CM65" i="1"/>
  <c r="CL65" i="1"/>
  <c r="CK65" i="1"/>
  <c r="CJ65" i="1"/>
  <c r="CI65" i="1"/>
  <c r="CH65" i="1"/>
  <c r="CG65" i="1"/>
  <c r="CF65" i="1"/>
  <c r="CE65" i="1"/>
  <c r="CD65" i="1"/>
  <c r="CC65" i="1"/>
  <c r="CB65" i="1"/>
  <c r="CA65" i="1"/>
  <c r="BZ65" i="1"/>
  <c r="BY65" i="1"/>
  <c r="BX65" i="1"/>
  <c r="BW65" i="1"/>
  <c r="BV65" i="1"/>
  <c r="BU65" i="1"/>
  <c r="BT65" i="1"/>
  <c r="BS65" i="1"/>
  <c r="BR65" i="1"/>
  <c r="BQ65" i="1"/>
  <c r="BP65" i="1"/>
  <c r="BO65" i="1"/>
  <c r="BN65" i="1"/>
  <c r="BM65" i="1"/>
  <c r="BL65" i="1"/>
  <c r="BK65" i="1"/>
  <c r="BJ65" i="1"/>
  <c r="BI65" i="1"/>
  <c r="BH65" i="1"/>
  <c r="DJ47" i="1"/>
  <c r="DI47" i="1"/>
  <c r="DH47" i="1"/>
  <c r="DG47" i="1"/>
  <c r="DF47" i="1"/>
  <c r="DE47" i="1"/>
  <c r="DD47" i="1"/>
  <c r="DC47" i="1"/>
  <c r="DB47" i="1"/>
  <c r="DA47" i="1"/>
  <c r="CZ47" i="1"/>
  <c r="CY47" i="1"/>
  <c r="CX47" i="1"/>
  <c r="CW47" i="1"/>
  <c r="CV47" i="1"/>
  <c r="CU47" i="1"/>
  <c r="CT47" i="1"/>
  <c r="CS47" i="1"/>
  <c r="CR47" i="1"/>
  <c r="CQ47" i="1"/>
  <c r="CP47" i="1"/>
  <c r="CO47" i="1"/>
  <c r="CN47" i="1"/>
  <c r="CM47" i="1"/>
  <c r="CL47" i="1"/>
  <c r="CK47" i="1"/>
  <c r="CJ47" i="1"/>
  <c r="CI47" i="1"/>
  <c r="CH47" i="1"/>
  <c r="CG47" i="1"/>
  <c r="CF47" i="1"/>
  <c r="CE47" i="1"/>
  <c r="CD47" i="1"/>
  <c r="CC47" i="1"/>
  <c r="CB47" i="1"/>
  <c r="CA47" i="1"/>
  <c r="BZ47" i="1"/>
  <c r="BY47" i="1"/>
  <c r="BX47" i="1"/>
  <c r="BW47" i="1"/>
  <c r="BV47" i="1"/>
  <c r="BU47" i="1"/>
  <c r="BT47" i="1"/>
  <c r="BS47" i="1"/>
  <c r="BR47" i="1"/>
  <c r="BQ47" i="1"/>
  <c r="BP47" i="1"/>
  <c r="BO47" i="1"/>
  <c r="BN47" i="1"/>
  <c r="BM47" i="1"/>
  <c r="BL47" i="1"/>
  <c r="BK47" i="1"/>
  <c r="BJ47" i="1"/>
  <c r="BI47" i="1"/>
  <c r="BH47" i="1"/>
  <c r="DJ29" i="1"/>
  <c r="DI29" i="1"/>
  <c r="DH29" i="1"/>
  <c r="DG29" i="1"/>
  <c r="DF29" i="1"/>
  <c r="DE29" i="1"/>
  <c r="DD29" i="1"/>
  <c r="DC29" i="1"/>
  <c r="DB29" i="1"/>
  <c r="DA29" i="1"/>
  <c r="CZ29" i="1"/>
  <c r="CY29" i="1"/>
  <c r="CX29" i="1"/>
  <c r="CW29" i="1"/>
  <c r="CV29" i="1"/>
  <c r="CU29" i="1"/>
  <c r="CT29" i="1"/>
  <c r="CS29" i="1"/>
  <c r="CR29" i="1"/>
  <c r="CQ29" i="1"/>
  <c r="CP29" i="1"/>
  <c r="CO29" i="1"/>
  <c r="CN29" i="1"/>
  <c r="CM29" i="1"/>
  <c r="CL29" i="1"/>
  <c r="CK29" i="1"/>
  <c r="CJ29" i="1"/>
  <c r="CI29" i="1"/>
  <c r="CH29" i="1"/>
  <c r="CG29" i="1"/>
  <c r="CF29" i="1"/>
  <c r="CE29" i="1"/>
  <c r="CD29" i="1"/>
  <c r="CC29" i="1"/>
  <c r="CB29" i="1"/>
  <c r="CA29" i="1"/>
  <c r="BZ29" i="1"/>
  <c r="BY29" i="1"/>
  <c r="BX29" i="1"/>
  <c r="BW29" i="1"/>
  <c r="BV29" i="1"/>
  <c r="BU29" i="1"/>
  <c r="BT29" i="1"/>
  <c r="BS29" i="1"/>
  <c r="BR29" i="1"/>
  <c r="BQ29" i="1"/>
  <c r="BP29" i="1"/>
  <c r="BO29" i="1"/>
  <c r="BN29" i="1"/>
  <c r="BM29" i="1"/>
  <c r="BL29" i="1"/>
  <c r="BK29" i="1"/>
  <c r="BJ29" i="1"/>
  <c r="BI29" i="1"/>
  <c r="BH29" i="1"/>
  <c r="BG134" i="1" l="1"/>
  <c r="BF134" i="1"/>
  <c r="BG116" i="1"/>
  <c r="BF116" i="1"/>
  <c r="BG99" i="1"/>
  <c r="BF99" i="1"/>
  <c r="BG82" i="1"/>
  <c r="BF82" i="1"/>
  <c r="BG65" i="1"/>
  <c r="BF65" i="1"/>
  <c r="BG47" i="1"/>
  <c r="BF47" i="1"/>
  <c r="BG29" i="1"/>
  <c r="BF29" i="1"/>
  <c r="L15" i="1"/>
  <c r="N15" i="1" s="1"/>
  <c r="AK15" i="1"/>
  <c r="E15" i="1" s="1"/>
  <c r="AM15" i="1"/>
  <c r="AN15" i="1"/>
  <c r="AO15" i="1"/>
  <c r="AT15" i="1"/>
  <c r="AU15" i="1" s="1"/>
  <c r="AX15" i="1" s="1"/>
  <c r="AW15" i="1"/>
  <c r="L16" i="1"/>
  <c r="N16" i="1" s="1"/>
  <c r="AK16" i="1"/>
  <c r="E16" i="1" s="1"/>
  <c r="AM16" i="1"/>
  <c r="AN16" i="1"/>
  <c r="AO16" i="1"/>
  <c r="AT16" i="1"/>
  <c r="AU16" i="1"/>
  <c r="AX16" i="1" s="1"/>
  <c r="AW16" i="1"/>
  <c r="L17" i="1"/>
  <c r="N17" i="1" s="1"/>
  <c r="AK17" i="1"/>
  <c r="E17" i="1" s="1"/>
  <c r="AM17" i="1"/>
  <c r="AN17" i="1"/>
  <c r="AO17" i="1"/>
  <c r="AT17" i="1"/>
  <c r="AU17" i="1"/>
  <c r="AX17" i="1" s="1"/>
  <c r="AW17" i="1"/>
  <c r="L18" i="1"/>
  <c r="N18" i="1" s="1"/>
  <c r="AK18" i="1"/>
  <c r="E18" i="1" s="1"/>
  <c r="AM18" i="1"/>
  <c r="AN18" i="1"/>
  <c r="AO18" i="1"/>
  <c r="AT18" i="1"/>
  <c r="AU18" i="1" s="1"/>
  <c r="AX18" i="1" s="1"/>
  <c r="AW18" i="1"/>
  <c r="L19" i="1"/>
  <c r="N19" i="1" s="1"/>
  <c r="AK19" i="1"/>
  <c r="E19" i="1" s="1"/>
  <c r="AM19" i="1"/>
  <c r="AN19" i="1"/>
  <c r="AO19" i="1"/>
  <c r="AT19" i="1"/>
  <c r="AU19" i="1" s="1"/>
  <c r="AX19" i="1" s="1"/>
  <c r="AW19" i="1"/>
  <c r="L20" i="1"/>
  <c r="N20" i="1" s="1"/>
  <c r="AK20" i="1"/>
  <c r="E20" i="1" s="1"/>
  <c r="AM20" i="1"/>
  <c r="AN20" i="1"/>
  <c r="AO20" i="1"/>
  <c r="AT20" i="1"/>
  <c r="AU20" i="1"/>
  <c r="AX20" i="1" s="1"/>
  <c r="AW20" i="1"/>
  <c r="L21" i="1"/>
  <c r="N21" i="1" s="1"/>
  <c r="AK21" i="1"/>
  <c r="AL21" i="1" s="1"/>
  <c r="AM21" i="1"/>
  <c r="AN21" i="1"/>
  <c r="AO21" i="1"/>
  <c r="AT21" i="1"/>
  <c r="AU21" i="1"/>
  <c r="AW21" i="1"/>
  <c r="L22" i="1"/>
  <c r="N22" i="1" s="1"/>
  <c r="AK22" i="1"/>
  <c r="E22" i="1" s="1"/>
  <c r="AL22" i="1"/>
  <c r="H22" i="1" s="1"/>
  <c r="AM22" i="1"/>
  <c r="AN22" i="1"/>
  <c r="AP22" i="1" s="1"/>
  <c r="J22" i="1" s="1"/>
  <c r="AQ22" i="1" s="1"/>
  <c r="AO22" i="1"/>
  <c r="AT22" i="1"/>
  <c r="AU22" i="1" s="1"/>
  <c r="AW22" i="1"/>
  <c r="L23" i="1"/>
  <c r="N23" i="1"/>
  <c r="AK23" i="1"/>
  <c r="E23" i="1" s="1"/>
  <c r="AM23" i="1"/>
  <c r="AN23" i="1"/>
  <c r="AO23" i="1"/>
  <c r="AT23" i="1"/>
  <c r="AU23" i="1" s="1"/>
  <c r="AW23" i="1"/>
  <c r="L24" i="1"/>
  <c r="N24" i="1" s="1"/>
  <c r="AK24" i="1"/>
  <c r="E24" i="1" s="1"/>
  <c r="AL24" i="1"/>
  <c r="H24" i="1" s="1"/>
  <c r="AM24" i="1"/>
  <c r="AN24" i="1"/>
  <c r="AP24" i="1" s="1"/>
  <c r="J24" i="1" s="1"/>
  <c r="AQ24" i="1" s="1"/>
  <c r="AO24" i="1"/>
  <c r="AT24" i="1"/>
  <c r="AU24" i="1" s="1"/>
  <c r="AW24" i="1"/>
  <c r="L25" i="1"/>
  <c r="N25" i="1"/>
  <c r="AK25" i="1"/>
  <c r="E25" i="1" s="1"/>
  <c r="AM25" i="1"/>
  <c r="AN25" i="1"/>
  <c r="AO25" i="1"/>
  <c r="AT25" i="1"/>
  <c r="AU25" i="1" s="1"/>
  <c r="AW25" i="1"/>
  <c r="L26" i="1"/>
  <c r="N26" i="1" s="1"/>
  <c r="AK26" i="1"/>
  <c r="E26" i="1" s="1"/>
  <c r="AL26" i="1"/>
  <c r="H26" i="1" s="1"/>
  <c r="AM26" i="1"/>
  <c r="AN26" i="1"/>
  <c r="AP26" i="1" s="1"/>
  <c r="J26" i="1" s="1"/>
  <c r="AQ26" i="1" s="1"/>
  <c r="AO26" i="1"/>
  <c r="AT26" i="1"/>
  <c r="AU26" i="1" s="1"/>
  <c r="AW26" i="1"/>
  <c r="L27" i="1"/>
  <c r="N27" i="1"/>
  <c r="AK27" i="1"/>
  <c r="E27" i="1" s="1"/>
  <c r="AM27" i="1"/>
  <c r="AN27" i="1"/>
  <c r="AO27" i="1"/>
  <c r="AT27" i="1"/>
  <c r="AU27" i="1" s="1"/>
  <c r="AW27" i="1"/>
  <c r="L28" i="1"/>
  <c r="N28" i="1" s="1"/>
  <c r="AK28" i="1"/>
  <c r="E28" i="1" s="1"/>
  <c r="AL28" i="1"/>
  <c r="H28" i="1" s="1"/>
  <c r="AM28" i="1"/>
  <c r="AN28" i="1"/>
  <c r="AP28" i="1" s="1"/>
  <c r="J28" i="1" s="1"/>
  <c r="AQ28" i="1" s="1"/>
  <c r="AO28" i="1"/>
  <c r="AT28" i="1"/>
  <c r="AU28" i="1" s="1"/>
  <c r="AW28" i="1"/>
  <c r="L29" i="1"/>
  <c r="N29" i="1"/>
  <c r="AK29" i="1"/>
  <c r="E29" i="1" s="1"/>
  <c r="AM29" i="1"/>
  <c r="AN29" i="1"/>
  <c r="AO29" i="1"/>
  <c r="AT29" i="1"/>
  <c r="AU29" i="1" s="1"/>
  <c r="AW29" i="1"/>
  <c r="L33" i="1"/>
  <c r="N33" i="1" s="1"/>
  <c r="AK33" i="1"/>
  <c r="AM33" i="1"/>
  <c r="AN33" i="1"/>
  <c r="AO33" i="1"/>
  <c r="AT33" i="1"/>
  <c r="AU33" i="1" s="1"/>
  <c r="AX33" i="1" s="1"/>
  <c r="AW33" i="1"/>
  <c r="L34" i="1"/>
  <c r="N34" i="1" s="1"/>
  <c r="AK34" i="1"/>
  <c r="E34" i="1" s="1"/>
  <c r="AM34" i="1"/>
  <c r="AN34" i="1"/>
  <c r="AO34" i="1"/>
  <c r="AT34" i="1"/>
  <c r="AU34" i="1" s="1"/>
  <c r="AW34" i="1"/>
  <c r="L35" i="1"/>
  <c r="N35" i="1" s="1"/>
  <c r="AK35" i="1"/>
  <c r="E35" i="1" s="1"/>
  <c r="AM35" i="1"/>
  <c r="AN35" i="1"/>
  <c r="AO35" i="1"/>
  <c r="AT35" i="1"/>
  <c r="AU35" i="1" s="1"/>
  <c r="AW35" i="1"/>
  <c r="L36" i="1"/>
  <c r="N36" i="1" s="1"/>
  <c r="AK36" i="1"/>
  <c r="E36" i="1" s="1"/>
  <c r="AM36" i="1"/>
  <c r="AN36" i="1"/>
  <c r="AO36" i="1"/>
  <c r="AT36" i="1"/>
  <c r="AU36" i="1" s="1"/>
  <c r="AW36" i="1"/>
  <c r="L37" i="1"/>
  <c r="N37" i="1" s="1"/>
  <c r="AK37" i="1"/>
  <c r="E37" i="1" s="1"/>
  <c r="AM37" i="1"/>
  <c r="AN37" i="1"/>
  <c r="AO37" i="1"/>
  <c r="AT37" i="1"/>
  <c r="AU37" i="1" s="1"/>
  <c r="AX37" i="1" s="1"/>
  <c r="AW37" i="1"/>
  <c r="L38" i="1"/>
  <c r="N38" i="1" s="1"/>
  <c r="AK38" i="1"/>
  <c r="E38" i="1" s="1"/>
  <c r="AM38" i="1"/>
  <c r="AN38" i="1"/>
  <c r="AO38" i="1"/>
  <c r="AT38" i="1"/>
  <c r="AU38" i="1" s="1"/>
  <c r="AW38" i="1"/>
  <c r="L39" i="1"/>
  <c r="N39" i="1" s="1"/>
  <c r="AK39" i="1"/>
  <c r="E39" i="1" s="1"/>
  <c r="AM39" i="1"/>
  <c r="AN39" i="1"/>
  <c r="AO39" i="1"/>
  <c r="AT39" i="1"/>
  <c r="AU39" i="1" s="1"/>
  <c r="AW39" i="1"/>
  <c r="L40" i="1"/>
  <c r="N40" i="1" s="1"/>
  <c r="AK40" i="1"/>
  <c r="E40" i="1" s="1"/>
  <c r="AM40" i="1"/>
  <c r="AN40" i="1"/>
  <c r="AO40" i="1"/>
  <c r="AT40" i="1"/>
  <c r="AU40" i="1" s="1"/>
  <c r="AW40" i="1"/>
  <c r="L41" i="1"/>
  <c r="N41" i="1" s="1"/>
  <c r="AK41" i="1"/>
  <c r="E41" i="1" s="1"/>
  <c r="AM41" i="1"/>
  <c r="AN41" i="1"/>
  <c r="AO41" i="1"/>
  <c r="AT41" i="1"/>
  <c r="AU41" i="1" s="1"/>
  <c r="AW41" i="1"/>
  <c r="L42" i="1"/>
  <c r="N42" i="1" s="1"/>
  <c r="AK42" i="1"/>
  <c r="E42" i="1" s="1"/>
  <c r="AM42" i="1"/>
  <c r="AN42" i="1"/>
  <c r="AO42" i="1"/>
  <c r="AT42" i="1"/>
  <c r="AU42" i="1" s="1"/>
  <c r="AW42" i="1"/>
  <c r="L43" i="1"/>
  <c r="N43" i="1" s="1"/>
  <c r="AK43" i="1"/>
  <c r="E43" i="1" s="1"/>
  <c r="AM43" i="1"/>
  <c r="AN43" i="1"/>
  <c r="AO43" i="1"/>
  <c r="AT43" i="1"/>
  <c r="AU43" i="1" s="1"/>
  <c r="AW43" i="1"/>
  <c r="L44" i="1"/>
  <c r="N44" i="1" s="1"/>
  <c r="AK44" i="1"/>
  <c r="E44" i="1" s="1"/>
  <c r="AM44" i="1"/>
  <c r="AN44" i="1"/>
  <c r="AO44" i="1"/>
  <c r="AT44" i="1"/>
  <c r="AU44" i="1" s="1"/>
  <c r="AW44" i="1"/>
  <c r="L45" i="1"/>
  <c r="N45" i="1" s="1"/>
  <c r="AK45" i="1"/>
  <c r="E45" i="1" s="1"/>
  <c r="BC45" i="1" s="1"/>
  <c r="AM45" i="1"/>
  <c r="AN45" i="1"/>
  <c r="AO45" i="1"/>
  <c r="AT45" i="1"/>
  <c r="AU45" i="1" s="1"/>
  <c r="AX45" i="1" s="1"/>
  <c r="AW45" i="1"/>
  <c r="L46" i="1"/>
  <c r="N46" i="1" s="1"/>
  <c r="AK46" i="1"/>
  <c r="AL46" i="1" s="1"/>
  <c r="H46" i="1" s="1"/>
  <c r="AM46" i="1"/>
  <c r="AN46" i="1"/>
  <c r="AO46" i="1"/>
  <c r="AP46" i="1" s="1"/>
  <c r="J46" i="1" s="1"/>
  <c r="AQ46" i="1" s="1"/>
  <c r="AT46" i="1"/>
  <c r="AU46" i="1"/>
  <c r="AX46" i="1" s="1"/>
  <c r="AW46" i="1"/>
  <c r="L47" i="1"/>
  <c r="N47" i="1" s="1"/>
  <c r="AK47" i="1"/>
  <c r="AM47" i="1"/>
  <c r="AN47" i="1"/>
  <c r="AO47" i="1"/>
  <c r="AT47" i="1"/>
  <c r="AU47" i="1" s="1"/>
  <c r="AW47" i="1"/>
  <c r="L51" i="1"/>
  <c r="N51" i="1" s="1"/>
  <c r="AK51" i="1"/>
  <c r="AM51" i="1"/>
  <c r="AN51" i="1"/>
  <c r="AO51" i="1"/>
  <c r="AT51" i="1"/>
  <c r="AU51" i="1" s="1"/>
  <c r="AX51" i="1" s="1"/>
  <c r="AW51" i="1"/>
  <c r="L52" i="1"/>
  <c r="N52" i="1" s="1"/>
  <c r="AK52" i="1"/>
  <c r="AM52" i="1"/>
  <c r="AN52" i="1"/>
  <c r="AO52" i="1"/>
  <c r="AT52" i="1"/>
  <c r="AU52" i="1" s="1"/>
  <c r="AW52" i="1"/>
  <c r="L53" i="1"/>
  <c r="N53" i="1" s="1"/>
  <c r="AK53" i="1"/>
  <c r="AM53" i="1"/>
  <c r="AN53" i="1"/>
  <c r="AO53" i="1"/>
  <c r="AT53" i="1"/>
  <c r="AU53" i="1" s="1"/>
  <c r="AX53" i="1" s="1"/>
  <c r="AW53" i="1"/>
  <c r="L54" i="1"/>
  <c r="N54" i="1" s="1"/>
  <c r="AK54" i="1"/>
  <c r="AM54" i="1"/>
  <c r="AN54" i="1"/>
  <c r="AO54" i="1"/>
  <c r="AT54" i="1"/>
  <c r="AU54" i="1" s="1"/>
  <c r="AW54" i="1"/>
  <c r="L55" i="1"/>
  <c r="N55" i="1" s="1"/>
  <c r="AK55" i="1"/>
  <c r="AM55" i="1"/>
  <c r="AN55" i="1"/>
  <c r="AO55" i="1"/>
  <c r="AT55" i="1"/>
  <c r="AU55" i="1" s="1"/>
  <c r="AW55" i="1"/>
  <c r="L56" i="1"/>
  <c r="N56" i="1" s="1"/>
  <c r="AK56" i="1"/>
  <c r="AM56" i="1"/>
  <c r="AN56" i="1"/>
  <c r="AO56" i="1"/>
  <c r="AT56" i="1"/>
  <c r="AU56" i="1" s="1"/>
  <c r="AW56" i="1"/>
  <c r="L57" i="1"/>
  <c r="N57" i="1" s="1"/>
  <c r="AK57" i="1"/>
  <c r="AM57" i="1"/>
  <c r="AN57" i="1"/>
  <c r="AO57" i="1"/>
  <c r="AT57" i="1"/>
  <c r="AU57" i="1" s="1"/>
  <c r="AX57" i="1" s="1"/>
  <c r="AW57" i="1"/>
  <c r="L58" i="1"/>
  <c r="N58" i="1" s="1"/>
  <c r="AK58" i="1"/>
  <c r="AM58" i="1"/>
  <c r="AN58" i="1"/>
  <c r="AO58" i="1"/>
  <c r="AT58" i="1"/>
  <c r="AU58" i="1" s="1"/>
  <c r="AX58" i="1" s="1"/>
  <c r="AW58" i="1"/>
  <c r="L59" i="1"/>
  <c r="N59" i="1" s="1"/>
  <c r="AK59" i="1"/>
  <c r="AM59" i="1"/>
  <c r="AN59" i="1"/>
  <c r="AO59" i="1"/>
  <c r="AT59" i="1"/>
  <c r="AU59" i="1" s="1"/>
  <c r="AW59" i="1"/>
  <c r="L60" i="1"/>
  <c r="N60" i="1" s="1"/>
  <c r="AK60" i="1"/>
  <c r="AM60" i="1"/>
  <c r="AN60" i="1"/>
  <c r="AO60" i="1"/>
  <c r="AT60" i="1"/>
  <c r="AU60" i="1" s="1"/>
  <c r="AW60" i="1"/>
  <c r="L61" i="1"/>
  <c r="N61" i="1" s="1"/>
  <c r="AK61" i="1"/>
  <c r="AM61" i="1"/>
  <c r="AN61" i="1"/>
  <c r="AO61" i="1"/>
  <c r="AT61" i="1"/>
  <c r="AU61" i="1" s="1"/>
  <c r="AW61" i="1"/>
  <c r="L62" i="1"/>
  <c r="N62" i="1" s="1"/>
  <c r="AK62" i="1"/>
  <c r="AM62" i="1"/>
  <c r="AN62" i="1"/>
  <c r="AO62" i="1"/>
  <c r="AT62" i="1"/>
  <c r="AU62" i="1" s="1"/>
  <c r="AW62" i="1"/>
  <c r="L63" i="1"/>
  <c r="N63" i="1" s="1"/>
  <c r="AK63" i="1"/>
  <c r="AM63" i="1"/>
  <c r="AN63" i="1"/>
  <c r="AO63" i="1"/>
  <c r="AT63" i="1"/>
  <c r="AU63" i="1" s="1"/>
  <c r="AW63" i="1"/>
  <c r="L64" i="1"/>
  <c r="N64" i="1" s="1"/>
  <c r="AK64" i="1"/>
  <c r="AM64" i="1"/>
  <c r="AN64" i="1"/>
  <c r="AO64" i="1"/>
  <c r="AT64" i="1"/>
  <c r="AU64" i="1" s="1"/>
  <c r="AW64" i="1"/>
  <c r="L65" i="1"/>
  <c r="N65" i="1" s="1"/>
  <c r="AK65" i="1"/>
  <c r="AM65" i="1"/>
  <c r="AN65" i="1"/>
  <c r="AO65" i="1"/>
  <c r="AT65" i="1"/>
  <c r="AU65" i="1" s="1"/>
  <c r="AX65" i="1" s="1"/>
  <c r="AW65" i="1"/>
  <c r="L68" i="1"/>
  <c r="N68" i="1" s="1"/>
  <c r="AK68" i="1"/>
  <c r="AM68" i="1"/>
  <c r="AN68" i="1"/>
  <c r="AO68" i="1"/>
  <c r="AT68" i="1"/>
  <c r="AU68" i="1" s="1"/>
  <c r="AW68" i="1"/>
  <c r="L69" i="1"/>
  <c r="N69" i="1"/>
  <c r="AK69" i="1"/>
  <c r="E69" i="1" s="1"/>
  <c r="AM69" i="1"/>
  <c r="AN69" i="1"/>
  <c r="AO69" i="1"/>
  <c r="AT69" i="1"/>
  <c r="AU69" i="1" s="1"/>
  <c r="AW69" i="1"/>
  <c r="AX69" i="1" s="1"/>
  <c r="L70" i="1"/>
  <c r="N70" i="1" s="1"/>
  <c r="AK70" i="1"/>
  <c r="AM70" i="1"/>
  <c r="AN70" i="1"/>
  <c r="AO70" i="1"/>
  <c r="AT70" i="1"/>
  <c r="AU70" i="1" s="1"/>
  <c r="AX70" i="1" s="1"/>
  <c r="AW70" i="1"/>
  <c r="L71" i="1"/>
  <c r="N71" i="1"/>
  <c r="AK71" i="1"/>
  <c r="E71" i="1" s="1"/>
  <c r="AM71" i="1"/>
  <c r="AN71" i="1"/>
  <c r="AO71" i="1"/>
  <c r="AT71" i="1"/>
  <c r="AU71" i="1" s="1"/>
  <c r="AW71" i="1"/>
  <c r="AX71" i="1" s="1"/>
  <c r="BC71" i="1"/>
  <c r="L72" i="1"/>
  <c r="N72" i="1" s="1"/>
  <c r="AK72" i="1"/>
  <c r="AL72" i="1" s="1"/>
  <c r="AM72" i="1"/>
  <c r="AN72" i="1"/>
  <c r="AO72" i="1"/>
  <c r="AT72" i="1"/>
  <c r="AU72" i="1" s="1"/>
  <c r="AX72" i="1" s="1"/>
  <c r="AW72" i="1"/>
  <c r="L73" i="1"/>
  <c r="N73" i="1" s="1"/>
  <c r="AK73" i="1"/>
  <c r="AL73" i="1" s="1"/>
  <c r="AM73" i="1"/>
  <c r="AN73" i="1"/>
  <c r="AO73" i="1"/>
  <c r="AT73" i="1"/>
  <c r="AU73" i="1" s="1"/>
  <c r="AW73" i="1"/>
  <c r="L74" i="1"/>
  <c r="N74" i="1" s="1"/>
  <c r="AK74" i="1"/>
  <c r="AL74" i="1" s="1"/>
  <c r="AM74" i="1"/>
  <c r="AN74" i="1"/>
  <c r="AO74" i="1"/>
  <c r="AT74" i="1"/>
  <c r="AU74" i="1" s="1"/>
  <c r="AX74" i="1" s="1"/>
  <c r="AW74" i="1"/>
  <c r="L75" i="1"/>
  <c r="N75" i="1" s="1"/>
  <c r="AK75" i="1"/>
  <c r="AL75" i="1" s="1"/>
  <c r="AM75" i="1"/>
  <c r="AN75" i="1"/>
  <c r="AO75" i="1"/>
  <c r="AT75" i="1"/>
  <c r="AU75" i="1" s="1"/>
  <c r="AW75" i="1"/>
  <c r="L76" i="1"/>
  <c r="N76" i="1" s="1"/>
  <c r="AK76" i="1"/>
  <c r="AL76" i="1" s="1"/>
  <c r="AM76" i="1"/>
  <c r="AN76" i="1"/>
  <c r="AO76" i="1"/>
  <c r="AT76" i="1"/>
  <c r="AU76" i="1" s="1"/>
  <c r="AW76" i="1"/>
  <c r="L77" i="1"/>
  <c r="N77" i="1" s="1"/>
  <c r="AK77" i="1"/>
  <c r="AL77" i="1" s="1"/>
  <c r="AM77" i="1"/>
  <c r="AN77" i="1"/>
  <c r="AO77" i="1"/>
  <c r="AT77" i="1"/>
  <c r="AU77" i="1" s="1"/>
  <c r="AW77" i="1"/>
  <c r="L78" i="1"/>
  <c r="N78" i="1" s="1"/>
  <c r="AK78" i="1"/>
  <c r="AL78" i="1" s="1"/>
  <c r="AM78" i="1"/>
  <c r="AN78" i="1"/>
  <c r="AO78" i="1"/>
  <c r="AT78" i="1"/>
  <c r="AU78" i="1" s="1"/>
  <c r="AX78" i="1" s="1"/>
  <c r="AW78" i="1"/>
  <c r="L79" i="1"/>
  <c r="N79" i="1" s="1"/>
  <c r="AK79" i="1"/>
  <c r="AL79" i="1" s="1"/>
  <c r="AM79" i="1"/>
  <c r="AN79" i="1"/>
  <c r="AO79" i="1"/>
  <c r="AT79" i="1"/>
  <c r="AU79" i="1" s="1"/>
  <c r="AW79" i="1"/>
  <c r="L80" i="1"/>
  <c r="N80" i="1" s="1"/>
  <c r="AK80" i="1"/>
  <c r="AL80" i="1" s="1"/>
  <c r="AM80" i="1"/>
  <c r="AN80" i="1"/>
  <c r="AO80" i="1"/>
  <c r="AT80" i="1"/>
  <c r="AU80" i="1" s="1"/>
  <c r="AW80" i="1"/>
  <c r="L81" i="1"/>
  <c r="N81" i="1" s="1"/>
  <c r="AK81" i="1"/>
  <c r="AL81" i="1" s="1"/>
  <c r="AM81" i="1"/>
  <c r="AN81" i="1"/>
  <c r="AO81" i="1"/>
  <c r="AT81" i="1"/>
  <c r="AU81" i="1" s="1"/>
  <c r="AW81" i="1"/>
  <c r="L82" i="1"/>
  <c r="N82" i="1" s="1"/>
  <c r="AK82" i="1"/>
  <c r="AL82" i="1" s="1"/>
  <c r="AM82" i="1"/>
  <c r="AN82" i="1"/>
  <c r="AO82" i="1"/>
  <c r="AT82" i="1"/>
  <c r="AU82" i="1" s="1"/>
  <c r="AW82" i="1"/>
  <c r="L85" i="1"/>
  <c r="N85" i="1" s="1"/>
  <c r="AK85" i="1"/>
  <c r="AL85" i="1" s="1"/>
  <c r="AM85" i="1"/>
  <c r="AN85" i="1"/>
  <c r="AO85" i="1"/>
  <c r="AT85" i="1"/>
  <c r="AU85" i="1" s="1"/>
  <c r="AW85" i="1"/>
  <c r="L86" i="1"/>
  <c r="N86" i="1" s="1"/>
  <c r="AK86" i="1"/>
  <c r="AL86" i="1" s="1"/>
  <c r="AM86" i="1"/>
  <c r="AN86" i="1"/>
  <c r="AO86" i="1"/>
  <c r="AT86" i="1"/>
  <c r="AU86" i="1" s="1"/>
  <c r="AW86" i="1"/>
  <c r="L87" i="1"/>
  <c r="N87" i="1" s="1"/>
  <c r="AK87" i="1"/>
  <c r="AL87" i="1" s="1"/>
  <c r="AM87" i="1"/>
  <c r="AN87" i="1"/>
  <c r="AO87" i="1"/>
  <c r="AT87" i="1"/>
  <c r="AU87" i="1" s="1"/>
  <c r="AW87" i="1"/>
  <c r="L88" i="1"/>
  <c r="N88" i="1" s="1"/>
  <c r="AK88" i="1"/>
  <c r="AL88" i="1" s="1"/>
  <c r="AM88" i="1"/>
  <c r="AN88" i="1"/>
  <c r="AO88" i="1"/>
  <c r="AT88" i="1"/>
  <c r="AU88" i="1" s="1"/>
  <c r="AX88" i="1" s="1"/>
  <c r="AW88" i="1"/>
  <c r="L89" i="1"/>
  <c r="N89" i="1" s="1"/>
  <c r="AK89" i="1"/>
  <c r="AL89" i="1" s="1"/>
  <c r="AM89" i="1"/>
  <c r="AN89" i="1"/>
  <c r="AO89" i="1"/>
  <c r="AT89" i="1"/>
  <c r="AU89" i="1" s="1"/>
  <c r="AW89" i="1"/>
  <c r="L90" i="1"/>
  <c r="N90" i="1" s="1"/>
  <c r="AK90" i="1"/>
  <c r="AL90" i="1" s="1"/>
  <c r="AM90" i="1"/>
  <c r="AN90" i="1"/>
  <c r="AO90" i="1"/>
  <c r="AT90" i="1"/>
  <c r="AU90" i="1" s="1"/>
  <c r="AW90" i="1"/>
  <c r="L91" i="1"/>
  <c r="N91" i="1" s="1"/>
  <c r="AK91" i="1"/>
  <c r="AL91" i="1" s="1"/>
  <c r="AM91" i="1"/>
  <c r="AN91" i="1"/>
  <c r="AO91" i="1"/>
  <c r="AT91" i="1"/>
  <c r="AU91" i="1" s="1"/>
  <c r="AW91" i="1"/>
  <c r="L92" i="1"/>
  <c r="N92" i="1" s="1"/>
  <c r="AK92" i="1"/>
  <c r="AL92" i="1" s="1"/>
  <c r="AM92" i="1"/>
  <c r="AN92" i="1"/>
  <c r="AO92" i="1"/>
  <c r="AT92" i="1"/>
  <c r="AU92" i="1" s="1"/>
  <c r="AX92" i="1" s="1"/>
  <c r="AW92" i="1"/>
  <c r="L93" i="1"/>
  <c r="N93" i="1" s="1"/>
  <c r="AK93" i="1"/>
  <c r="AL93" i="1" s="1"/>
  <c r="AM93" i="1"/>
  <c r="AN93" i="1"/>
  <c r="AO93" i="1"/>
  <c r="AT93" i="1"/>
  <c r="AU93" i="1" s="1"/>
  <c r="AW93" i="1"/>
  <c r="L94" i="1"/>
  <c r="N94" i="1" s="1"/>
  <c r="AK94" i="1"/>
  <c r="AL94" i="1" s="1"/>
  <c r="AM94" i="1"/>
  <c r="AN94" i="1"/>
  <c r="AO94" i="1"/>
  <c r="AT94" i="1"/>
  <c r="AU94" i="1" s="1"/>
  <c r="AX94" i="1" s="1"/>
  <c r="AW94" i="1"/>
  <c r="L95" i="1"/>
  <c r="N95" i="1" s="1"/>
  <c r="AK95" i="1"/>
  <c r="AL95" i="1" s="1"/>
  <c r="AM95" i="1"/>
  <c r="AN95" i="1"/>
  <c r="AO95" i="1"/>
  <c r="AT95" i="1"/>
  <c r="AU95" i="1" s="1"/>
  <c r="AW95" i="1"/>
  <c r="L96" i="1"/>
  <c r="N96" i="1" s="1"/>
  <c r="AK96" i="1"/>
  <c r="AL96" i="1" s="1"/>
  <c r="AM96" i="1"/>
  <c r="AN96" i="1"/>
  <c r="AO96" i="1"/>
  <c r="AT96" i="1"/>
  <c r="AU96" i="1" s="1"/>
  <c r="AX96" i="1" s="1"/>
  <c r="AW96" i="1"/>
  <c r="L97" i="1"/>
  <c r="N97" i="1" s="1"/>
  <c r="AK97" i="1"/>
  <c r="AL97" i="1" s="1"/>
  <c r="AM97" i="1"/>
  <c r="AN97" i="1"/>
  <c r="AO97" i="1"/>
  <c r="AT97" i="1"/>
  <c r="AU97" i="1" s="1"/>
  <c r="AW97" i="1"/>
  <c r="L98" i="1"/>
  <c r="N98" i="1" s="1"/>
  <c r="AK98" i="1"/>
  <c r="AM98" i="1"/>
  <c r="AN98" i="1"/>
  <c r="AO98" i="1"/>
  <c r="AT98" i="1"/>
  <c r="AU98" i="1" s="1"/>
  <c r="AW98" i="1"/>
  <c r="L99" i="1"/>
  <c r="N99" i="1" s="1"/>
  <c r="AK99" i="1"/>
  <c r="AL99" i="1" s="1"/>
  <c r="AM99" i="1"/>
  <c r="AN99" i="1"/>
  <c r="AO99" i="1"/>
  <c r="AT99" i="1"/>
  <c r="AU99" i="1" s="1"/>
  <c r="AW99" i="1"/>
  <c r="L102" i="1"/>
  <c r="N102" i="1" s="1"/>
  <c r="AK102" i="1"/>
  <c r="AL102" i="1" s="1"/>
  <c r="H102" i="1" s="1"/>
  <c r="AM102" i="1"/>
  <c r="AN102" i="1"/>
  <c r="AO102" i="1"/>
  <c r="AT102" i="1"/>
  <c r="AU102" i="1" s="1"/>
  <c r="AX102" i="1" s="1"/>
  <c r="AW102" i="1"/>
  <c r="L103" i="1"/>
  <c r="N103" i="1" s="1"/>
  <c r="AK103" i="1"/>
  <c r="AM103" i="1"/>
  <c r="AN103" i="1"/>
  <c r="AO103" i="1"/>
  <c r="AT103" i="1"/>
  <c r="AU103" i="1" s="1"/>
  <c r="AX103" i="1" s="1"/>
  <c r="AW103" i="1"/>
  <c r="L104" i="1"/>
  <c r="N104" i="1" s="1"/>
  <c r="AK104" i="1"/>
  <c r="AM104" i="1"/>
  <c r="AN104" i="1"/>
  <c r="AO104" i="1"/>
  <c r="AT104" i="1"/>
  <c r="AU104" i="1" s="1"/>
  <c r="AW104" i="1"/>
  <c r="L105" i="1"/>
  <c r="N105" i="1" s="1"/>
  <c r="AK105" i="1"/>
  <c r="AM105" i="1"/>
  <c r="AN105" i="1"/>
  <c r="AO105" i="1"/>
  <c r="AT105" i="1"/>
  <c r="AU105" i="1" s="1"/>
  <c r="AW105" i="1"/>
  <c r="L106" i="1"/>
  <c r="N106" i="1" s="1"/>
  <c r="AK106" i="1"/>
  <c r="AM106" i="1"/>
  <c r="AN106" i="1"/>
  <c r="AO106" i="1"/>
  <c r="AT106" i="1"/>
  <c r="AU106" i="1" s="1"/>
  <c r="AW106" i="1"/>
  <c r="L107" i="1"/>
  <c r="N107" i="1" s="1"/>
  <c r="AK107" i="1"/>
  <c r="AM107" i="1"/>
  <c r="AN107" i="1"/>
  <c r="AO107" i="1"/>
  <c r="AT107" i="1"/>
  <c r="AU107" i="1" s="1"/>
  <c r="AW107" i="1"/>
  <c r="L108" i="1"/>
  <c r="N108" i="1" s="1"/>
  <c r="AK108" i="1"/>
  <c r="AM108" i="1"/>
  <c r="AN108" i="1"/>
  <c r="AO108" i="1"/>
  <c r="AT108" i="1"/>
  <c r="AU108" i="1" s="1"/>
  <c r="AW108" i="1"/>
  <c r="L109" i="1"/>
  <c r="N109" i="1" s="1"/>
  <c r="AK109" i="1"/>
  <c r="AM109" i="1"/>
  <c r="AN109" i="1"/>
  <c r="AO109" i="1"/>
  <c r="AT109" i="1"/>
  <c r="AU109" i="1" s="1"/>
  <c r="AW109" i="1"/>
  <c r="L110" i="1"/>
  <c r="N110" i="1" s="1"/>
  <c r="AK110" i="1"/>
  <c r="AM110" i="1"/>
  <c r="AN110" i="1"/>
  <c r="AO110" i="1"/>
  <c r="AT110" i="1"/>
  <c r="AU110" i="1" s="1"/>
  <c r="AX110" i="1" s="1"/>
  <c r="AW110" i="1"/>
  <c r="L111" i="1"/>
  <c r="N111" i="1" s="1"/>
  <c r="AK111" i="1"/>
  <c r="AM111" i="1"/>
  <c r="AN111" i="1"/>
  <c r="AO111" i="1"/>
  <c r="AT111" i="1"/>
  <c r="AU111" i="1" s="1"/>
  <c r="AW111" i="1"/>
  <c r="L112" i="1"/>
  <c r="N112" i="1" s="1"/>
  <c r="AK112" i="1"/>
  <c r="AM112" i="1"/>
  <c r="AN112" i="1"/>
  <c r="AO112" i="1"/>
  <c r="AT112" i="1"/>
  <c r="AU112" i="1" s="1"/>
  <c r="AW112" i="1"/>
  <c r="L113" i="1"/>
  <c r="N113" i="1" s="1"/>
  <c r="AK113" i="1"/>
  <c r="AM113" i="1"/>
  <c r="AN113" i="1"/>
  <c r="AO113" i="1"/>
  <c r="AT113" i="1"/>
  <c r="AU113" i="1" s="1"/>
  <c r="AW113" i="1"/>
  <c r="L114" i="1"/>
  <c r="N114" i="1" s="1"/>
  <c r="AK114" i="1"/>
  <c r="AM114" i="1"/>
  <c r="AN114" i="1"/>
  <c r="AO114" i="1"/>
  <c r="AT114" i="1"/>
  <c r="AU114" i="1" s="1"/>
  <c r="AX114" i="1" s="1"/>
  <c r="AW114" i="1"/>
  <c r="L115" i="1"/>
  <c r="N115" i="1" s="1"/>
  <c r="AK115" i="1"/>
  <c r="AM115" i="1"/>
  <c r="AN115" i="1"/>
  <c r="AO115" i="1"/>
  <c r="AT115" i="1"/>
  <c r="AU115" i="1" s="1"/>
  <c r="AW115" i="1"/>
  <c r="L116" i="1"/>
  <c r="N116" i="1" s="1"/>
  <c r="AK116" i="1"/>
  <c r="AM116" i="1"/>
  <c r="AN116" i="1"/>
  <c r="AO116" i="1"/>
  <c r="AT116" i="1"/>
  <c r="AU116" i="1" s="1"/>
  <c r="AX116" i="1" s="1"/>
  <c r="AW116" i="1"/>
  <c r="L120" i="1"/>
  <c r="N120" i="1" s="1"/>
  <c r="AK120" i="1"/>
  <c r="AM120" i="1"/>
  <c r="AN120" i="1"/>
  <c r="AO120" i="1"/>
  <c r="AT120" i="1"/>
  <c r="AU120" i="1" s="1"/>
  <c r="AW120" i="1"/>
  <c r="L121" i="1"/>
  <c r="N121" i="1" s="1"/>
  <c r="AK121" i="1"/>
  <c r="AM121" i="1"/>
  <c r="AN121" i="1"/>
  <c r="AO121" i="1"/>
  <c r="AT121" i="1"/>
  <c r="AU121" i="1" s="1"/>
  <c r="AX121" i="1" s="1"/>
  <c r="AW121" i="1"/>
  <c r="L122" i="1"/>
  <c r="N122" i="1" s="1"/>
  <c r="AK122" i="1"/>
  <c r="AM122" i="1"/>
  <c r="AN122" i="1"/>
  <c r="AO122" i="1"/>
  <c r="AT122" i="1"/>
  <c r="AU122" i="1" s="1"/>
  <c r="AW122" i="1"/>
  <c r="L123" i="1"/>
  <c r="N123" i="1" s="1"/>
  <c r="AK123" i="1"/>
  <c r="AM123" i="1"/>
  <c r="AN123" i="1"/>
  <c r="AO123" i="1"/>
  <c r="AT123" i="1"/>
  <c r="AU123" i="1" s="1"/>
  <c r="AW123" i="1"/>
  <c r="L124" i="1"/>
  <c r="N124" i="1" s="1"/>
  <c r="AK124" i="1"/>
  <c r="AM124" i="1"/>
  <c r="AN124" i="1"/>
  <c r="AO124" i="1"/>
  <c r="AT124" i="1"/>
  <c r="AU124" i="1" s="1"/>
  <c r="AW124" i="1"/>
  <c r="L125" i="1"/>
  <c r="N125" i="1" s="1"/>
  <c r="AK125" i="1"/>
  <c r="AM125" i="1"/>
  <c r="AN125" i="1"/>
  <c r="AO125" i="1"/>
  <c r="AT125" i="1"/>
  <c r="AU125" i="1" s="1"/>
  <c r="AW125" i="1"/>
  <c r="L126" i="1"/>
  <c r="N126" i="1" s="1"/>
  <c r="AK126" i="1"/>
  <c r="AM126" i="1"/>
  <c r="AN126" i="1"/>
  <c r="AO126" i="1"/>
  <c r="AT126" i="1"/>
  <c r="AU126" i="1" s="1"/>
  <c r="AX126" i="1" s="1"/>
  <c r="AW126" i="1"/>
  <c r="L127" i="1"/>
  <c r="N127" i="1" s="1"/>
  <c r="AK127" i="1"/>
  <c r="AM127" i="1"/>
  <c r="AN127" i="1"/>
  <c r="AO127" i="1"/>
  <c r="AT127" i="1"/>
  <c r="AU127" i="1" s="1"/>
  <c r="AW127" i="1"/>
  <c r="L128" i="1"/>
  <c r="N128" i="1" s="1"/>
  <c r="AK128" i="1"/>
  <c r="AM128" i="1"/>
  <c r="AN128" i="1"/>
  <c r="AO128" i="1"/>
  <c r="AT128" i="1"/>
  <c r="AU128" i="1" s="1"/>
  <c r="AW128" i="1"/>
  <c r="L129" i="1"/>
  <c r="N129" i="1" s="1"/>
  <c r="AK129" i="1"/>
  <c r="AM129" i="1"/>
  <c r="AN129" i="1"/>
  <c r="AO129" i="1"/>
  <c r="AT129" i="1"/>
  <c r="AU129" i="1" s="1"/>
  <c r="AW129" i="1"/>
  <c r="L130" i="1"/>
  <c r="N130" i="1" s="1"/>
  <c r="AK130" i="1"/>
  <c r="AM130" i="1"/>
  <c r="AN130" i="1"/>
  <c r="AO130" i="1"/>
  <c r="AT130" i="1"/>
  <c r="AU130" i="1" s="1"/>
  <c r="AW130" i="1"/>
  <c r="L131" i="1"/>
  <c r="N131" i="1" s="1"/>
  <c r="AK131" i="1"/>
  <c r="AM131" i="1"/>
  <c r="AN131" i="1"/>
  <c r="AO131" i="1"/>
  <c r="AT131" i="1"/>
  <c r="AU131" i="1" s="1"/>
  <c r="AW131" i="1"/>
  <c r="L132" i="1"/>
  <c r="N132" i="1" s="1"/>
  <c r="AK132" i="1"/>
  <c r="AM132" i="1"/>
  <c r="AN132" i="1"/>
  <c r="AO132" i="1"/>
  <c r="AT132" i="1"/>
  <c r="AU132" i="1" s="1"/>
  <c r="AW132" i="1"/>
  <c r="L133" i="1"/>
  <c r="N133" i="1" s="1"/>
  <c r="AK133" i="1"/>
  <c r="AM133" i="1"/>
  <c r="AN133" i="1"/>
  <c r="AO133" i="1"/>
  <c r="AT133" i="1"/>
  <c r="AU133" i="1" s="1"/>
  <c r="AX133" i="1" s="1"/>
  <c r="AW133" i="1"/>
  <c r="L134" i="1"/>
  <c r="N134" i="1" s="1"/>
  <c r="AK134" i="1"/>
  <c r="AM134" i="1"/>
  <c r="AN134" i="1"/>
  <c r="AO134" i="1"/>
  <c r="AT134" i="1"/>
  <c r="AU134" i="1" s="1"/>
  <c r="AW134" i="1"/>
  <c r="BC22" i="1" l="1"/>
  <c r="AX112" i="1"/>
  <c r="AX130" i="1"/>
  <c r="AX107" i="1"/>
  <c r="AX62" i="1"/>
  <c r="AX127" i="1"/>
  <c r="AX104" i="1"/>
  <c r="AX80" i="1"/>
  <c r="AX59" i="1"/>
  <c r="AX39" i="1"/>
  <c r="AX124" i="1"/>
  <c r="AX56" i="1"/>
  <c r="AX132" i="1"/>
  <c r="AX109" i="1"/>
  <c r="AX64" i="1"/>
  <c r="AX129" i="1"/>
  <c r="AX106" i="1"/>
  <c r="AX82" i="1"/>
  <c r="AL69" i="1"/>
  <c r="AX61" i="1"/>
  <c r="AX41" i="1"/>
  <c r="AX123" i="1"/>
  <c r="AX98" i="1"/>
  <c r="AX76" i="1"/>
  <c r="AX55" i="1"/>
  <c r="AX35" i="1"/>
  <c r="AX120" i="1"/>
  <c r="AL71" i="1"/>
  <c r="H71" i="1" s="1"/>
  <c r="AX52" i="1"/>
  <c r="AX86" i="1"/>
  <c r="AX63" i="1"/>
  <c r="AX43" i="1"/>
  <c r="AX105" i="1"/>
  <c r="AX60" i="1"/>
  <c r="AX131" i="1"/>
  <c r="AX108" i="1"/>
  <c r="AL29" i="1"/>
  <c r="AL27" i="1"/>
  <c r="AL25" i="1"/>
  <c r="H25" i="1" s="1"/>
  <c r="AL23" i="1"/>
  <c r="AX115" i="1"/>
  <c r="AX47" i="1"/>
  <c r="AX111" i="1"/>
  <c r="AX68" i="1"/>
  <c r="AX128" i="1"/>
  <c r="AX125" i="1"/>
  <c r="AX122" i="1"/>
  <c r="AX54" i="1"/>
  <c r="AX90" i="1"/>
  <c r="AX134" i="1"/>
  <c r="AX113" i="1"/>
  <c r="AP134" i="1"/>
  <c r="J134" i="1" s="1"/>
  <c r="AQ134" i="1" s="1"/>
  <c r="AR134" i="1" s="1"/>
  <c r="AS134" i="1" s="1"/>
  <c r="AV134" i="1" s="1"/>
  <c r="F134" i="1" s="1"/>
  <c r="E133" i="1"/>
  <c r="AL133" i="1"/>
  <c r="H133" i="1" s="1"/>
  <c r="E131" i="1"/>
  <c r="BC131" i="1" s="1"/>
  <c r="AL131" i="1"/>
  <c r="H131" i="1" s="1"/>
  <c r="AP130" i="1"/>
  <c r="J130" i="1" s="1"/>
  <c r="AQ130" i="1" s="1"/>
  <c r="AR130" i="1" s="1"/>
  <c r="AS130" i="1" s="1"/>
  <c r="AV130" i="1" s="1"/>
  <c r="F130" i="1" s="1"/>
  <c r="E129" i="1"/>
  <c r="BC129" i="1" s="1"/>
  <c r="AL129" i="1"/>
  <c r="H129" i="1" s="1"/>
  <c r="E127" i="1"/>
  <c r="BC127" i="1" s="1"/>
  <c r="AL127" i="1"/>
  <c r="H127" i="1" s="1"/>
  <c r="E125" i="1"/>
  <c r="AL125" i="1"/>
  <c r="H125" i="1" s="1"/>
  <c r="E123" i="1"/>
  <c r="BC123" i="1" s="1"/>
  <c r="AL123" i="1"/>
  <c r="H123" i="1" s="1"/>
  <c r="AP122" i="1"/>
  <c r="J122" i="1" s="1"/>
  <c r="AQ122" i="1" s="1"/>
  <c r="AR122" i="1" s="1"/>
  <c r="AS122" i="1" s="1"/>
  <c r="AV122" i="1" s="1"/>
  <c r="F122" i="1" s="1"/>
  <c r="E121" i="1"/>
  <c r="BC121" i="1" s="1"/>
  <c r="AL121" i="1"/>
  <c r="H121" i="1" s="1"/>
  <c r="E116" i="1"/>
  <c r="BC116" i="1" s="1"/>
  <c r="AL116" i="1"/>
  <c r="H116" i="1" s="1"/>
  <c r="AP115" i="1"/>
  <c r="J115" i="1" s="1"/>
  <c r="AQ115" i="1" s="1"/>
  <c r="AR115" i="1" s="1"/>
  <c r="AS115" i="1" s="1"/>
  <c r="AV115" i="1" s="1"/>
  <c r="F115" i="1" s="1"/>
  <c r="E114" i="1"/>
  <c r="AL114" i="1"/>
  <c r="H114" i="1" s="1"/>
  <c r="E112" i="1"/>
  <c r="BC112" i="1" s="1"/>
  <c r="AL112" i="1"/>
  <c r="H112" i="1" s="1"/>
  <c r="AP111" i="1"/>
  <c r="J111" i="1" s="1"/>
  <c r="AQ111" i="1" s="1"/>
  <c r="AR111" i="1" s="1"/>
  <c r="AS111" i="1" s="1"/>
  <c r="AV111" i="1" s="1"/>
  <c r="F111" i="1" s="1"/>
  <c r="E110" i="1"/>
  <c r="BC110" i="1" s="1"/>
  <c r="AL110" i="1"/>
  <c r="H110" i="1" s="1"/>
  <c r="E108" i="1"/>
  <c r="BC108" i="1" s="1"/>
  <c r="AL108" i="1"/>
  <c r="H108" i="1" s="1"/>
  <c r="E106" i="1"/>
  <c r="AL106" i="1"/>
  <c r="H106" i="1" s="1"/>
  <c r="E104" i="1"/>
  <c r="BC104" i="1" s="1"/>
  <c r="AL104" i="1"/>
  <c r="H104" i="1" s="1"/>
  <c r="E134" i="1"/>
  <c r="BC134" i="1" s="1"/>
  <c r="AL134" i="1"/>
  <c r="H134" i="1" s="1"/>
  <c r="E132" i="1"/>
  <c r="BC132" i="1" s="1"/>
  <c r="AL132" i="1"/>
  <c r="H132" i="1" s="1"/>
  <c r="E130" i="1"/>
  <c r="BC130" i="1" s="1"/>
  <c r="AL130" i="1"/>
  <c r="H130" i="1" s="1"/>
  <c r="AP129" i="1"/>
  <c r="J129" i="1" s="1"/>
  <c r="AQ129" i="1" s="1"/>
  <c r="I129" i="1" s="1"/>
  <c r="E128" i="1"/>
  <c r="AL128" i="1"/>
  <c r="H128" i="1" s="1"/>
  <c r="E126" i="1"/>
  <c r="AL126" i="1"/>
  <c r="H126" i="1" s="1"/>
  <c r="E124" i="1"/>
  <c r="AL124" i="1"/>
  <c r="H124" i="1" s="1"/>
  <c r="AP123" i="1"/>
  <c r="J123" i="1" s="1"/>
  <c r="AQ123" i="1" s="1"/>
  <c r="AR123" i="1" s="1"/>
  <c r="AS123" i="1" s="1"/>
  <c r="AV123" i="1" s="1"/>
  <c r="F123" i="1" s="1"/>
  <c r="AY123" i="1" s="1"/>
  <c r="E122" i="1"/>
  <c r="BC122" i="1" s="1"/>
  <c r="AL122" i="1"/>
  <c r="H122" i="1" s="1"/>
  <c r="E120" i="1"/>
  <c r="BC120" i="1" s="1"/>
  <c r="AL120" i="1"/>
  <c r="H120" i="1" s="1"/>
  <c r="AP116" i="1"/>
  <c r="J116" i="1" s="1"/>
  <c r="AQ116" i="1" s="1"/>
  <c r="I116" i="1" s="1"/>
  <c r="E115" i="1"/>
  <c r="BC115" i="1" s="1"/>
  <c r="AL115" i="1"/>
  <c r="H115" i="1" s="1"/>
  <c r="AP114" i="1"/>
  <c r="J114" i="1" s="1"/>
  <c r="AQ114" i="1" s="1"/>
  <c r="I114" i="1" s="1"/>
  <c r="E113" i="1"/>
  <c r="AL113" i="1"/>
  <c r="H113" i="1" s="1"/>
  <c r="AP112" i="1"/>
  <c r="J112" i="1" s="1"/>
  <c r="AQ112" i="1" s="1"/>
  <c r="AR112" i="1" s="1"/>
  <c r="AS112" i="1" s="1"/>
  <c r="AV112" i="1" s="1"/>
  <c r="F112" i="1" s="1"/>
  <c r="AY112" i="1" s="1"/>
  <c r="E111" i="1"/>
  <c r="BC111" i="1" s="1"/>
  <c r="AL111" i="1"/>
  <c r="H111" i="1" s="1"/>
  <c r="E109" i="1"/>
  <c r="AL109" i="1"/>
  <c r="H109" i="1" s="1"/>
  <c r="AP108" i="1"/>
  <c r="J108" i="1" s="1"/>
  <c r="AQ108" i="1" s="1"/>
  <c r="E107" i="1"/>
  <c r="AL107" i="1"/>
  <c r="H107" i="1" s="1"/>
  <c r="AP106" i="1"/>
  <c r="J106" i="1" s="1"/>
  <c r="AQ106" i="1" s="1"/>
  <c r="I106" i="1" s="1"/>
  <c r="E105" i="1"/>
  <c r="BC105" i="1" s="1"/>
  <c r="AL105" i="1"/>
  <c r="H105" i="1" s="1"/>
  <c r="AP104" i="1"/>
  <c r="J104" i="1" s="1"/>
  <c r="AQ104" i="1" s="1"/>
  <c r="I104" i="1" s="1"/>
  <c r="E103" i="1"/>
  <c r="AL103" i="1"/>
  <c r="H103" i="1" s="1"/>
  <c r="AX99" i="1"/>
  <c r="AX97" i="1"/>
  <c r="AX95" i="1"/>
  <c r="AX93" i="1"/>
  <c r="AX91" i="1"/>
  <c r="AX89" i="1"/>
  <c r="AX87" i="1"/>
  <c r="AX85" i="1"/>
  <c r="AX81" i="1"/>
  <c r="AX79" i="1"/>
  <c r="AX77" i="1"/>
  <c r="AX75" i="1"/>
  <c r="AX73" i="1"/>
  <c r="E65" i="1"/>
  <c r="AL65" i="1"/>
  <c r="H65" i="1" s="1"/>
  <c r="E63" i="1"/>
  <c r="AL63" i="1"/>
  <c r="H63" i="1" s="1"/>
  <c r="E61" i="1"/>
  <c r="AL61" i="1"/>
  <c r="H61" i="1" s="1"/>
  <c r="E59" i="1"/>
  <c r="BC59" i="1" s="1"/>
  <c r="AL59" i="1"/>
  <c r="H59" i="1" s="1"/>
  <c r="E57" i="1"/>
  <c r="BC57" i="1" s="1"/>
  <c r="AL57" i="1"/>
  <c r="H57" i="1" s="1"/>
  <c r="E55" i="1"/>
  <c r="AL55" i="1"/>
  <c r="H55" i="1" s="1"/>
  <c r="E53" i="1"/>
  <c r="BC53" i="1" s="1"/>
  <c r="AL53" i="1"/>
  <c r="H53" i="1" s="1"/>
  <c r="E51" i="1"/>
  <c r="AL51" i="1"/>
  <c r="H51" i="1" s="1"/>
  <c r="AP102" i="1"/>
  <c r="J102" i="1" s="1"/>
  <c r="AQ102" i="1" s="1"/>
  <c r="I102" i="1" s="1"/>
  <c r="AP99" i="1"/>
  <c r="J99" i="1" s="1"/>
  <c r="AQ99" i="1" s="1"/>
  <c r="AP97" i="1"/>
  <c r="J97" i="1" s="1"/>
  <c r="AQ97" i="1" s="1"/>
  <c r="AR97" i="1" s="1"/>
  <c r="AS97" i="1" s="1"/>
  <c r="AV97" i="1" s="1"/>
  <c r="F97" i="1" s="1"/>
  <c r="AY97" i="1" s="1"/>
  <c r="AP96" i="1"/>
  <c r="J96" i="1" s="1"/>
  <c r="AQ96" i="1" s="1"/>
  <c r="AR96" i="1" s="1"/>
  <c r="AS96" i="1" s="1"/>
  <c r="AV96" i="1" s="1"/>
  <c r="F96" i="1" s="1"/>
  <c r="AY96" i="1" s="1"/>
  <c r="AP95" i="1"/>
  <c r="J95" i="1" s="1"/>
  <c r="AQ95" i="1" s="1"/>
  <c r="AR95" i="1" s="1"/>
  <c r="AS95" i="1" s="1"/>
  <c r="AV95" i="1" s="1"/>
  <c r="F95" i="1" s="1"/>
  <c r="AY95" i="1" s="1"/>
  <c r="AP94" i="1"/>
  <c r="J94" i="1" s="1"/>
  <c r="AQ94" i="1" s="1"/>
  <c r="I94" i="1" s="1"/>
  <c r="AP93" i="1"/>
  <c r="J93" i="1" s="1"/>
  <c r="AQ93" i="1" s="1"/>
  <c r="AR93" i="1" s="1"/>
  <c r="AS93" i="1" s="1"/>
  <c r="AV93" i="1" s="1"/>
  <c r="F93" i="1" s="1"/>
  <c r="AY93" i="1" s="1"/>
  <c r="AP92" i="1"/>
  <c r="J92" i="1" s="1"/>
  <c r="AQ92" i="1" s="1"/>
  <c r="AR92" i="1" s="1"/>
  <c r="AS92" i="1" s="1"/>
  <c r="AV92" i="1" s="1"/>
  <c r="F92" i="1" s="1"/>
  <c r="AY92" i="1" s="1"/>
  <c r="AP91" i="1"/>
  <c r="J91" i="1" s="1"/>
  <c r="AQ91" i="1" s="1"/>
  <c r="AR91" i="1" s="1"/>
  <c r="AS91" i="1" s="1"/>
  <c r="AV91" i="1" s="1"/>
  <c r="F91" i="1" s="1"/>
  <c r="AY91" i="1" s="1"/>
  <c r="AP90" i="1"/>
  <c r="J90" i="1" s="1"/>
  <c r="AQ90" i="1" s="1"/>
  <c r="AR90" i="1" s="1"/>
  <c r="AS90" i="1" s="1"/>
  <c r="AV90" i="1" s="1"/>
  <c r="F90" i="1" s="1"/>
  <c r="AY90" i="1" s="1"/>
  <c r="AP89" i="1"/>
  <c r="J89" i="1" s="1"/>
  <c r="AQ89" i="1" s="1"/>
  <c r="AR89" i="1" s="1"/>
  <c r="AS89" i="1" s="1"/>
  <c r="AV89" i="1" s="1"/>
  <c r="F89" i="1" s="1"/>
  <c r="AY89" i="1" s="1"/>
  <c r="AP88" i="1"/>
  <c r="J88" i="1" s="1"/>
  <c r="AQ88" i="1" s="1"/>
  <c r="AP87" i="1"/>
  <c r="J87" i="1" s="1"/>
  <c r="AQ87" i="1" s="1"/>
  <c r="AR87" i="1" s="1"/>
  <c r="AS87" i="1" s="1"/>
  <c r="AV87" i="1" s="1"/>
  <c r="F87" i="1" s="1"/>
  <c r="AY87" i="1" s="1"/>
  <c r="G87" i="1" s="1"/>
  <c r="AP86" i="1"/>
  <c r="J86" i="1" s="1"/>
  <c r="AQ86" i="1" s="1"/>
  <c r="AP85" i="1"/>
  <c r="J85" i="1" s="1"/>
  <c r="AQ85" i="1" s="1"/>
  <c r="AR85" i="1" s="1"/>
  <c r="AS85" i="1" s="1"/>
  <c r="AV85" i="1" s="1"/>
  <c r="F85" i="1" s="1"/>
  <c r="AY85" i="1" s="1"/>
  <c r="G85" i="1" s="1"/>
  <c r="AP82" i="1"/>
  <c r="J82" i="1" s="1"/>
  <c r="AQ82" i="1" s="1"/>
  <c r="AR82" i="1" s="1"/>
  <c r="AS82" i="1" s="1"/>
  <c r="AV82" i="1" s="1"/>
  <c r="F82" i="1" s="1"/>
  <c r="AY82" i="1" s="1"/>
  <c r="AP81" i="1"/>
  <c r="J81" i="1" s="1"/>
  <c r="AQ81" i="1" s="1"/>
  <c r="AR81" i="1" s="1"/>
  <c r="AS81" i="1" s="1"/>
  <c r="AV81" i="1" s="1"/>
  <c r="F81" i="1" s="1"/>
  <c r="AY81" i="1" s="1"/>
  <c r="G81" i="1" s="1"/>
  <c r="AP80" i="1"/>
  <c r="J80" i="1" s="1"/>
  <c r="AQ80" i="1" s="1"/>
  <c r="AP79" i="1"/>
  <c r="J79" i="1" s="1"/>
  <c r="AQ79" i="1" s="1"/>
  <c r="AR79" i="1" s="1"/>
  <c r="AS79" i="1" s="1"/>
  <c r="AV79" i="1" s="1"/>
  <c r="F79" i="1" s="1"/>
  <c r="AY79" i="1" s="1"/>
  <c r="AP78" i="1"/>
  <c r="J78" i="1" s="1"/>
  <c r="AQ78" i="1" s="1"/>
  <c r="I78" i="1" s="1"/>
  <c r="AP77" i="1"/>
  <c r="J77" i="1" s="1"/>
  <c r="AQ77" i="1" s="1"/>
  <c r="AR77" i="1" s="1"/>
  <c r="AS77" i="1" s="1"/>
  <c r="AV77" i="1" s="1"/>
  <c r="F77" i="1" s="1"/>
  <c r="AY77" i="1" s="1"/>
  <c r="AP76" i="1"/>
  <c r="J76" i="1" s="1"/>
  <c r="AQ76" i="1" s="1"/>
  <c r="AP75" i="1"/>
  <c r="J75" i="1" s="1"/>
  <c r="AQ75" i="1" s="1"/>
  <c r="AR75" i="1" s="1"/>
  <c r="AS75" i="1" s="1"/>
  <c r="AV75" i="1" s="1"/>
  <c r="F75" i="1" s="1"/>
  <c r="AY75" i="1" s="1"/>
  <c r="AP74" i="1"/>
  <c r="J74" i="1" s="1"/>
  <c r="AQ74" i="1" s="1"/>
  <c r="AR74" i="1" s="1"/>
  <c r="AS74" i="1" s="1"/>
  <c r="AV74" i="1" s="1"/>
  <c r="F74" i="1" s="1"/>
  <c r="AY74" i="1" s="1"/>
  <c r="AP73" i="1"/>
  <c r="J73" i="1" s="1"/>
  <c r="AQ73" i="1" s="1"/>
  <c r="AR73" i="1" s="1"/>
  <c r="AS73" i="1" s="1"/>
  <c r="AV73" i="1" s="1"/>
  <c r="F73" i="1" s="1"/>
  <c r="AY73" i="1" s="1"/>
  <c r="AP72" i="1"/>
  <c r="J72" i="1" s="1"/>
  <c r="AQ72" i="1" s="1"/>
  <c r="E70" i="1"/>
  <c r="AL70" i="1"/>
  <c r="H70" i="1" s="1"/>
  <c r="E68" i="1"/>
  <c r="AL68" i="1"/>
  <c r="H68" i="1" s="1"/>
  <c r="AP65" i="1"/>
  <c r="J65" i="1" s="1"/>
  <c r="AQ65" i="1" s="1"/>
  <c r="AR65" i="1" s="1"/>
  <c r="AS65" i="1" s="1"/>
  <c r="AV65" i="1" s="1"/>
  <c r="F65" i="1" s="1"/>
  <c r="AY65" i="1" s="1"/>
  <c r="G65" i="1" s="1"/>
  <c r="E64" i="1"/>
  <c r="AL64" i="1"/>
  <c r="H64" i="1" s="1"/>
  <c r="E62" i="1"/>
  <c r="BC62" i="1" s="1"/>
  <c r="AL62" i="1"/>
  <c r="H62" i="1" s="1"/>
  <c r="AP61" i="1"/>
  <c r="J61" i="1" s="1"/>
  <c r="AQ61" i="1" s="1"/>
  <c r="AR61" i="1" s="1"/>
  <c r="AS61" i="1" s="1"/>
  <c r="AV61" i="1" s="1"/>
  <c r="F61" i="1" s="1"/>
  <c r="AY61" i="1" s="1"/>
  <c r="G61" i="1" s="1"/>
  <c r="E60" i="1"/>
  <c r="AL60" i="1"/>
  <c r="H60" i="1" s="1"/>
  <c r="E58" i="1"/>
  <c r="BC58" i="1" s="1"/>
  <c r="AL58" i="1"/>
  <c r="H58" i="1" s="1"/>
  <c r="E56" i="1"/>
  <c r="BC56" i="1" s="1"/>
  <c r="AL56" i="1"/>
  <c r="H56" i="1" s="1"/>
  <c r="E54" i="1"/>
  <c r="BC54" i="1" s="1"/>
  <c r="AL54" i="1"/>
  <c r="H54" i="1" s="1"/>
  <c r="E52" i="1"/>
  <c r="BC52" i="1" s="1"/>
  <c r="AL52" i="1"/>
  <c r="H52" i="1" s="1"/>
  <c r="AP51" i="1"/>
  <c r="J51" i="1" s="1"/>
  <c r="AQ51" i="1" s="1"/>
  <c r="AR51" i="1" s="1"/>
  <c r="AS51" i="1" s="1"/>
  <c r="AV51" i="1" s="1"/>
  <c r="F51" i="1" s="1"/>
  <c r="AY51" i="1" s="1"/>
  <c r="G51" i="1" s="1"/>
  <c r="E47" i="1"/>
  <c r="BC47" i="1" s="1"/>
  <c r="AL47" i="1"/>
  <c r="H47" i="1" s="1"/>
  <c r="AX44" i="1"/>
  <c r="AX42" i="1"/>
  <c r="AX40" i="1"/>
  <c r="AX38" i="1"/>
  <c r="AX36" i="1"/>
  <c r="AX34" i="1"/>
  <c r="E33" i="1"/>
  <c r="AL33" i="1"/>
  <c r="H33" i="1" s="1"/>
  <c r="I28" i="1"/>
  <c r="BC69" i="1"/>
  <c r="AX29" i="1"/>
  <c r="BC29" i="1"/>
  <c r="AX28" i="1"/>
  <c r="BC28" i="1"/>
  <c r="AX27" i="1"/>
  <c r="AX26" i="1"/>
  <c r="AX25" i="1"/>
  <c r="AX24" i="1"/>
  <c r="AX23" i="1"/>
  <c r="AX22" i="1"/>
  <c r="BC133" i="1"/>
  <c r="BC128" i="1"/>
  <c r="BC126" i="1"/>
  <c r="BC125" i="1"/>
  <c r="BC124" i="1"/>
  <c r="BC114" i="1"/>
  <c r="BC113" i="1"/>
  <c r="BC109" i="1"/>
  <c r="BC107" i="1"/>
  <c r="BC106" i="1"/>
  <c r="BC103" i="1"/>
  <c r="AR129" i="1"/>
  <c r="AS129" i="1" s="1"/>
  <c r="AV129" i="1" s="1"/>
  <c r="F129" i="1" s="1"/>
  <c r="AY129" i="1" s="1"/>
  <c r="G129" i="1" s="1"/>
  <c r="I112" i="1"/>
  <c r="AR108" i="1"/>
  <c r="AS108" i="1" s="1"/>
  <c r="AV108" i="1" s="1"/>
  <c r="F108" i="1" s="1"/>
  <c r="AY108" i="1" s="1"/>
  <c r="I108" i="1"/>
  <c r="AR104" i="1"/>
  <c r="AS104" i="1" s="1"/>
  <c r="AV104" i="1" s="1"/>
  <c r="F104" i="1" s="1"/>
  <c r="AY104" i="1" s="1"/>
  <c r="AR102" i="1"/>
  <c r="AS102" i="1" s="1"/>
  <c r="AV102" i="1" s="1"/>
  <c r="F102" i="1" s="1"/>
  <c r="AY102" i="1" s="1"/>
  <c r="AR99" i="1"/>
  <c r="AS99" i="1" s="1"/>
  <c r="AV99" i="1" s="1"/>
  <c r="F99" i="1" s="1"/>
  <c r="AY99" i="1" s="1"/>
  <c r="I99" i="1"/>
  <c r="E102" i="1"/>
  <c r="H99" i="1"/>
  <c r="E99" i="1"/>
  <c r="AL98" i="1"/>
  <c r="E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2" i="1"/>
  <c r="H81" i="1"/>
  <c r="H80" i="1"/>
  <c r="H79" i="1"/>
  <c r="H78" i="1"/>
  <c r="H77" i="1"/>
  <c r="H76" i="1"/>
  <c r="H75" i="1"/>
  <c r="H74" i="1"/>
  <c r="H73" i="1"/>
  <c r="H72" i="1"/>
  <c r="AP98" i="1"/>
  <c r="J98" i="1" s="1"/>
  <c r="AQ98" i="1" s="1"/>
  <c r="I97" i="1"/>
  <c r="I96" i="1"/>
  <c r="I95" i="1"/>
  <c r="AR94" i="1"/>
  <c r="AS94" i="1" s="1"/>
  <c r="AV94" i="1" s="1"/>
  <c r="F94" i="1" s="1"/>
  <c r="AY94" i="1" s="1"/>
  <c r="AR88" i="1"/>
  <c r="AS88" i="1" s="1"/>
  <c r="AV88" i="1" s="1"/>
  <c r="F88" i="1" s="1"/>
  <c r="AY88" i="1" s="1"/>
  <c r="I88" i="1"/>
  <c r="I87" i="1"/>
  <c r="AR86" i="1"/>
  <c r="AS86" i="1" s="1"/>
  <c r="AV86" i="1" s="1"/>
  <c r="F86" i="1" s="1"/>
  <c r="AY86" i="1" s="1"/>
  <c r="I86" i="1"/>
  <c r="I85" i="1"/>
  <c r="I82" i="1"/>
  <c r="AR80" i="1"/>
  <c r="AS80" i="1" s="1"/>
  <c r="AV80" i="1" s="1"/>
  <c r="F80" i="1" s="1"/>
  <c r="AY80" i="1" s="1"/>
  <c r="I80" i="1"/>
  <c r="I79" i="1"/>
  <c r="AR78" i="1"/>
  <c r="AS78" i="1" s="1"/>
  <c r="AV78" i="1" s="1"/>
  <c r="F78" i="1" s="1"/>
  <c r="AY78" i="1" s="1"/>
  <c r="I77" i="1"/>
  <c r="AR76" i="1"/>
  <c r="AS76" i="1" s="1"/>
  <c r="AV76" i="1" s="1"/>
  <c r="F76" i="1" s="1"/>
  <c r="AY76" i="1" s="1"/>
  <c r="I76" i="1"/>
  <c r="I75" i="1"/>
  <c r="I74" i="1"/>
  <c r="I73" i="1"/>
  <c r="AR72" i="1"/>
  <c r="AS72" i="1" s="1"/>
  <c r="AV72" i="1" s="1"/>
  <c r="F72" i="1" s="1"/>
  <c r="AY72" i="1" s="1"/>
  <c r="I72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2" i="1"/>
  <c r="E81" i="1"/>
  <c r="E80" i="1"/>
  <c r="E79" i="1"/>
  <c r="E78" i="1"/>
  <c r="E77" i="1"/>
  <c r="E76" i="1"/>
  <c r="E75" i="1"/>
  <c r="E74" i="1"/>
  <c r="E73" i="1"/>
  <c r="E72" i="1"/>
  <c r="BC65" i="1"/>
  <c r="BC64" i="1"/>
  <c r="BC63" i="1"/>
  <c r="BC61" i="1"/>
  <c r="BC60" i="1"/>
  <c r="BC55" i="1"/>
  <c r="BC51" i="1"/>
  <c r="AR46" i="1"/>
  <c r="AS46" i="1" s="1"/>
  <c r="AV46" i="1" s="1"/>
  <c r="F46" i="1" s="1"/>
  <c r="AY46" i="1" s="1"/>
  <c r="I46" i="1"/>
  <c r="BC70" i="1"/>
  <c r="I51" i="1"/>
  <c r="E46" i="1"/>
  <c r="BC44" i="1"/>
  <c r="BC43" i="1"/>
  <c r="BC42" i="1"/>
  <c r="BC41" i="1"/>
  <c r="BC40" i="1"/>
  <c r="BC39" i="1"/>
  <c r="BC38" i="1"/>
  <c r="BC37" i="1"/>
  <c r="BC36" i="1"/>
  <c r="BC35" i="1"/>
  <c r="BC34" i="1"/>
  <c r="AP44" i="1"/>
  <c r="J44" i="1" s="1"/>
  <c r="AQ44" i="1" s="1"/>
  <c r="AP40" i="1"/>
  <c r="J40" i="1" s="1"/>
  <c r="AQ40" i="1" s="1"/>
  <c r="AP36" i="1"/>
  <c r="J36" i="1" s="1"/>
  <c r="AQ36" i="1" s="1"/>
  <c r="AL45" i="1"/>
  <c r="AL44" i="1"/>
  <c r="AL43" i="1"/>
  <c r="AL42" i="1"/>
  <c r="AP42" i="1" s="1"/>
  <c r="J42" i="1" s="1"/>
  <c r="AQ42" i="1" s="1"/>
  <c r="AL41" i="1"/>
  <c r="AL40" i="1"/>
  <c r="AL39" i="1"/>
  <c r="AL38" i="1"/>
  <c r="AP38" i="1" s="1"/>
  <c r="J38" i="1" s="1"/>
  <c r="AQ38" i="1" s="1"/>
  <c r="AL37" i="1"/>
  <c r="AL36" i="1"/>
  <c r="AL35" i="1"/>
  <c r="AL34" i="1"/>
  <c r="AP34" i="1" s="1"/>
  <c r="J34" i="1" s="1"/>
  <c r="AQ34" i="1" s="1"/>
  <c r="I26" i="1"/>
  <c r="AR26" i="1"/>
  <c r="AS26" i="1" s="1"/>
  <c r="AV26" i="1" s="1"/>
  <c r="F26" i="1" s="1"/>
  <c r="AY26" i="1" s="1"/>
  <c r="G26" i="1" s="1"/>
  <c r="I24" i="1"/>
  <c r="AR24" i="1"/>
  <c r="AS24" i="1" s="1"/>
  <c r="AV24" i="1" s="1"/>
  <c r="F24" i="1" s="1"/>
  <c r="AY24" i="1" s="1"/>
  <c r="G24" i="1" s="1"/>
  <c r="I22" i="1"/>
  <c r="AR22" i="1"/>
  <c r="AS22" i="1" s="1"/>
  <c r="AV22" i="1" s="1"/>
  <c r="F22" i="1" s="1"/>
  <c r="AY22" i="1" s="1"/>
  <c r="G22" i="1" s="1"/>
  <c r="AR28" i="1"/>
  <c r="AS28" i="1" s="1"/>
  <c r="AV28" i="1" s="1"/>
  <c r="F28" i="1" s="1"/>
  <c r="BC27" i="1"/>
  <c r="BC26" i="1"/>
  <c r="BC25" i="1"/>
  <c r="BC24" i="1"/>
  <c r="BC23" i="1"/>
  <c r="H21" i="1"/>
  <c r="E21" i="1"/>
  <c r="BE29" i="1" s="1"/>
  <c r="BC15" i="1"/>
  <c r="AX21" i="1"/>
  <c r="AP21" i="1"/>
  <c r="J21" i="1" s="1"/>
  <c r="AQ21" i="1" s="1"/>
  <c r="BC20" i="1"/>
  <c r="BC19" i="1"/>
  <c r="BC18" i="1"/>
  <c r="BC17" i="1"/>
  <c r="BC16" i="1"/>
  <c r="AL20" i="1"/>
  <c r="AL19" i="1"/>
  <c r="AL18" i="1"/>
  <c r="AL17" i="1"/>
  <c r="AL16" i="1"/>
  <c r="AL15" i="1"/>
  <c r="H29" i="1" l="1"/>
  <c r="AP29" i="1"/>
  <c r="J29" i="1" s="1"/>
  <c r="AQ29" i="1" s="1"/>
  <c r="I81" i="1"/>
  <c r="H27" i="1"/>
  <c r="AP27" i="1"/>
  <c r="J27" i="1" s="1"/>
  <c r="AQ27" i="1" s="1"/>
  <c r="AR106" i="1"/>
  <c r="AS106" i="1" s="1"/>
  <c r="AV106" i="1" s="1"/>
  <c r="F106" i="1" s="1"/>
  <c r="AY106" i="1" s="1"/>
  <c r="G106" i="1" s="1"/>
  <c r="AP131" i="1"/>
  <c r="J131" i="1" s="1"/>
  <c r="AQ131" i="1" s="1"/>
  <c r="I61" i="1"/>
  <c r="G91" i="1"/>
  <c r="AP133" i="1"/>
  <c r="J133" i="1" s="1"/>
  <c r="AQ133" i="1" s="1"/>
  <c r="G95" i="1"/>
  <c r="AR116" i="1"/>
  <c r="AS116" i="1" s="1"/>
  <c r="AV116" i="1" s="1"/>
  <c r="F116" i="1" s="1"/>
  <c r="AY116" i="1" s="1"/>
  <c r="G116" i="1" s="1"/>
  <c r="G75" i="1"/>
  <c r="AZ75" i="1" s="1"/>
  <c r="I90" i="1"/>
  <c r="I91" i="1"/>
  <c r="I123" i="1"/>
  <c r="AP121" i="1"/>
  <c r="J121" i="1" s="1"/>
  <c r="AQ121" i="1" s="1"/>
  <c r="AP53" i="1"/>
  <c r="J53" i="1" s="1"/>
  <c r="AQ53" i="1" s="1"/>
  <c r="I89" i="1"/>
  <c r="I92" i="1"/>
  <c r="AP57" i="1"/>
  <c r="J57" i="1" s="1"/>
  <c r="AQ57" i="1" s="1"/>
  <c r="G77" i="1"/>
  <c r="AP125" i="1"/>
  <c r="J125" i="1" s="1"/>
  <c r="AQ125" i="1" s="1"/>
  <c r="AP107" i="1"/>
  <c r="J107" i="1" s="1"/>
  <c r="AQ107" i="1" s="1"/>
  <c r="AR107" i="1" s="1"/>
  <c r="AS107" i="1" s="1"/>
  <c r="AV107" i="1" s="1"/>
  <c r="F107" i="1" s="1"/>
  <c r="AP126" i="1"/>
  <c r="J126" i="1" s="1"/>
  <c r="AQ126" i="1" s="1"/>
  <c r="AR126" i="1" s="1"/>
  <c r="AS126" i="1" s="1"/>
  <c r="AV126" i="1" s="1"/>
  <c r="F126" i="1" s="1"/>
  <c r="G89" i="1"/>
  <c r="AP47" i="1"/>
  <c r="J47" i="1" s="1"/>
  <c r="AQ47" i="1" s="1"/>
  <c r="I65" i="1"/>
  <c r="AP103" i="1"/>
  <c r="J103" i="1" s="1"/>
  <c r="AQ103" i="1" s="1"/>
  <c r="AR103" i="1" s="1"/>
  <c r="AS103" i="1" s="1"/>
  <c r="AV103" i="1" s="1"/>
  <c r="F103" i="1" s="1"/>
  <c r="G73" i="1"/>
  <c r="AZ73" i="1" s="1"/>
  <c r="BE99" i="1"/>
  <c r="BB99" i="1"/>
  <c r="I93" i="1"/>
  <c r="G79" i="1"/>
  <c r="AP110" i="1"/>
  <c r="J110" i="1" s="1"/>
  <c r="AQ110" i="1" s="1"/>
  <c r="H23" i="1"/>
  <c r="AP23" i="1"/>
  <c r="J23" i="1" s="1"/>
  <c r="AQ23" i="1" s="1"/>
  <c r="AP71" i="1"/>
  <c r="J71" i="1" s="1"/>
  <c r="AQ71" i="1" s="1"/>
  <c r="G93" i="1"/>
  <c r="AZ93" i="1" s="1"/>
  <c r="AR114" i="1"/>
  <c r="AS114" i="1" s="1"/>
  <c r="AV114" i="1" s="1"/>
  <c r="F114" i="1" s="1"/>
  <c r="AY114" i="1" s="1"/>
  <c r="G114" i="1" s="1"/>
  <c r="BE116" i="1"/>
  <c r="AP127" i="1"/>
  <c r="J127" i="1" s="1"/>
  <c r="AQ127" i="1" s="1"/>
  <c r="H69" i="1"/>
  <c r="AP69" i="1"/>
  <c r="J69" i="1" s="1"/>
  <c r="AQ69" i="1" s="1"/>
  <c r="AP25" i="1"/>
  <c r="J25" i="1" s="1"/>
  <c r="AQ25" i="1" s="1"/>
  <c r="AY107" i="1"/>
  <c r="G107" i="1" s="1"/>
  <c r="BA107" i="1" s="1"/>
  <c r="BB107" i="1"/>
  <c r="BD107" i="1" s="1"/>
  <c r="AY115" i="1"/>
  <c r="G115" i="1" s="1"/>
  <c r="BA115" i="1" s="1"/>
  <c r="BB115" i="1"/>
  <c r="BD115" i="1" s="1"/>
  <c r="AY126" i="1"/>
  <c r="G126" i="1" s="1"/>
  <c r="BA126" i="1" s="1"/>
  <c r="BB126" i="1"/>
  <c r="BD126" i="1" s="1"/>
  <c r="AY134" i="1"/>
  <c r="G134" i="1" s="1"/>
  <c r="BA134" i="1" s="1"/>
  <c r="BB134" i="1"/>
  <c r="BD134" i="1" s="1"/>
  <c r="AY103" i="1"/>
  <c r="G103" i="1" s="1"/>
  <c r="BA103" i="1" s="1"/>
  <c r="AY111" i="1"/>
  <c r="G111" i="1" s="1"/>
  <c r="BA111" i="1" s="1"/>
  <c r="BB111" i="1"/>
  <c r="BD111" i="1" s="1"/>
  <c r="AY122" i="1"/>
  <c r="G122" i="1" s="1"/>
  <c r="AZ122" i="1" s="1"/>
  <c r="BB122" i="1"/>
  <c r="BD122" i="1" s="1"/>
  <c r="AY130" i="1"/>
  <c r="G130" i="1" s="1"/>
  <c r="BB130" i="1"/>
  <c r="BD130" i="1" s="1"/>
  <c r="G102" i="1"/>
  <c r="BE47" i="1"/>
  <c r="BC33" i="1"/>
  <c r="BC68" i="1"/>
  <c r="BE82" i="1"/>
  <c r="BE65" i="1"/>
  <c r="AP52" i="1"/>
  <c r="J52" i="1" s="1"/>
  <c r="AQ52" i="1" s="1"/>
  <c r="AP56" i="1"/>
  <c r="J56" i="1" s="1"/>
  <c r="AQ56" i="1" s="1"/>
  <c r="AP60" i="1"/>
  <c r="J60" i="1" s="1"/>
  <c r="AQ60" i="1" s="1"/>
  <c r="AP64" i="1"/>
  <c r="J64" i="1" s="1"/>
  <c r="AQ64" i="1" s="1"/>
  <c r="BB46" i="1"/>
  <c r="I103" i="1"/>
  <c r="G104" i="1"/>
  <c r="AZ104" i="1" s="1"/>
  <c r="G108" i="1"/>
  <c r="AZ108" i="1" s="1"/>
  <c r="I111" i="1"/>
  <c r="G112" i="1"/>
  <c r="I115" i="1"/>
  <c r="I122" i="1"/>
  <c r="G123" i="1"/>
  <c r="BA123" i="1" s="1"/>
  <c r="I126" i="1"/>
  <c r="I130" i="1"/>
  <c r="I134" i="1"/>
  <c r="AP55" i="1"/>
  <c r="J55" i="1" s="1"/>
  <c r="AQ55" i="1" s="1"/>
  <c r="AP59" i="1"/>
  <c r="J59" i="1" s="1"/>
  <c r="AQ59" i="1" s="1"/>
  <c r="AP63" i="1"/>
  <c r="J63" i="1" s="1"/>
  <c r="AQ63" i="1" s="1"/>
  <c r="AP33" i="1"/>
  <c r="J33" i="1" s="1"/>
  <c r="AQ33" i="1" s="1"/>
  <c r="AP54" i="1"/>
  <c r="J54" i="1" s="1"/>
  <c r="AQ54" i="1" s="1"/>
  <c r="AP58" i="1"/>
  <c r="J58" i="1" s="1"/>
  <c r="AQ58" i="1" s="1"/>
  <c r="AP62" i="1"/>
  <c r="J62" i="1" s="1"/>
  <c r="AQ62" i="1" s="1"/>
  <c r="AP68" i="1"/>
  <c r="J68" i="1" s="1"/>
  <c r="AQ68" i="1" s="1"/>
  <c r="BE134" i="1"/>
  <c r="AP70" i="1"/>
  <c r="J70" i="1" s="1"/>
  <c r="AQ70" i="1" s="1"/>
  <c r="AP105" i="1"/>
  <c r="J105" i="1" s="1"/>
  <c r="AQ105" i="1" s="1"/>
  <c r="AP109" i="1"/>
  <c r="J109" i="1" s="1"/>
  <c r="AQ109" i="1" s="1"/>
  <c r="AP113" i="1"/>
  <c r="J113" i="1" s="1"/>
  <c r="AQ113" i="1" s="1"/>
  <c r="AP120" i="1"/>
  <c r="J120" i="1" s="1"/>
  <c r="AQ120" i="1" s="1"/>
  <c r="AP124" i="1"/>
  <c r="J124" i="1" s="1"/>
  <c r="AQ124" i="1" s="1"/>
  <c r="AP128" i="1"/>
  <c r="J128" i="1" s="1"/>
  <c r="AQ128" i="1" s="1"/>
  <c r="AP132" i="1"/>
  <c r="J132" i="1" s="1"/>
  <c r="AQ132" i="1" s="1"/>
  <c r="H16" i="1"/>
  <c r="H18" i="1"/>
  <c r="H20" i="1"/>
  <c r="AR21" i="1"/>
  <c r="AS21" i="1" s="1"/>
  <c r="AV21" i="1" s="1"/>
  <c r="F21" i="1" s="1"/>
  <c r="AY21" i="1" s="1"/>
  <c r="G21" i="1" s="1"/>
  <c r="I21" i="1"/>
  <c r="AP16" i="1"/>
  <c r="J16" i="1" s="1"/>
  <c r="AQ16" i="1" s="1"/>
  <c r="AP18" i="1"/>
  <c r="J18" i="1" s="1"/>
  <c r="AQ18" i="1" s="1"/>
  <c r="AP20" i="1"/>
  <c r="J20" i="1" s="1"/>
  <c r="AQ20" i="1" s="1"/>
  <c r="AY28" i="1"/>
  <c r="G28" i="1" s="1"/>
  <c r="BB28" i="1"/>
  <c r="BD28" i="1" s="1"/>
  <c r="BA22" i="1"/>
  <c r="AZ22" i="1"/>
  <c r="BA24" i="1"/>
  <c r="AZ24" i="1"/>
  <c r="BA26" i="1"/>
  <c r="AZ26" i="1"/>
  <c r="H35" i="1"/>
  <c r="H37" i="1"/>
  <c r="H39" i="1"/>
  <c r="H41" i="1"/>
  <c r="H43" i="1"/>
  <c r="H45" i="1"/>
  <c r="I34" i="1"/>
  <c r="AR34" i="1"/>
  <c r="AS34" i="1" s="1"/>
  <c r="AV34" i="1" s="1"/>
  <c r="F34" i="1" s="1"/>
  <c r="AY34" i="1" s="1"/>
  <c r="G34" i="1" s="1"/>
  <c r="I36" i="1"/>
  <c r="AR36" i="1"/>
  <c r="AS36" i="1" s="1"/>
  <c r="AV36" i="1" s="1"/>
  <c r="F36" i="1" s="1"/>
  <c r="AY36" i="1" s="1"/>
  <c r="G36" i="1" s="1"/>
  <c r="I38" i="1"/>
  <c r="AR38" i="1"/>
  <c r="AS38" i="1" s="1"/>
  <c r="AV38" i="1" s="1"/>
  <c r="F38" i="1" s="1"/>
  <c r="AY38" i="1" s="1"/>
  <c r="G38" i="1" s="1"/>
  <c r="I40" i="1"/>
  <c r="AR40" i="1"/>
  <c r="AS40" i="1" s="1"/>
  <c r="AV40" i="1" s="1"/>
  <c r="F40" i="1" s="1"/>
  <c r="AY40" i="1" s="1"/>
  <c r="G40" i="1" s="1"/>
  <c r="I42" i="1"/>
  <c r="AR42" i="1"/>
  <c r="AS42" i="1" s="1"/>
  <c r="AV42" i="1" s="1"/>
  <c r="F42" i="1" s="1"/>
  <c r="AY42" i="1" s="1"/>
  <c r="G42" i="1" s="1"/>
  <c r="I44" i="1"/>
  <c r="AR44" i="1"/>
  <c r="AS44" i="1" s="1"/>
  <c r="AV44" i="1" s="1"/>
  <c r="F44" i="1" s="1"/>
  <c r="AY44" i="1" s="1"/>
  <c r="G44" i="1" s="1"/>
  <c r="BC46" i="1"/>
  <c r="AZ51" i="1"/>
  <c r="BA51" i="1"/>
  <c r="AZ61" i="1"/>
  <c r="BA61" i="1"/>
  <c r="AZ65" i="1"/>
  <c r="BA65" i="1"/>
  <c r="BC72" i="1"/>
  <c r="BC74" i="1"/>
  <c r="BC76" i="1"/>
  <c r="BC78" i="1"/>
  <c r="BC80" i="1"/>
  <c r="BC82" i="1"/>
  <c r="BC86" i="1"/>
  <c r="BC88" i="1"/>
  <c r="BC90" i="1"/>
  <c r="BC92" i="1"/>
  <c r="BC94" i="1"/>
  <c r="BC96" i="1"/>
  <c r="G72" i="1"/>
  <c r="G74" i="1"/>
  <c r="BA75" i="1"/>
  <c r="G76" i="1"/>
  <c r="AZ77" i="1"/>
  <c r="BA77" i="1"/>
  <c r="G78" i="1"/>
  <c r="AZ79" i="1"/>
  <c r="BA79" i="1"/>
  <c r="G80" i="1"/>
  <c r="AZ81" i="1"/>
  <c r="BA81" i="1"/>
  <c r="G82" i="1"/>
  <c r="AZ85" i="1"/>
  <c r="BA85" i="1"/>
  <c r="G86" i="1"/>
  <c r="AZ87" i="1"/>
  <c r="BA87" i="1"/>
  <c r="G88" i="1"/>
  <c r="AZ89" i="1"/>
  <c r="BA89" i="1"/>
  <c r="G90" i="1"/>
  <c r="AZ91" i="1"/>
  <c r="BA91" i="1"/>
  <c r="G92" i="1"/>
  <c r="G94" i="1"/>
  <c r="AZ95" i="1"/>
  <c r="BA95" i="1"/>
  <c r="G96" i="1"/>
  <c r="G97" i="1"/>
  <c r="BB72" i="1"/>
  <c r="BB73" i="1"/>
  <c r="BB74" i="1"/>
  <c r="BB75" i="1"/>
  <c r="BB76" i="1"/>
  <c r="BB77" i="1"/>
  <c r="BB78" i="1"/>
  <c r="BB79" i="1"/>
  <c r="BB80" i="1"/>
  <c r="BB81" i="1"/>
  <c r="BB82" i="1"/>
  <c r="BD82" i="1" s="1"/>
  <c r="BB85" i="1"/>
  <c r="BB86" i="1"/>
  <c r="BD86" i="1" s="1"/>
  <c r="BB87" i="1"/>
  <c r="BB88" i="1"/>
  <c r="BD88" i="1" s="1"/>
  <c r="BB89" i="1"/>
  <c r="BB90" i="1"/>
  <c r="BD90" i="1" s="1"/>
  <c r="BB91" i="1"/>
  <c r="BB92" i="1"/>
  <c r="BB93" i="1"/>
  <c r="BB94" i="1"/>
  <c r="BB95" i="1"/>
  <c r="BB96" i="1"/>
  <c r="BB97" i="1"/>
  <c r="BC98" i="1"/>
  <c r="BC99" i="1"/>
  <c r="AZ102" i="1"/>
  <c r="BA102" i="1"/>
  <c r="AZ106" i="1"/>
  <c r="BA106" i="1"/>
  <c r="BA108" i="1"/>
  <c r="AZ112" i="1"/>
  <c r="BA112" i="1"/>
  <c r="AZ114" i="1"/>
  <c r="BA114" i="1"/>
  <c r="AZ129" i="1"/>
  <c r="BA129" i="1"/>
  <c r="H15" i="1"/>
  <c r="H17" i="1"/>
  <c r="H19" i="1"/>
  <c r="AP15" i="1"/>
  <c r="J15" i="1" s="1"/>
  <c r="AQ15" i="1" s="1"/>
  <c r="AP17" i="1"/>
  <c r="J17" i="1" s="1"/>
  <c r="AQ17" i="1" s="1"/>
  <c r="AP19" i="1"/>
  <c r="J19" i="1" s="1"/>
  <c r="AQ19" i="1" s="1"/>
  <c r="BC21" i="1"/>
  <c r="BB22" i="1"/>
  <c r="BD22" i="1" s="1"/>
  <c r="BB24" i="1"/>
  <c r="BD24" i="1" s="1"/>
  <c r="BB26" i="1"/>
  <c r="BD26" i="1" s="1"/>
  <c r="H34" i="1"/>
  <c r="H36" i="1"/>
  <c r="H38" i="1"/>
  <c r="H40" i="1"/>
  <c r="H42" i="1"/>
  <c r="BB42" i="1"/>
  <c r="BD42" i="1" s="1"/>
  <c r="H44" i="1"/>
  <c r="AP35" i="1"/>
  <c r="J35" i="1" s="1"/>
  <c r="AQ35" i="1" s="1"/>
  <c r="AP37" i="1"/>
  <c r="J37" i="1" s="1"/>
  <c r="AQ37" i="1" s="1"/>
  <c r="AP39" i="1"/>
  <c r="J39" i="1" s="1"/>
  <c r="AQ39" i="1" s="1"/>
  <c r="AP41" i="1"/>
  <c r="J41" i="1" s="1"/>
  <c r="AQ41" i="1" s="1"/>
  <c r="AP43" i="1"/>
  <c r="J43" i="1" s="1"/>
  <c r="AQ43" i="1" s="1"/>
  <c r="AP45" i="1"/>
  <c r="J45" i="1" s="1"/>
  <c r="AQ45" i="1" s="1"/>
  <c r="BB51" i="1"/>
  <c r="BD51" i="1" s="1"/>
  <c r="BB61" i="1"/>
  <c r="BD61" i="1" s="1"/>
  <c r="BB65" i="1"/>
  <c r="BD65" i="1" s="1"/>
  <c r="G46" i="1"/>
  <c r="BC73" i="1"/>
  <c r="BD73" i="1" s="1"/>
  <c r="BC75" i="1"/>
  <c r="BC77" i="1"/>
  <c r="BC79" i="1"/>
  <c r="BC81" i="1"/>
  <c r="BC85" i="1"/>
  <c r="BC87" i="1"/>
  <c r="BC89" i="1"/>
  <c r="BC91" i="1"/>
  <c r="BC93" i="1"/>
  <c r="BD93" i="1" s="1"/>
  <c r="BC95" i="1"/>
  <c r="BD95" i="1" s="1"/>
  <c r="BC97" i="1"/>
  <c r="BD97" i="1" s="1"/>
  <c r="AR98" i="1"/>
  <c r="AS98" i="1" s="1"/>
  <c r="AV98" i="1" s="1"/>
  <c r="F98" i="1" s="1"/>
  <c r="AY98" i="1" s="1"/>
  <c r="G98" i="1" s="1"/>
  <c r="I98" i="1"/>
  <c r="H98" i="1"/>
  <c r="BC102" i="1"/>
  <c r="BD102" i="1" s="1"/>
  <c r="G99" i="1"/>
  <c r="BB102" i="1"/>
  <c r="BB104" i="1"/>
  <c r="BD104" i="1" s="1"/>
  <c r="BB106" i="1"/>
  <c r="BD106" i="1" s="1"/>
  <c r="AZ107" i="1"/>
  <c r="BB108" i="1"/>
  <c r="BD108" i="1" s="1"/>
  <c r="BB112" i="1"/>
  <c r="BD112" i="1" s="1"/>
  <c r="BB114" i="1"/>
  <c r="BD114" i="1" s="1"/>
  <c r="AZ115" i="1"/>
  <c r="BB123" i="1"/>
  <c r="BD123" i="1" s="1"/>
  <c r="BB129" i="1"/>
  <c r="BD129" i="1" s="1"/>
  <c r="AZ130" i="1"/>
  <c r="BA130" i="1"/>
  <c r="AZ116" i="1" l="1"/>
  <c r="BA116" i="1"/>
  <c r="I71" i="1"/>
  <c r="AR71" i="1"/>
  <c r="AS71" i="1" s="1"/>
  <c r="AV71" i="1" s="1"/>
  <c r="F71" i="1" s="1"/>
  <c r="AY71" i="1" s="1"/>
  <c r="G71" i="1" s="1"/>
  <c r="BA122" i="1"/>
  <c r="BB71" i="1"/>
  <c r="BD71" i="1" s="1"/>
  <c r="I23" i="1"/>
  <c r="AR23" i="1"/>
  <c r="AS23" i="1" s="1"/>
  <c r="AV23" i="1" s="1"/>
  <c r="F23" i="1" s="1"/>
  <c r="AY23" i="1" s="1"/>
  <c r="G23" i="1" s="1"/>
  <c r="BB23" i="1"/>
  <c r="BD23" i="1" s="1"/>
  <c r="AR53" i="1"/>
  <c r="AS53" i="1" s="1"/>
  <c r="AV53" i="1" s="1"/>
  <c r="F53" i="1" s="1"/>
  <c r="AY53" i="1" s="1"/>
  <c r="G53" i="1" s="1"/>
  <c r="I53" i="1"/>
  <c r="BB38" i="1"/>
  <c r="BD38" i="1" s="1"/>
  <c r="BA93" i="1"/>
  <c r="BB103" i="1"/>
  <c r="BD103" i="1" s="1"/>
  <c r="I121" i="1"/>
  <c r="AR121" i="1"/>
  <c r="AS121" i="1" s="1"/>
  <c r="AV121" i="1" s="1"/>
  <c r="F121" i="1" s="1"/>
  <c r="I110" i="1"/>
  <c r="AR110" i="1"/>
  <c r="AS110" i="1" s="1"/>
  <c r="AV110" i="1" s="1"/>
  <c r="F110" i="1" s="1"/>
  <c r="AY110" i="1" s="1"/>
  <c r="G110" i="1" s="1"/>
  <c r="BB116" i="1"/>
  <c r="BD116" i="1" s="1"/>
  <c r="BB36" i="1"/>
  <c r="BD36" i="1" s="1"/>
  <c r="AR131" i="1"/>
  <c r="AS131" i="1" s="1"/>
  <c r="AV131" i="1" s="1"/>
  <c r="F131" i="1" s="1"/>
  <c r="I131" i="1"/>
  <c r="AZ111" i="1"/>
  <c r="BD78" i="1"/>
  <c r="BD91" i="1"/>
  <c r="BD76" i="1"/>
  <c r="AZ123" i="1"/>
  <c r="AR47" i="1"/>
  <c r="AS47" i="1" s="1"/>
  <c r="AV47" i="1" s="1"/>
  <c r="F47" i="1" s="1"/>
  <c r="AY47" i="1" s="1"/>
  <c r="G47" i="1" s="1"/>
  <c r="I47" i="1"/>
  <c r="BB34" i="1"/>
  <c r="BD34" i="1" s="1"/>
  <c r="AZ134" i="1"/>
  <c r="BD99" i="1"/>
  <c r="AR69" i="1"/>
  <c r="AS69" i="1" s="1"/>
  <c r="AV69" i="1" s="1"/>
  <c r="F69" i="1" s="1"/>
  <c r="I69" i="1"/>
  <c r="AZ103" i="1"/>
  <c r="BD72" i="1"/>
  <c r="AR127" i="1"/>
  <c r="AS127" i="1" s="1"/>
  <c r="AV127" i="1" s="1"/>
  <c r="F127" i="1" s="1"/>
  <c r="I127" i="1"/>
  <c r="I125" i="1"/>
  <c r="AR125" i="1"/>
  <c r="AS125" i="1" s="1"/>
  <c r="AV125" i="1" s="1"/>
  <c r="F125" i="1" s="1"/>
  <c r="BB40" i="1"/>
  <c r="BD40" i="1" s="1"/>
  <c r="BA104" i="1"/>
  <c r="BD80" i="1"/>
  <c r="BA73" i="1"/>
  <c r="BD89" i="1"/>
  <c r="BD87" i="1"/>
  <c r="BD85" i="1"/>
  <c r="BD96" i="1"/>
  <c r="BD74" i="1"/>
  <c r="AR27" i="1"/>
  <c r="AS27" i="1" s="1"/>
  <c r="AV27" i="1" s="1"/>
  <c r="F27" i="1" s="1"/>
  <c r="I27" i="1"/>
  <c r="BD81" i="1"/>
  <c r="BD79" i="1"/>
  <c r="BB44" i="1"/>
  <c r="BD44" i="1" s="1"/>
  <c r="BD94" i="1"/>
  <c r="BD77" i="1"/>
  <c r="I29" i="1"/>
  <c r="AR29" i="1"/>
  <c r="AS29" i="1" s="1"/>
  <c r="AV29" i="1" s="1"/>
  <c r="F29" i="1" s="1"/>
  <c r="I133" i="1"/>
  <c r="AR133" i="1"/>
  <c r="AS133" i="1" s="1"/>
  <c r="AV133" i="1" s="1"/>
  <c r="F133" i="1" s="1"/>
  <c r="AY133" i="1" s="1"/>
  <c r="G133" i="1" s="1"/>
  <c r="I25" i="1"/>
  <c r="AR25" i="1"/>
  <c r="AS25" i="1" s="1"/>
  <c r="AV25" i="1" s="1"/>
  <c r="F25" i="1" s="1"/>
  <c r="BD46" i="1"/>
  <c r="AZ126" i="1"/>
  <c r="BD75" i="1"/>
  <c r="BD92" i="1"/>
  <c r="I107" i="1"/>
  <c r="AR57" i="1"/>
  <c r="AS57" i="1" s="1"/>
  <c r="AV57" i="1" s="1"/>
  <c r="F57" i="1" s="1"/>
  <c r="I57" i="1"/>
  <c r="AR132" i="1"/>
  <c r="AS132" i="1" s="1"/>
  <c r="AV132" i="1" s="1"/>
  <c r="F132" i="1" s="1"/>
  <c r="AY132" i="1" s="1"/>
  <c r="G132" i="1" s="1"/>
  <c r="I132" i="1"/>
  <c r="AR124" i="1"/>
  <c r="AS124" i="1" s="1"/>
  <c r="AV124" i="1" s="1"/>
  <c r="F124" i="1" s="1"/>
  <c r="AY124" i="1" s="1"/>
  <c r="G124" i="1" s="1"/>
  <c r="I124" i="1"/>
  <c r="AR113" i="1"/>
  <c r="AS113" i="1" s="1"/>
  <c r="AV113" i="1" s="1"/>
  <c r="F113" i="1" s="1"/>
  <c r="AY113" i="1" s="1"/>
  <c r="G113" i="1" s="1"/>
  <c r="I113" i="1"/>
  <c r="AR105" i="1"/>
  <c r="AS105" i="1" s="1"/>
  <c r="AV105" i="1" s="1"/>
  <c r="F105" i="1" s="1"/>
  <c r="AY105" i="1" s="1"/>
  <c r="G105" i="1" s="1"/>
  <c r="I105" i="1"/>
  <c r="AR62" i="1"/>
  <c r="AS62" i="1" s="1"/>
  <c r="AV62" i="1" s="1"/>
  <c r="F62" i="1" s="1"/>
  <c r="AY62" i="1" s="1"/>
  <c r="G62" i="1" s="1"/>
  <c r="I62" i="1"/>
  <c r="AR54" i="1"/>
  <c r="AS54" i="1" s="1"/>
  <c r="AV54" i="1" s="1"/>
  <c r="F54" i="1" s="1"/>
  <c r="AY54" i="1" s="1"/>
  <c r="G54" i="1" s="1"/>
  <c r="I54" i="1"/>
  <c r="I63" i="1"/>
  <c r="AR63" i="1"/>
  <c r="AS63" i="1" s="1"/>
  <c r="AV63" i="1" s="1"/>
  <c r="F63" i="1" s="1"/>
  <c r="I55" i="1"/>
  <c r="AR55" i="1"/>
  <c r="AS55" i="1" s="1"/>
  <c r="AV55" i="1" s="1"/>
  <c r="F55" i="1" s="1"/>
  <c r="BB113" i="1"/>
  <c r="BD113" i="1" s="1"/>
  <c r="AR64" i="1"/>
  <c r="AS64" i="1" s="1"/>
  <c r="AV64" i="1" s="1"/>
  <c r="F64" i="1" s="1"/>
  <c r="AY64" i="1" s="1"/>
  <c r="G64" i="1" s="1"/>
  <c r="I64" i="1"/>
  <c r="AR56" i="1"/>
  <c r="AS56" i="1" s="1"/>
  <c r="AV56" i="1" s="1"/>
  <c r="F56" i="1" s="1"/>
  <c r="AY56" i="1" s="1"/>
  <c r="G56" i="1" s="1"/>
  <c r="I56" i="1"/>
  <c r="BB21" i="1"/>
  <c r="BD21" i="1" s="1"/>
  <c r="AR128" i="1"/>
  <c r="AS128" i="1" s="1"/>
  <c r="AV128" i="1" s="1"/>
  <c r="F128" i="1" s="1"/>
  <c r="AY128" i="1" s="1"/>
  <c r="G128" i="1" s="1"/>
  <c r="I128" i="1"/>
  <c r="AR120" i="1"/>
  <c r="AS120" i="1" s="1"/>
  <c r="AV120" i="1" s="1"/>
  <c r="F120" i="1" s="1"/>
  <c r="AY120" i="1" s="1"/>
  <c r="G120" i="1" s="1"/>
  <c r="I120" i="1"/>
  <c r="AR109" i="1"/>
  <c r="AS109" i="1" s="1"/>
  <c r="AV109" i="1" s="1"/>
  <c r="F109" i="1" s="1"/>
  <c r="AY109" i="1" s="1"/>
  <c r="G109" i="1" s="1"/>
  <c r="I109" i="1"/>
  <c r="AR70" i="1"/>
  <c r="AS70" i="1" s="1"/>
  <c r="AV70" i="1" s="1"/>
  <c r="F70" i="1" s="1"/>
  <c r="AY70" i="1" s="1"/>
  <c r="G70" i="1" s="1"/>
  <c r="I70" i="1"/>
  <c r="AR68" i="1"/>
  <c r="AS68" i="1" s="1"/>
  <c r="AV68" i="1" s="1"/>
  <c r="F68" i="1" s="1"/>
  <c r="AY68" i="1" s="1"/>
  <c r="G68" i="1" s="1"/>
  <c r="I68" i="1"/>
  <c r="AR58" i="1"/>
  <c r="AS58" i="1" s="1"/>
  <c r="AV58" i="1" s="1"/>
  <c r="F58" i="1" s="1"/>
  <c r="AY58" i="1" s="1"/>
  <c r="G58" i="1" s="1"/>
  <c r="I58" i="1"/>
  <c r="AR33" i="1"/>
  <c r="AS33" i="1" s="1"/>
  <c r="AV33" i="1" s="1"/>
  <c r="F33" i="1" s="1"/>
  <c r="I33" i="1"/>
  <c r="I59" i="1"/>
  <c r="AR59" i="1"/>
  <c r="AS59" i="1" s="1"/>
  <c r="AV59" i="1" s="1"/>
  <c r="F59" i="1" s="1"/>
  <c r="BB120" i="1"/>
  <c r="BD120" i="1" s="1"/>
  <c r="AR60" i="1"/>
  <c r="AS60" i="1" s="1"/>
  <c r="AV60" i="1" s="1"/>
  <c r="F60" i="1" s="1"/>
  <c r="AY60" i="1" s="1"/>
  <c r="G60" i="1" s="1"/>
  <c r="I60" i="1"/>
  <c r="AR52" i="1"/>
  <c r="AS52" i="1" s="1"/>
  <c r="AV52" i="1" s="1"/>
  <c r="F52" i="1" s="1"/>
  <c r="AY52" i="1" s="1"/>
  <c r="G52" i="1" s="1"/>
  <c r="I52" i="1"/>
  <c r="AZ99" i="1"/>
  <c r="BA99" i="1"/>
  <c r="AZ98" i="1"/>
  <c r="BA98" i="1"/>
  <c r="I45" i="1"/>
  <c r="AR45" i="1"/>
  <c r="AS45" i="1" s="1"/>
  <c r="AV45" i="1" s="1"/>
  <c r="F45" i="1" s="1"/>
  <c r="AY45" i="1" s="1"/>
  <c r="G45" i="1" s="1"/>
  <c r="I41" i="1"/>
  <c r="AR41" i="1"/>
  <c r="AS41" i="1" s="1"/>
  <c r="AV41" i="1" s="1"/>
  <c r="F41" i="1" s="1"/>
  <c r="AY41" i="1" s="1"/>
  <c r="G41" i="1" s="1"/>
  <c r="I37" i="1"/>
  <c r="AR37" i="1"/>
  <c r="AS37" i="1" s="1"/>
  <c r="AV37" i="1" s="1"/>
  <c r="F37" i="1" s="1"/>
  <c r="AY37" i="1" s="1"/>
  <c r="G37" i="1" s="1"/>
  <c r="I19" i="1"/>
  <c r="AR19" i="1"/>
  <c r="AS19" i="1" s="1"/>
  <c r="AV19" i="1" s="1"/>
  <c r="F19" i="1" s="1"/>
  <c r="AY19" i="1" s="1"/>
  <c r="G19" i="1" s="1"/>
  <c r="I15" i="1"/>
  <c r="AR15" i="1"/>
  <c r="AS15" i="1" s="1"/>
  <c r="AV15" i="1" s="1"/>
  <c r="F15" i="1" s="1"/>
  <c r="AY15" i="1" s="1"/>
  <c r="G15" i="1" s="1"/>
  <c r="AZ96" i="1"/>
  <c r="BA96" i="1"/>
  <c r="AZ92" i="1"/>
  <c r="BA92" i="1"/>
  <c r="AZ88" i="1"/>
  <c r="BA88" i="1"/>
  <c r="AZ82" i="1"/>
  <c r="BA82" i="1"/>
  <c r="AZ78" i="1"/>
  <c r="BA78" i="1"/>
  <c r="AZ74" i="1"/>
  <c r="BA74" i="1"/>
  <c r="BA44" i="1"/>
  <c r="AZ44" i="1"/>
  <c r="BA42" i="1"/>
  <c r="AZ42" i="1"/>
  <c r="BA40" i="1"/>
  <c r="AZ40" i="1"/>
  <c r="BA38" i="1"/>
  <c r="AZ38" i="1"/>
  <c r="BA36" i="1"/>
  <c r="AZ36" i="1"/>
  <c r="BA34" i="1"/>
  <c r="AZ34" i="1"/>
  <c r="I18" i="1"/>
  <c r="AR18" i="1"/>
  <c r="AS18" i="1" s="1"/>
  <c r="AV18" i="1" s="1"/>
  <c r="F18" i="1" s="1"/>
  <c r="AY18" i="1" s="1"/>
  <c r="G18" i="1" s="1"/>
  <c r="BB18" i="1"/>
  <c r="BD18" i="1" s="1"/>
  <c r="BB98" i="1"/>
  <c r="BD98" i="1" s="1"/>
  <c r="AZ46" i="1"/>
  <c r="BA46" i="1"/>
  <c r="I43" i="1"/>
  <c r="AR43" i="1"/>
  <c r="AS43" i="1" s="1"/>
  <c r="AV43" i="1" s="1"/>
  <c r="F43" i="1" s="1"/>
  <c r="AY43" i="1" s="1"/>
  <c r="G43" i="1" s="1"/>
  <c r="I39" i="1"/>
  <c r="AR39" i="1"/>
  <c r="AS39" i="1" s="1"/>
  <c r="AV39" i="1" s="1"/>
  <c r="F39" i="1" s="1"/>
  <c r="AY39" i="1" s="1"/>
  <c r="G39" i="1" s="1"/>
  <c r="I35" i="1"/>
  <c r="AR35" i="1"/>
  <c r="AS35" i="1" s="1"/>
  <c r="AV35" i="1" s="1"/>
  <c r="F35" i="1" s="1"/>
  <c r="AY35" i="1" s="1"/>
  <c r="G35" i="1" s="1"/>
  <c r="I17" i="1"/>
  <c r="AR17" i="1"/>
  <c r="AS17" i="1" s="1"/>
  <c r="AV17" i="1" s="1"/>
  <c r="F17" i="1" s="1"/>
  <c r="AY17" i="1" s="1"/>
  <c r="G17" i="1" s="1"/>
  <c r="BB17" i="1"/>
  <c r="BD17" i="1" s="1"/>
  <c r="AZ97" i="1"/>
  <c r="BA97" i="1"/>
  <c r="AZ94" i="1"/>
  <c r="BA94" i="1"/>
  <c r="AZ90" i="1"/>
  <c r="BA90" i="1"/>
  <c r="AZ86" i="1"/>
  <c r="BA86" i="1"/>
  <c r="AZ80" i="1"/>
  <c r="BA80" i="1"/>
  <c r="AZ76" i="1"/>
  <c r="BA76" i="1"/>
  <c r="AZ72" i="1"/>
  <c r="BA72" i="1"/>
  <c r="BA28" i="1"/>
  <c r="AZ28" i="1"/>
  <c r="I20" i="1"/>
  <c r="AR20" i="1"/>
  <c r="AS20" i="1" s="1"/>
  <c r="AV20" i="1" s="1"/>
  <c r="F20" i="1" s="1"/>
  <c r="AY20" i="1" s="1"/>
  <c r="G20" i="1" s="1"/>
  <c r="I16" i="1"/>
  <c r="AR16" i="1"/>
  <c r="AS16" i="1" s="1"/>
  <c r="AV16" i="1" s="1"/>
  <c r="F16" i="1" s="1"/>
  <c r="AY16" i="1" s="1"/>
  <c r="G16" i="1" s="1"/>
  <c r="AZ21" i="1"/>
  <c r="BA21" i="1"/>
  <c r="BB56" i="1" l="1"/>
  <c r="BD56" i="1" s="1"/>
  <c r="AY127" i="1"/>
  <c r="G127" i="1" s="1"/>
  <c r="BB127" i="1"/>
  <c r="BD127" i="1" s="1"/>
  <c r="BB19" i="1"/>
  <c r="BD19" i="1" s="1"/>
  <c r="AZ110" i="1"/>
  <c r="BA110" i="1"/>
  <c r="AY121" i="1"/>
  <c r="G121" i="1" s="1"/>
  <c r="BB121" i="1"/>
  <c r="BD121" i="1" s="1"/>
  <c r="AY69" i="1"/>
  <c r="G69" i="1" s="1"/>
  <c r="BB69" i="1"/>
  <c r="BD69" i="1" s="1"/>
  <c r="BB64" i="1"/>
  <c r="BD64" i="1" s="1"/>
  <c r="AY27" i="1"/>
  <c r="G27" i="1" s="1"/>
  <c r="BB27" i="1"/>
  <c r="BD27" i="1" s="1"/>
  <c r="BA47" i="1"/>
  <c r="AZ47" i="1"/>
  <c r="AY57" i="1"/>
  <c r="G57" i="1" s="1"/>
  <c r="BB57" i="1"/>
  <c r="BD57" i="1" s="1"/>
  <c r="AY25" i="1"/>
  <c r="G25" i="1" s="1"/>
  <c r="BB25" i="1"/>
  <c r="BD25" i="1" s="1"/>
  <c r="BA53" i="1"/>
  <c r="AZ53" i="1"/>
  <c r="AZ71" i="1"/>
  <c r="BA71" i="1"/>
  <c r="BB132" i="1"/>
  <c r="BD132" i="1" s="1"/>
  <c r="BA23" i="1"/>
  <c r="AZ23" i="1"/>
  <c r="BB41" i="1"/>
  <c r="BD41" i="1" s="1"/>
  <c r="BB52" i="1"/>
  <c r="BD52" i="1" s="1"/>
  <c r="BB110" i="1"/>
  <c r="BD110" i="1" s="1"/>
  <c r="BB58" i="1"/>
  <c r="BD58" i="1" s="1"/>
  <c r="AZ133" i="1"/>
  <c r="BA133" i="1"/>
  <c r="AY125" i="1"/>
  <c r="G125" i="1" s="1"/>
  <c r="BB125" i="1"/>
  <c r="BD125" i="1" s="1"/>
  <c r="AY131" i="1"/>
  <c r="G131" i="1" s="1"/>
  <c r="BB131" i="1"/>
  <c r="BD131" i="1" s="1"/>
  <c r="BB47" i="1"/>
  <c r="BD47" i="1" s="1"/>
  <c r="BB45" i="1"/>
  <c r="BD45" i="1" s="1"/>
  <c r="BB62" i="1"/>
  <c r="BD62" i="1" s="1"/>
  <c r="BB15" i="1"/>
  <c r="BD15" i="1" s="1"/>
  <c r="BB60" i="1"/>
  <c r="BD60" i="1" s="1"/>
  <c r="AY29" i="1"/>
  <c r="G29" i="1" s="1"/>
  <c r="BB29" i="1"/>
  <c r="BD29" i="1" s="1"/>
  <c r="BB53" i="1"/>
  <c r="BD53" i="1" s="1"/>
  <c r="BB133" i="1"/>
  <c r="BD133" i="1" s="1"/>
  <c r="AZ60" i="1"/>
  <c r="BA60" i="1"/>
  <c r="AY59" i="1"/>
  <c r="G59" i="1" s="1"/>
  <c r="BB59" i="1"/>
  <c r="BD59" i="1" s="1"/>
  <c r="BA68" i="1"/>
  <c r="AZ68" i="1"/>
  <c r="BA70" i="1"/>
  <c r="AZ70" i="1"/>
  <c r="AZ109" i="1"/>
  <c r="BA109" i="1"/>
  <c r="AZ120" i="1"/>
  <c r="BA120" i="1"/>
  <c r="AZ128" i="1"/>
  <c r="BA128" i="1"/>
  <c r="AZ64" i="1"/>
  <c r="BA64" i="1"/>
  <c r="BA54" i="1"/>
  <c r="AZ54" i="1"/>
  <c r="AZ105" i="1"/>
  <c r="BA105" i="1"/>
  <c r="AZ113" i="1"/>
  <c r="BA113" i="1"/>
  <c r="AZ124" i="1"/>
  <c r="BA124" i="1"/>
  <c r="AZ132" i="1"/>
  <c r="BA132" i="1"/>
  <c r="AZ52" i="1"/>
  <c r="BA52" i="1"/>
  <c r="BB109" i="1"/>
  <c r="BD109" i="1" s="1"/>
  <c r="BB128" i="1"/>
  <c r="BD128" i="1" s="1"/>
  <c r="AY33" i="1"/>
  <c r="G33" i="1" s="1"/>
  <c r="BB33" i="1"/>
  <c r="BD33" i="1" s="1"/>
  <c r="BA58" i="1"/>
  <c r="AZ58" i="1"/>
  <c r="BB68" i="1"/>
  <c r="BD68" i="1" s="1"/>
  <c r="BB70" i="1"/>
  <c r="BD70" i="1" s="1"/>
  <c r="AZ56" i="1"/>
  <c r="BA56" i="1"/>
  <c r="BB105" i="1"/>
  <c r="BD105" i="1" s="1"/>
  <c r="BB124" i="1"/>
  <c r="BD124" i="1" s="1"/>
  <c r="AY55" i="1"/>
  <c r="G55" i="1" s="1"/>
  <c r="BB55" i="1"/>
  <c r="BD55" i="1" s="1"/>
  <c r="AY63" i="1"/>
  <c r="G63" i="1" s="1"/>
  <c r="BB63" i="1"/>
  <c r="BD63" i="1" s="1"/>
  <c r="BB54" i="1"/>
  <c r="BD54" i="1" s="1"/>
  <c r="BA62" i="1"/>
  <c r="AZ62" i="1"/>
  <c r="BA17" i="1"/>
  <c r="AZ17" i="1"/>
  <c r="BA35" i="1"/>
  <c r="AZ35" i="1"/>
  <c r="BA39" i="1"/>
  <c r="AZ39" i="1"/>
  <c r="BA43" i="1"/>
  <c r="AZ43" i="1"/>
  <c r="BA18" i="1"/>
  <c r="AZ18" i="1"/>
  <c r="BB37" i="1"/>
  <c r="BD37" i="1" s="1"/>
  <c r="BB20" i="1"/>
  <c r="BD20" i="1" s="1"/>
  <c r="BB39" i="1"/>
  <c r="BD39" i="1" s="1"/>
  <c r="BA16" i="1"/>
  <c r="AZ16" i="1"/>
  <c r="BA20" i="1"/>
  <c r="AZ20" i="1"/>
  <c r="BA15" i="1"/>
  <c r="AZ15" i="1"/>
  <c r="BA19" i="1"/>
  <c r="AZ19" i="1"/>
  <c r="BA37" i="1"/>
  <c r="AZ37" i="1"/>
  <c r="BA41" i="1"/>
  <c r="AZ41" i="1"/>
  <c r="AZ45" i="1"/>
  <c r="BA45" i="1"/>
  <c r="BB16" i="1"/>
  <c r="BD16" i="1" s="1"/>
  <c r="BB35" i="1"/>
  <c r="BD35" i="1" s="1"/>
  <c r="BB43" i="1"/>
  <c r="BD43" i="1" s="1"/>
  <c r="AZ25" i="1" l="1"/>
  <c r="BA25" i="1"/>
  <c r="BA57" i="1"/>
  <c r="AZ57" i="1"/>
  <c r="BA131" i="1"/>
  <c r="AZ131" i="1"/>
  <c r="AZ121" i="1"/>
  <c r="BA121" i="1"/>
  <c r="BA27" i="1"/>
  <c r="AZ27" i="1"/>
  <c r="BA125" i="1"/>
  <c r="AZ125" i="1"/>
  <c r="BA69" i="1"/>
  <c r="AZ69" i="1"/>
  <c r="BA29" i="1"/>
  <c r="AZ29" i="1"/>
  <c r="AZ127" i="1"/>
  <c r="BA127" i="1"/>
  <c r="AZ63" i="1"/>
  <c r="BA63" i="1"/>
  <c r="AZ55" i="1"/>
  <c r="BA55" i="1"/>
  <c r="AZ33" i="1"/>
  <c r="BA33" i="1"/>
  <c r="AZ59" i="1"/>
  <c r="BA59" i="1"/>
</calcChain>
</file>

<file path=xl/sharedStrings.xml><?xml version="1.0" encoding="utf-8"?>
<sst xmlns="http://schemas.openxmlformats.org/spreadsheetml/2006/main" count="382" uniqueCount="142">
  <si>
    <t>OPEN 6.2.4</t>
  </si>
  <si>
    <t>Tue Jun 23 2015 11:13:04</t>
  </si>
  <si>
    <t>Unit=</t>
  </si>
  <si>
    <t>PSC-3840</t>
  </si>
  <si>
    <t>LightSource=</t>
  </si>
  <si>
    <t>6400-02 or -02B LED Source</t>
  </si>
  <si>
    <t>A/D AvgTime=</t>
  </si>
  <si>
    <t>Config=</t>
  </si>
  <si>
    <t>/User/Configs/UserPrefs/2x3 LED.xml</t>
  </si>
  <si>
    <t>Remark=</t>
  </si>
  <si>
    <t/>
  </si>
  <si>
    <t>Obs</t>
  </si>
  <si>
    <t>HHMMSS</t>
  </si>
  <si>
    <t>FTime</t>
  </si>
  <si>
    <t>EBal?</t>
  </si>
  <si>
    <t>Photo</t>
  </si>
  <si>
    <t>Cond</t>
  </si>
  <si>
    <t>Ci</t>
  </si>
  <si>
    <t>Trmmol</t>
  </si>
  <si>
    <t>VpdL</t>
  </si>
  <si>
    <t>CTleaf</t>
  </si>
  <si>
    <t>Area</t>
  </si>
  <si>
    <t>BLC_1</t>
  </si>
  <si>
    <t>StmRat</t>
  </si>
  <si>
    <t>BLCond</t>
  </si>
  <si>
    <t>Tair</t>
  </si>
  <si>
    <t>Tleaf</t>
  </si>
  <si>
    <t>TBlk</t>
  </si>
  <si>
    <t>CO2R</t>
  </si>
  <si>
    <t>CO2S</t>
  </si>
  <si>
    <t>H2OR</t>
  </si>
  <si>
    <t>H2OS</t>
  </si>
  <si>
    <t>RH_R</t>
  </si>
  <si>
    <t>RH_S</t>
  </si>
  <si>
    <t>Flow</t>
  </si>
  <si>
    <t>PARi</t>
  </si>
  <si>
    <t>PARo</t>
  </si>
  <si>
    <t>Press</t>
  </si>
  <si>
    <t>CsMch</t>
  </si>
  <si>
    <t>HsMch</t>
  </si>
  <si>
    <t>StableF</t>
  </si>
  <si>
    <t>BLCslope</t>
  </si>
  <si>
    <t>BLCoffst</t>
  </si>
  <si>
    <t>f_parin</t>
  </si>
  <si>
    <t>f_parout</t>
  </si>
  <si>
    <t>alphaK</t>
  </si>
  <si>
    <t>Status</t>
  </si>
  <si>
    <t>fda</t>
  </si>
  <si>
    <t>Trans</t>
  </si>
  <si>
    <t>Tair_K</t>
  </si>
  <si>
    <t>Twall_K</t>
  </si>
  <si>
    <t>R(W/m2)</t>
  </si>
  <si>
    <t>Tl-Ta</t>
  </si>
  <si>
    <t>SVTleaf</t>
  </si>
  <si>
    <t>h2o_i</t>
  </si>
  <si>
    <t>h20diff</t>
  </si>
  <si>
    <t>CTair</t>
  </si>
  <si>
    <t>SVTair</t>
  </si>
  <si>
    <t>CndTotal</t>
  </si>
  <si>
    <t>vp_kPa</t>
  </si>
  <si>
    <t>VpdA</t>
  </si>
  <si>
    <t>CndCO2</t>
  </si>
  <si>
    <t>Ci_Pa</t>
  </si>
  <si>
    <t>Ci/Ca</t>
  </si>
  <si>
    <t>RHsfc</t>
  </si>
  <si>
    <t>C2sfc</t>
  </si>
  <si>
    <t>AHs/Cs</t>
  </si>
  <si>
    <t>in</t>
  </si>
  <si>
    <t>out</t>
  </si>
  <si>
    <t xml:space="preserve">"11:13:12 Coolers: Tblock -&gt; 0.00 C"
</t>
  </si>
  <si>
    <t xml:space="preserve">"11:32:36 Flow: Fixed -&gt; 500 umol/s"
</t>
  </si>
  <si>
    <t xml:space="preserve">"11:32:59 Coolers: Tblock -&gt; 14.69 C"
</t>
  </si>
  <si>
    <t xml:space="preserve">"11:42:37 Flow: Fixed -&gt; 500 umol/s"
</t>
  </si>
  <si>
    <t>11:42:58</t>
  </si>
  <si>
    <t>11:42:59</t>
  </si>
  <si>
    <t>11:43:00</t>
  </si>
  <si>
    <t>11:43:01</t>
  </si>
  <si>
    <t>11:43:02</t>
  </si>
  <si>
    <t>11:43:03</t>
  </si>
  <si>
    <t>11:43:04</t>
  </si>
  <si>
    <t>11:43:05</t>
  </si>
  <si>
    <t xml:space="preserve">"11:43:20 Coolers: Tblock -&gt; 19.00 C"
</t>
  </si>
  <si>
    <t xml:space="preserve">"11:46:17 Flow: Fixed -&gt; 500 umol/s"
</t>
  </si>
  <si>
    <t xml:space="preserve">"11:49:51 Flow: Fixed -&gt; 500 umol/s"
</t>
  </si>
  <si>
    <t>11:50:53</t>
  </si>
  <si>
    <t>11:50:54</t>
  </si>
  <si>
    <t>11:50:55</t>
  </si>
  <si>
    <t>11:50:56</t>
  </si>
  <si>
    <t>11:50:57</t>
  </si>
  <si>
    <t>11:50:58</t>
  </si>
  <si>
    <t>11:50:59</t>
  </si>
  <si>
    <t xml:space="preserve">"11:51:13 Coolers: Tblock -&gt; 24.00 C"
</t>
  </si>
  <si>
    <t xml:space="preserve">"11:54:34 Flow: Fixed -&gt; 500 umol/s"
</t>
  </si>
  <si>
    <t xml:space="preserve">"11:58:08 Flow: Fixed -&gt; 500 umol/s"
</t>
  </si>
  <si>
    <t>12:00:11</t>
  </si>
  <si>
    <t>12:00:12</t>
  </si>
  <si>
    <t>12:00:13</t>
  </si>
  <si>
    <t>12:00:14</t>
  </si>
  <si>
    <t>12:00:15</t>
  </si>
  <si>
    <t>12:00:16</t>
  </si>
  <si>
    <t>12:00:17</t>
  </si>
  <si>
    <t>12:00:18</t>
  </si>
  <si>
    <t xml:space="preserve">"12:00:25 Coolers: Tblock -&gt; 29.00 C"
</t>
  </si>
  <si>
    <t xml:space="preserve">"12:03:21 Flow: Fixed -&gt; 500 umol/s"
</t>
  </si>
  <si>
    <t>12:03:47</t>
  </si>
  <si>
    <t>12:03:48</t>
  </si>
  <si>
    <t>12:03:49</t>
  </si>
  <si>
    <t>12:03:50</t>
  </si>
  <si>
    <t>12:03:51</t>
  </si>
  <si>
    <t>12:03:52</t>
  </si>
  <si>
    <t>12:03:53</t>
  </si>
  <si>
    <t>12:03:54</t>
  </si>
  <si>
    <t xml:space="preserve">"12:04:05 Coolers: Tblock -&gt; 34.00 C"
</t>
  </si>
  <si>
    <t xml:space="preserve">"12:08:07 Flow: Fixed -&gt; 500 umol/s"
</t>
  </si>
  <si>
    <t>12:08:19</t>
  </si>
  <si>
    <t>12:08:20</t>
  </si>
  <si>
    <t>12:08:21</t>
  </si>
  <si>
    <t>12:08:22</t>
  </si>
  <si>
    <t>12:08:23</t>
  </si>
  <si>
    <t>12:08:24</t>
  </si>
  <si>
    <t>12:08:25</t>
  </si>
  <si>
    <t xml:space="preserve">"12:08:34 Coolers: Tblock -&gt; 39.00 C"
</t>
  </si>
  <si>
    <t xml:space="preserve">"12:12:05 Flow: Fixed -&gt; 500 umol/s"
</t>
  </si>
  <si>
    <t>12:12:37</t>
  </si>
  <si>
    <t>12:12:38</t>
  </si>
  <si>
    <t>12:12:39</t>
  </si>
  <si>
    <t>12:12:40</t>
  </si>
  <si>
    <t>12:12:41</t>
  </si>
  <si>
    <t>12:12:42</t>
  </si>
  <si>
    <t>12:12:43</t>
  </si>
  <si>
    <t>12:12:44</t>
  </si>
  <si>
    <t xml:space="preserve">"12:12:52 Coolers: Tblock -&gt; 44.00 C"
</t>
  </si>
  <si>
    <t xml:space="preserve">"12:19:14 Flow: Fixed -&gt; 500 umol/s"
</t>
  </si>
  <si>
    <t xml:space="preserve">"12:19:35 Flow: Fixed -&gt; 500 umol/s"
</t>
  </si>
  <si>
    <t>12:19:45</t>
  </si>
  <si>
    <t>12:19:46</t>
  </si>
  <si>
    <t>12:19:47</t>
  </si>
  <si>
    <t>12:19:48</t>
  </si>
  <si>
    <t>12:19:49</t>
  </si>
  <si>
    <t>12:19:50</t>
  </si>
  <si>
    <t>12:19:51</t>
  </si>
  <si>
    <t>12:19:52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</si>
</sst>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Protection="1">
      <protection locked="0"/>
    </xf>
    <xf numFmtId="0" fontId="0" fillId="2" borderId="0" xfId="0" applyFill="1" applyProtection="1">
      <protection locked="0"/>
    </xf>
    <xf numFmtId="0" fontId="0" fillId="3" borderId="0" xfId="0" applyFill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J134"/>
  <sheetViews>
    <sheetView tabSelected="1" topLeftCell="BC1" workbookViewId="0">
      <selection activeCell="BH11" sqref="BH11"/>
    </sheetView>
  </sheetViews>
  <sheetFormatPr defaultRowHeight="15" x14ac:dyDescent="0.25"/>
  <sheetData>
    <row r="1" spans="1:114" x14ac:dyDescent="0.25">
      <c r="A1" s="1" t="s">
        <v>0</v>
      </c>
    </row>
    <row r="2" spans="1:114" x14ac:dyDescent="0.25">
      <c r="A2" s="1" t="s">
        <v>1</v>
      </c>
    </row>
    <row r="3" spans="1:114" x14ac:dyDescent="0.25">
      <c r="A3" s="1" t="s">
        <v>2</v>
      </c>
      <c r="B3" s="1" t="s">
        <v>3</v>
      </c>
    </row>
    <row r="4" spans="1:114" x14ac:dyDescent="0.25">
      <c r="A4" s="1" t="s">
        <v>4</v>
      </c>
      <c r="B4" s="1" t="s">
        <v>5</v>
      </c>
      <c r="C4" s="1">
        <v>1</v>
      </c>
      <c r="D4" s="1">
        <v>0.15999999642372131</v>
      </c>
    </row>
    <row r="5" spans="1:114" x14ac:dyDescent="0.25">
      <c r="A5" s="1" t="s">
        <v>6</v>
      </c>
      <c r="B5" s="1">
        <v>4</v>
      </c>
    </row>
    <row r="6" spans="1:114" x14ac:dyDescent="0.25">
      <c r="A6" s="1" t="s">
        <v>7</v>
      </c>
      <c r="B6" s="1" t="s">
        <v>8</v>
      </c>
    </row>
    <row r="7" spans="1:114" x14ac:dyDescent="0.25">
      <c r="A7" s="1" t="s">
        <v>9</v>
      </c>
      <c r="B7" s="1" t="s">
        <v>10</v>
      </c>
    </row>
    <row r="9" spans="1:114" x14ac:dyDescent="0.25">
      <c r="A9" s="1" t="s">
        <v>11</v>
      </c>
      <c r="B9" s="1" t="s">
        <v>12</v>
      </c>
      <c r="C9" s="1" t="s">
        <v>13</v>
      </c>
      <c r="D9" s="1" t="s">
        <v>14</v>
      </c>
      <c r="E9" s="1" t="s">
        <v>15</v>
      </c>
      <c r="F9" s="1" t="s">
        <v>16</v>
      </c>
      <c r="G9" s="1" t="s">
        <v>17</v>
      </c>
      <c r="H9" s="1" t="s">
        <v>18</v>
      </c>
      <c r="I9" s="1" t="s">
        <v>19</v>
      </c>
      <c r="J9" s="1" t="s">
        <v>20</v>
      </c>
      <c r="K9" s="1" t="s">
        <v>21</v>
      </c>
      <c r="L9" s="1" t="s">
        <v>22</v>
      </c>
      <c r="M9" s="1" t="s">
        <v>23</v>
      </c>
      <c r="N9" s="1" t="s">
        <v>24</v>
      </c>
      <c r="O9" s="1" t="s">
        <v>25</v>
      </c>
      <c r="P9" s="1" t="s">
        <v>26</v>
      </c>
      <c r="Q9" s="1" t="s">
        <v>27</v>
      </c>
      <c r="R9" s="1" t="s">
        <v>28</v>
      </c>
      <c r="S9" s="1" t="s">
        <v>29</v>
      </c>
      <c r="T9" s="1" t="s">
        <v>30</v>
      </c>
      <c r="U9" s="1" t="s">
        <v>31</v>
      </c>
      <c r="V9" s="1" t="s">
        <v>32</v>
      </c>
      <c r="W9" s="1" t="s">
        <v>33</v>
      </c>
      <c r="X9" s="1" t="s">
        <v>34</v>
      </c>
      <c r="Y9" s="1" t="s">
        <v>35</v>
      </c>
      <c r="Z9" s="1" t="s">
        <v>36</v>
      </c>
      <c r="AA9" s="1" t="s">
        <v>37</v>
      </c>
      <c r="AB9" s="1" t="s">
        <v>38</v>
      </c>
      <c r="AC9" s="1" t="s">
        <v>39</v>
      </c>
      <c r="AD9" s="1" t="s">
        <v>40</v>
      </c>
      <c r="AE9" s="1" t="s">
        <v>41</v>
      </c>
      <c r="AF9" s="1" t="s">
        <v>42</v>
      </c>
      <c r="AG9" s="1" t="s">
        <v>43</v>
      </c>
      <c r="AH9" s="1" t="s">
        <v>44</v>
      </c>
      <c r="AI9" s="1" t="s">
        <v>45</v>
      </c>
      <c r="AJ9" s="1" t="s">
        <v>46</v>
      </c>
      <c r="AK9" s="1" t="s">
        <v>47</v>
      </c>
      <c r="AL9" s="1" t="s">
        <v>48</v>
      </c>
      <c r="AM9" s="1" t="s">
        <v>49</v>
      </c>
      <c r="AN9" s="1" t="s">
        <v>50</v>
      </c>
      <c r="AO9" s="1" t="s">
        <v>51</v>
      </c>
      <c r="AP9" s="1" t="s">
        <v>52</v>
      </c>
      <c r="AQ9" s="1" t="s">
        <v>53</v>
      </c>
      <c r="AR9" s="1" t="s">
        <v>54</v>
      </c>
      <c r="AS9" s="1" t="s">
        <v>55</v>
      </c>
      <c r="AT9" s="1" t="s">
        <v>56</v>
      </c>
      <c r="AU9" s="1" t="s">
        <v>57</v>
      </c>
      <c r="AV9" s="1" t="s">
        <v>58</v>
      </c>
      <c r="AW9" s="1" t="s">
        <v>59</v>
      </c>
      <c r="AX9" s="1" t="s">
        <v>60</v>
      </c>
      <c r="AY9" s="1" t="s">
        <v>61</v>
      </c>
      <c r="AZ9" s="1" t="s">
        <v>62</v>
      </c>
      <c r="BA9" s="1" t="s">
        <v>63</v>
      </c>
      <c r="BB9" s="1" t="s">
        <v>64</v>
      </c>
      <c r="BC9" s="1" t="s">
        <v>65</v>
      </c>
      <c r="BD9" s="1" t="s">
        <v>66</v>
      </c>
      <c r="BE9" s="2" t="s">
        <v>15</v>
      </c>
      <c r="BF9" s="2" t="s">
        <v>25</v>
      </c>
      <c r="BG9" s="2" t="s">
        <v>26</v>
      </c>
      <c r="BH9" s="3" t="s">
        <v>12</v>
      </c>
      <c r="BI9" s="3" t="s">
        <v>13</v>
      </c>
      <c r="BJ9" s="3" t="s">
        <v>14</v>
      </c>
      <c r="BK9" s="3" t="s">
        <v>15</v>
      </c>
      <c r="BL9" s="3" t="s">
        <v>16</v>
      </c>
      <c r="BM9" s="3" t="s">
        <v>17</v>
      </c>
      <c r="BN9" s="3" t="s">
        <v>18</v>
      </c>
      <c r="BO9" s="3" t="s">
        <v>19</v>
      </c>
      <c r="BP9" s="3" t="s">
        <v>20</v>
      </c>
      <c r="BQ9" s="3" t="s">
        <v>21</v>
      </c>
      <c r="BR9" s="3" t="s">
        <v>22</v>
      </c>
      <c r="BS9" s="3" t="s">
        <v>23</v>
      </c>
      <c r="BT9" s="3" t="s">
        <v>24</v>
      </c>
      <c r="BU9" s="3" t="s">
        <v>25</v>
      </c>
      <c r="BV9" s="3" t="s">
        <v>26</v>
      </c>
      <c r="BW9" s="3" t="s">
        <v>27</v>
      </c>
      <c r="BX9" s="3" t="s">
        <v>28</v>
      </c>
      <c r="BY9" s="3" t="s">
        <v>29</v>
      </c>
      <c r="BZ9" s="3" t="s">
        <v>30</v>
      </c>
      <c r="CA9" s="3" t="s">
        <v>31</v>
      </c>
      <c r="CB9" s="3" t="s">
        <v>32</v>
      </c>
      <c r="CC9" s="3" t="s">
        <v>33</v>
      </c>
      <c r="CD9" s="3" t="s">
        <v>34</v>
      </c>
      <c r="CE9" s="3" t="s">
        <v>35</v>
      </c>
      <c r="CF9" s="3" t="s">
        <v>36</v>
      </c>
      <c r="CG9" s="3" t="s">
        <v>37</v>
      </c>
      <c r="CH9" s="3" t="s">
        <v>38</v>
      </c>
      <c r="CI9" s="3" t="s">
        <v>39</v>
      </c>
      <c r="CJ9" s="3" t="s">
        <v>40</v>
      </c>
      <c r="CK9" s="3" t="s">
        <v>41</v>
      </c>
      <c r="CL9" s="3" t="s">
        <v>42</v>
      </c>
      <c r="CM9" s="3" t="s">
        <v>43</v>
      </c>
      <c r="CN9" s="3" t="s">
        <v>44</v>
      </c>
      <c r="CO9" s="3" t="s">
        <v>45</v>
      </c>
      <c r="CP9" s="3" t="s">
        <v>46</v>
      </c>
      <c r="CQ9" s="3" t="s">
        <v>47</v>
      </c>
      <c r="CR9" s="3" t="s">
        <v>48</v>
      </c>
      <c r="CS9" s="3" t="s">
        <v>49</v>
      </c>
      <c r="CT9" s="3" t="s">
        <v>50</v>
      </c>
      <c r="CU9" s="3" t="s">
        <v>51</v>
      </c>
      <c r="CV9" s="3" t="s">
        <v>52</v>
      </c>
      <c r="CW9" s="3" t="s">
        <v>53</v>
      </c>
      <c r="CX9" s="3" t="s">
        <v>54</v>
      </c>
      <c r="CY9" s="3" t="s">
        <v>55</v>
      </c>
      <c r="CZ9" s="3" t="s">
        <v>56</v>
      </c>
      <c r="DA9" s="3" t="s">
        <v>57</v>
      </c>
      <c r="DB9" s="3" t="s">
        <v>58</v>
      </c>
      <c r="DC9" s="3" t="s">
        <v>59</v>
      </c>
      <c r="DD9" s="3" t="s">
        <v>60</v>
      </c>
      <c r="DE9" s="3" t="s">
        <v>61</v>
      </c>
      <c r="DF9" s="3" t="s">
        <v>62</v>
      </c>
      <c r="DG9" s="3" t="s">
        <v>63</v>
      </c>
      <c r="DH9" s="3" t="s">
        <v>64</v>
      </c>
      <c r="DI9" s="3" t="s">
        <v>65</v>
      </c>
      <c r="DJ9" s="3" t="s">
        <v>66</v>
      </c>
    </row>
    <row r="10" spans="1:114" x14ac:dyDescent="0.25">
      <c r="A10" s="1" t="s">
        <v>67</v>
      </c>
      <c r="B10" s="1" t="s">
        <v>67</v>
      </c>
      <c r="C10" s="1" t="s">
        <v>67</v>
      </c>
      <c r="D10" s="1" t="s">
        <v>67</v>
      </c>
      <c r="E10" s="1" t="s">
        <v>68</v>
      </c>
      <c r="F10" s="1" t="s">
        <v>68</v>
      </c>
      <c r="G10" s="1" t="s">
        <v>68</v>
      </c>
      <c r="H10" s="1" t="s">
        <v>68</v>
      </c>
      <c r="I10" s="1" t="s">
        <v>68</v>
      </c>
      <c r="J10" s="1" t="s">
        <v>68</v>
      </c>
      <c r="K10" s="1" t="s">
        <v>67</v>
      </c>
      <c r="L10" s="1" t="s">
        <v>68</v>
      </c>
      <c r="M10" s="1" t="s">
        <v>67</v>
      </c>
      <c r="N10" s="1" t="s">
        <v>68</v>
      </c>
      <c r="O10" s="1" t="s">
        <v>67</v>
      </c>
      <c r="P10" s="1" t="s">
        <v>67</v>
      </c>
      <c r="Q10" s="1" t="s">
        <v>67</v>
      </c>
      <c r="R10" s="1" t="s">
        <v>67</v>
      </c>
      <c r="S10" s="1" t="s">
        <v>67</v>
      </c>
      <c r="T10" s="1" t="s">
        <v>67</v>
      </c>
      <c r="U10" s="1" t="s">
        <v>67</v>
      </c>
      <c r="V10" s="1" t="s">
        <v>67</v>
      </c>
      <c r="W10" s="1" t="s">
        <v>67</v>
      </c>
      <c r="X10" s="1" t="s">
        <v>67</v>
      </c>
      <c r="Y10" s="1" t="s">
        <v>67</v>
      </c>
      <c r="Z10" s="1" t="s">
        <v>67</v>
      </c>
      <c r="AA10" s="1" t="s">
        <v>67</v>
      </c>
      <c r="AB10" s="1" t="s">
        <v>67</v>
      </c>
      <c r="AC10" s="1" t="s">
        <v>67</v>
      </c>
      <c r="AD10" s="1" t="s">
        <v>67</v>
      </c>
      <c r="AE10" s="1" t="s">
        <v>67</v>
      </c>
      <c r="AF10" s="1" t="s">
        <v>67</v>
      </c>
      <c r="AG10" s="1" t="s">
        <v>67</v>
      </c>
      <c r="AH10" s="1" t="s">
        <v>67</v>
      </c>
      <c r="AI10" s="1" t="s">
        <v>67</v>
      </c>
      <c r="AJ10" s="1" t="s">
        <v>67</v>
      </c>
      <c r="AK10" s="1" t="s">
        <v>68</v>
      </c>
      <c r="AL10" s="1" t="s">
        <v>68</v>
      </c>
      <c r="AM10" s="1" t="s">
        <v>68</v>
      </c>
      <c r="AN10" s="1" t="s">
        <v>68</v>
      </c>
      <c r="AO10" s="1" t="s">
        <v>68</v>
      </c>
      <c r="AP10" s="1" t="s">
        <v>68</v>
      </c>
      <c r="AQ10" s="1" t="s">
        <v>68</v>
      </c>
      <c r="AR10" s="1" t="s">
        <v>68</v>
      </c>
      <c r="AS10" s="1" t="s">
        <v>68</v>
      </c>
      <c r="AT10" s="1" t="s">
        <v>68</v>
      </c>
      <c r="AU10" s="1" t="s">
        <v>68</v>
      </c>
      <c r="AV10" s="1" t="s">
        <v>68</v>
      </c>
      <c r="AW10" s="1" t="s">
        <v>68</v>
      </c>
      <c r="AX10" s="1" t="s">
        <v>68</v>
      </c>
      <c r="AY10" s="1" t="s">
        <v>68</v>
      </c>
      <c r="AZ10" s="1" t="s">
        <v>68</v>
      </c>
      <c r="BA10" s="1" t="s">
        <v>68</v>
      </c>
      <c r="BB10" s="1" t="s">
        <v>68</v>
      </c>
      <c r="BC10" s="1" t="s">
        <v>68</v>
      </c>
      <c r="BD10" s="1" t="s">
        <v>68</v>
      </c>
      <c r="BE10" s="2" t="s">
        <v>68</v>
      </c>
      <c r="BF10" s="2" t="s">
        <v>67</v>
      </c>
      <c r="BG10" s="2" t="s">
        <v>67</v>
      </c>
      <c r="BH10" s="3" t="s">
        <v>67</v>
      </c>
      <c r="BI10" s="3" t="s">
        <v>67</v>
      </c>
      <c r="BJ10" s="3" t="s">
        <v>67</v>
      </c>
      <c r="BK10" s="3" t="s">
        <v>68</v>
      </c>
      <c r="BL10" s="3" t="s">
        <v>68</v>
      </c>
      <c r="BM10" s="3" t="s">
        <v>68</v>
      </c>
      <c r="BN10" s="3" t="s">
        <v>68</v>
      </c>
      <c r="BO10" s="3" t="s">
        <v>68</v>
      </c>
      <c r="BP10" s="3" t="s">
        <v>68</v>
      </c>
      <c r="BQ10" s="3" t="s">
        <v>67</v>
      </c>
      <c r="BR10" s="3" t="s">
        <v>68</v>
      </c>
      <c r="BS10" s="3" t="s">
        <v>67</v>
      </c>
      <c r="BT10" s="3" t="s">
        <v>68</v>
      </c>
      <c r="BU10" s="3" t="s">
        <v>67</v>
      </c>
      <c r="BV10" s="3" t="s">
        <v>67</v>
      </c>
      <c r="BW10" s="3" t="s">
        <v>67</v>
      </c>
      <c r="BX10" s="3" t="s">
        <v>67</v>
      </c>
      <c r="BY10" s="3" t="s">
        <v>67</v>
      </c>
      <c r="BZ10" s="3" t="s">
        <v>67</v>
      </c>
      <c r="CA10" s="3" t="s">
        <v>67</v>
      </c>
      <c r="CB10" s="3" t="s">
        <v>67</v>
      </c>
      <c r="CC10" s="3" t="s">
        <v>67</v>
      </c>
      <c r="CD10" s="3" t="s">
        <v>67</v>
      </c>
      <c r="CE10" s="3" t="s">
        <v>67</v>
      </c>
      <c r="CF10" s="3" t="s">
        <v>67</v>
      </c>
      <c r="CG10" s="3" t="s">
        <v>67</v>
      </c>
      <c r="CH10" s="3" t="s">
        <v>67</v>
      </c>
      <c r="CI10" s="3" t="s">
        <v>67</v>
      </c>
      <c r="CJ10" s="3" t="s">
        <v>67</v>
      </c>
      <c r="CK10" s="3" t="s">
        <v>67</v>
      </c>
      <c r="CL10" s="3" t="s">
        <v>67</v>
      </c>
      <c r="CM10" s="3" t="s">
        <v>67</v>
      </c>
      <c r="CN10" s="3" t="s">
        <v>67</v>
      </c>
      <c r="CO10" s="3" t="s">
        <v>67</v>
      </c>
      <c r="CP10" s="3" t="s">
        <v>67</v>
      </c>
      <c r="CQ10" s="3" t="s">
        <v>68</v>
      </c>
      <c r="CR10" s="3" t="s">
        <v>68</v>
      </c>
      <c r="CS10" s="3" t="s">
        <v>68</v>
      </c>
      <c r="CT10" s="3" t="s">
        <v>68</v>
      </c>
      <c r="CU10" s="3" t="s">
        <v>68</v>
      </c>
      <c r="CV10" s="3" t="s">
        <v>68</v>
      </c>
      <c r="CW10" s="3" t="s">
        <v>68</v>
      </c>
      <c r="CX10" s="3" t="s">
        <v>68</v>
      </c>
      <c r="CY10" s="3" t="s">
        <v>68</v>
      </c>
      <c r="CZ10" s="3" t="s">
        <v>68</v>
      </c>
      <c r="DA10" s="3" t="s">
        <v>68</v>
      </c>
      <c r="DB10" s="3" t="s">
        <v>68</v>
      </c>
      <c r="DC10" s="3" t="s">
        <v>68</v>
      </c>
      <c r="DD10" s="3" t="s">
        <v>68</v>
      </c>
      <c r="DE10" s="3" t="s">
        <v>68</v>
      </c>
      <c r="DF10" s="3" t="s">
        <v>68</v>
      </c>
      <c r="DG10" s="3" t="s">
        <v>68</v>
      </c>
      <c r="DH10" s="3" t="s">
        <v>68</v>
      </c>
      <c r="DI10" s="3" t="s">
        <v>68</v>
      </c>
      <c r="DJ10" s="3" t="s">
        <v>68</v>
      </c>
    </row>
    <row r="11" spans="1:114" x14ac:dyDescent="0.25">
      <c r="A11" s="1" t="s">
        <v>9</v>
      </c>
      <c r="B11" s="1" t="s">
        <v>69</v>
      </c>
    </row>
    <row r="12" spans="1:114" x14ac:dyDescent="0.25">
      <c r="A12" s="1" t="s">
        <v>9</v>
      </c>
      <c r="B12" s="1" t="s">
        <v>70</v>
      </c>
    </row>
    <row r="13" spans="1:114" x14ac:dyDescent="0.25">
      <c r="A13" s="1" t="s">
        <v>9</v>
      </c>
      <c r="B13" s="1" t="s">
        <v>71</v>
      </c>
    </row>
    <row r="14" spans="1:114" x14ac:dyDescent="0.25">
      <c r="A14" s="1" t="s">
        <v>9</v>
      </c>
      <c r="B14" s="1" t="s">
        <v>72</v>
      </c>
    </row>
    <row r="15" spans="1:114" x14ac:dyDescent="0.25">
      <c r="A15" s="1">
        <v>1</v>
      </c>
      <c r="B15" s="1" t="s">
        <v>73</v>
      </c>
      <c r="C15" s="1">
        <v>1821.0000024139881</v>
      </c>
      <c r="D15" s="1">
        <v>0</v>
      </c>
      <c r="E15">
        <f t="shared" ref="E15:E29" si="0">(R15-S15*(1000-T15)/(1000-U15))*AK15</f>
        <v>22.540365018658601</v>
      </c>
      <c r="F15">
        <f t="shared" ref="F15:F29" si="1">IF(AV15&lt;&gt;0,1/(1/AV15-1/N15),0)</f>
        <v>0.50808924471708861</v>
      </c>
      <c r="G15">
        <f t="shared" ref="G15:G29" si="2">((AY15-AL15/2)*S15-E15)/(AY15+AL15/2)</f>
        <v>277.84982631249471</v>
      </c>
      <c r="H15">
        <f t="shared" ref="H15:H29" si="3">AL15*1000</f>
        <v>8.5879910274032873</v>
      </c>
      <c r="I15">
        <f t="shared" ref="I15:I29" si="4">(AQ15-AW15)</f>
        <v>1.4897088010243795</v>
      </c>
      <c r="J15">
        <f t="shared" ref="J15:J29" si="5">(P15+AP15*D15)</f>
        <v>19.617799758911133</v>
      </c>
      <c r="K15" s="1">
        <v>6</v>
      </c>
      <c r="L15">
        <f t="shared" ref="L15:L29" si="6">(K15*AE15+AF15)</f>
        <v>1.4200000166893005</v>
      </c>
      <c r="M15" s="1">
        <v>1</v>
      </c>
      <c r="N15">
        <f t="shared" ref="N15:N29" si="7">L15*(M15+1)*(M15+1)/(M15*M15+1)</f>
        <v>2.8400000333786011</v>
      </c>
      <c r="O15" s="1">
        <v>16.903205871582031</v>
      </c>
      <c r="P15" s="1">
        <v>19.617799758911133</v>
      </c>
      <c r="Q15" s="1">
        <v>14.910823822021484</v>
      </c>
      <c r="R15" s="1">
        <v>400.66986083984375</v>
      </c>
      <c r="S15" s="1">
        <v>369.8031005859375</v>
      </c>
      <c r="T15" s="1">
        <v>0.309649258852005</v>
      </c>
      <c r="U15" s="1">
        <v>10.509340286254883</v>
      </c>
      <c r="V15" s="1">
        <v>1.2225836515426636</v>
      </c>
      <c r="W15" s="1">
        <v>41.493873596191406</v>
      </c>
      <c r="X15" s="1">
        <v>499.88201904296875</v>
      </c>
      <c r="Y15" s="1">
        <v>1500.223876953125</v>
      </c>
      <c r="Z15" s="1">
        <v>283.23037719726562</v>
      </c>
      <c r="AA15" s="1">
        <v>76.307106018066406</v>
      </c>
      <c r="AB15" s="1">
        <v>-1.8024520874023437</v>
      </c>
      <c r="AC15" s="1">
        <v>0.22582560777664185</v>
      </c>
      <c r="AD15" s="1">
        <v>1</v>
      </c>
      <c r="AE15" s="1">
        <v>-0.21956524252891541</v>
      </c>
      <c r="AF15" s="1">
        <v>2.737391471862793</v>
      </c>
      <c r="AG15" s="1">
        <v>1</v>
      </c>
      <c r="AH15" s="1">
        <v>0</v>
      </c>
      <c r="AI15" s="1">
        <v>0.15999999642372131</v>
      </c>
      <c r="AJ15" s="1">
        <v>111115</v>
      </c>
      <c r="AK15">
        <f t="shared" ref="AK15:AK29" si="8">X15*0.000001/(K15*0.0001)</f>
        <v>0.83313669840494775</v>
      </c>
      <c r="AL15">
        <f t="shared" ref="AL15:AL29" si="9">(U15-T15)/(1000-U15)*AK15</f>
        <v>8.5879910274032877E-3</v>
      </c>
      <c r="AM15">
        <f t="shared" ref="AM15:AM29" si="10">(P15+273.15)</f>
        <v>292.76779975891111</v>
      </c>
      <c r="AN15">
        <f t="shared" ref="AN15:AN29" si="11">(O15+273.15)</f>
        <v>290.05320587158201</v>
      </c>
      <c r="AO15">
        <f t="shared" ref="AO15:AO29" si="12">(Y15*AG15+Z15*AH15)*AI15</f>
        <v>240.03581494728132</v>
      </c>
      <c r="AP15">
        <f t="shared" ref="AP15:AP29" si="13">((AO15+0.00000010773*(AN15^4-AM15^4))-AL15*44100)/(L15*51.4+0.00000043092*AM15^3)</f>
        <v>-2.000478567877864</v>
      </c>
      <c r="AQ15">
        <f t="shared" ref="AQ15:AQ29" si="14">0.61365*EXP(17.502*J15/(240.97+J15))</f>
        <v>2.2916461444275673</v>
      </c>
      <c r="AR15">
        <f t="shared" ref="AR15:AR29" si="15">AQ15*1000/AA15</f>
        <v>30.031883844277875</v>
      </c>
      <c r="AS15">
        <f t="shared" ref="AS15:AS29" si="16">(AR15-U15)</f>
        <v>19.522543558022992</v>
      </c>
      <c r="AT15">
        <f t="shared" ref="AT15:AT29" si="17">IF(D15,P15,(O15+P15)/2)</f>
        <v>18.260502815246582</v>
      </c>
      <c r="AU15">
        <f t="shared" ref="AU15:AU29" si="18">0.61365*EXP(17.502*AT15/(240.97+AT15))</f>
        <v>2.1054537603381331</v>
      </c>
      <c r="AV15">
        <f t="shared" ref="AV15:AV29" si="19">IF(AS15&lt;&gt;0,(1000-(AR15+U15)/2)/AS15*AL15,0)</f>
        <v>0.43098416801375372</v>
      </c>
      <c r="AW15">
        <f t="shared" ref="AW15:AW29" si="20">U15*AA15/1000</f>
        <v>0.80193734340318767</v>
      </c>
      <c r="AX15">
        <f t="shared" ref="AX15:AX29" si="21">(AU15-AW15)</f>
        <v>1.3035164169349454</v>
      </c>
      <c r="AY15">
        <f t="shared" ref="AY15:AY29" si="22">1/(1.6/F15+1.37/N15)</f>
        <v>0.27537229077778835</v>
      </c>
      <c r="AZ15">
        <f t="shared" ref="AZ15:AZ29" si="23">G15*AA15*0.001</f>
        <v>21.20191615352887</v>
      </c>
      <c r="BA15">
        <f t="shared" ref="BA15:BA29" si="24">G15/S15</f>
        <v>0.75134531287664519</v>
      </c>
      <c r="BB15">
        <f t="shared" ref="BB15:BB29" si="25">(1-AL15*AA15/AQ15/F15)*100</f>
        <v>43.718067023092821</v>
      </c>
      <c r="BC15">
        <f t="shared" ref="BC15:BC29" si="26">(S15-E15/(N15/1.35))</f>
        <v>359.08849057975777</v>
      </c>
      <c r="BD15">
        <f t="shared" ref="BD15:BD29" si="27">E15*BB15/100/BC15</f>
        <v>2.7442293876356362E-2</v>
      </c>
    </row>
    <row r="16" spans="1:114" x14ac:dyDescent="0.25">
      <c r="A16" s="1">
        <v>2</v>
      </c>
      <c r="B16" s="1" t="s">
        <v>73</v>
      </c>
      <c r="C16" s="1">
        <v>1821.0000024139881</v>
      </c>
      <c r="D16" s="1">
        <v>0</v>
      </c>
      <c r="E16">
        <f t="shared" si="0"/>
        <v>22.540365018658601</v>
      </c>
      <c r="F16">
        <f t="shared" si="1"/>
        <v>0.50808924471708861</v>
      </c>
      <c r="G16">
        <f t="shared" si="2"/>
        <v>277.84982631249471</v>
      </c>
      <c r="H16">
        <f t="shared" si="3"/>
        <v>8.5879910274032873</v>
      </c>
      <c r="I16">
        <f t="shared" si="4"/>
        <v>1.4897088010243795</v>
      </c>
      <c r="J16">
        <f t="shared" si="5"/>
        <v>19.617799758911133</v>
      </c>
      <c r="K16" s="1">
        <v>6</v>
      </c>
      <c r="L16">
        <f t="shared" si="6"/>
        <v>1.4200000166893005</v>
      </c>
      <c r="M16" s="1">
        <v>1</v>
      </c>
      <c r="N16">
        <f t="shared" si="7"/>
        <v>2.8400000333786011</v>
      </c>
      <c r="O16" s="1">
        <v>16.903205871582031</v>
      </c>
      <c r="P16" s="1">
        <v>19.617799758911133</v>
      </c>
      <c r="Q16" s="1">
        <v>14.910823822021484</v>
      </c>
      <c r="R16" s="1">
        <v>400.66986083984375</v>
      </c>
      <c r="S16" s="1">
        <v>369.8031005859375</v>
      </c>
      <c r="T16" s="1">
        <v>0.309649258852005</v>
      </c>
      <c r="U16" s="1">
        <v>10.509340286254883</v>
      </c>
      <c r="V16" s="1">
        <v>1.2225836515426636</v>
      </c>
      <c r="W16" s="1">
        <v>41.493873596191406</v>
      </c>
      <c r="X16" s="1">
        <v>499.88201904296875</v>
      </c>
      <c r="Y16" s="1">
        <v>1500.223876953125</v>
      </c>
      <c r="Z16" s="1">
        <v>283.23037719726562</v>
      </c>
      <c r="AA16" s="1">
        <v>76.307106018066406</v>
      </c>
      <c r="AB16" s="1">
        <v>-1.8024520874023437</v>
      </c>
      <c r="AC16" s="1">
        <v>0.22582560777664185</v>
      </c>
      <c r="AD16" s="1">
        <v>1</v>
      </c>
      <c r="AE16" s="1">
        <v>-0.21956524252891541</v>
      </c>
      <c r="AF16" s="1">
        <v>2.737391471862793</v>
      </c>
      <c r="AG16" s="1">
        <v>1</v>
      </c>
      <c r="AH16" s="1">
        <v>0</v>
      </c>
      <c r="AI16" s="1">
        <v>0.15999999642372131</v>
      </c>
      <c r="AJ16" s="1">
        <v>111115</v>
      </c>
      <c r="AK16">
        <f t="shared" si="8"/>
        <v>0.83313669840494775</v>
      </c>
      <c r="AL16">
        <f t="shared" si="9"/>
        <v>8.5879910274032877E-3</v>
      </c>
      <c r="AM16">
        <f t="shared" si="10"/>
        <v>292.76779975891111</v>
      </c>
      <c r="AN16">
        <f t="shared" si="11"/>
        <v>290.05320587158201</v>
      </c>
      <c r="AO16">
        <f t="shared" si="12"/>
        <v>240.03581494728132</v>
      </c>
      <c r="AP16">
        <f t="shared" si="13"/>
        <v>-2.000478567877864</v>
      </c>
      <c r="AQ16">
        <f t="shared" si="14"/>
        <v>2.2916461444275673</v>
      </c>
      <c r="AR16">
        <f t="shared" si="15"/>
        <v>30.031883844277875</v>
      </c>
      <c r="AS16">
        <f t="shared" si="16"/>
        <v>19.522543558022992</v>
      </c>
      <c r="AT16">
        <f t="shared" si="17"/>
        <v>18.260502815246582</v>
      </c>
      <c r="AU16">
        <f t="shared" si="18"/>
        <v>2.1054537603381331</v>
      </c>
      <c r="AV16">
        <f t="shared" si="19"/>
        <v>0.43098416801375372</v>
      </c>
      <c r="AW16">
        <f t="shared" si="20"/>
        <v>0.80193734340318767</v>
      </c>
      <c r="AX16">
        <f t="shared" si="21"/>
        <v>1.3035164169349454</v>
      </c>
      <c r="AY16">
        <f t="shared" si="22"/>
        <v>0.27537229077778835</v>
      </c>
      <c r="AZ16">
        <f t="shared" si="23"/>
        <v>21.20191615352887</v>
      </c>
      <c r="BA16">
        <f t="shared" si="24"/>
        <v>0.75134531287664519</v>
      </c>
      <c r="BB16">
        <f t="shared" si="25"/>
        <v>43.718067023092821</v>
      </c>
      <c r="BC16">
        <f t="shared" si="26"/>
        <v>359.08849057975777</v>
      </c>
      <c r="BD16">
        <f t="shared" si="27"/>
        <v>2.7442293876356362E-2</v>
      </c>
    </row>
    <row r="17" spans="1:114" x14ac:dyDescent="0.25">
      <c r="A17" s="1">
        <v>3</v>
      </c>
      <c r="B17" s="1" t="s">
        <v>73</v>
      </c>
      <c r="C17" s="1">
        <v>1821.5000024028122</v>
      </c>
      <c r="D17" s="1">
        <v>0</v>
      </c>
      <c r="E17">
        <f t="shared" si="0"/>
        <v>22.584629533246979</v>
      </c>
      <c r="F17">
        <f t="shared" si="1"/>
        <v>0.50803444283214072</v>
      </c>
      <c r="G17">
        <f t="shared" si="2"/>
        <v>277.64996584232375</v>
      </c>
      <c r="H17">
        <f t="shared" si="3"/>
        <v>8.586738863119816</v>
      </c>
      <c r="I17">
        <f t="shared" si="4"/>
        <v>1.4896231609621786</v>
      </c>
      <c r="J17">
        <f t="shared" si="5"/>
        <v>19.616323471069336</v>
      </c>
      <c r="K17" s="1">
        <v>6</v>
      </c>
      <c r="L17">
        <f t="shared" si="6"/>
        <v>1.4200000166893005</v>
      </c>
      <c r="M17" s="1">
        <v>1</v>
      </c>
      <c r="N17">
        <f t="shared" si="7"/>
        <v>2.8400000333786011</v>
      </c>
      <c r="O17" s="1">
        <v>16.902725219726563</v>
      </c>
      <c r="P17" s="1">
        <v>19.616323471069336</v>
      </c>
      <c r="Q17" s="1">
        <v>14.910494804382324</v>
      </c>
      <c r="R17" s="1">
        <v>400.68722534179687</v>
      </c>
      <c r="S17" s="1">
        <v>369.7674560546875</v>
      </c>
      <c r="T17" s="1">
        <v>0.30928009748458862</v>
      </c>
      <c r="U17" s="1">
        <v>10.50776481628418</v>
      </c>
      <c r="V17" s="1">
        <v>1.2211568355560303</v>
      </c>
      <c r="W17" s="1">
        <v>41.488700866699219</v>
      </c>
      <c r="X17" s="1">
        <v>499.86904907226563</v>
      </c>
      <c r="Y17" s="1">
        <v>1500.24755859375</v>
      </c>
      <c r="Z17" s="1">
        <v>283.17782592773437</v>
      </c>
      <c r="AA17" s="1">
        <v>76.30670166015625</v>
      </c>
      <c r="AB17" s="1">
        <v>-1.8024520874023437</v>
      </c>
      <c r="AC17" s="1">
        <v>0.22582560777664185</v>
      </c>
      <c r="AD17" s="1">
        <v>1</v>
      </c>
      <c r="AE17" s="1">
        <v>-0.21956524252891541</v>
      </c>
      <c r="AF17" s="1">
        <v>2.737391471862793</v>
      </c>
      <c r="AG17" s="1">
        <v>1</v>
      </c>
      <c r="AH17" s="1">
        <v>0</v>
      </c>
      <c r="AI17" s="1">
        <v>0.15999999642372131</v>
      </c>
      <c r="AJ17" s="1">
        <v>111115</v>
      </c>
      <c r="AK17">
        <f t="shared" si="8"/>
        <v>0.83311508178710925</v>
      </c>
      <c r="AL17">
        <f t="shared" si="9"/>
        <v>8.5867388631198152E-3</v>
      </c>
      <c r="AM17">
        <f t="shared" si="10"/>
        <v>292.76632347106931</v>
      </c>
      <c r="AN17">
        <f t="shared" si="11"/>
        <v>290.05272521972654</v>
      </c>
      <c r="AO17">
        <f t="shared" si="12"/>
        <v>240.03960400969663</v>
      </c>
      <c r="AP17">
        <f t="shared" si="13"/>
        <v>-1.9996481311267378</v>
      </c>
      <c r="AQ17">
        <f t="shared" si="14"/>
        <v>2.291436035913462</v>
      </c>
      <c r="AR17">
        <f t="shared" si="15"/>
        <v>30.029289512718403</v>
      </c>
      <c r="AS17">
        <f t="shared" si="16"/>
        <v>19.521524696434224</v>
      </c>
      <c r="AT17">
        <f t="shared" si="17"/>
        <v>18.259524345397949</v>
      </c>
      <c r="AU17">
        <f t="shared" si="18"/>
        <v>2.1053244718333728</v>
      </c>
      <c r="AV17">
        <f t="shared" si="19"/>
        <v>0.43094473633787655</v>
      </c>
      <c r="AW17">
        <f t="shared" si="20"/>
        <v>0.80181287495128339</v>
      </c>
      <c r="AX17">
        <f t="shared" si="21"/>
        <v>1.3035115968820894</v>
      </c>
      <c r="AY17">
        <f t="shared" si="22"/>
        <v>0.2753465345550048</v>
      </c>
      <c r="AZ17">
        <f t="shared" si="23"/>
        <v>21.186553109482773</v>
      </c>
      <c r="BA17">
        <f t="shared" si="24"/>
        <v>0.75087723729061806</v>
      </c>
      <c r="BB17">
        <f t="shared" si="25"/>
        <v>43.71534068801077</v>
      </c>
      <c r="BC17">
        <f t="shared" si="26"/>
        <v>359.03180481822892</v>
      </c>
      <c r="BD17">
        <f t="shared" si="27"/>
        <v>2.7498810999717706E-2</v>
      </c>
    </row>
    <row r="18" spans="1:114" x14ac:dyDescent="0.25">
      <c r="A18" s="1">
        <v>4</v>
      </c>
      <c r="B18" s="1" t="s">
        <v>74</v>
      </c>
      <c r="C18" s="1">
        <v>1822.0000023916364</v>
      </c>
      <c r="D18" s="1">
        <v>0</v>
      </c>
      <c r="E18">
        <f t="shared" si="0"/>
        <v>22.633739309765868</v>
      </c>
      <c r="F18">
        <f t="shared" si="1"/>
        <v>0.50808739488701959</v>
      </c>
      <c r="G18">
        <f t="shared" si="2"/>
        <v>277.44857462022901</v>
      </c>
      <c r="H18">
        <f t="shared" si="3"/>
        <v>8.5868907108638428</v>
      </c>
      <c r="I18">
        <f t="shared" si="4"/>
        <v>1.4895240002166981</v>
      </c>
      <c r="J18">
        <f t="shared" si="5"/>
        <v>19.61572265625</v>
      </c>
      <c r="K18" s="1">
        <v>6</v>
      </c>
      <c r="L18">
        <f t="shared" si="6"/>
        <v>1.4200000166893005</v>
      </c>
      <c r="M18" s="1">
        <v>1</v>
      </c>
      <c r="N18">
        <f t="shared" si="7"/>
        <v>2.8400000333786011</v>
      </c>
      <c r="O18" s="1">
        <v>16.903003692626953</v>
      </c>
      <c r="P18" s="1">
        <v>19.61572265625</v>
      </c>
      <c r="Q18" s="1">
        <v>14.910699844360352</v>
      </c>
      <c r="R18" s="1">
        <v>400.71102905273437</v>
      </c>
      <c r="S18" s="1">
        <v>369.73257446289062</v>
      </c>
      <c r="T18" s="1">
        <v>0.30923238396644592</v>
      </c>
      <c r="U18" s="1">
        <v>10.507905960083008</v>
      </c>
      <c r="V18" s="1">
        <v>1.2209513187408447</v>
      </c>
      <c r="W18" s="1">
        <v>41.488674163818359</v>
      </c>
      <c r="X18" s="1">
        <v>499.86856079101562</v>
      </c>
      <c r="Y18" s="1">
        <v>1500.3360595703125</v>
      </c>
      <c r="Z18" s="1">
        <v>283.1878662109375</v>
      </c>
      <c r="AA18" s="1">
        <v>76.306976318359375</v>
      </c>
      <c r="AB18" s="1">
        <v>-1.8024520874023437</v>
      </c>
      <c r="AC18" s="1">
        <v>0.22582560777664185</v>
      </c>
      <c r="AD18" s="1">
        <v>1</v>
      </c>
      <c r="AE18" s="1">
        <v>-0.21956524252891541</v>
      </c>
      <c r="AF18" s="1">
        <v>2.737391471862793</v>
      </c>
      <c r="AG18" s="1">
        <v>1</v>
      </c>
      <c r="AH18" s="1">
        <v>0</v>
      </c>
      <c r="AI18" s="1">
        <v>0.15999999642372131</v>
      </c>
      <c r="AJ18" s="1">
        <v>111115</v>
      </c>
      <c r="AK18">
        <f t="shared" si="8"/>
        <v>0.83311426798502597</v>
      </c>
      <c r="AL18">
        <f t="shared" si="9"/>
        <v>8.5868907108638433E-3</v>
      </c>
      <c r="AM18">
        <f t="shared" si="10"/>
        <v>292.76572265624998</v>
      </c>
      <c r="AN18">
        <f t="shared" si="11"/>
        <v>290.05300369262693</v>
      </c>
      <c r="AO18">
        <f t="shared" si="12"/>
        <v>240.05376416563013</v>
      </c>
      <c r="AP18">
        <f t="shared" si="13"/>
        <v>-1.9994481865136502</v>
      </c>
      <c r="AQ18">
        <f t="shared" si="14"/>
        <v>2.2913505314682996</v>
      </c>
      <c r="AR18">
        <f t="shared" si="15"/>
        <v>30.028060893260729</v>
      </c>
      <c r="AS18">
        <f t="shared" si="16"/>
        <v>19.520154933177722</v>
      </c>
      <c r="AT18">
        <f t="shared" si="17"/>
        <v>18.259363174438477</v>
      </c>
      <c r="AU18">
        <f t="shared" si="18"/>
        <v>2.1053031764415748</v>
      </c>
      <c r="AV18">
        <f t="shared" si="19"/>
        <v>0.43098283702402296</v>
      </c>
      <c r="AW18">
        <f t="shared" si="20"/>
        <v>0.80182653125160142</v>
      </c>
      <c r="AX18">
        <f t="shared" si="21"/>
        <v>1.3034766451899733</v>
      </c>
      <c r="AY18">
        <f t="shared" si="22"/>
        <v>0.27537142139207627</v>
      </c>
      <c r="AZ18">
        <f t="shared" si="23"/>
        <v>21.17126181310838</v>
      </c>
      <c r="BA18">
        <f t="shared" si="24"/>
        <v>0.75040338283224761</v>
      </c>
      <c r="BB18">
        <f t="shared" si="25"/>
        <v>43.717908624309878</v>
      </c>
      <c r="BC18">
        <f t="shared" si="26"/>
        <v>358.97357879068511</v>
      </c>
      <c r="BD18">
        <f t="shared" si="27"/>
        <v>2.7564695716721949E-2</v>
      </c>
    </row>
    <row r="19" spans="1:114" x14ac:dyDescent="0.25">
      <c r="A19" s="1">
        <v>5</v>
      </c>
      <c r="B19" s="1" t="s">
        <v>74</v>
      </c>
      <c r="C19" s="1">
        <v>1822.5000023804605</v>
      </c>
      <c r="D19" s="1">
        <v>0</v>
      </c>
      <c r="E19">
        <f t="shared" si="0"/>
        <v>22.653890422237069</v>
      </c>
      <c r="F19">
        <f t="shared" si="1"/>
        <v>0.50814541159188376</v>
      </c>
      <c r="G19">
        <f t="shared" si="2"/>
        <v>277.38076064211214</v>
      </c>
      <c r="H19">
        <f t="shared" si="3"/>
        <v>8.5870445794535044</v>
      </c>
      <c r="I19">
        <f t="shared" si="4"/>
        <v>1.4894050153474525</v>
      </c>
      <c r="J19">
        <f t="shared" si="5"/>
        <v>19.615375518798828</v>
      </c>
      <c r="K19" s="1">
        <v>6</v>
      </c>
      <c r="L19">
        <f t="shared" si="6"/>
        <v>1.4200000166893005</v>
      </c>
      <c r="M19" s="1">
        <v>1</v>
      </c>
      <c r="N19">
        <f t="shared" si="7"/>
        <v>2.8400000333786011</v>
      </c>
      <c r="O19" s="1">
        <v>16.902908325195313</v>
      </c>
      <c r="P19" s="1">
        <v>19.615375518798828</v>
      </c>
      <c r="Q19" s="1">
        <v>14.910867691040039</v>
      </c>
      <c r="R19" s="1">
        <v>400.73114013671875</v>
      </c>
      <c r="S19" s="1">
        <v>369.72784423828125</v>
      </c>
      <c r="T19" s="1">
        <v>0.30977082252502441</v>
      </c>
      <c r="U19" s="1">
        <v>10.50882625579834</v>
      </c>
      <c r="V19" s="1">
        <v>1.2230836153030396</v>
      </c>
      <c r="W19" s="1">
        <v>41.492527008056641</v>
      </c>
      <c r="X19" s="1">
        <v>499.85833740234375</v>
      </c>
      <c r="Y19" s="1">
        <v>1500.264892578125</v>
      </c>
      <c r="Z19" s="1">
        <v>283.157958984375</v>
      </c>
      <c r="AA19" s="1">
        <v>76.306915283203125</v>
      </c>
      <c r="AB19" s="1">
        <v>-1.8024520874023437</v>
      </c>
      <c r="AC19" s="1">
        <v>0.22582560777664185</v>
      </c>
      <c r="AD19" s="1">
        <v>1</v>
      </c>
      <c r="AE19" s="1">
        <v>-0.21956524252891541</v>
      </c>
      <c r="AF19" s="1">
        <v>2.737391471862793</v>
      </c>
      <c r="AG19" s="1">
        <v>1</v>
      </c>
      <c r="AH19" s="1">
        <v>0</v>
      </c>
      <c r="AI19" s="1">
        <v>0.15999999642372131</v>
      </c>
      <c r="AJ19" s="1">
        <v>111115</v>
      </c>
      <c r="AK19">
        <f t="shared" si="8"/>
        <v>0.83309722900390615</v>
      </c>
      <c r="AL19">
        <f t="shared" si="9"/>
        <v>8.5870445794535046E-3</v>
      </c>
      <c r="AM19">
        <f t="shared" si="10"/>
        <v>292.76537551879881</v>
      </c>
      <c r="AN19">
        <f t="shared" si="11"/>
        <v>290.05290832519529</v>
      </c>
      <c r="AO19">
        <f t="shared" si="12"/>
        <v>240.04237744713464</v>
      </c>
      <c r="AP19">
        <f t="shared" si="13"/>
        <v>-1.9996331286129692</v>
      </c>
      <c r="AQ19">
        <f t="shared" si="14"/>
        <v>2.2913011301745572</v>
      </c>
      <c r="AR19">
        <f t="shared" si="15"/>
        <v>30.02743750904742</v>
      </c>
      <c r="AS19">
        <f t="shared" si="16"/>
        <v>19.51861125324908</v>
      </c>
      <c r="AT19">
        <f t="shared" si="17"/>
        <v>18.25914192199707</v>
      </c>
      <c r="AU19">
        <f t="shared" si="18"/>
        <v>2.1052739428386329</v>
      </c>
      <c r="AV19">
        <f t="shared" si="19"/>
        <v>0.43102458050320885</v>
      </c>
      <c r="AW19">
        <f t="shared" si="20"/>
        <v>0.80189611482710466</v>
      </c>
      <c r="AX19">
        <f t="shared" si="21"/>
        <v>1.3033778280115282</v>
      </c>
      <c r="AY19">
        <f t="shared" si="22"/>
        <v>0.27539868776343279</v>
      </c>
      <c r="AZ19">
        <f t="shared" si="23"/>
        <v>21.166070203508095</v>
      </c>
      <c r="BA19">
        <f t="shared" si="24"/>
        <v>0.75022956740944424</v>
      </c>
      <c r="BB19">
        <f t="shared" si="25"/>
        <v>43.722157808357068</v>
      </c>
      <c r="BC19">
        <f t="shared" si="26"/>
        <v>358.95926969230237</v>
      </c>
      <c r="BD19">
        <f t="shared" si="27"/>
        <v>2.7593018362871882E-2</v>
      </c>
    </row>
    <row r="20" spans="1:114" x14ac:dyDescent="0.25">
      <c r="A20" s="1">
        <v>6</v>
      </c>
      <c r="B20" s="1" t="s">
        <v>75</v>
      </c>
      <c r="C20" s="1">
        <v>1823.0000023692846</v>
      </c>
      <c r="D20" s="1">
        <v>0</v>
      </c>
      <c r="E20">
        <f t="shared" si="0"/>
        <v>22.710056697065134</v>
      </c>
      <c r="F20">
        <f t="shared" si="1"/>
        <v>0.50813799355204203</v>
      </c>
      <c r="G20">
        <f t="shared" si="2"/>
        <v>277.12658460724538</v>
      </c>
      <c r="H20">
        <f t="shared" si="3"/>
        <v>8.587196402392097</v>
      </c>
      <c r="I20">
        <f t="shared" si="4"/>
        <v>1.4894525879911575</v>
      </c>
      <c r="J20">
        <f t="shared" si="5"/>
        <v>19.61573600769043</v>
      </c>
      <c r="K20" s="1">
        <v>6</v>
      </c>
      <c r="L20">
        <f t="shared" si="6"/>
        <v>1.4200000166893005</v>
      </c>
      <c r="M20" s="1">
        <v>1</v>
      </c>
      <c r="N20">
        <f t="shared" si="7"/>
        <v>2.8400000333786011</v>
      </c>
      <c r="O20" s="1">
        <v>16.903142929077148</v>
      </c>
      <c r="P20" s="1">
        <v>19.61573600769043</v>
      </c>
      <c r="Q20" s="1">
        <v>14.911120414733887</v>
      </c>
      <c r="R20" s="1">
        <v>400.74234008789062</v>
      </c>
      <c r="S20" s="1">
        <v>369.67416381835937</v>
      </c>
      <c r="T20" s="1">
        <v>0.31029021739959717</v>
      </c>
      <c r="U20" s="1">
        <v>10.508852005004883</v>
      </c>
      <c r="V20" s="1">
        <v>1.2251187562942505</v>
      </c>
      <c r="W20" s="1">
        <v>41.492099761962891</v>
      </c>
      <c r="X20" s="1">
        <v>499.891357421875</v>
      </c>
      <c r="Y20" s="1">
        <v>1500.250244140625</v>
      </c>
      <c r="Z20" s="1">
        <v>283.19650268554687</v>
      </c>
      <c r="AA20" s="1">
        <v>76.307083129882813</v>
      </c>
      <c r="AB20" s="1">
        <v>-1.8024520874023437</v>
      </c>
      <c r="AC20" s="1">
        <v>0.22582560777664185</v>
      </c>
      <c r="AD20" s="1">
        <v>1</v>
      </c>
      <c r="AE20" s="1">
        <v>-0.21956524252891541</v>
      </c>
      <c r="AF20" s="1">
        <v>2.737391471862793</v>
      </c>
      <c r="AG20" s="1">
        <v>1</v>
      </c>
      <c r="AH20" s="1">
        <v>0</v>
      </c>
      <c r="AI20" s="1">
        <v>0.15999999642372131</v>
      </c>
      <c r="AJ20" s="1">
        <v>111115</v>
      </c>
      <c r="AK20">
        <f t="shared" si="8"/>
        <v>0.83315226236979156</v>
      </c>
      <c r="AL20">
        <f t="shared" si="9"/>
        <v>8.5871964023920971E-3</v>
      </c>
      <c r="AM20">
        <f t="shared" si="10"/>
        <v>292.76573600769041</v>
      </c>
      <c r="AN20">
        <f t="shared" si="11"/>
        <v>290.05314292907713</v>
      </c>
      <c r="AO20">
        <f t="shared" si="12"/>
        <v>240.04003369718703</v>
      </c>
      <c r="AP20">
        <f t="shared" si="13"/>
        <v>-1.999757116661959</v>
      </c>
      <c r="AQ20">
        <f t="shared" si="14"/>
        <v>2.2913524315367009</v>
      </c>
      <c r="AR20">
        <f t="shared" si="15"/>
        <v>30.028043761502115</v>
      </c>
      <c r="AS20">
        <f t="shared" si="16"/>
        <v>19.519191756497232</v>
      </c>
      <c r="AT20">
        <f t="shared" si="17"/>
        <v>18.259439468383789</v>
      </c>
      <c r="AU20">
        <f t="shared" si="18"/>
        <v>2.1053132570768658</v>
      </c>
      <c r="AV20">
        <f t="shared" si="19"/>
        <v>0.43101924324538277</v>
      </c>
      <c r="AW20">
        <f t="shared" si="20"/>
        <v>0.80189984354554322</v>
      </c>
      <c r="AX20">
        <f t="shared" si="21"/>
        <v>1.3034134135313225</v>
      </c>
      <c r="AY20">
        <f t="shared" si="22"/>
        <v>0.27539520152005054</v>
      </c>
      <c r="AZ20">
        <f t="shared" si="23"/>
        <v>21.146721329125576</v>
      </c>
      <c r="BA20">
        <f t="shared" si="24"/>
        <v>0.74965094056021842</v>
      </c>
      <c r="BB20">
        <f t="shared" si="25"/>
        <v>43.721477465293937</v>
      </c>
      <c r="BC20">
        <f t="shared" si="26"/>
        <v>358.87889051529362</v>
      </c>
      <c r="BD20">
        <f t="shared" si="27"/>
        <v>2.7667195211471148E-2</v>
      </c>
    </row>
    <row r="21" spans="1:114" x14ac:dyDescent="0.25">
      <c r="A21" s="1">
        <v>7</v>
      </c>
      <c r="B21" s="1" t="s">
        <v>75</v>
      </c>
      <c r="C21" s="1">
        <v>1823.5000023581088</v>
      </c>
      <c r="D21" s="1">
        <v>0</v>
      </c>
      <c r="E21">
        <f t="shared" si="0"/>
        <v>22.74871432240851</v>
      </c>
      <c r="F21">
        <f t="shared" si="1"/>
        <v>0.50809211380238883</v>
      </c>
      <c r="G21">
        <f t="shared" si="2"/>
        <v>276.9322143144866</v>
      </c>
      <c r="H21">
        <f t="shared" si="3"/>
        <v>8.5861920830464804</v>
      </c>
      <c r="I21">
        <f t="shared" si="4"/>
        <v>1.4893891534157699</v>
      </c>
      <c r="J21">
        <f t="shared" si="5"/>
        <v>19.615070343017578</v>
      </c>
      <c r="K21" s="1">
        <v>6</v>
      </c>
      <c r="L21">
        <f t="shared" si="6"/>
        <v>1.4200000166893005</v>
      </c>
      <c r="M21" s="1">
        <v>1</v>
      </c>
      <c r="N21">
        <f t="shared" si="7"/>
        <v>2.8400000333786011</v>
      </c>
      <c r="O21" s="1">
        <v>16.903148651123047</v>
      </c>
      <c r="P21" s="1">
        <v>19.615070343017578</v>
      </c>
      <c r="Q21" s="1">
        <v>14.911118507385254</v>
      </c>
      <c r="R21" s="1">
        <v>400.73751831054687</v>
      </c>
      <c r="S21" s="1">
        <v>369.62240600585937</v>
      </c>
      <c r="T21" s="1">
        <v>0.31060367822647095</v>
      </c>
      <c r="U21" s="1">
        <v>10.50847339630127</v>
      </c>
      <c r="V21" s="1">
        <v>1.2263524532318115</v>
      </c>
      <c r="W21" s="1">
        <v>41.490467071533203</v>
      </c>
      <c r="X21" s="1">
        <v>499.86700439453125</v>
      </c>
      <c r="Y21" s="1">
        <v>1500.32080078125</v>
      </c>
      <c r="Z21" s="1">
        <v>283.19247436523437</v>
      </c>
      <c r="AA21" s="1">
        <v>76.306854248046875</v>
      </c>
      <c r="AB21" s="1">
        <v>-1.8024520874023437</v>
      </c>
      <c r="AC21" s="1">
        <v>0.22582560777664185</v>
      </c>
      <c r="AD21" s="1">
        <v>1</v>
      </c>
      <c r="AE21" s="1">
        <v>-0.21956524252891541</v>
      </c>
      <c r="AF21" s="1">
        <v>2.737391471862793</v>
      </c>
      <c r="AG21" s="1">
        <v>1</v>
      </c>
      <c r="AH21" s="1">
        <v>0</v>
      </c>
      <c r="AI21" s="1">
        <v>0.15999999642372131</v>
      </c>
      <c r="AJ21" s="1">
        <v>111115</v>
      </c>
      <c r="AK21">
        <f t="shared" si="8"/>
        <v>0.83311167399088537</v>
      </c>
      <c r="AL21">
        <f t="shared" si="9"/>
        <v>8.5861920830464806E-3</v>
      </c>
      <c r="AM21">
        <f t="shared" si="10"/>
        <v>292.76507034301756</v>
      </c>
      <c r="AN21">
        <f t="shared" si="11"/>
        <v>290.05314865112302</v>
      </c>
      <c r="AO21">
        <f t="shared" si="12"/>
        <v>240.0513227594347</v>
      </c>
      <c r="AP21">
        <f t="shared" si="13"/>
        <v>-1.9990090342375706</v>
      </c>
      <c r="AQ21">
        <f t="shared" si="14"/>
        <v>2.2912577012368089</v>
      </c>
      <c r="AR21">
        <f t="shared" si="15"/>
        <v>30.026892391458464</v>
      </c>
      <c r="AS21">
        <f t="shared" si="16"/>
        <v>19.518418995157194</v>
      </c>
      <c r="AT21">
        <f t="shared" si="17"/>
        <v>18.259109497070313</v>
      </c>
      <c r="AU21">
        <f t="shared" si="18"/>
        <v>2.1052696586336306</v>
      </c>
      <c r="AV21">
        <f t="shared" si="19"/>
        <v>0.43098623237509837</v>
      </c>
      <c r="AW21">
        <f t="shared" si="20"/>
        <v>0.80186854782103911</v>
      </c>
      <c r="AX21">
        <f t="shared" si="21"/>
        <v>1.3034011108125916</v>
      </c>
      <c r="AY21">
        <f t="shared" si="22"/>
        <v>0.27537363919282998</v>
      </c>
      <c r="AZ21">
        <f t="shared" si="23"/>
        <v>21.131826114284411</v>
      </c>
      <c r="BA21">
        <f t="shared" si="24"/>
        <v>0.74923005157348765</v>
      </c>
      <c r="BB21">
        <f t="shared" si="25"/>
        <v>43.720820374238379</v>
      </c>
      <c r="BC21">
        <f t="shared" si="26"/>
        <v>358.80875671913157</v>
      </c>
      <c r="BD21">
        <f t="shared" si="27"/>
        <v>2.7719291516997001E-2</v>
      </c>
    </row>
    <row r="22" spans="1:114" x14ac:dyDescent="0.25">
      <c r="A22" s="1">
        <v>8</v>
      </c>
      <c r="B22" s="1" t="s">
        <v>76</v>
      </c>
      <c r="C22" s="1">
        <v>1824.0000023469329</v>
      </c>
      <c r="D22" s="1">
        <v>0</v>
      </c>
      <c r="E22">
        <f t="shared" si="0"/>
        <v>22.819776147122266</v>
      </c>
      <c r="F22">
        <f t="shared" si="1"/>
        <v>0.5081987210972766</v>
      </c>
      <c r="G22">
        <f t="shared" si="2"/>
        <v>276.64144088565178</v>
      </c>
      <c r="H22">
        <f t="shared" si="3"/>
        <v>8.5864928385903756</v>
      </c>
      <c r="I22">
        <f t="shared" si="4"/>
        <v>1.4891882582262068</v>
      </c>
      <c r="J22">
        <f t="shared" si="5"/>
        <v>19.61427116394043</v>
      </c>
      <c r="K22" s="1">
        <v>6</v>
      </c>
      <c r="L22">
        <f t="shared" si="6"/>
        <v>1.4200000166893005</v>
      </c>
      <c r="M22" s="1">
        <v>1</v>
      </c>
      <c r="N22">
        <f t="shared" si="7"/>
        <v>2.8400000333786011</v>
      </c>
      <c r="O22" s="1">
        <v>16.902647018432617</v>
      </c>
      <c r="P22" s="1">
        <v>19.61427116394043</v>
      </c>
      <c r="Q22" s="1">
        <v>14.91081428527832</v>
      </c>
      <c r="R22" s="1">
        <v>400.7703857421875</v>
      </c>
      <c r="S22" s="1">
        <v>369.5677490234375</v>
      </c>
      <c r="T22" s="1">
        <v>0.3104502260684967</v>
      </c>
      <c r="U22" s="1">
        <v>10.50953483581543</v>
      </c>
      <c r="V22" s="1">
        <v>1.225794792175293</v>
      </c>
      <c r="W22" s="1">
        <v>41.496292114257813</v>
      </c>
      <c r="X22" s="1">
        <v>499.82443237304687</v>
      </c>
      <c r="Y22" s="1">
        <v>1500.28759765625</v>
      </c>
      <c r="Z22" s="1">
        <v>283.13052368164062</v>
      </c>
      <c r="AA22" s="1">
        <v>76.307441711425781</v>
      </c>
      <c r="AB22" s="1">
        <v>-1.8024520874023437</v>
      </c>
      <c r="AC22" s="1">
        <v>0.22582560777664185</v>
      </c>
      <c r="AD22" s="1">
        <v>1</v>
      </c>
      <c r="AE22" s="1">
        <v>-0.21956524252891541</v>
      </c>
      <c r="AF22" s="1">
        <v>2.737391471862793</v>
      </c>
      <c r="AG22" s="1">
        <v>1</v>
      </c>
      <c r="AH22" s="1">
        <v>0</v>
      </c>
      <c r="AI22" s="1">
        <v>0.15999999642372131</v>
      </c>
      <c r="AJ22" s="1">
        <v>111115</v>
      </c>
      <c r="AK22">
        <f t="shared" si="8"/>
        <v>0.83304072062174461</v>
      </c>
      <c r="AL22">
        <f t="shared" si="9"/>
        <v>8.5864928385903753E-3</v>
      </c>
      <c r="AM22">
        <f t="shared" si="10"/>
        <v>292.76427116394041</v>
      </c>
      <c r="AN22">
        <f t="shared" si="11"/>
        <v>290.05264701843259</v>
      </c>
      <c r="AO22">
        <f t="shared" si="12"/>
        <v>240.04601025955344</v>
      </c>
      <c r="AP22">
        <f t="shared" si="13"/>
        <v>-1.9991926365968111</v>
      </c>
      <c r="AQ22">
        <f t="shared" si="14"/>
        <v>2.2911439751243914</v>
      </c>
      <c r="AR22">
        <f t="shared" si="15"/>
        <v>30.025170858025639</v>
      </c>
      <c r="AS22">
        <f t="shared" si="16"/>
        <v>19.515636022210209</v>
      </c>
      <c r="AT22">
        <f t="shared" si="17"/>
        <v>18.258459091186523</v>
      </c>
      <c r="AU22">
        <f t="shared" si="18"/>
        <v>2.1051837241365194</v>
      </c>
      <c r="AV22">
        <f t="shared" si="19"/>
        <v>0.43106293583970873</v>
      </c>
      <c r="AW22">
        <f t="shared" si="20"/>
        <v>0.80195571689818457</v>
      </c>
      <c r="AX22">
        <f t="shared" si="21"/>
        <v>1.3032280072383349</v>
      </c>
      <c r="AY22">
        <f t="shared" si="22"/>
        <v>0.2754237411419127</v>
      </c>
      <c r="AZ22">
        <f t="shared" si="23"/>
        <v>21.109800625346715</v>
      </c>
      <c r="BA22">
        <f t="shared" si="24"/>
        <v>0.7485540651657554</v>
      </c>
      <c r="BB22">
        <f t="shared" si="25"/>
        <v>43.727429127519592</v>
      </c>
      <c r="BC22">
        <f t="shared" si="26"/>
        <v>358.72032034859842</v>
      </c>
      <c r="BD22">
        <f t="shared" si="27"/>
        <v>2.7816939481138309E-2</v>
      </c>
    </row>
    <row r="23" spans="1:114" x14ac:dyDescent="0.25">
      <c r="A23" s="1">
        <v>9</v>
      </c>
      <c r="B23" s="1" t="s">
        <v>76</v>
      </c>
      <c r="C23" s="1">
        <v>1824.500002335757</v>
      </c>
      <c r="D23" s="1">
        <v>0</v>
      </c>
      <c r="E23">
        <f t="shared" si="0"/>
        <v>22.859766719767485</v>
      </c>
      <c r="F23">
        <f t="shared" si="1"/>
        <v>0.50821019070016238</v>
      </c>
      <c r="G23">
        <f t="shared" si="2"/>
        <v>276.45152283691573</v>
      </c>
      <c r="H23">
        <f t="shared" si="3"/>
        <v>8.5861036543563607</v>
      </c>
      <c r="I23">
        <f t="shared" si="4"/>
        <v>1.4890906623992088</v>
      </c>
      <c r="J23">
        <f t="shared" si="5"/>
        <v>19.613203048706055</v>
      </c>
      <c r="K23" s="1">
        <v>6</v>
      </c>
      <c r="L23">
        <f t="shared" si="6"/>
        <v>1.4200000166893005</v>
      </c>
      <c r="M23" s="1">
        <v>1</v>
      </c>
      <c r="N23">
        <f t="shared" si="7"/>
        <v>2.8400000333786011</v>
      </c>
      <c r="O23" s="1">
        <v>16.902872085571289</v>
      </c>
      <c r="P23" s="1">
        <v>19.613203048706055</v>
      </c>
      <c r="Q23" s="1">
        <v>14.910304069519043</v>
      </c>
      <c r="R23" s="1">
        <v>400.76715087890625</v>
      </c>
      <c r="S23" s="1">
        <v>369.51699829101562</v>
      </c>
      <c r="T23" s="1">
        <v>0.31015056371688843</v>
      </c>
      <c r="U23" s="1">
        <v>10.508847236633301</v>
      </c>
      <c r="V23" s="1">
        <v>1.2245912551879883</v>
      </c>
      <c r="W23" s="1">
        <v>41.492889404296875</v>
      </c>
      <c r="X23" s="1">
        <v>499.82113647460937</v>
      </c>
      <c r="Y23" s="1">
        <v>1500.29736328125</v>
      </c>
      <c r="Z23" s="1">
        <v>283.1375732421875</v>
      </c>
      <c r="AA23" s="1">
        <v>76.307258605957031</v>
      </c>
      <c r="AB23" s="1">
        <v>-1.8024520874023437</v>
      </c>
      <c r="AC23" s="1">
        <v>0.22582560777664185</v>
      </c>
      <c r="AD23" s="1">
        <v>1</v>
      </c>
      <c r="AE23" s="1">
        <v>-0.21956524252891541</v>
      </c>
      <c r="AF23" s="1">
        <v>2.737391471862793</v>
      </c>
      <c r="AG23" s="1">
        <v>1</v>
      </c>
      <c r="AH23" s="1">
        <v>0</v>
      </c>
      <c r="AI23" s="1">
        <v>0.15999999642372131</v>
      </c>
      <c r="AJ23" s="1">
        <v>111115</v>
      </c>
      <c r="AK23">
        <f t="shared" si="8"/>
        <v>0.83303522745768221</v>
      </c>
      <c r="AL23">
        <f t="shared" si="9"/>
        <v>8.5861036543563602E-3</v>
      </c>
      <c r="AM23">
        <f t="shared" si="10"/>
        <v>292.76320304870603</v>
      </c>
      <c r="AN23">
        <f t="shared" si="11"/>
        <v>290.05287208557127</v>
      </c>
      <c r="AO23">
        <f t="shared" si="12"/>
        <v>240.04757275951852</v>
      </c>
      <c r="AP23">
        <f t="shared" si="13"/>
        <v>-1.9988059444140371</v>
      </c>
      <c r="AQ23">
        <f t="shared" si="14"/>
        <v>2.290991986135483</v>
      </c>
      <c r="AR23">
        <f t="shared" si="15"/>
        <v>30.023251103357467</v>
      </c>
      <c r="AS23">
        <f t="shared" si="16"/>
        <v>19.514403866724166</v>
      </c>
      <c r="AT23">
        <f t="shared" si="17"/>
        <v>18.258037567138672</v>
      </c>
      <c r="AU23">
        <f t="shared" si="18"/>
        <v>2.1051280321612214</v>
      </c>
      <c r="AV23">
        <f t="shared" si="19"/>
        <v>0.43107118787588228</v>
      </c>
      <c r="AW23">
        <f t="shared" si="20"/>
        <v>0.80190132373627421</v>
      </c>
      <c r="AX23">
        <f t="shared" si="21"/>
        <v>1.3032267084249471</v>
      </c>
      <c r="AY23">
        <f t="shared" si="22"/>
        <v>0.27542913131451841</v>
      </c>
      <c r="AZ23">
        <f t="shared" si="23"/>
        <v>21.095257845127165</v>
      </c>
      <c r="BA23">
        <f t="shared" si="24"/>
        <v>0.74814291119347764</v>
      </c>
      <c r="BB23">
        <f t="shared" si="25"/>
        <v>43.72765167667211</v>
      </c>
      <c r="BC23">
        <f t="shared" si="26"/>
        <v>358.6505600132059</v>
      </c>
      <c r="BD23">
        <f t="shared" si="27"/>
        <v>2.7871249287751493E-2</v>
      </c>
    </row>
    <row r="24" spans="1:114" x14ac:dyDescent="0.25">
      <c r="A24" s="1">
        <v>10</v>
      </c>
      <c r="B24" s="1" t="s">
        <v>77</v>
      </c>
      <c r="C24" s="1">
        <v>1825.0000023245811</v>
      </c>
      <c r="D24" s="1">
        <v>0</v>
      </c>
      <c r="E24">
        <f t="shared" si="0"/>
        <v>22.887926396422024</v>
      </c>
      <c r="F24">
        <f t="shared" si="1"/>
        <v>0.50816374169292877</v>
      </c>
      <c r="G24">
        <f t="shared" si="2"/>
        <v>276.32927000974456</v>
      </c>
      <c r="H24">
        <f t="shared" si="3"/>
        <v>8.5858426556915326</v>
      </c>
      <c r="I24">
        <f t="shared" si="4"/>
        <v>1.4891611636225326</v>
      </c>
      <c r="J24">
        <f t="shared" si="5"/>
        <v>19.613338470458984</v>
      </c>
      <c r="K24" s="1">
        <v>6</v>
      </c>
      <c r="L24">
        <f t="shared" si="6"/>
        <v>1.4200000166893005</v>
      </c>
      <c r="M24" s="1">
        <v>1</v>
      </c>
      <c r="N24">
        <f t="shared" si="7"/>
        <v>2.8400000333786011</v>
      </c>
      <c r="O24" s="1">
        <v>16.903305053710938</v>
      </c>
      <c r="P24" s="1">
        <v>19.613338470458984</v>
      </c>
      <c r="Q24" s="1">
        <v>14.910408020019531</v>
      </c>
      <c r="R24" s="1">
        <v>400.78463745117187</v>
      </c>
      <c r="S24" s="1">
        <v>369.50192260742187</v>
      </c>
      <c r="T24" s="1">
        <v>0.31009858846664429</v>
      </c>
      <c r="U24" s="1">
        <v>10.508175849914551</v>
      </c>
      <c r="V24" s="1">
        <v>1.2243524789810181</v>
      </c>
      <c r="W24" s="1">
        <v>41.489097595214844</v>
      </c>
      <c r="X24" s="1">
        <v>499.83663940429687</v>
      </c>
      <c r="Y24" s="1">
        <v>1500.3199462890625</v>
      </c>
      <c r="Z24" s="1">
        <v>283.15530395507812</v>
      </c>
      <c r="AA24" s="1">
        <v>76.307258605957031</v>
      </c>
      <c r="AB24" s="1">
        <v>-1.8024520874023437</v>
      </c>
      <c r="AC24" s="1">
        <v>0.22582560777664185</v>
      </c>
      <c r="AD24" s="1">
        <v>1</v>
      </c>
      <c r="AE24" s="1">
        <v>-0.21956524252891541</v>
      </c>
      <c r="AF24" s="1">
        <v>2.737391471862793</v>
      </c>
      <c r="AG24" s="1">
        <v>1</v>
      </c>
      <c r="AH24" s="1">
        <v>0</v>
      </c>
      <c r="AI24" s="1">
        <v>0.15999999642372131</v>
      </c>
      <c r="AJ24" s="1">
        <v>111115</v>
      </c>
      <c r="AK24">
        <f t="shared" si="8"/>
        <v>0.83306106567382809</v>
      </c>
      <c r="AL24">
        <f t="shared" si="9"/>
        <v>8.5858426556915321E-3</v>
      </c>
      <c r="AM24">
        <f t="shared" si="10"/>
        <v>292.76333847045896</v>
      </c>
      <c r="AN24">
        <f t="shared" si="11"/>
        <v>290.05330505371091</v>
      </c>
      <c r="AO24">
        <f t="shared" si="12"/>
        <v>240.05118604068775</v>
      </c>
      <c r="AP24">
        <f t="shared" si="13"/>
        <v>-1.9985882636751136</v>
      </c>
      <c r="AQ24">
        <f t="shared" si="14"/>
        <v>2.2910112556788347</v>
      </c>
      <c r="AR24">
        <f t="shared" si="15"/>
        <v>30.023503629050349</v>
      </c>
      <c r="AS24">
        <f t="shared" si="16"/>
        <v>19.515327779135799</v>
      </c>
      <c r="AT24">
        <f t="shared" si="17"/>
        <v>18.258321762084961</v>
      </c>
      <c r="AU24">
        <f t="shared" si="18"/>
        <v>2.1051655800026481</v>
      </c>
      <c r="AV24">
        <f t="shared" si="19"/>
        <v>0.43103776885552153</v>
      </c>
      <c r="AW24">
        <f t="shared" si="20"/>
        <v>0.80185009205630198</v>
      </c>
      <c r="AX24">
        <f t="shared" si="21"/>
        <v>1.303315487946346</v>
      </c>
      <c r="AY24">
        <f t="shared" si="22"/>
        <v>0.27540730227139648</v>
      </c>
      <c r="AZ24">
        <f t="shared" si="23"/>
        <v>21.085929067028903</v>
      </c>
      <c r="BA24">
        <f t="shared" si="24"/>
        <v>0.74784257700150369</v>
      </c>
      <c r="BB24">
        <f t="shared" si="25"/>
        <v>43.724692113224876</v>
      </c>
      <c r="BC24">
        <f t="shared" si="26"/>
        <v>358.62209856797949</v>
      </c>
      <c r="BD24">
        <f t="shared" si="27"/>
        <v>2.7905908163213835E-2</v>
      </c>
    </row>
    <row r="25" spans="1:114" x14ac:dyDescent="0.25">
      <c r="A25" s="1">
        <v>11</v>
      </c>
      <c r="B25" s="1" t="s">
        <v>78</v>
      </c>
      <c r="C25" s="1">
        <v>1825.5000023134053</v>
      </c>
      <c r="D25" s="1">
        <v>0</v>
      </c>
      <c r="E25">
        <f t="shared" si="0"/>
        <v>22.865502188611305</v>
      </c>
      <c r="F25">
        <f t="shared" si="1"/>
        <v>0.50805161622174444</v>
      </c>
      <c r="G25">
        <f t="shared" si="2"/>
        <v>276.45639311098591</v>
      </c>
      <c r="H25">
        <f t="shared" si="3"/>
        <v>8.5859900167867167</v>
      </c>
      <c r="I25">
        <f t="shared" si="4"/>
        <v>1.4894730937155298</v>
      </c>
      <c r="J25">
        <f t="shared" si="5"/>
        <v>19.616044998168945</v>
      </c>
      <c r="K25" s="1">
        <v>6</v>
      </c>
      <c r="L25">
        <f t="shared" si="6"/>
        <v>1.4200000166893005</v>
      </c>
      <c r="M25" s="1">
        <v>1</v>
      </c>
      <c r="N25">
        <f t="shared" si="7"/>
        <v>2.8400000333786011</v>
      </c>
      <c r="O25" s="1">
        <v>16.903945922851563</v>
      </c>
      <c r="P25" s="1">
        <v>19.616044998168945</v>
      </c>
      <c r="Q25" s="1">
        <v>14.911555290222168</v>
      </c>
      <c r="R25" s="1">
        <v>400.82501220703125</v>
      </c>
      <c r="S25" s="1">
        <v>369.56863403320312</v>
      </c>
      <c r="T25" s="1">
        <v>0.31086409091949463</v>
      </c>
      <c r="U25" s="1">
        <v>10.509051322937012</v>
      </c>
      <c r="V25" s="1">
        <v>1.2273348569869995</v>
      </c>
      <c r="W25" s="1">
        <v>41.491203308105469</v>
      </c>
      <c r="X25" s="1">
        <v>499.83938598632812</v>
      </c>
      <c r="Y25" s="1">
        <v>1500.1781005859375</v>
      </c>
      <c r="Z25" s="1">
        <v>283.28787231445312</v>
      </c>
      <c r="AA25" s="1">
        <v>76.307868957519531</v>
      </c>
      <c r="AB25" s="1">
        <v>-1.8024520874023437</v>
      </c>
      <c r="AC25" s="1">
        <v>0.22582560777664185</v>
      </c>
      <c r="AD25" s="1">
        <v>1</v>
      </c>
      <c r="AE25" s="1">
        <v>-0.21956524252891541</v>
      </c>
      <c r="AF25" s="1">
        <v>2.737391471862793</v>
      </c>
      <c r="AG25" s="1">
        <v>1</v>
      </c>
      <c r="AH25" s="1">
        <v>0</v>
      </c>
      <c r="AI25" s="1">
        <v>0.15999999642372131</v>
      </c>
      <c r="AJ25" s="1">
        <v>111115</v>
      </c>
      <c r="AK25">
        <f t="shared" si="8"/>
        <v>0.83306564331054689</v>
      </c>
      <c r="AL25">
        <f t="shared" si="9"/>
        <v>8.5859900167867161E-3</v>
      </c>
      <c r="AM25">
        <f t="shared" si="10"/>
        <v>292.76604499816892</v>
      </c>
      <c r="AN25">
        <f t="shared" si="11"/>
        <v>290.05394592285154</v>
      </c>
      <c r="AO25">
        <f t="shared" si="12"/>
        <v>240.02849072869503</v>
      </c>
      <c r="AP25">
        <f t="shared" si="13"/>
        <v>-1.9991982972162661</v>
      </c>
      <c r="AQ25">
        <f t="shared" si="14"/>
        <v>2.2913964049340545</v>
      </c>
      <c r="AR25">
        <f t="shared" si="15"/>
        <v>30.028310792032091</v>
      </c>
      <c r="AS25">
        <f t="shared" si="16"/>
        <v>19.519259469095079</v>
      </c>
      <c r="AT25">
        <f t="shared" si="17"/>
        <v>18.259995460510254</v>
      </c>
      <c r="AU25">
        <f t="shared" si="18"/>
        <v>2.1053867209849537</v>
      </c>
      <c r="AV25">
        <f t="shared" si="19"/>
        <v>0.43095709326946624</v>
      </c>
      <c r="AW25">
        <f t="shared" si="20"/>
        <v>0.80192331121852478</v>
      </c>
      <c r="AX25">
        <f t="shared" si="21"/>
        <v>1.303463409766429</v>
      </c>
      <c r="AY25">
        <f t="shared" si="22"/>
        <v>0.275354605919713</v>
      </c>
      <c r="AZ25">
        <f t="shared" si="23"/>
        <v>21.095798217981617</v>
      </c>
      <c r="BA25">
        <f t="shared" si="24"/>
        <v>0.74805155971691106</v>
      </c>
      <c r="BB25">
        <f t="shared" si="25"/>
        <v>43.720317367087688</v>
      </c>
      <c r="BC25">
        <f t="shared" si="26"/>
        <v>358.69946938819334</v>
      </c>
      <c r="BD25">
        <f t="shared" si="27"/>
        <v>2.7869765576988871E-2</v>
      </c>
    </row>
    <row r="26" spans="1:114" x14ac:dyDescent="0.25">
      <c r="A26" s="1">
        <v>12</v>
      </c>
      <c r="B26" s="1" t="s">
        <v>78</v>
      </c>
      <c r="C26" s="1">
        <v>1826.0000023022294</v>
      </c>
      <c r="D26" s="1">
        <v>0</v>
      </c>
      <c r="E26">
        <f t="shared" si="0"/>
        <v>22.874898633950497</v>
      </c>
      <c r="F26">
        <f t="shared" si="1"/>
        <v>0.50778596605489934</v>
      </c>
      <c r="G26">
        <f t="shared" si="2"/>
        <v>276.39836633907316</v>
      </c>
      <c r="H26">
        <f t="shared" si="3"/>
        <v>8.5837663035785283</v>
      </c>
      <c r="I26">
        <f t="shared" si="4"/>
        <v>1.489741216117735</v>
      </c>
      <c r="J26">
        <f t="shared" si="5"/>
        <v>19.616533279418945</v>
      </c>
      <c r="K26" s="1">
        <v>6</v>
      </c>
      <c r="L26">
        <f t="shared" si="6"/>
        <v>1.4200000166893005</v>
      </c>
      <c r="M26" s="1">
        <v>1</v>
      </c>
      <c r="N26">
        <f t="shared" si="7"/>
        <v>2.8400000333786011</v>
      </c>
      <c r="O26" s="1">
        <v>16.903615951538086</v>
      </c>
      <c r="P26" s="1">
        <v>19.616533279418945</v>
      </c>
      <c r="Q26" s="1">
        <v>14.911050796508789</v>
      </c>
      <c r="R26" s="1">
        <v>400.850830078125</v>
      </c>
      <c r="S26" s="1">
        <v>369.58370971679687</v>
      </c>
      <c r="T26" s="1">
        <v>0.31083694100379944</v>
      </c>
      <c r="U26" s="1">
        <v>10.506505012512207</v>
      </c>
      <c r="V26" s="1">
        <v>1.2272467613220215</v>
      </c>
      <c r="W26" s="1">
        <v>41.481792449951172</v>
      </c>
      <c r="X26" s="1">
        <v>499.83468627929687</v>
      </c>
      <c r="Y26" s="1">
        <v>1500.1849365234375</v>
      </c>
      <c r="Z26" s="1">
        <v>283.33309936523437</v>
      </c>
      <c r="AA26" s="1">
        <v>76.307456970214844</v>
      </c>
      <c r="AB26" s="1">
        <v>-1.8024520874023437</v>
      </c>
      <c r="AC26" s="1">
        <v>0.22582560777664185</v>
      </c>
      <c r="AD26" s="1">
        <v>1</v>
      </c>
      <c r="AE26" s="1">
        <v>-0.21956524252891541</v>
      </c>
      <c r="AF26" s="1">
        <v>2.737391471862793</v>
      </c>
      <c r="AG26" s="1">
        <v>1</v>
      </c>
      <c r="AH26" s="1">
        <v>0</v>
      </c>
      <c r="AI26" s="1">
        <v>0.15999999642372131</v>
      </c>
      <c r="AJ26" s="1">
        <v>111115</v>
      </c>
      <c r="AK26">
        <f t="shared" si="8"/>
        <v>0.83305781046549465</v>
      </c>
      <c r="AL26">
        <f t="shared" si="9"/>
        <v>8.5837663035785283E-3</v>
      </c>
      <c r="AM26">
        <f t="shared" si="10"/>
        <v>292.76653327941892</v>
      </c>
      <c r="AN26">
        <f t="shared" si="11"/>
        <v>290.05361595153806</v>
      </c>
      <c r="AO26">
        <f t="shared" si="12"/>
        <v>240.02958447867059</v>
      </c>
      <c r="AP26">
        <f t="shared" si="13"/>
        <v>-1.9981181491635163</v>
      </c>
      <c r="AQ26">
        <f t="shared" si="14"/>
        <v>2.2914658952673568</v>
      </c>
      <c r="AR26">
        <f t="shared" si="15"/>
        <v>30.029383578616525</v>
      </c>
      <c r="AS26">
        <f t="shared" si="16"/>
        <v>19.522878566104318</v>
      </c>
      <c r="AT26">
        <f t="shared" si="17"/>
        <v>18.260074615478516</v>
      </c>
      <c r="AU26">
        <f t="shared" si="18"/>
        <v>2.1053971800088993</v>
      </c>
      <c r="AV26">
        <f t="shared" si="19"/>
        <v>0.43076593330312274</v>
      </c>
      <c r="AW26">
        <f t="shared" si="20"/>
        <v>0.80172467914962176</v>
      </c>
      <c r="AX26">
        <f t="shared" si="21"/>
        <v>1.3036725008592775</v>
      </c>
      <c r="AY26">
        <f t="shared" si="22"/>
        <v>0.27522974421601604</v>
      </c>
      <c r="AZ26">
        <f t="shared" si="23"/>
        <v>21.091256446056505</v>
      </c>
      <c r="BA26">
        <f t="shared" si="24"/>
        <v>0.74786404019503616</v>
      </c>
      <c r="BB26">
        <f t="shared" si="25"/>
        <v>43.707469215903629</v>
      </c>
      <c r="BC26">
        <f t="shared" si="26"/>
        <v>358.71007845169595</v>
      </c>
      <c r="BD26">
        <f t="shared" si="27"/>
        <v>2.7872200641135356E-2</v>
      </c>
    </row>
    <row r="27" spans="1:114" x14ac:dyDescent="0.25">
      <c r="A27" s="1">
        <v>13</v>
      </c>
      <c r="B27" s="1" t="s">
        <v>79</v>
      </c>
      <c r="C27" s="1">
        <v>1826.5000022910535</v>
      </c>
      <c r="D27" s="1">
        <v>0</v>
      </c>
      <c r="E27">
        <f t="shared" si="0"/>
        <v>22.840808994763727</v>
      </c>
      <c r="F27">
        <f t="shared" si="1"/>
        <v>0.50723369721506317</v>
      </c>
      <c r="G27">
        <f t="shared" si="2"/>
        <v>276.47420333265597</v>
      </c>
      <c r="H27">
        <f t="shared" si="3"/>
        <v>8.5794220464540718</v>
      </c>
      <c r="I27">
        <f t="shared" si="4"/>
        <v>1.4903640969666281</v>
      </c>
      <c r="J27">
        <f t="shared" si="5"/>
        <v>19.61790657043457</v>
      </c>
      <c r="K27" s="1">
        <v>6</v>
      </c>
      <c r="L27">
        <f t="shared" si="6"/>
        <v>1.4200000166893005</v>
      </c>
      <c r="M27" s="1">
        <v>1</v>
      </c>
      <c r="N27">
        <f t="shared" si="7"/>
        <v>2.8400000333786011</v>
      </c>
      <c r="O27" s="1">
        <v>16.903705596923828</v>
      </c>
      <c r="P27" s="1">
        <v>19.61790657043457</v>
      </c>
      <c r="Q27" s="1">
        <v>14.911794662475586</v>
      </c>
      <c r="R27" s="1">
        <v>400.84555053710937</v>
      </c>
      <c r="S27" s="1">
        <v>369.62020874023437</v>
      </c>
      <c r="T27" s="1">
        <v>0.31011670827865601</v>
      </c>
      <c r="U27" s="1">
        <v>10.500908851623535</v>
      </c>
      <c r="V27" s="1">
        <v>1.2243953943252563</v>
      </c>
      <c r="W27" s="1">
        <v>41.459442138671875</v>
      </c>
      <c r="X27" s="1">
        <v>499.82357788085937</v>
      </c>
      <c r="Y27" s="1">
        <v>1500.268310546875</v>
      </c>
      <c r="Z27" s="1">
        <v>283.35641479492187</v>
      </c>
      <c r="AA27" s="1">
        <v>76.307418823242188</v>
      </c>
      <c r="AB27" s="1">
        <v>-1.8024520874023437</v>
      </c>
      <c r="AC27" s="1">
        <v>0.22582560777664185</v>
      </c>
      <c r="AD27" s="1">
        <v>1</v>
      </c>
      <c r="AE27" s="1">
        <v>-0.21956524252891541</v>
      </c>
      <c r="AF27" s="1">
        <v>2.737391471862793</v>
      </c>
      <c r="AG27" s="1">
        <v>1</v>
      </c>
      <c r="AH27" s="1">
        <v>0</v>
      </c>
      <c r="AI27" s="1">
        <v>0.15999999642372131</v>
      </c>
      <c r="AJ27" s="1">
        <v>111115</v>
      </c>
      <c r="AK27">
        <f t="shared" si="8"/>
        <v>0.83303929646809882</v>
      </c>
      <c r="AL27">
        <f t="shared" si="9"/>
        <v>8.5794220464540712E-3</v>
      </c>
      <c r="AM27">
        <f t="shared" si="10"/>
        <v>292.76790657043455</v>
      </c>
      <c r="AN27">
        <f t="shared" si="11"/>
        <v>290.05370559692381</v>
      </c>
      <c r="AO27">
        <f t="shared" si="12"/>
        <v>240.04292432212242</v>
      </c>
      <c r="AP27">
        <f t="shared" si="13"/>
        <v>-1.995835155973769</v>
      </c>
      <c r="AQ27">
        <f t="shared" si="14"/>
        <v>2.2916613467321563</v>
      </c>
      <c r="AR27">
        <f t="shared" si="15"/>
        <v>30.031959959758826</v>
      </c>
      <c r="AS27">
        <f t="shared" si="16"/>
        <v>19.531051108135291</v>
      </c>
      <c r="AT27">
        <f t="shared" si="17"/>
        <v>18.260806083679199</v>
      </c>
      <c r="AU27">
        <f t="shared" si="18"/>
        <v>2.1054938336274818</v>
      </c>
      <c r="AV27">
        <f t="shared" si="19"/>
        <v>0.43036842747340398</v>
      </c>
      <c r="AW27">
        <f t="shared" si="20"/>
        <v>0.8012972497655283</v>
      </c>
      <c r="AX27">
        <f t="shared" si="21"/>
        <v>1.3041965838619536</v>
      </c>
      <c r="AY27">
        <f t="shared" si="22"/>
        <v>0.27497010960594948</v>
      </c>
      <c r="AZ27">
        <f t="shared" si="23"/>
        <v>21.097032827527201</v>
      </c>
      <c r="BA27">
        <f t="shared" si="24"/>
        <v>0.74799536604060379</v>
      </c>
      <c r="BB27">
        <f t="shared" si="25"/>
        <v>43.679531496489275</v>
      </c>
      <c r="BC27">
        <f t="shared" si="26"/>
        <v>358.76278205695081</v>
      </c>
      <c r="BD27">
        <f t="shared" si="27"/>
        <v>2.7808788586484549E-2</v>
      </c>
    </row>
    <row r="28" spans="1:114" x14ac:dyDescent="0.25">
      <c r="A28" s="1">
        <v>14</v>
      </c>
      <c r="B28" s="1" t="s">
        <v>79</v>
      </c>
      <c r="C28" s="1">
        <v>1827.0000022798777</v>
      </c>
      <c r="D28" s="1">
        <v>0</v>
      </c>
      <c r="E28">
        <f t="shared" si="0"/>
        <v>22.823047855964749</v>
      </c>
      <c r="F28">
        <f t="shared" si="1"/>
        <v>0.50656986430901141</v>
      </c>
      <c r="G28">
        <f t="shared" si="2"/>
        <v>276.48976078309028</v>
      </c>
      <c r="H28">
        <f t="shared" si="3"/>
        <v>8.5739156814459214</v>
      </c>
      <c r="I28">
        <f t="shared" si="4"/>
        <v>1.491068985110775</v>
      </c>
      <c r="J28">
        <f t="shared" si="5"/>
        <v>19.619659423828125</v>
      </c>
      <c r="K28" s="1">
        <v>6</v>
      </c>
      <c r="L28">
        <f t="shared" si="6"/>
        <v>1.4200000166893005</v>
      </c>
      <c r="M28" s="1">
        <v>1</v>
      </c>
      <c r="N28">
        <f t="shared" si="7"/>
        <v>2.8400000333786011</v>
      </c>
      <c r="O28" s="1">
        <v>16.903606414794922</v>
      </c>
      <c r="P28" s="1">
        <v>19.619659423828125</v>
      </c>
      <c r="Q28" s="1">
        <v>14.912295341491699</v>
      </c>
      <c r="R28" s="1">
        <v>400.87677001953125</v>
      </c>
      <c r="S28" s="1">
        <v>369.67153930664062</v>
      </c>
      <c r="T28" s="1">
        <v>0.30958473682403564</v>
      </c>
      <c r="U28" s="1">
        <v>10.494917869567871</v>
      </c>
      <c r="V28" s="1">
        <v>1.2223055362701416</v>
      </c>
      <c r="W28" s="1">
        <v>41.436138153076172</v>
      </c>
      <c r="X28" s="1">
        <v>499.77352905273437</v>
      </c>
      <c r="Y28" s="1">
        <v>1500.2696533203125</v>
      </c>
      <c r="Z28" s="1">
        <v>283.2982177734375</v>
      </c>
      <c r="AA28" s="1">
        <v>76.307586669921875</v>
      </c>
      <c r="AB28" s="1">
        <v>-1.8024520874023437</v>
      </c>
      <c r="AC28" s="1">
        <v>0.22582560777664185</v>
      </c>
      <c r="AD28" s="1">
        <v>1</v>
      </c>
      <c r="AE28" s="1">
        <v>-0.21956524252891541</v>
      </c>
      <c r="AF28" s="1">
        <v>2.737391471862793</v>
      </c>
      <c r="AG28" s="1">
        <v>1</v>
      </c>
      <c r="AH28" s="1">
        <v>0</v>
      </c>
      <c r="AI28" s="1">
        <v>0.15999999642372131</v>
      </c>
      <c r="AJ28" s="1">
        <v>111115</v>
      </c>
      <c r="AK28">
        <f t="shared" si="8"/>
        <v>0.83295588175455715</v>
      </c>
      <c r="AL28">
        <f t="shared" si="9"/>
        <v>8.5739156814459219E-3</v>
      </c>
      <c r="AM28">
        <f t="shared" si="10"/>
        <v>292.7696594238281</v>
      </c>
      <c r="AN28">
        <f t="shared" si="11"/>
        <v>290.0536064147949</v>
      </c>
      <c r="AO28">
        <f t="shared" si="12"/>
        <v>240.04313916586761</v>
      </c>
      <c r="AP28">
        <f t="shared" si="13"/>
        <v>-1.9931689151577805</v>
      </c>
      <c r="AQ28">
        <f t="shared" si="14"/>
        <v>2.2919108400365373</v>
      </c>
      <c r="AR28">
        <f t="shared" si="15"/>
        <v>30.035163475297516</v>
      </c>
      <c r="AS28">
        <f t="shared" si="16"/>
        <v>19.540245605729645</v>
      </c>
      <c r="AT28">
        <f t="shared" si="17"/>
        <v>18.261632919311523</v>
      </c>
      <c r="AU28">
        <f t="shared" si="18"/>
        <v>2.1056030934466743</v>
      </c>
      <c r="AV28">
        <f t="shared" si="19"/>
        <v>0.4298904476910102</v>
      </c>
      <c r="AW28">
        <f t="shared" si="20"/>
        <v>0.80084185492576221</v>
      </c>
      <c r="AX28">
        <f t="shared" si="21"/>
        <v>1.304761238520912</v>
      </c>
      <c r="AY28">
        <f t="shared" si="22"/>
        <v>0.2746579268315627</v>
      </c>
      <c r="AZ28">
        <f t="shared" si="23"/>
        <v>21.098266384301628</v>
      </c>
      <c r="BA28">
        <f t="shared" si="24"/>
        <v>0.74793358802161791</v>
      </c>
      <c r="BB28">
        <f t="shared" si="25"/>
        <v>43.647932049480318</v>
      </c>
      <c r="BC28">
        <f t="shared" si="26"/>
        <v>358.82255541810946</v>
      </c>
      <c r="BD28">
        <f t="shared" si="27"/>
        <v>2.7762436528506771E-2</v>
      </c>
    </row>
    <row r="29" spans="1:114" x14ac:dyDescent="0.25">
      <c r="A29" s="1">
        <v>15</v>
      </c>
      <c r="B29" s="1" t="s">
        <v>80</v>
      </c>
      <c r="C29" s="1">
        <v>1827.5000022687018</v>
      </c>
      <c r="D29" s="1">
        <v>0</v>
      </c>
      <c r="E29">
        <f t="shared" si="0"/>
        <v>22.824597992244225</v>
      </c>
      <c r="F29">
        <f t="shared" si="1"/>
        <v>0.50599100130674546</v>
      </c>
      <c r="G29">
        <f t="shared" si="2"/>
        <v>276.46377380922422</v>
      </c>
      <c r="H29">
        <f t="shared" si="3"/>
        <v>8.5699131505820976</v>
      </c>
      <c r="I29">
        <f t="shared" si="4"/>
        <v>1.4918291303789455</v>
      </c>
      <c r="J29">
        <f t="shared" si="5"/>
        <v>19.622167587280273</v>
      </c>
      <c r="K29" s="1">
        <v>6</v>
      </c>
      <c r="L29">
        <f t="shared" si="6"/>
        <v>1.4200000166893005</v>
      </c>
      <c r="M29" s="1">
        <v>1</v>
      </c>
      <c r="N29">
        <f t="shared" si="7"/>
        <v>2.8400000333786011</v>
      </c>
      <c r="O29" s="1">
        <v>16.903091430664062</v>
      </c>
      <c r="P29" s="1">
        <v>19.622167587280273</v>
      </c>
      <c r="Q29" s="1">
        <v>14.912444114685059</v>
      </c>
      <c r="R29" s="1">
        <v>400.9449462890625</v>
      </c>
      <c r="S29" s="1">
        <v>369.7396240234375</v>
      </c>
      <c r="T29" s="1">
        <v>0.30916738510131836</v>
      </c>
      <c r="U29" s="1">
        <v>10.489574432373047</v>
      </c>
      <c r="V29" s="1">
        <v>1.2207046747207642</v>
      </c>
      <c r="W29" s="1">
        <v>41.416633605957031</v>
      </c>
      <c r="X29" s="1">
        <v>499.78463745117187</v>
      </c>
      <c r="Y29" s="1">
        <v>1500.23095703125</v>
      </c>
      <c r="Z29" s="1">
        <v>283.29153442382812</v>
      </c>
      <c r="AA29" s="1">
        <v>76.308029174804688</v>
      </c>
      <c r="AB29" s="1">
        <v>-1.8024520874023437</v>
      </c>
      <c r="AC29" s="1">
        <v>0.22582560777664185</v>
      </c>
      <c r="AD29" s="1">
        <v>1</v>
      </c>
      <c r="AE29" s="1">
        <v>-0.21956524252891541</v>
      </c>
      <c r="AF29" s="1">
        <v>2.737391471862793</v>
      </c>
      <c r="AG29" s="1">
        <v>1</v>
      </c>
      <c r="AH29" s="1">
        <v>0</v>
      </c>
      <c r="AI29" s="1">
        <v>0.15999999642372131</v>
      </c>
      <c r="AJ29" s="1">
        <v>111115</v>
      </c>
      <c r="AK29">
        <f t="shared" si="8"/>
        <v>0.83297439575195309</v>
      </c>
      <c r="AL29">
        <f t="shared" si="9"/>
        <v>8.5699131505820973E-3</v>
      </c>
      <c r="AM29">
        <f t="shared" si="10"/>
        <v>292.77216758728025</v>
      </c>
      <c r="AN29">
        <f t="shared" si="11"/>
        <v>290.05309143066404</v>
      </c>
      <c r="AO29">
        <f t="shared" si="12"/>
        <v>240.036947759756</v>
      </c>
      <c r="AP29">
        <f t="shared" si="13"/>
        <v>-1.9915181676524403</v>
      </c>
      <c r="AQ29">
        <f t="shared" si="14"/>
        <v>2.2922678821957532</v>
      </c>
      <c r="AR29">
        <f t="shared" si="15"/>
        <v>30.039668262754873</v>
      </c>
      <c r="AS29">
        <f t="shared" si="16"/>
        <v>19.550093830381826</v>
      </c>
      <c r="AT29">
        <f t="shared" si="17"/>
        <v>18.262629508972168</v>
      </c>
      <c r="AU29">
        <f t="shared" si="18"/>
        <v>2.1057347915332261</v>
      </c>
      <c r="AV29">
        <f t="shared" si="19"/>
        <v>0.42947349401238438</v>
      </c>
      <c r="AW29">
        <f t="shared" si="20"/>
        <v>0.80043875181680779</v>
      </c>
      <c r="AX29">
        <f t="shared" si="21"/>
        <v>1.3052960397164184</v>
      </c>
      <c r="AY29">
        <f t="shared" si="22"/>
        <v>0.27438561462571137</v>
      </c>
      <c r="AZ29">
        <f t="shared" si="23"/>
        <v>21.096405717610889</v>
      </c>
      <c r="BA29">
        <f t="shared" si="24"/>
        <v>0.74772557726109279</v>
      </c>
      <c r="BB29">
        <f t="shared" si="25"/>
        <v>43.618257328164447</v>
      </c>
      <c r="BC29">
        <f t="shared" si="26"/>
        <v>358.8899032743596</v>
      </c>
      <c r="BD29">
        <f t="shared" si="27"/>
        <v>2.7740239542947916E-2</v>
      </c>
      <c r="BE29">
        <f>AVERAGE(E15:E29)</f>
        <v>22.747205683392473</v>
      </c>
      <c r="BF29">
        <f>AVERAGE(O15:O29)</f>
        <v>16.903208669026693</v>
      </c>
      <c r="BG29">
        <f>AVERAGE(P15:P29)</f>
        <v>19.616463470458985</v>
      </c>
      <c r="BH29" t="e">
        <f>AVERAGE(B15:B29)</f>
        <v>#DIV/0!</v>
      </c>
      <c r="BI29">
        <f t="shared" ref="BI29:DJ29" si="28">AVERAGE(C15:C29)</f>
        <v>1824.0333356795211</v>
      </c>
      <c r="BJ29">
        <f t="shared" si="28"/>
        <v>0</v>
      </c>
      <c r="BK29">
        <f t="shared" si="28"/>
        <v>22.747205683392473</v>
      </c>
      <c r="BL29">
        <f t="shared" si="28"/>
        <v>0.50779204297983227</v>
      </c>
      <c r="BM29">
        <f t="shared" si="28"/>
        <v>276.92949891724857</v>
      </c>
      <c r="BN29">
        <f t="shared" si="28"/>
        <v>8.5840994027445294</v>
      </c>
      <c r="BO29">
        <f t="shared" si="28"/>
        <v>1.4897818751013054</v>
      </c>
      <c r="BP29">
        <f t="shared" si="28"/>
        <v>19.616463470458985</v>
      </c>
      <c r="BQ29">
        <f t="shared" si="28"/>
        <v>6</v>
      </c>
      <c r="BR29">
        <f t="shared" si="28"/>
        <v>1.4200000166893005</v>
      </c>
      <c r="BS29">
        <f t="shared" si="28"/>
        <v>1</v>
      </c>
      <c r="BT29">
        <f t="shared" si="28"/>
        <v>2.8400000333786011</v>
      </c>
      <c r="BU29">
        <f t="shared" si="28"/>
        <v>16.903208669026693</v>
      </c>
      <c r="BV29">
        <f t="shared" si="28"/>
        <v>19.616463470458985</v>
      </c>
      <c r="BW29">
        <f t="shared" si="28"/>
        <v>14.911107699076334</v>
      </c>
      <c r="BX29">
        <f t="shared" si="28"/>
        <v>400.77428385416664</v>
      </c>
      <c r="BY29">
        <f t="shared" si="28"/>
        <v>369.66006876627603</v>
      </c>
      <c r="BZ29">
        <f t="shared" si="28"/>
        <v>0.30998299717903138</v>
      </c>
      <c r="CA29">
        <f t="shared" si="28"/>
        <v>10.50586789449056</v>
      </c>
      <c r="CB29">
        <f t="shared" si="28"/>
        <v>1.223903735478719</v>
      </c>
      <c r="CC29">
        <f t="shared" si="28"/>
        <v>41.480246988932294</v>
      </c>
      <c r="CD29">
        <f t="shared" si="28"/>
        <v>499.84375813802086</v>
      </c>
      <c r="CE29">
        <f t="shared" si="28"/>
        <v>1500.2602783203124</v>
      </c>
      <c r="CF29">
        <f t="shared" si="28"/>
        <v>283.22426147460936</v>
      </c>
      <c r="CG29">
        <f t="shared" si="28"/>
        <v>76.307270812988278</v>
      </c>
      <c r="CH29">
        <f t="shared" si="28"/>
        <v>-1.8024520874023437</v>
      </c>
      <c r="CI29">
        <f t="shared" si="28"/>
        <v>0.22582560777664185</v>
      </c>
      <c r="CJ29">
        <f t="shared" si="28"/>
        <v>1</v>
      </c>
      <c r="CK29">
        <f t="shared" si="28"/>
        <v>-0.21956524252891541</v>
      </c>
      <c r="CL29">
        <f t="shared" si="28"/>
        <v>2.737391471862793</v>
      </c>
      <c r="CM29">
        <f t="shared" si="28"/>
        <v>1</v>
      </c>
      <c r="CN29">
        <f t="shared" si="28"/>
        <v>0</v>
      </c>
      <c r="CO29">
        <f t="shared" si="28"/>
        <v>0.15999999642372131</v>
      </c>
      <c r="CP29">
        <f t="shared" si="28"/>
        <v>111115</v>
      </c>
      <c r="CQ29">
        <f t="shared" si="28"/>
        <v>0.83307293023003459</v>
      </c>
      <c r="CR29">
        <f t="shared" si="28"/>
        <v>8.5840994027445248E-3</v>
      </c>
      <c r="CS29">
        <f t="shared" si="28"/>
        <v>292.76646347045897</v>
      </c>
      <c r="CT29">
        <f t="shared" si="28"/>
        <v>290.05320866902673</v>
      </c>
      <c r="CU29">
        <f t="shared" si="28"/>
        <v>240.04163916590113</v>
      </c>
      <c r="CV29">
        <f t="shared" si="28"/>
        <v>-1.9981918841838899</v>
      </c>
      <c r="CW29">
        <f t="shared" si="28"/>
        <v>2.2914559803526355</v>
      </c>
      <c r="CX29">
        <f t="shared" si="28"/>
        <v>30.029326894362406</v>
      </c>
      <c r="CY29">
        <f t="shared" si="28"/>
        <v>19.523458999871856</v>
      </c>
      <c r="CZ29">
        <f t="shared" si="28"/>
        <v>18.259836069742839</v>
      </c>
      <c r="DA29">
        <f t="shared" si="28"/>
        <v>2.1053656655601309</v>
      </c>
      <c r="DB29">
        <f t="shared" si="28"/>
        <v>0.43077021692223977</v>
      </c>
      <c r="DC29">
        <f t="shared" si="28"/>
        <v>0.8016741052513302</v>
      </c>
      <c r="DD29">
        <f t="shared" si="28"/>
        <v>1.3036915603088011</v>
      </c>
      <c r="DE29">
        <f t="shared" si="28"/>
        <v>0.27523254946038339</v>
      </c>
      <c r="DF29">
        <f t="shared" si="28"/>
        <v>21.131734133836506</v>
      </c>
      <c r="DG29">
        <f t="shared" si="28"/>
        <v>0.74914609933435372</v>
      </c>
      <c r="DH29">
        <f t="shared" si="28"/>
        <v>43.705807958729181</v>
      </c>
      <c r="DI29">
        <f t="shared" si="28"/>
        <v>358.84713661428333</v>
      </c>
      <c r="DJ29">
        <f t="shared" si="28"/>
        <v>2.7705008491243972E-2</v>
      </c>
    </row>
    <row r="30" spans="1:114" x14ac:dyDescent="0.25">
      <c r="A30" s="1" t="s">
        <v>9</v>
      </c>
      <c r="B30" s="1" t="s">
        <v>81</v>
      </c>
    </row>
    <row r="31" spans="1:114" x14ac:dyDescent="0.25">
      <c r="A31" s="1" t="s">
        <v>9</v>
      </c>
      <c r="B31" s="1" t="s">
        <v>82</v>
      </c>
    </row>
    <row r="32" spans="1:114" x14ac:dyDescent="0.25">
      <c r="A32" s="1" t="s">
        <v>9</v>
      </c>
      <c r="B32" s="1" t="s">
        <v>83</v>
      </c>
    </row>
    <row r="33" spans="1:114" x14ac:dyDescent="0.25">
      <c r="A33" s="1">
        <v>16</v>
      </c>
      <c r="B33" s="1" t="s">
        <v>84</v>
      </c>
      <c r="C33" s="1">
        <v>2296.0000014975667</v>
      </c>
      <c r="D33" s="1">
        <v>0</v>
      </c>
      <c r="E33">
        <f t="shared" ref="E33:E47" si="29">(R33-S33*(1000-T33)/(1000-U33))*AK33</f>
        <v>22.580418562149141</v>
      </c>
      <c r="F33">
        <f t="shared" ref="F33:F47" si="30">IF(AV33&lt;&gt;0,1/(1/AV33-1/N33),0)</f>
        <v>0.43997316215979548</v>
      </c>
      <c r="G33">
        <f t="shared" ref="G33:G47" si="31">((AY33-AL33/2)*S33-E33)/(AY33+AL33/2)</f>
        <v>263.51178836550082</v>
      </c>
      <c r="H33">
        <f t="shared" ref="H33:H47" si="32">AL33*1000</f>
        <v>9.1712476966397709</v>
      </c>
      <c r="I33">
        <f t="shared" ref="I33:I47" si="33">(AQ33-AW33)</f>
        <v>1.7946970846088643</v>
      </c>
      <c r="J33">
        <f t="shared" ref="J33:J47" si="34">(P33+AP33*D33)</f>
        <v>22.008363723754883</v>
      </c>
      <c r="K33" s="1">
        <v>6</v>
      </c>
      <c r="L33">
        <f t="shared" ref="L33:L47" si="35">(K33*AE33+AF33)</f>
        <v>1.4200000166893005</v>
      </c>
      <c r="M33" s="1">
        <v>1</v>
      </c>
      <c r="N33">
        <f t="shared" ref="N33:N47" si="36">L33*(M33+1)*(M33+1)/(M33*M33+1)</f>
        <v>2.8400000333786011</v>
      </c>
      <c r="O33" s="1">
        <v>20.435081481933594</v>
      </c>
      <c r="P33" s="1">
        <v>22.008363723754883</v>
      </c>
      <c r="Q33" s="1">
        <v>18.965740203857422</v>
      </c>
      <c r="R33" s="1">
        <v>399.61990356445312</v>
      </c>
      <c r="S33" s="1">
        <v>368.45675659179687</v>
      </c>
      <c r="T33" s="1">
        <v>0.38711526989936829</v>
      </c>
      <c r="U33" s="1">
        <v>11.272602081298828</v>
      </c>
      <c r="V33" s="1">
        <v>1.2253893613815308</v>
      </c>
      <c r="W33" s="1">
        <v>35.682723999023438</v>
      </c>
      <c r="X33" s="1">
        <v>499.81396484375</v>
      </c>
      <c r="Y33" s="1">
        <v>1500.0516357421875</v>
      </c>
      <c r="Z33" s="1">
        <v>284.0738525390625</v>
      </c>
      <c r="AA33" s="1">
        <v>76.305679321289062</v>
      </c>
      <c r="AB33" s="1">
        <v>-1.8648605346679687</v>
      </c>
      <c r="AC33" s="1">
        <v>0.22198039293289185</v>
      </c>
      <c r="AD33" s="1">
        <v>1</v>
      </c>
      <c r="AE33" s="1">
        <v>-0.21956524252891541</v>
      </c>
      <c r="AF33" s="1">
        <v>2.737391471862793</v>
      </c>
      <c r="AG33" s="1">
        <v>1</v>
      </c>
      <c r="AH33" s="1">
        <v>0</v>
      </c>
      <c r="AI33" s="1">
        <v>0.15999999642372131</v>
      </c>
      <c r="AJ33" s="1">
        <v>111115</v>
      </c>
      <c r="AK33">
        <f t="shared" ref="AK33:AK47" si="37">X33*0.000001/(K33*0.0001)</f>
        <v>0.83302327473958326</v>
      </c>
      <c r="AL33">
        <f t="shared" ref="AL33:AL47" si="38">(U33-T33)/(1000-U33)*AK33</f>
        <v>9.1712476966397706E-3</v>
      </c>
      <c r="AM33">
        <f t="shared" ref="AM33:AM47" si="39">(P33+273.15)</f>
        <v>295.15836372375486</v>
      </c>
      <c r="AN33">
        <f t="shared" ref="AN33:AN47" si="40">(O33+273.15)</f>
        <v>293.58508148193357</v>
      </c>
      <c r="AO33">
        <f t="shared" ref="AO33:AO47" si="41">(Y33*AG33+Z33*AH33)*AI33</f>
        <v>240.00825635414731</v>
      </c>
      <c r="AP33">
        <f t="shared" ref="AP33:AP47" si="42">((AO33+0.00000010773*(AN33^4-AM33^4))-AL33*44100)/(L33*51.4+0.00000043092*AM33^3)</f>
        <v>-2.1617798767089842</v>
      </c>
      <c r="AQ33">
        <f t="shared" ref="AQ33:AQ47" si="43">0.61365*EXP(17.502*J33/(240.97+J33))</f>
        <v>2.6548606441409484</v>
      </c>
      <c r="AR33">
        <f t="shared" ref="AR33:AR47" si="44">AQ33*1000/AA33</f>
        <v>34.792438357864796</v>
      </c>
      <c r="AS33">
        <f t="shared" ref="AS33:AS47" si="45">(AR33-U33)</f>
        <v>23.519836276565968</v>
      </c>
      <c r="AT33">
        <f t="shared" ref="AT33:AT47" si="46">IF(D33,P33,(O33+P33)/2)</f>
        <v>21.221722602844238</v>
      </c>
      <c r="AU33">
        <f t="shared" ref="AU33:AU47" si="47">0.61365*EXP(17.502*AT33/(240.97+AT33))</f>
        <v>2.5301442053198553</v>
      </c>
      <c r="AV33">
        <f t="shared" ref="AV33:AV47" si="48">IF(AS33&lt;&gt;0,(1000-(AR33+U33)/2)/AS33*AL33,0)</f>
        <v>0.38095548979460564</v>
      </c>
      <c r="AW33">
        <f t="shared" ref="AW33:AW47" si="49">U33*AA33/1000</f>
        <v>0.86016355953208401</v>
      </c>
      <c r="AX33">
        <f t="shared" ref="AX33:AX47" si="50">(AU33-AW33)</f>
        <v>1.6699806457877713</v>
      </c>
      <c r="AY33">
        <f t="shared" ref="AY33:AY47" si="51">1/(1.6/F33+1.37/N33)</f>
        <v>0.24277856312609011</v>
      </c>
      <c r="AZ33">
        <f t="shared" ref="AZ33:AZ47" si="52">G33*AA33*0.001</f>
        <v>20.107446020397298</v>
      </c>
      <c r="BA33">
        <f t="shared" ref="BA33:BA47" si="53">G33/S33</f>
        <v>0.71517697436998906</v>
      </c>
      <c r="BB33">
        <f t="shared" ref="BB33:BB47" si="54">(1-AL33*AA33/AQ33/F33)*100</f>
        <v>40.087509836611567</v>
      </c>
      <c r="BC33">
        <f t="shared" ref="BC33:BC47" si="55">(S33-E33/(N33/1.35))</f>
        <v>357.72310704932255</v>
      </c>
      <c r="BD33">
        <f t="shared" ref="BD33:BD47" si="56">E33*BB33/100/BC33</f>
        <v>2.5304285168812227E-2</v>
      </c>
    </row>
    <row r="34" spans="1:114" x14ac:dyDescent="0.25">
      <c r="A34" s="1">
        <v>17</v>
      </c>
      <c r="B34" s="1" t="s">
        <v>84</v>
      </c>
      <c r="C34" s="1">
        <v>2296.0000014975667</v>
      </c>
      <c r="D34" s="1">
        <v>0</v>
      </c>
      <c r="E34">
        <f t="shared" si="29"/>
        <v>22.580418562149141</v>
      </c>
      <c r="F34">
        <f t="shared" si="30"/>
        <v>0.43997316215979548</v>
      </c>
      <c r="G34">
        <f t="shared" si="31"/>
        <v>263.51178836550082</v>
      </c>
      <c r="H34">
        <f t="shared" si="32"/>
        <v>9.1712476966397709</v>
      </c>
      <c r="I34">
        <f t="shared" si="33"/>
        <v>1.7946970846088643</v>
      </c>
      <c r="J34">
        <f t="shared" si="34"/>
        <v>22.008363723754883</v>
      </c>
      <c r="K34" s="1">
        <v>6</v>
      </c>
      <c r="L34">
        <f t="shared" si="35"/>
        <v>1.4200000166893005</v>
      </c>
      <c r="M34" s="1">
        <v>1</v>
      </c>
      <c r="N34">
        <f t="shared" si="36"/>
        <v>2.8400000333786011</v>
      </c>
      <c r="O34" s="1">
        <v>20.435081481933594</v>
      </c>
      <c r="P34" s="1">
        <v>22.008363723754883</v>
      </c>
      <c r="Q34" s="1">
        <v>18.965740203857422</v>
      </c>
      <c r="R34" s="1">
        <v>399.61990356445312</v>
      </c>
      <c r="S34" s="1">
        <v>368.45675659179687</v>
      </c>
      <c r="T34" s="1">
        <v>0.38711526989936829</v>
      </c>
      <c r="U34" s="1">
        <v>11.272602081298828</v>
      </c>
      <c r="V34" s="1">
        <v>1.2253893613815308</v>
      </c>
      <c r="W34" s="1">
        <v>35.682723999023438</v>
      </c>
      <c r="X34" s="1">
        <v>499.81396484375</v>
      </c>
      <c r="Y34" s="1">
        <v>1500.0516357421875</v>
      </c>
      <c r="Z34" s="1">
        <v>284.0738525390625</v>
      </c>
      <c r="AA34" s="1">
        <v>76.305679321289062</v>
      </c>
      <c r="AB34" s="1">
        <v>-1.8648605346679687</v>
      </c>
      <c r="AC34" s="1">
        <v>0.22198039293289185</v>
      </c>
      <c r="AD34" s="1">
        <v>1</v>
      </c>
      <c r="AE34" s="1">
        <v>-0.21956524252891541</v>
      </c>
      <c r="AF34" s="1">
        <v>2.737391471862793</v>
      </c>
      <c r="AG34" s="1">
        <v>1</v>
      </c>
      <c r="AH34" s="1">
        <v>0</v>
      </c>
      <c r="AI34" s="1">
        <v>0.15999999642372131</v>
      </c>
      <c r="AJ34" s="1">
        <v>111115</v>
      </c>
      <c r="AK34">
        <f t="shared" si="37"/>
        <v>0.83302327473958326</v>
      </c>
      <c r="AL34">
        <f t="shared" si="38"/>
        <v>9.1712476966397706E-3</v>
      </c>
      <c r="AM34">
        <f t="shared" si="39"/>
        <v>295.15836372375486</v>
      </c>
      <c r="AN34">
        <f t="shared" si="40"/>
        <v>293.58508148193357</v>
      </c>
      <c r="AO34">
        <f t="shared" si="41"/>
        <v>240.00825635414731</v>
      </c>
      <c r="AP34">
        <f t="shared" si="42"/>
        <v>-2.1617798767089842</v>
      </c>
      <c r="AQ34">
        <f t="shared" si="43"/>
        <v>2.6548606441409484</v>
      </c>
      <c r="AR34">
        <f t="shared" si="44"/>
        <v>34.792438357864796</v>
      </c>
      <c r="AS34">
        <f t="shared" si="45"/>
        <v>23.519836276565968</v>
      </c>
      <c r="AT34">
        <f t="shared" si="46"/>
        <v>21.221722602844238</v>
      </c>
      <c r="AU34">
        <f t="shared" si="47"/>
        <v>2.5301442053198553</v>
      </c>
      <c r="AV34">
        <f t="shared" si="48"/>
        <v>0.38095548979460564</v>
      </c>
      <c r="AW34">
        <f t="shared" si="49"/>
        <v>0.86016355953208401</v>
      </c>
      <c r="AX34">
        <f t="shared" si="50"/>
        <v>1.6699806457877713</v>
      </c>
      <c r="AY34">
        <f t="shared" si="51"/>
        <v>0.24277856312609011</v>
      </c>
      <c r="AZ34">
        <f t="shared" si="52"/>
        <v>20.107446020397298</v>
      </c>
      <c r="BA34">
        <f t="shared" si="53"/>
        <v>0.71517697436998906</v>
      </c>
      <c r="BB34">
        <f t="shared" si="54"/>
        <v>40.087509836611567</v>
      </c>
      <c r="BC34">
        <f t="shared" si="55"/>
        <v>357.72310704932255</v>
      </c>
      <c r="BD34">
        <f t="shared" si="56"/>
        <v>2.5304285168812227E-2</v>
      </c>
    </row>
    <row r="35" spans="1:114" x14ac:dyDescent="0.25">
      <c r="A35" s="1">
        <v>18</v>
      </c>
      <c r="B35" s="1" t="s">
        <v>84</v>
      </c>
      <c r="C35" s="1">
        <v>2296.5000014863908</v>
      </c>
      <c r="D35" s="1">
        <v>0</v>
      </c>
      <c r="E35">
        <f t="shared" si="29"/>
        <v>22.608936990461732</v>
      </c>
      <c r="F35">
        <f t="shared" si="30"/>
        <v>0.43963854473378877</v>
      </c>
      <c r="G35">
        <f t="shared" si="31"/>
        <v>263.32062443192484</v>
      </c>
      <c r="H35">
        <f t="shared" si="32"/>
        <v>9.1673180904036577</v>
      </c>
      <c r="I35">
        <f t="shared" si="33"/>
        <v>1.7951114814557165</v>
      </c>
      <c r="J35">
        <f t="shared" si="34"/>
        <v>22.009023666381836</v>
      </c>
      <c r="K35" s="1">
        <v>6</v>
      </c>
      <c r="L35">
        <f t="shared" si="35"/>
        <v>1.4200000166893005</v>
      </c>
      <c r="M35" s="1">
        <v>1</v>
      </c>
      <c r="N35">
        <f t="shared" si="36"/>
        <v>2.8400000333786011</v>
      </c>
      <c r="O35" s="1">
        <v>20.435043334960938</v>
      </c>
      <c r="P35" s="1">
        <v>22.009023666381836</v>
      </c>
      <c r="Q35" s="1">
        <v>18.965974807739258</v>
      </c>
      <c r="R35" s="1">
        <v>399.64035034179687</v>
      </c>
      <c r="S35" s="1">
        <v>368.4447021484375</v>
      </c>
      <c r="T35" s="1">
        <v>0.38766467571258545</v>
      </c>
      <c r="U35" s="1">
        <v>11.268579483032227</v>
      </c>
      <c r="V35" s="1">
        <v>1.2271305322647095</v>
      </c>
      <c r="W35" s="1">
        <v>35.670047760009766</v>
      </c>
      <c r="X35" s="1">
        <v>499.811767578125</v>
      </c>
      <c r="Y35" s="1">
        <v>1500.0380859375</v>
      </c>
      <c r="Z35" s="1">
        <v>284.11929321289062</v>
      </c>
      <c r="AA35" s="1">
        <v>76.305625915527344</v>
      </c>
      <c r="AB35" s="1">
        <v>-1.8648605346679687</v>
      </c>
      <c r="AC35" s="1">
        <v>0.22198039293289185</v>
      </c>
      <c r="AD35" s="1">
        <v>1</v>
      </c>
      <c r="AE35" s="1">
        <v>-0.21956524252891541</v>
      </c>
      <c r="AF35" s="1">
        <v>2.737391471862793</v>
      </c>
      <c r="AG35" s="1">
        <v>1</v>
      </c>
      <c r="AH35" s="1">
        <v>0</v>
      </c>
      <c r="AI35" s="1">
        <v>0.15999999642372131</v>
      </c>
      <c r="AJ35" s="1">
        <v>111115</v>
      </c>
      <c r="AK35">
        <f t="shared" si="37"/>
        <v>0.83301961263020818</v>
      </c>
      <c r="AL35">
        <f t="shared" si="38"/>
        <v>9.1673180904036575E-3</v>
      </c>
      <c r="AM35">
        <f t="shared" si="39"/>
        <v>295.15902366638181</v>
      </c>
      <c r="AN35">
        <f t="shared" si="40"/>
        <v>293.58504333496091</v>
      </c>
      <c r="AO35">
        <f t="shared" si="41"/>
        <v>240.00608838544576</v>
      </c>
      <c r="AP35">
        <f t="shared" si="42"/>
        <v>-2.1598343259055097</v>
      </c>
      <c r="AQ35">
        <f t="shared" si="43"/>
        <v>2.6549674920873603</v>
      </c>
      <c r="AR35">
        <f t="shared" si="44"/>
        <v>34.79386297186646</v>
      </c>
      <c r="AS35">
        <f t="shared" si="45"/>
        <v>23.525283488834233</v>
      </c>
      <c r="AT35">
        <f t="shared" si="46"/>
        <v>21.222033500671387</v>
      </c>
      <c r="AU35">
        <f t="shared" si="47"/>
        <v>2.5301924644279752</v>
      </c>
      <c r="AV35">
        <f t="shared" si="48"/>
        <v>0.38070459655255717</v>
      </c>
      <c r="AW35">
        <f t="shared" si="49"/>
        <v>0.85985601063164363</v>
      </c>
      <c r="AX35">
        <f t="shared" si="50"/>
        <v>1.6703364537963314</v>
      </c>
      <c r="AY35">
        <f t="shared" si="51"/>
        <v>0.24261553012493611</v>
      </c>
      <c r="AZ35">
        <f t="shared" si="52"/>
        <v>20.092845063745528</v>
      </c>
      <c r="BA35">
        <f t="shared" si="53"/>
        <v>0.71468153266006063</v>
      </c>
      <c r="BB35">
        <f t="shared" si="54"/>
        <v>40.070053428889928</v>
      </c>
      <c r="BC35">
        <f t="shared" si="55"/>
        <v>357.69749631097392</v>
      </c>
      <c r="BD35">
        <f t="shared" si="56"/>
        <v>2.5327024162075853E-2</v>
      </c>
    </row>
    <row r="36" spans="1:114" x14ac:dyDescent="0.25">
      <c r="A36" s="1">
        <v>19</v>
      </c>
      <c r="B36" s="1" t="s">
        <v>85</v>
      </c>
      <c r="C36" s="1">
        <v>2297.000001475215</v>
      </c>
      <c r="D36" s="1">
        <v>0</v>
      </c>
      <c r="E36">
        <f t="shared" si="29"/>
        <v>22.620097721923919</v>
      </c>
      <c r="F36">
        <f t="shared" si="30"/>
        <v>0.43930461575476676</v>
      </c>
      <c r="G36">
        <f t="shared" si="31"/>
        <v>263.19406862641324</v>
      </c>
      <c r="H36">
        <f t="shared" si="32"/>
        <v>9.1625557081592817</v>
      </c>
      <c r="I36">
        <f t="shared" si="33"/>
        <v>1.7953619064323671</v>
      </c>
      <c r="J36">
        <f t="shared" si="34"/>
        <v>22.008533477783203</v>
      </c>
      <c r="K36" s="1">
        <v>6</v>
      </c>
      <c r="L36">
        <f t="shared" si="35"/>
        <v>1.4200000166893005</v>
      </c>
      <c r="M36" s="1">
        <v>1</v>
      </c>
      <c r="N36">
        <f t="shared" si="36"/>
        <v>2.8400000333786011</v>
      </c>
      <c r="O36" s="1">
        <v>20.435325622558594</v>
      </c>
      <c r="P36" s="1">
        <v>22.008533477783203</v>
      </c>
      <c r="Q36" s="1">
        <v>18.965469360351563</v>
      </c>
      <c r="R36" s="1">
        <v>399.63430786132812</v>
      </c>
      <c r="S36" s="1">
        <v>368.42578125</v>
      </c>
      <c r="T36" s="1">
        <v>0.38834044337272644</v>
      </c>
      <c r="U36" s="1">
        <v>11.264275550842285</v>
      </c>
      <c r="V36" s="1">
        <v>1.2292461395263672</v>
      </c>
      <c r="W36" s="1">
        <v>35.655746459960937</v>
      </c>
      <c r="X36" s="1">
        <v>499.78302001953125</v>
      </c>
      <c r="Y36" s="1">
        <v>1500.0863037109375</v>
      </c>
      <c r="Z36" s="1">
        <v>284.08856201171875</v>
      </c>
      <c r="AA36" s="1">
        <v>76.305503845214844</v>
      </c>
      <c r="AB36" s="1">
        <v>-1.8648605346679687</v>
      </c>
      <c r="AC36" s="1">
        <v>0.22198039293289185</v>
      </c>
      <c r="AD36" s="1">
        <v>1</v>
      </c>
      <c r="AE36" s="1">
        <v>-0.21956524252891541</v>
      </c>
      <c r="AF36" s="1">
        <v>2.737391471862793</v>
      </c>
      <c r="AG36" s="1">
        <v>1</v>
      </c>
      <c r="AH36" s="1">
        <v>0</v>
      </c>
      <c r="AI36" s="1">
        <v>0.15999999642372131</v>
      </c>
      <c r="AJ36" s="1">
        <v>111115</v>
      </c>
      <c r="AK36">
        <f t="shared" si="37"/>
        <v>0.83297170003255194</v>
      </c>
      <c r="AL36">
        <f t="shared" si="38"/>
        <v>9.1625557081592823E-3</v>
      </c>
      <c r="AM36">
        <f t="shared" si="39"/>
        <v>295.15853347778318</v>
      </c>
      <c r="AN36">
        <f t="shared" si="40"/>
        <v>293.58532562255857</v>
      </c>
      <c r="AO36">
        <f t="shared" si="41"/>
        <v>240.01380322902332</v>
      </c>
      <c r="AP36">
        <f t="shared" si="42"/>
        <v>-2.157144541026923</v>
      </c>
      <c r="AQ36">
        <f t="shared" si="43"/>
        <v>2.6548881277907226</v>
      </c>
      <c r="AR36">
        <f t="shared" si="44"/>
        <v>34.792878547478615</v>
      </c>
      <c r="AS36">
        <f t="shared" si="45"/>
        <v>23.52860299663633</v>
      </c>
      <c r="AT36">
        <f t="shared" si="46"/>
        <v>21.221929550170898</v>
      </c>
      <c r="AU36">
        <f t="shared" si="47"/>
        <v>2.5301763286242158</v>
      </c>
      <c r="AV36">
        <f t="shared" si="48"/>
        <v>0.38045416845812874</v>
      </c>
      <c r="AW36">
        <f t="shared" si="49"/>
        <v>0.85952622135835555</v>
      </c>
      <c r="AX36">
        <f t="shared" si="50"/>
        <v>1.6706501072658604</v>
      </c>
      <c r="AY36">
        <f t="shared" si="51"/>
        <v>0.24245280359184385</v>
      </c>
      <c r="AZ36">
        <f t="shared" si="52"/>
        <v>20.083156015610516</v>
      </c>
      <c r="BA36">
        <f t="shared" si="53"/>
        <v>0.71437473168529309</v>
      </c>
      <c r="BB36">
        <f t="shared" si="54"/>
        <v>40.05395978759563</v>
      </c>
      <c r="BC36">
        <f t="shared" si="55"/>
        <v>357.67327013531917</v>
      </c>
      <c r="BD36">
        <f t="shared" si="56"/>
        <v>2.5331064974540771E-2</v>
      </c>
    </row>
    <row r="37" spans="1:114" x14ac:dyDescent="0.25">
      <c r="A37" s="1">
        <v>20</v>
      </c>
      <c r="B37" s="1" t="s">
        <v>85</v>
      </c>
      <c r="C37" s="1">
        <v>2297.5000014640391</v>
      </c>
      <c r="D37" s="1">
        <v>0</v>
      </c>
      <c r="E37">
        <f t="shared" si="29"/>
        <v>22.64039972662081</v>
      </c>
      <c r="F37">
        <f t="shared" si="30"/>
        <v>0.43917666312371889</v>
      </c>
      <c r="G37">
        <f t="shared" si="31"/>
        <v>263.05877100000362</v>
      </c>
      <c r="H37">
        <f t="shared" si="32"/>
        <v>9.1611211466764537</v>
      </c>
      <c r="I37">
        <f t="shared" si="33"/>
        <v>1.7955258057013248</v>
      </c>
      <c r="J37">
        <f t="shared" si="34"/>
        <v>22.008529663085938</v>
      </c>
      <c r="K37" s="1">
        <v>6</v>
      </c>
      <c r="L37">
        <f t="shared" si="35"/>
        <v>1.4200000166893005</v>
      </c>
      <c r="M37" s="1">
        <v>1</v>
      </c>
      <c r="N37">
        <f t="shared" si="36"/>
        <v>2.8400000333786011</v>
      </c>
      <c r="O37" s="1">
        <v>20.435592651367188</v>
      </c>
      <c r="P37" s="1">
        <v>22.008529663085938</v>
      </c>
      <c r="Q37" s="1">
        <v>18.965654373168945</v>
      </c>
      <c r="R37" s="1">
        <v>399.62808227539062</v>
      </c>
      <c r="S37" s="1">
        <v>368.39633178710937</v>
      </c>
      <c r="T37" s="1">
        <v>0.38799139857292175</v>
      </c>
      <c r="U37" s="1">
        <v>11.262180328369141</v>
      </c>
      <c r="V37" s="1">
        <v>1.2281144857406616</v>
      </c>
      <c r="W37" s="1">
        <v>35.648334503173828</v>
      </c>
      <c r="X37" s="1">
        <v>499.78607177734375</v>
      </c>
      <c r="Y37" s="1">
        <v>1500.082763671875</v>
      </c>
      <c r="Z37" s="1">
        <v>284.06494140625</v>
      </c>
      <c r="AA37" s="1">
        <v>76.305091857910156</v>
      </c>
      <c r="AB37" s="1">
        <v>-1.8648605346679687</v>
      </c>
      <c r="AC37" s="1">
        <v>0.22198039293289185</v>
      </c>
      <c r="AD37" s="1">
        <v>1</v>
      </c>
      <c r="AE37" s="1">
        <v>-0.21956524252891541</v>
      </c>
      <c r="AF37" s="1">
        <v>2.737391471862793</v>
      </c>
      <c r="AG37" s="1">
        <v>1</v>
      </c>
      <c r="AH37" s="1">
        <v>0</v>
      </c>
      <c r="AI37" s="1">
        <v>0.15999999642372131</v>
      </c>
      <c r="AJ37" s="1">
        <v>111115</v>
      </c>
      <c r="AK37">
        <f t="shared" si="37"/>
        <v>0.83297678629557281</v>
      </c>
      <c r="AL37">
        <f t="shared" si="38"/>
        <v>9.1611211466764535E-3</v>
      </c>
      <c r="AM37">
        <f t="shared" si="39"/>
        <v>295.15852966308591</v>
      </c>
      <c r="AN37">
        <f t="shared" si="40"/>
        <v>293.58559265136716</v>
      </c>
      <c r="AO37">
        <f t="shared" si="41"/>
        <v>240.01323682278598</v>
      </c>
      <c r="AP37">
        <f t="shared" si="42"/>
        <v>-2.1563636205894912</v>
      </c>
      <c r="AQ37">
        <f t="shared" si="43"/>
        <v>2.6548875101778808</v>
      </c>
      <c r="AR37">
        <f t="shared" si="44"/>
        <v>34.793058307584779</v>
      </c>
      <c r="AS37">
        <f t="shared" si="45"/>
        <v>23.530877979215639</v>
      </c>
      <c r="AT37">
        <f t="shared" si="46"/>
        <v>21.222061157226563</v>
      </c>
      <c r="AU37">
        <f t="shared" si="47"/>
        <v>2.5301967574551609</v>
      </c>
      <c r="AV37">
        <f t="shared" si="48"/>
        <v>0.38035819761125877</v>
      </c>
      <c r="AW37">
        <f t="shared" si="49"/>
        <v>0.85936170447655602</v>
      </c>
      <c r="AX37">
        <f t="shared" si="50"/>
        <v>1.6708350529786049</v>
      </c>
      <c r="AY37">
        <f t="shared" si="51"/>
        <v>0.24239044347993044</v>
      </c>
      <c r="AZ37">
        <f t="shared" si="52"/>
        <v>20.072723685184229</v>
      </c>
      <c r="BA37">
        <f t="shared" si="53"/>
        <v>0.71406457747256091</v>
      </c>
      <c r="BB37">
        <f t="shared" si="54"/>
        <v>40.046192824143759</v>
      </c>
      <c r="BC37">
        <f t="shared" si="55"/>
        <v>357.63417007171773</v>
      </c>
      <c r="BD37">
        <f t="shared" si="56"/>
        <v>2.5351655097334027E-2</v>
      </c>
    </row>
    <row r="38" spans="1:114" x14ac:dyDescent="0.25">
      <c r="A38" s="1">
        <v>21</v>
      </c>
      <c r="B38" s="1" t="s">
        <v>86</v>
      </c>
      <c r="C38" s="1">
        <v>2298.0000014528632</v>
      </c>
      <c r="D38" s="1">
        <v>0</v>
      </c>
      <c r="E38">
        <f t="shared" si="29"/>
        <v>22.660168616547576</v>
      </c>
      <c r="F38">
        <f t="shared" si="30"/>
        <v>0.43914719082099613</v>
      </c>
      <c r="G38">
        <f t="shared" si="31"/>
        <v>262.96311106458438</v>
      </c>
      <c r="H38">
        <f t="shared" si="32"/>
        <v>9.1609764170967516</v>
      </c>
      <c r="I38">
        <f t="shared" si="33"/>
        <v>1.7956053532629772</v>
      </c>
      <c r="J38">
        <f t="shared" si="34"/>
        <v>22.008712768554687</v>
      </c>
      <c r="K38" s="1">
        <v>6</v>
      </c>
      <c r="L38">
        <f t="shared" si="35"/>
        <v>1.4200000166893005</v>
      </c>
      <c r="M38" s="1">
        <v>1</v>
      </c>
      <c r="N38">
        <f t="shared" si="36"/>
        <v>2.8400000333786011</v>
      </c>
      <c r="O38" s="1">
        <v>20.436037063598633</v>
      </c>
      <c r="P38" s="1">
        <v>22.008712768554687</v>
      </c>
      <c r="Q38" s="1">
        <v>18.96629524230957</v>
      </c>
      <c r="R38" s="1">
        <v>399.64028930664062</v>
      </c>
      <c r="S38" s="1">
        <v>368.38629150390625</v>
      </c>
      <c r="T38" s="1">
        <v>0.38793766498565674</v>
      </c>
      <c r="U38" s="1">
        <v>11.261506080627441</v>
      </c>
      <c r="V38" s="1">
        <v>1.2279129028320313</v>
      </c>
      <c r="W38" s="1">
        <v>35.645282745361328</v>
      </c>
      <c r="X38" s="1">
        <v>499.80703735351562</v>
      </c>
      <c r="Y38" s="1">
        <v>1500.1165771484375</v>
      </c>
      <c r="Z38" s="1">
        <v>284.14865112304687</v>
      </c>
      <c r="AA38" s="1">
        <v>76.305229187011719</v>
      </c>
      <c r="AB38" s="1">
        <v>-1.8648605346679687</v>
      </c>
      <c r="AC38" s="1">
        <v>0.22198039293289185</v>
      </c>
      <c r="AD38" s="1">
        <v>1</v>
      </c>
      <c r="AE38" s="1">
        <v>-0.21956524252891541</v>
      </c>
      <c r="AF38" s="1">
        <v>2.737391471862793</v>
      </c>
      <c r="AG38" s="1">
        <v>1</v>
      </c>
      <c r="AH38" s="1">
        <v>0</v>
      </c>
      <c r="AI38" s="1">
        <v>0.15999999642372131</v>
      </c>
      <c r="AJ38" s="1">
        <v>111115</v>
      </c>
      <c r="AK38">
        <f t="shared" si="37"/>
        <v>0.83301172892252584</v>
      </c>
      <c r="AL38">
        <f t="shared" si="38"/>
        <v>9.1609764170967525E-3</v>
      </c>
      <c r="AM38">
        <f t="shared" si="39"/>
        <v>295.15871276855466</v>
      </c>
      <c r="AN38">
        <f t="shared" si="40"/>
        <v>293.58603706359861</v>
      </c>
      <c r="AO38">
        <f t="shared" si="41"/>
        <v>240.01864697891506</v>
      </c>
      <c r="AP38">
        <f t="shared" si="42"/>
        <v>-2.1561893066340834</v>
      </c>
      <c r="AQ38">
        <f t="shared" si="43"/>
        <v>2.6549171557361801</v>
      </c>
      <c r="AR38">
        <f t="shared" si="44"/>
        <v>34.793384202141766</v>
      </c>
      <c r="AS38">
        <f t="shared" si="45"/>
        <v>23.531878121514325</v>
      </c>
      <c r="AT38">
        <f t="shared" si="46"/>
        <v>21.22237491607666</v>
      </c>
      <c r="AU38">
        <f t="shared" si="47"/>
        <v>2.5302454615550527</v>
      </c>
      <c r="AV38">
        <f t="shared" si="48"/>
        <v>0.38033609085489289</v>
      </c>
      <c r="AW38">
        <f t="shared" si="49"/>
        <v>0.85931180247320293</v>
      </c>
      <c r="AX38">
        <f t="shared" si="50"/>
        <v>1.6709336590818498</v>
      </c>
      <c r="AY38">
        <f t="shared" si="51"/>
        <v>0.24237607899899707</v>
      </c>
      <c r="AZ38">
        <f t="shared" si="52"/>
        <v>20.065460457512728</v>
      </c>
      <c r="BA38">
        <f t="shared" si="53"/>
        <v>0.7138243662408269</v>
      </c>
      <c r="BB38">
        <f t="shared" si="54"/>
        <v>40.04367798751003</v>
      </c>
      <c r="BC38">
        <f t="shared" si="55"/>
        <v>357.61473260503311</v>
      </c>
      <c r="BD38">
        <f t="shared" si="56"/>
        <v>2.5373576994823756E-2</v>
      </c>
    </row>
    <row r="39" spans="1:114" x14ac:dyDescent="0.25">
      <c r="A39" s="1">
        <v>22</v>
      </c>
      <c r="B39" s="1" t="s">
        <v>86</v>
      </c>
      <c r="C39" s="1">
        <v>2298.5000014416873</v>
      </c>
      <c r="D39" s="1">
        <v>0</v>
      </c>
      <c r="E39">
        <f t="shared" si="29"/>
        <v>22.64112795392673</v>
      </c>
      <c r="F39">
        <f t="shared" si="30"/>
        <v>0.43912934910880264</v>
      </c>
      <c r="G39">
        <f t="shared" si="31"/>
        <v>263.0378383638282</v>
      </c>
      <c r="H39">
        <f t="shared" si="32"/>
        <v>9.1604833069780458</v>
      </c>
      <c r="I39">
        <f t="shared" si="33"/>
        <v>1.7955752401923313</v>
      </c>
      <c r="J39">
        <f t="shared" si="34"/>
        <v>22.008041381835937</v>
      </c>
      <c r="K39" s="1">
        <v>6</v>
      </c>
      <c r="L39">
        <f t="shared" si="35"/>
        <v>1.4200000166893005</v>
      </c>
      <c r="M39" s="1">
        <v>1</v>
      </c>
      <c r="N39">
        <f t="shared" si="36"/>
        <v>2.8400000333786011</v>
      </c>
      <c r="O39" s="1">
        <v>20.436775207519531</v>
      </c>
      <c r="P39" s="1">
        <v>22.008041381835937</v>
      </c>
      <c r="Q39" s="1">
        <v>18.965799331665039</v>
      </c>
      <c r="R39" s="1">
        <v>399.6173095703125</v>
      </c>
      <c r="S39" s="1">
        <v>368.38702392578125</v>
      </c>
      <c r="T39" s="1">
        <v>0.38769930601119995</v>
      </c>
      <c r="U39" s="1">
        <v>11.260469436645508</v>
      </c>
      <c r="V39" s="1">
        <v>1.2271033525466919</v>
      </c>
      <c r="W39" s="1">
        <v>35.640407562255859</v>
      </c>
      <c r="X39" s="1">
        <v>499.81735229492187</v>
      </c>
      <c r="Y39" s="1">
        <v>1500.1669921875</v>
      </c>
      <c r="Z39" s="1">
        <v>284.14529418945312</v>
      </c>
      <c r="AA39" s="1">
        <v>76.305274963378906</v>
      </c>
      <c r="AB39" s="1">
        <v>-1.8648605346679687</v>
      </c>
      <c r="AC39" s="1">
        <v>0.22198039293289185</v>
      </c>
      <c r="AD39" s="1">
        <v>1</v>
      </c>
      <c r="AE39" s="1">
        <v>-0.21956524252891541</v>
      </c>
      <c r="AF39" s="1">
        <v>2.737391471862793</v>
      </c>
      <c r="AG39" s="1">
        <v>1</v>
      </c>
      <c r="AH39" s="1">
        <v>0</v>
      </c>
      <c r="AI39" s="1">
        <v>0.15999999642372131</v>
      </c>
      <c r="AJ39" s="1">
        <v>111115</v>
      </c>
      <c r="AK39">
        <f t="shared" si="37"/>
        <v>0.83302892049153632</v>
      </c>
      <c r="AL39">
        <f t="shared" si="38"/>
        <v>9.1604833069780459E-3</v>
      </c>
      <c r="AM39">
        <f t="shared" si="39"/>
        <v>295.15804138183591</v>
      </c>
      <c r="AN39">
        <f t="shared" si="40"/>
        <v>293.58677520751951</v>
      </c>
      <c r="AO39">
        <f t="shared" si="41"/>
        <v>240.02671338498476</v>
      </c>
      <c r="AP39">
        <f t="shared" si="42"/>
        <v>-2.1556523882779048</v>
      </c>
      <c r="AQ39">
        <f t="shared" si="43"/>
        <v>2.6548084567722912</v>
      </c>
      <c r="AR39">
        <f t="shared" si="44"/>
        <v>34.791938801693725</v>
      </c>
      <c r="AS39">
        <f t="shared" si="45"/>
        <v>23.531469365048217</v>
      </c>
      <c r="AT39">
        <f t="shared" si="46"/>
        <v>21.222408294677734</v>
      </c>
      <c r="AU39">
        <f t="shared" si="47"/>
        <v>2.5302506428905871</v>
      </c>
      <c r="AV39">
        <f t="shared" si="48"/>
        <v>0.38032270784646705</v>
      </c>
      <c r="AW39">
        <f t="shared" si="49"/>
        <v>0.85923321657995988</v>
      </c>
      <c r="AX39">
        <f t="shared" si="50"/>
        <v>1.6710174263106272</v>
      </c>
      <c r="AY39">
        <f t="shared" si="51"/>
        <v>0.24236738303229483</v>
      </c>
      <c r="AZ39">
        <f t="shared" si="52"/>
        <v>20.07117458212473</v>
      </c>
      <c r="BA39">
        <f t="shared" si="53"/>
        <v>0.71402579700207436</v>
      </c>
      <c r="BB39">
        <f t="shared" si="54"/>
        <v>40.041978592644689</v>
      </c>
      <c r="BC39">
        <f t="shared" si="55"/>
        <v>357.62451604600534</v>
      </c>
      <c r="BD39">
        <f t="shared" si="56"/>
        <v>2.5350486898046934E-2</v>
      </c>
    </row>
    <row r="40" spans="1:114" x14ac:dyDescent="0.25">
      <c r="A40" s="1">
        <v>23</v>
      </c>
      <c r="B40" s="1" t="s">
        <v>87</v>
      </c>
      <c r="C40" s="1">
        <v>2299.0000014305115</v>
      </c>
      <c r="D40" s="1">
        <v>0</v>
      </c>
      <c r="E40">
        <f t="shared" si="29"/>
        <v>22.60457592675699</v>
      </c>
      <c r="F40">
        <f t="shared" si="30"/>
        <v>0.43900052178093346</v>
      </c>
      <c r="G40">
        <f t="shared" si="31"/>
        <v>263.20206109254332</v>
      </c>
      <c r="H40">
        <f t="shared" si="32"/>
        <v>9.1592405841298614</v>
      </c>
      <c r="I40">
        <f t="shared" si="33"/>
        <v>1.7957969855067393</v>
      </c>
      <c r="J40">
        <f t="shared" si="34"/>
        <v>22.008811950683594</v>
      </c>
      <c r="K40" s="1">
        <v>6</v>
      </c>
      <c r="L40">
        <f t="shared" si="35"/>
        <v>1.4200000166893005</v>
      </c>
      <c r="M40" s="1">
        <v>1</v>
      </c>
      <c r="N40">
        <f t="shared" si="36"/>
        <v>2.8400000333786011</v>
      </c>
      <c r="O40" s="1">
        <v>20.437660217285156</v>
      </c>
      <c r="P40" s="1">
        <v>22.008811950683594</v>
      </c>
      <c r="Q40" s="1">
        <v>18.966512680053711</v>
      </c>
      <c r="R40" s="1">
        <v>399.61703491210937</v>
      </c>
      <c r="S40" s="1">
        <v>368.42999267578125</v>
      </c>
      <c r="T40" s="1">
        <v>0.38758298754692078</v>
      </c>
      <c r="U40" s="1">
        <v>11.259140968322754</v>
      </c>
      <c r="V40" s="1">
        <v>1.2266744375228882</v>
      </c>
      <c r="W40" s="1">
        <v>35.634433746337891</v>
      </c>
      <c r="X40" s="1">
        <v>499.80593872070312</v>
      </c>
      <c r="Y40" s="1">
        <v>1500.11962890625</v>
      </c>
      <c r="Z40" s="1">
        <v>284.13739013671875</v>
      </c>
      <c r="AA40" s="1">
        <v>76.3056640625</v>
      </c>
      <c r="AB40" s="1">
        <v>-1.8648605346679687</v>
      </c>
      <c r="AC40" s="1">
        <v>0.22198039293289185</v>
      </c>
      <c r="AD40" s="1">
        <v>1</v>
      </c>
      <c r="AE40" s="1">
        <v>-0.21956524252891541</v>
      </c>
      <c r="AF40" s="1">
        <v>2.737391471862793</v>
      </c>
      <c r="AG40" s="1">
        <v>1</v>
      </c>
      <c r="AH40" s="1">
        <v>0</v>
      </c>
      <c r="AI40" s="1">
        <v>0.15999999642372131</v>
      </c>
      <c r="AJ40" s="1">
        <v>111115</v>
      </c>
      <c r="AK40">
        <f t="shared" si="37"/>
        <v>0.83300989786783852</v>
      </c>
      <c r="AL40">
        <f t="shared" si="38"/>
        <v>9.1592405841298616E-3</v>
      </c>
      <c r="AM40">
        <f t="shared" si="39"/>
        <v>295.15881195068357</v>
      </c>
      <c r="AN40">
        <f t="shared" si="40"/>
        <v>293.58766021728513</v>
      </c>
      <c r="AO40">
        <f t="shared" si="41"/>
        <v>240.01913526015414</v>
      </c>
      <c r="AP40">
        <f t="shared" si="42"/>
        <v>-2.1550751773392052</v>
      </c>
      <c r="AQ40">
        <f t="shared" si="43"/>
        <v>2.6549332138679063</v>
      </c>
      <c r="AR40">
        <f t="shared" si="44"/>
        <v>34.793396355129275</v>
      </c>
      <c r="AS40">
        <f t="shared" si="45"/>
        <v>23.534255386806521</v>
      </c>
      <c r="AT40">
        <f t="shared" si="46"/>
        <v>21.223236083984375</v>
      </c>
      <c r="AU40">
        <f t="shared" si="47"/>
        <v>2.5303791429842324</v>
      </c>
      <c r="AV40">
        <f t="shared" si="48"/>
        <v>0.38022607057790359</v>
      </c>
      <c r="AW40">
        <f t="shared" si="49"/>
        <v>0.85913622836116699</v>
      </c>
      <c r="AX40">
        <f t="shared" si="50"/>
        <v>1.6712429146230654</v>
      </c>
      <c r="AY40">
        <f t="shared" si="51"/>
        <v>0.24230459074589078</v>
      </c>
      <c r="AZ40">
        <f t="shared" si="52"/>
        <v>20.08380805428521</v>
      </c>
      <c r="BA40">
        <f t="shared" si="53"/>
        <v>0.71438825916694948</v>
      </c>
      <c r="BB40">
        <f t="shared" si="54"/>
        <v>40.035032059207268</v>
      </c>
      <c r="BC40">
        <f t="shared" si="55"/>
        <v>357.68485987913886</v>
      </c>
      <c r="BD40">
        <f t="shared" si="56"/>
        <v>2.5300900972389229E-2</v>
      </c>
    </row>
    <row r="41" spans="1:114" x14ac:dyDescent="0.25">
      <c r="A41" s="1">
        <v>24</v>
      </c>
      <c r="B41" s="1" t="s">
        <v>87</v>
      </c>
      <c r="C41" s="1">
        <v>2299.5000014193356</v>
      </c>
      <c r="D41" s="1">
        <v>0</v>
      </c>
      <c r="E41">
        <f t="shared" si="29"/>
        <v>22.584140588053529</v>
      </c>
      <c r="F41">
        <f t="shared" si="30"/>
        <v>0.43881032468349401</v>
      </c>
      <c r="G41">
        <f t="shared" si="31"/>
        <v>263.29532820548621</v>
      </c>
      <c r="H41">
        <f t="shared" si="32"/>
        <v>9.1582682434735183</v>
      </c>
      <c r="I41">
        <f t="shared" si="33"/>
        <v>1.7962762263208665</v>
      </c>
      <c r="J41">
        <f t="shared" si="34"/>
        <v>22.011180877685547</v>
      </c>
      <c r="K41" s="1">
        <v>6</v>
      </c>
      <c r="L41">
        <f t="shared" si="35"/>
        <v>1.4200000166893005</v>
      </c>
      <c r="M41" s="1">
        <v>1</v>
      </c>
      <c r="N41">
        <f t="shared" si="36"/>
        <v>2.8400000333786011</v>
      </c>
      <c r="O41" s="1">
        <v>20.438747406005859</v>
      </c>
      <c r="P41" s="1">
        <v>22.011180877685547</v>
      </c>
      <c r="Q41" s="1">
        <v>18.967277526855469</v>
      </c>
      <c r="R41" s="1">
        <v>399.64291381835937</v>
      </c>
      <c r="S41" s="1">
        <v>368.48062133789062</v>
      </c>
      <c r="T41" s="1">
        <v>0.38759419322013855</v>
      </c>
      <c r="U41" s="1">
        <v>11.257891654968262</v>
      </c>
      <c r="V41" s="1">
        <v>1.2266271114349365</v>
      </c>
      <c r="W41" s="1">
        <v>35.628074645996094</v>
      </c>
      <c r="X41" s="1">
        <v>499.81146240234375</v>
      </c>
      <c r="Y41" s="1">
        <v>1500.1163330078125</v>
      </c>
      <c r="Z41" s="1">
        <v>284.19140625</v>
      </c>
      <c r="AA41" s="1">
        <v>76.305633544921875</v>
      </c>
      <c r="AB41" s="1">
        <v>-1.8648605346679687</v>
      </c>
      <c r="AC41" s="1">
        <v>0.22198039293289185</v>
      </c>
      <c r="AD41" s="1">
        <v>0.66666668653488159</v>
      </c>
      <c r="AE41" s="1">
        <v>-0.21956524252891541</v>
      </c>
      <c r="AF41" s="1">
        <v>2.737391471862793</v>
      </c>
      <c r="AG41" s="1">
        <v>1</v>
      </c>
      <c r="AH41" s="1">
        <v>0</v>
      </c>
      <c r="AI41" s="1">
        <v>0.15999999642372131</v>
      </c>
      <c r="AJ41" s="1">
        <v>111115</v>
      </c>
      <c r="AK41">
        <f t="shared" si="37"/>
        <v>0.83301910400390611</v>
      </c>
      <c r="AL41">
        <f t="shared" si="38"/>
        <v>9.158268243473518E-3</v>
      </c>
      <c r="AM41">
        <f t="shared" si="39"/>
        <v>295.16118087768552</v>
      </c>
      <c r="AN41">
        <f t="shared" si="40"/>
        <v>293.58874740600584</v>
      </c>
      <c r="AO41">
        <f t="shared" si="41"/>
        <v>240.01860791641593</v>
      </c>
      <c r="AP41">
        <f t="shared" si="42"/>
        <v>-2.1547357676109753</v>
      </c>
      <c r="AQ41">
        <f t="shared" si="43"/>
        <v>2.6553167814333087</v>
      </c>
      <c r="AR41">
        <f t="shared" si="44"/>
        <v>34.798436997054715</v>
      </c>
      <c r="AS41">
        <f t="shared" si="45"/>
        <v>23.540545342086453</v>
      </c>
      <c r="AT41">
        <f t="shared" si="46"/>
        <v>21.224964141845703</v>
      </c>
      <c r="AU41">
        <f t="shared" si="47"/>
        <v>2.5306474127482921</v>
      </c>
      <c r="AV41">
        <f t="shared" si="48"/>
        <v>0.38008338411025488</v>
      </c>
      <c r="AW41">
        <f t="shared" si="49"/>
        <v>0.85904055511244226</v>
      </c>
      <c r="AX41">
        <f t="shared" si="50"/>
        <v>1.6716068576358498</v>
      </c>
      <c r="AY41">
        <f t="shared" si="51"/>
        <v>0.24221187807909916</v>
      </c>
      <c r="AZ41">
        <f t="shared" si="52"/>
        <v>20.090916828137765</v>
      </c>
      <c r="BA41">
        <f t="shared" si="53"/>
        <v>0.71454321600279969</v>
      </c>
      <c r="BB41">
        <f t="shared" si="54"/>
        <v>40.024098491684576</v>
      </c>
      <c r="BC41">
        <f t="shared" si="55"/>
        <v>357.74520252255996</v>
      </c>
      <c r="BD41">
        <f t="shared" si="56"/>
        <v>2.526686202561455E-2</v>
      </c>
    </row>
    <row r="42" spans="1:114" x14ac:dyDescent="0.25">
      <c r="A42" s="1">
        <v>25</v>
      </c>
      <c r="B42" s="1" t="s">
        <v>88</v>
      </c>
      <c r="C42" s="1">
        <v>2300.0000014081597</v>
      </c>
      <c r="D42" s="1">
        <v>0</v>
      </c>
      <c r="E42">
        <f t="shared" si="29"/>
        <v>22.537559041120325</v>
      </c>
      <c r="F42">
        <f t="shared" si="30"/>
        <v>0.43879134765789279</v>
      </c>
      <c r="G42">
        <f t="shared" si="31"/>
        <v>263.54307300247638</v>
      </c>
      <c r="H42">
        <f t="shared" si="32"/>
        <v>9.1591946247243321</v>
      </c>
      <c r="I42">
        <f t="shared" si="33"/>
        <v>1.7965119406202354</v>
      </c>
      <c r="J42">
        <f t="shared" si="34"/>
        <v>22.013050079345703</v>
      </c>
      <c r="K42" s="1">
        <v>6</v>
      </c>
      <c r="L42">
        <f t="shared" si="35"/>
        <v>1.4200000166893005</v>
      </c>
      <c r="M42" s="1">
        <v>1</v>
      </c>
      <c r="N42">
        <f t="shared" si="36"/>
        <v>2.8400000333786011</v>
      </c>
      <c r="O42" s="1">
        <v>20.440227508544922</v>
      </c>
      <c r="P42" s="1">
        <v>22.013050079345703</v>
      </c>
      <c r="Q42" s="1">
        <v>18.968482971191406</v>
      </c>
      <c r="R42" s="1">
        <v>399.65341186523437</v>
      </c>
      <c r="S42" s="1">
        <v>368.54721069335937</v>
      </c>
      <c r="T42" s="1">
        <v>0.38789594173431396</v>
      </c>
      <c r="U42" s="1">
        <v>11.258823394775391</v>
      </c>
      <c r="V42" s="1">
        <v>1.2274640798568726</v>
      </c>
      <c r="W42" s="1">
        <v>35.627597808837891</v>
      </c>
      <c r="X42" s="1">
        <v>499.83258056640625</v>
      </c>
      <c r="Y42" s="1">
        <v>1500.1534423828125</v>
      </c>
      <c r="Z42" s="1">
        <v>284.18716430664062</v>
      </c>
      <c r="AA42" s="1">
        <v>76.305267333984375</v>
      </c>
      <c r="AB42" s="1">
        <v>-1.8648605346679687</v>
      </c>
      <c r="AC42" s="1">
        <v>0.22198039293289185</v>
      </c>
      <c r="AD42" s="1">
        <v>1</v>
      </c>
      <c r="AE42" s="1">
        <v>-0.21956524252891541</v>
      </c>
      <c r="AF42" s="1">
        <v>2.737391471862793</v>
      </c>
      <c r="AG42" s="1">
        <v>1</v>
      </c>
      <c r="AH42" s="1">
        <v>0</v>
      </c>
      <c r="AI42" s="1">
        <v>0.15999999642372131</v>
      </c>
      <c r="AJ42" s="1">
        <v>111115</v>
      </c>
      <c r="AK42">
        <f t="shared" si="37"/>
        <v>0.83305430094401034</v>
      </c>
      <c r="AL42">
        <f t="shared" si="38"/>
        <v>9.159194624724332E-3</v>
      </c>
      <c r="AM42">
        <f t="shared" si="39"/>
        <v>295.16305007934568</v>
      </c>
      <c r="AN42">
        <f t="shared" si="40"/>
        <v>293.5902275085449</v>
      </c>
      <c r="AO42">
        <f t="shared" si="41"/>
        <v>240.02454541628322</v>
      </c>
      <c r="AP42">
        <f t="shared" si="42"/>
        <v>-2.1552000840090648</v>
      </c>
      <c r="AQ42">
        <f t="shared" si="43"/>
        <v>2.6556194696246891</v>
      </c>
      <c r="AR42">
        <f t="shared" si="44"/>
        <v>34.802570810756407</v>
      </c>
      <c r="AS42">
        <f t="shared" si="45"/>
        <v>23.543747415981017</v>
      </c>
      <c r="AT42">
        <f t="shared" si="46"/>
        <v>21.226638793945313</v>
      </c>
      <c r="AU42">
        <f t="shared" si="47"/>
        <v>2.5309074153770204</v>
      </c>
      <c r="AV42">
        <f t="shared" si="48"/>
        <v>0.3800691465770285</v>
      </c>
      <c r="AW42">
        <f t="shared" si="49"/>
        <v>0.85910752900445364</v>
      </c>
      <c r="AX42">
        <f t="shared" si="50"/>
        <v>1.6717998863725667</v>
      </c>
      <c r="AY42">
        <f t="shared" si="51"/>
        <v>0.24220262710382851</v>
      </c>
      <c r="AZ42">
        <f t="shared" si="52"/>
        <v>20.109724639473718</v>
      </c>
      <c r="BA42">
        <f t="shared" si="53"/>
        <v>0.71508633183429759</v>
      </c>
      <c r="BB42">
        <f t="shared" si="54"/>
        <v>40.022562562878065</v>
      </c>
      <c r="BC42">
        <f t="shared" si="55"/>
        <v>357.83393451451491</v>
      </c>
      <c r="BD42">
        <f t="shared" si="56"/>
        <v>2.520752728389453E-2</v>
      </c>
    </row>
    <row r="43" spans="1:114" x14ac:dyDescent="0.25">
      <c r="A43" s="1">
        <v>26</v>
      </c>
      <c r="B43" s="1" t="s">
        <v>88</v>
      </c>
      <c r="C43" s="1">
        <v>2300.5000013969839</v>
      </c>
      <c r="D43" s="1">
        <v>0</v>
      </c>
      <c r="E43">
        <f t="shared" si="29"/>
        <v>22.495327521438075</v>
      </c>
      <c r="F43">
        <f t="shared" si="30"/>
        <v>0.4387423073870495</v>
      </c>
      <c r="G43">
        <f t="shared" si="31"/>
        <v>263.77546678961687</v>
      </c>
      <c r="H43">
        <f t="shared" si="32"/>
        <v>9.1590670714128173</v>
      </c>
      <c r="I43">
        <f t="shared" si="33"/>
        <v>1.796659084254671</v>
      </c>
      <c r="J43">
        <f t="shared" si="34"/>
        <v>22.013721466064453</v>
      </c>
      <c r="K43" s="1">
        <v>6</v>
      </c>
      <c r="L43">
        <f t="shared" si="35"/>
        <v>1.4200000166893005</v>
      </c>
      <c r="M43" s="1">
        <v>1</v>
      </c>
      <c r="N43">
        <f t="shared" si="36"/>
        <v>2.8400000333786011</v>
      </c>
      <c r="O43" s="1">
        <v>20.440835952758789</v>
      </c>
      <c r="P43" s="1">
        <v>22.013721466064453</v>
      </c>
      <c r="Q43" s="1">
        <v>18.968523025512695</v>
      </c>
      <c r="R43" s="1">
        <v>399.67694091796875</v>
      </c>
      <c r="S43" s="1">
        <v>368.6212158203125</v>
      </c>
      <c r="T43" s="1">
        <v>0.38773253560066223</v>
      </c>
      <c r="U43" s="1">
        <v>11.258325576782227</v>
      </c>
      <c r="V43" s="1">
        <v>1.2269002199172974</v>
      </c>
      <c r="W43" s="1">
        <v>35.624664306640625</v>
      </c>
      <c r="X43" s="1">
        <v>499.84124755859375</v>
      </c>
      <c r="Y43" s="1">
        <v>1500.171142578125</v>
      </c>
      <c r="Z43" s="1">
        <v>284.17791748046875</v>
      </c>
      <c r="AA43" s="1">
        <v>76.305229187011719</v>
      </c>
      <c r="AB43" s="1">
        <v>-1.8648605346679687</v>
      </c>
      <c r="AC43" s="1">
        <v>0.22198039293289185</v>
      </c>
      <c r="AD43" s="1">
        <v>1</v>
      </c>
      <c r="AE43" s="1">
        <v>-0.21956524252891541</v>
      </c>
      <c r="AF43" s="1">
        <v>2.737391471862793</v>
      </c>
      <c r="AG43" s="1">
        <v>1</v>
      </c>
      <c r="AH43" s="1">
        <v>0</v>
      </c>
      <c r="AI43" s="1">
        <v>0.15999999642372131</v>
      </c>
      <c r="AJ43" s="1">
        <v>111115</v>
      </c>
      <c r="AK43">
        <f t="shared" si="37"/>
        <v>0.83306874593098945</v>
      </c>
      <c r="AL43">
        <f t="shared" si="38"/>
        <v>9.1590670714128165E-3</v>
      </c>
      <c r="AM43">
        <f t="shared" si="39"/>
        <v>295.16372146606443</v>
      </c>
      <c r="AN43">
        <f t="shared" si="40"/>
        <v>293.59083595275877</v>
      </c>
      <c r="AO43">
        <f t="shared" si="41"/>
        <v>240.02737744746992</v>
      </c>
      <c r="AP43">
        <f t="shared" si="42"/>
        <v>-2.155107119890586</v>
      </c>
      <c r="AQ43">
        <f t="shared" si="43"/>
        <v>2.6557281976530347</v>
      </c>
      <c r="AR43">
        <f t="shared" si="44"/>
        <v>34.804013118737601</v>
      </c>
      <c r="AS43">
        <f t="shared" si="45"/>
        <v>23.545687541955374</v>
      </c>
      <c r="AT43">
        <f t="shared" si="46"/>
        <v>21.227278709411621</v>
      </c>
      <c r="AU43">
        <f t="shared" si="47"/>
        <v>2.5310067733555344</v>
      </c>
      <c r="AV43">
        <f t="shared" si="48"/>
        <v>0.38003235329948282</v>
      </c>
      <c r="AW43">
        <f t="shared" si="49"/>
        <v>0.85906911339836367</v>
      </c>
      <c r="AX43">
        <f t="shared" si="50"/>
        <v>1.6719376599571707</v>
      </c>
      <c r="AY43">
        <f t="shared" si="51"/>
        <v>0.24217872037793256</v>
      </c>
      <c r="AZ43">
        <f t="shared" si="52"/>
        <v>20.127447447292713</v>
      </c>
      <c r="BA43">
        <f t="shared" si="53"/>
        <v>0.71557321030104903</v>
      </c>
      <c r="BB43">
        <f t="shared" si="54"/>
        <v>40.019179719397378</v>
      </c>
      <c r="BC43">
        <f t="shared" si="55"/>
        <v>357.92801448333455</v>
      </c>
      <c r="BD43">
        <f t="shared" si="56"/>
        <v>2.5151553343110908E-2</v>
      </c>
    </row>
    <row r="44" spans="1:114" x14ac:dyDescent="0.25">
      <c r="A44" s="1">
        <v>27</v>
      </c>
      <c r="B44" s="1" t="s">
        <v>89</v>
      </c>
      <c r="C44" s="1">
        <v>2301.000001385808</v>
      </c>
      <c r="D44" s="1">
        <v>0</v>
      </c>
      <c r="E44">
        <f t="shared" si="29"/>
        <v>22.439353705946733</v>
      </c>
      <c r="F44">
        <f t="shared" si="30"/>
        <v>0.43862500107943897</v>
      </c>
      <c r="G44">
        <f t="shared" si="31"/>
        <v>264.02988411881887</v>
      </c>
      <c r="H44">
        <f t="shared" si="32"/>
        <v>9.1590455167231521</v>
      </c>
      <c r="I44">
        <f t="shared" si="33"/>
        <v>1.797077989975177</v>
      </c>
      <c r="J44">
        <f t="shared" si="34"/>
        <v>22.015594482421875</v>
      </c>
      <c r="K44" s="1">
        <v>6</v>
      </c>
      <c r="L44">
        <f t="shared" si="35"/>
        <v>1.4200000166893005</v>
      </c>
      <c r="M44" s="1">
        <v>1</v>
      </c>
      <c r="N44">
        <f t="shared" si="36"/>
        <v>2.8400000333786011</v>
      </c>
      <c r="O44" s="1">
        <v>20.441427230834961</v>
      </c>
      <c r="P44" s="1">
        <v>22.015594482421875</v>
      </c>
      <c r="Q44" s="1">
        <v>18.969413757324219</v>
      </c>
      <c r="R44" s="1">
        <v>399.66302490234375</v>
      </c>
      <c r="S44" s="1">
        <v>368.67501831054687</v>
      </c>
      <c r="T44" s="1">
        <v>0.38655972480773926</v>
      </c>
      <c r="U44" s="1">
        <v>11.256754875183105</v>
      </c>
      <c r="V44" s="1">
        <v>1.2231506109237671</v>
      </c>
      <c r="W44" s="1">
        <v>35.618576049804688</v>
      </c>
      <c r="X44" s="1">
        <v>499.85916137695312</v>
      </c>
      <c r="Y44" s="1">
        <v>1500.1385498046875</v>
      </c>
      <c r="Z44" s="1">
        <v>284.21932983398438</v>
      </c>
      <c r="AA44" s="1">
        <v>76.305610656738281</v>
      </c>
      <c r="AB44" s="1">
        <v>-1.8648605346679687</v>
      </c>
      <c r="AC44" s="1">
        <v>0.22198039293289185</v>
      </c>
      <c r="AD44" s="1">
        <v>1</v>
      </c>
      <c r="AE44" s="1">
        <v>-0.21956524252891541</v>
      </c>
      <c r="AF44" s="1">
        <v>2.737391471862793</v>
      </c>
      <c r="AG44" s="1">
        <v>1</v>
      </c>
      <c r="AH44" s="1">
        <v>0</v>
      </c>
      <c r="AI44" s="1">
        <v>0.15999999642372131</v>
      </c>
      <c r="AJ44" s="1">
        <v>111115</v>
      </c>
      <c r="AK44">
        <f t="shared" si="37"/>
        <v>0.83309860229492172</v>
      </c>
      <c r="AL44">
        <f t="shared" si="38"/>
        <v>9.1590455167231515E-3</v>
      </c>
      <c r="AM44">
        <f t="shared" si="39"/>
        <v>295.16559448242185</v>
      </c>
      <c r="AN44">
        <f t="shared" si="40"/>
        <v>293.59142723083494</v>
      </c>
      <c r="AO44">
        <f t="shared" si="41"/>
        <v>240.02216260383648</v>
      </c>
      <c r="AP44">
        <f t="shared" si="42"/>
        <v>-2.1553226225759183</v>
      </c>
      <c r="AQ44">
        <f t="shared" si="43"/>
        <v>2.6560315447392395</v>
      </c>
      <c r="AR44">
        <f t="shared" si="44"/>
        <v>34.807814548361712</v>
      </c>
      <c r="AS44">
        <f t="shared" si="45"/>
        <v>23.551059673178607</v>
      </c>
      <c r="AT44">
        <f t="shared" si="46"/>
        <v>21.228510856628418</v>
      </c>
      <c r="AU44">
        <f t="shared" si="47"/>
        <v>2.5311980952083752</v>
      </c>
      <c r="AV44">
        <f t="shared" si="48"/>
        <v>0.37994433782886372</v>
      </c>
      <c r="AW44">
        <f t="shared" si="49"/>
        <v>0.85895355476406254</v>
      </c>
      <c r="AX44">
        <f t="shared" si="50"/>
        <v>1.6722445404443127</v>
      </c>
      <c r="AY44">
        <f t="shared" si="51"/>
        <v>0.24212153199142042</v>
      </c>
      <c r="AZ44">
        <f t="shared" si="52"/>
        <v>20.146961539314319</v>
      </c>
      <c r="BA44">
        <f t="shared" si="53"/>
        <v>0.71615886893756919</v>
      </c>
      <c r="BB44">
        <f t="shared" si="54"/>
        <v>40.009831943323235</v>
      </c>
      <c r="BC44">
        <f t="shared" si="55"/>
        <v>358.0084242447046</v>
      </c>
      <c r="BD44">
        <f t="shared" si="56"/>
        <v>2.5077476112072124E-2</v>
      </c>
    </row>
    <row r="45" spans="1:114" x14ac:dyDescent="0.25">
      <c r="A45" s="1">
        <v>28</v>
      </c>
      <c r="B45" s="1" t="s">
        <v>89</v>
      </c>
      <c r="C45" s="1">
        <v>2301.5000013746321</v>
      </c>
      <c r="D45" s="1">
        <v>0</v>
      </c>
      <c r="E45">
        <f t="shared" si="29"/>
        <v>22.42054623286532</v>
      </c>
      <c r="F45">
        <f t="shared" si="30"/>
        <v>0.43827974093284333</v>
      </c>
      <c r="G45">
        <f t="shared" si="31"/>
        <v>264.08565806928522</v>
      </c>
      <c r="H45">
        <f t="shared" si="32"/>
        <v>9.1562149540807383</v>
      </c>
      <c r="I45">
        <f t="shared" si="33"/>
        <v>1.7977551051126608</v>
      </c>
      <c r="J45">
        <f t="shared" si="34"/>
        <v>22.017927169799805</v>
      </c>
      <c r="K45" s="1">
        <v>6</v>
      </c>
      <c r="L45">
        <f t="shared" si="35"/>
        <v>1.4200000166893005</v>
      </c>
      <c r="M45" s="1">
        <v>1</v>
      </c>
      <c r="N45">
        <f t="shared" si="36"/>
        <v>2.8400000333786011</v>
      </c>
      <c r="O45" s="1">
        <v>20.440902709960938</v>
      </c>
      <c r="P45" s="1">
        <v>22.017927169799805</v>
      </c>
      <c r="Q45" s="1">
        <v>18.9698486328125</v>
      </c>
      <c r="R45" s="1">
        <v>399.68746948242187</v>
      </c>
      <c r="S45" s="1">
        <v>368.72415161132812</v>
      </c>
      <c r="T45" s="1">
        <v>0.38639885187149048</v>
      </c>
      <c r="U45" s="1">
        <v>11.252786636352539</v>
      </c>
      <c r="V45" s="1">
        <v>1.2226861715316772</v>
      </c>
      <c r="W45" s="1">
        <v>35.607318878173828</v>
      </c>
      <c r="X45" s="1">
        <v>499.88177490234375</v>
      </c>
      <c r="Y45" s="1">
        <v>1500.148193359375</v>
      </c>
      <c r="Z45" s="1">
        <v>284.29476928710937</v>
      </c>
      <c r="AA45" s="1">
        <v>76.305923461914063</v>
      </c>
      <c r="AB45" s="1">
        <v>-1.8648605346679687</v>
      </c>
      <c r="AC45" s="1">
        <v>0.22198039293289185</v>
      </c>
      <c r="AD45" s="1">
        <v>1</v>
      </c>
      <c r="AE45" s="1">
        <v>-0.21956524252891541</v>
      </c>
      <c r="AF45" s="1">
        <v>2.737391471862793</v>
      </c>
      <c r="AG45" s="1">
        <v>1</v>
      </c>
      <c r="AH45" s="1">
        <v>0</v>
      </c>
      <c r="AI45" s="1">
        <v>0.15999999642372131</v>
      </c>
      <c r="AJ45" s="1">
        <v>111115</v>
      </c>
      <c r="AK45">
        <f t="shared" si="37"/>
        <v>0.83313629150390622</v>
      </c>
      <c r="AL45">
        <f t="shared" si="38"/>
        <v>9.1562149540807391E-3</v>
      </c>
      <c r="AM45">
        <f t="shared" si="39"/>
        <v>295.16792716979978</v>
      </c>
      <c r="AN45">
        <f t="shared" si="40"/>
        <v>293.59090270996091</v>
      </c>
      <c r="AO45">
        <f t="shared" si="41"/>
        <v>240.02370557255199</v>
      </c>
      <c r="AP45">
        <f t="shared" si="42"/>
        <v>-2.1541882363274576</v>
      </c>
      <c r="AQ45">
        <f t="shared" si="43"/>
        <v>2.6564093809194271</v>
      </c>
      <c r="AR45">
        <f t="shared" si="44"/>
        <v>34.812623455704575</v>
      </c>
      <c r="AS45">
        <f t="shared" si="45"/>
        <v>23.559836819352036</v>
      </c>
      <c r="AT45">
        <f t="shared" si="46"/>
        <v>21.229414939880371</v>
      </c>
      <c r="AU45">
        <f t="shared" si="47"/>
        <v>2.5313384849325082</v>
      </c>
      <c r="AV45">
        <f t="shared" si="48"/>
        <v>0.37968525097583355</v>
      </c>
      <c r="AW45">
        <f t="shared" si="49"/>
        <v>0.85865427580676623</v>
      </c>
      <c r="AX45">
        <f t="shared" si="50"/>
        <v>1.6726842091257419</v>
      </c>
      <c r="AY45">
        <f t="shared" si="51"/>
        <v>0.24195319233964527</v>
      </c>
      <c r="AZ45">
        <f t="shared" si="52"/>
        <v>20.151300012024087</v>
      </c>
      <c r="BA45">
        <f t="shared" si="53"/>
        <v>0.71621470119390962</v>
      </c>
      <c r="BB45">
        <f t="shared" si="54"/>
        <v>39.989419087445768</v>
      </c>
      <c r="BC45">
        <f t="shared" si="55"/>
        <v>358.06649771744412</v>
      </c>
      <c r="BD45">
        <f t="shared" si="56"/>
        <v>2.5039612060634996E-2</v>
      </c>
    </row>
    <row r="46" spans="1:114" x14ac:dyDescent="0.25">
      <c r="A46" s="1">
        <v>29</v>
      </c>
      <c r="B46" s="1" t="s">
        <v>90</v>
      </c>
      <c r="C46" s="1">
        <v>2302.0000013634562</v>
      </c>
      <c r="D46" s="1">
        <v>0</v>
      </c>
      <c r="E46">
        <f t="shared" si="29"/>
        <v>22.390302336802058</v>
      </c>
      <c r="F46">
        <f t="shared" si="30"/>
        <v>0.4379398214610829</v>
      </c>
      <c r="G46">
        <f t="shared" si="31"/>
        <v>264.18758383061015</v>
      </c>
      <c r="H46">
        <f t="shared" si="32"/>
        <v>9.1521653198886685</v>
      </c>
      <c r="I46">
        <f t="shared" si="33"/>
        <v>1.7981714006382743</v>
      </c>
      <c r="J46">
        <f t="shared" si="34"/>
        <v>22.018461227416992</v>
      </c>
      <c r="K46" s="1">
        <v>6</v>
      </c>
      <c r="L46">
        <f t="shared" si="35"/>
        <v>1.4200000166893005</v>
      </c>
      <c r="M46" s="1">
        <v>1</v>
      </c>
      <c r="N46">
        <f t="shared" si="36"/>
        <v>2.8400000333786011</v>
      </c>
      <c r="O46" s="1">
        <v>20.441329956054688</v>
      </c>
      <c r="P46" s="1">
        <v>22.018461227416992</v>
      </c>
      <c r="Q46" s="1">
        <v>18.969303131103516</v>
      </c>
      <c r="R46" s="1">
        <v>399.69754028320312</v>
      </c>
      <c r="S46" s="1">
        <v>368.77023315429687</v>
      </c>
      <c r="T46" s="1">
        <v>0.38628065586090088</v>
      </c>
      <c r="U46" s="1">
        <v>11.24846363067627</v>
      </c>
      <c r="V46" s="1">
        <v>1.2222801446914673</v>
      </c>
      <c r="W46" s="1">
        <v>35.592704772949219</v>
      </c>
      <c r="X46" s="1">
        <v>499.85629272460937</v>
      </c>
      <c r="Y46" s="1">
        <v>1500.1114501953125</v>
      </c>
      <c r="Z46" s="1">
        <v>284.25823974609375</v>
      </c>
      <c r="AA46" s="1">
        <v>76.305931091308594</v>
      </c>
      <c r="AB46" s="1">
        <v>-1.8648605346679687</v>
      </c>
      <c r="AC46" s="1">
        <v>0.22198039293289185</v>
      </c>
      <c r="AD46" s="1">
        <v>1</v>
      </c>
      <c r="AE46" s="1">
        <v>-0.21956524252891541</v>
      </c>
      <c r="AF46" s="1">
        <v>2.737391471862793</v>
      </c>
      <c r="AG46" s="1">
        <v>1</v>
      </c>
      <c r="AH46" s="1">
        <v>0</v>
      </c>
      <c r="AI46" s="1">
        <v>0.15999999642372131</v>
      </c>
      <c r="AJ46" s="1">
        <v>111115</v>
      </c>
      <c r="AK46">
        <f t="shared" si="37"/>
        <v>0.83309382120768216</v>
      </c>
      <c r="AL46">
        <f t="shared" si="38"/>
        <v>9.1521653198886679E-3</v>
      </c>
      <c r="AM46">
        <f t="shared" si="39"/>
        <v>295.16846122741697</v>
      </c>
      <c r="AN46">
        <f t="shared" si="40"/>
        <v>293.59132995605466</v>
      </c>
      <c r="AO46">
        <f t="shared" si="41"/>
        <v>240.01782666643339</v>
      </c>
      <c r="AP46">
        <f t="shared" si="42"/>
        <v>-2.1521473060639997</v>
      </c>
      <c r="AQ46">
        <f t="shared" si="43"/>
        <v>2.6564958913237486</v>
      </c>
      <c r="AR46">
        <f t="shared" si="44"/>
        <v>34.813753706051422</v>
      </c>
      <c r="AS46">
        <f t="shared" si="45"/>
        <v>23.565290075375152</v>
      </c>
      <c r="AT46">
        <f t="shared" si="46"/>
        <v>21.22989559173584</v>
      </c>
      <c r="AU46">
        <f t="shared" si="47"/>
        <v>2.5314131252833962</v>
      </c>
      <c r="AV46">
        <f t="shared" si="48"/>
        <v>0.37943011850292863</v>
      </c>
      <c r="AW46">
        <f t="shared" si="49"/>
        <v>0.85832449068547434</v>
      </c>
      <c r="AX46">
        <f t="shared" si="50"/>
        <v>1.6730886345979219</v>
      </c>
      <c r="AY46">
        <f t="shared" si="51"/>
        <v>0.24178742641448603</v>
      </c>
      <c r="AZ46">
        <f t="shared" si="52"/>
        <v>20.15907956695785</v>
      </c>
      <c r="BA46">
        <f t="shared" si="53"/>
        <v>0.71640159665509562</v>
      </c>
      <c r="BB46">
        <f t="shared" si="54"/>
        <v>39.971351330447526</v>
      </c>
      <c r="BC46">
        <f t="shared" si="55"/>
        <v>358.12695576013311</v>
      </c>
      <c r="BD46">
        <f t="shared" si="56"/>
        <v>2.4990317726842383E-2</v>
      </c>
    </row>
    <row r="47" spans="1:114" x14ac:dyDescent="0.25">
      <c r="A47" s="1">
        <v>30</v>
      </c>
      <c r="B47" s="1" t="s">
        <v>90</v>
      </c>
      <c r="C47" s="1">
        <v>2302.5000013522804</v>
      </c>
      <c r="D47" s="1">
        <v>0</v>
      </c>
      <c r="E47">
        <f t="shared" si="29"/>
        <v>22.386144420744213</v>
      </c>
      <c r="F47">
        <f t="shared" si="30"/>
        <v>0.43755919741520355</v>
      </c>
      <c r="G47">
        <f t="shared" si="31"/>
        <v>264.1615170419351</v>
      </c>
      <c r="H47">
        <f t="shared" si="32"/>
        <v>9.1476345497903964</v>
      </c>
      <c r="I47">
        <f t="shared" si="33"/>
        <v>1.7986341853089072</v>
      </c>
      <c r="J47">
        <f t="shared" si="34"/>
        <v>22.019256591796875</v>
      </c>
      <c r="K47" s="1">
        <v>6</v>
      </c>
      <c r="L47">
        <f t="shared" si="35"/>
        <v>1.4200000166893005</v>
      </c>
      <c r="M47" s="1">
        <v>1</v>
      </c>
      <c r="N47">
        <f t="shared" si="36"/>
        <v>2.8400000333786011</v>
      </c>
      <c r="O47" s="1">
        <v>20.441717147827148</v>
      </c>
      <c r="P47" s="1">
        <v>22.019256591796875</v>
      </c>
      <c r="Q47" s="1">
        <v>18.969842910766602</v>
      </c>
      <c r="R47" s="1">
        <v>399.72393798828125</v>
      </c>
      <c r="S47" s="1">
        <v>368.80148315429687</v>
      </c>
      <c r="T47" s="1">
        <v>0.38662618398666382</v>
      </c>
      <c r="U47" s="1">
        <v>11.244112014770508</v>
      </c>
      <c r="V47" s="1">
        <v>1.2233413457870483</v>
      </c>
      <c r="W47" s="1">
        <v>35.578006744384766</v>
      </c>
      <c r="X47" s="1">
        <v>499.82717895507812</v>
      </c>
      <c r="Y47" s="1">
        <v>1500.1029052734375</v>
      </c>
      <c r="Z47" s="1">
        <v>284.19583129882812</v>
      </c>
      <c r="AA47" s="1">
        <v>76.305763244628906</v>
      </c>
      <c r="AB47" s="1">
        <v>-1.8648605346679687</v>
      </c>
      <c r="AC47" s="1">
        <v>0.22198039293289185</v>
      </c>
      <c r="AD47" s="1">
        <v>1</v>
      </c>
      <c r="AE47" s="1">
        <v>-0.21956524252891541</v>
      </c>
      <c r="AF47" s="1">
        <v>2.737391471862793</v>
      </c>
      <c r="AG47" s="1">
        <v>1</v>
      </c>
      <c r="AH47" s="1">
        <v>0</v>
      </c>
      <c r="AI47" s="1">
        <v>0.15999999642372131</v>
      </c>
      <c r="AJ47" s="1">
        <v>111115</v>
      </c>
      <c r="AK47">
        <f t="shared" si="37"/>
        <v>0.83304529825846341</v>
      </c>
      <c r="AL47">
        <f t="shared" si="38"/>
        <v>9.1476345497903955E-3</v>
      </c>
      <c r="AM47">
        <f t="shared" si="39"/>
        <v>295.16925659179685</v>
      </c>
      <c r="AN47">
        <f t="shared" si="40"/>
        <v>293.59171714782713</v>
      </c>
      <c r="AO47">
        <f t="shared" si="41"/>
        <v>240.01645947896395</v>
      </c>
      <c r="AP47">
        <f t="shared" si="42"/>
        <v>-2.1498392132849422</v>
      </c>
      <c r="AQ47">
        <f t="shared" si="43"/>
        <v>2.656624734604073</v>
      </c>
      <c r="AR47">
        <f t="shared" si="44"/>
        <v>34.815518797540769</v>
      </c>
      <c r="AS47">
        <f t="shared" si="45"/>
        <v>23.571406782770261</v>
      </c>
      <c r="AT47">
        <f t="shared" si="46"/>
        <v>21.230486869812012</v>
      </c>
      <c r="AU47">
        <f t="shared" si="47"/>
        <v>2.5315049474062814</v>
      </c>
      <c r="AV47">
        <f t="shared" si="48"/>
        <v>0.3791443716986086</v>
      </c>
      <c r="AW47">
        <f t="shared" si="49"/>
        <v>0.85799054929516572</v>
      </c>
      <c r="AX47">
        <f t="shared" si="50"/>
        <v>1.6735143981111156</v>
      </c>
      <c r="AY47">
        <f t="shared" si="51"/>
        <v>0.24160177477756858</v>
      </c>
      <c r="AZ47">
        <f t="shared" si="52"/>
        <v>20.157046177743904</v>
      </c>
      <c r="BA47">
        <f t="shared" si="53"/>
        <v>0.71627021340208885</v>
      </c>
      <c r="BB47">
        <f t="shared" si="54"/>
        <v>39.951921070639138</v>
      </c>
      <c r="BC47">
        <f t="shared" si="55"/>
        <v>358.16018223429234</v>
      </c>
      <c r="BD47">
        <f t="shared" si="56"/>
        <v>2.497121453853977E-2</v>
      </c>
      <c r="BE47">
        <f>AVERAGE(E33:E47)</f>
        <v>22.545967860500415</v>
      </c>
      <c r="BF47">
        <f>AVERAGE(O33:O47)</f>
        <v>20.438118998209635</v>
      </c>
      <c r="BG47">
        <f>AVERAGE(P33:P47)</f>
        <v>22.011838150024413</v>
      </c>
      <c r="BH47" t="e">
        <f>AVERAGE(B33:B47)</f>
        <v>#DIV/0!</v>
      </c>
      <c r="BI47">
        <f t="shared" ref="BI47:DJ47" si="57">AVERAGE(C33:C47)</f>
        <v>2299.0333347630999</v>
      </c>
      <c r="BJ47">
        <f t="shared" si="57"/>
        <v>0</v>
      </c>
      <c r="BK47">
        <f t="shared" si="57"/>
        <v>22.545967860500415</v>
      </c>
      <c r="BL47">
        <f t="shared" si="57"/>
        <v>0.43893939668397353</v>
      </c>
      <c r="BM47">
        <f t="shared" si="57"/>
        <v>263.5252374912352</v>
      </c>
      <c r="BN47">
        <f t="shared" si="57"/>
        <v>9.160385395121148</v>
      </c>
      <c r="BO47">
        <f t="shared" si="57"/>
        <v>1.7962304582666646</v>
      </c>
      <c r="BP47">
        <f t="shared" si="57"/>
        <v>22.011838150024413</v>
      </c>
      <c r="BQ47">
        <f t="shared" si="57"/>
        <v>6</v>
      </c>
      <c r="BR47">
        <f t="shared" si="57"/>
        <v>1.4200000166893005</v>
      </c>
      <c r="BS47">
        <f t="shared" si="57"/>
        <v>1</v>
      </c>
      <c r="BT47">
        <f t="shared" si="57"/>
        <v>2.8400000333786011</v>
      </c>
      <c r="BU47">
        <f t="shared" si="57"/>
        <v>20.438118998209635</v>
      </c>
      <c r="BV47">
        <f t="shared" si="57"/>
        <v>22.011838150024413</v>
      </c>
      <c r="BW47">
        <f t="shared" si="57"/>
        <v>18.967325210571289</v>
      </c>
      <c r="BX47">
        <f t="shared" si="57"/>
        <v>399.65082804361981</v>
      </c>
      <c r="BY47">
        <f t="shared" si="57"/>
        <v>368.5335713704427</v>
      </c>
      <c r="BZ47">
        <f t="shared" si="57"/>
        <v>0.38736900687217712</v>
      </c>
      <c r="CA47">
        <f t="shared" si="57"/>
        <v>11.259900919596355</v>
      </c>
      <c r="CB47">
        <f t="shared" si="57"/>
        <v>1.2259606838226318</v>
      </c>
      <c r="CC47">
        <f t="shared" si="57"/>
        <v>35.635776265462241</v>
      </c>
      <c r="CD47">
        <f t="shared" si="57"/>
        <v>499.82325439453126</v>
      </c>
      <c r="CE47">
        <f t="shared" si="57"/>
        <v>1500.1103759765624</v>
      </c>
      <c r="CF47">
        <f t="shared" si="57"/>
        <v>284.15843302408854</v>
      </c>
      <c r="CG47">
        <f t="shared" si="57"/>
        <v>76.305540466308599</v>
      </c>
      <c r="CH47">
        <f t="shared" si="57"/>
        <v>-1.8648605346679687</v>
      </c>
      <c r="CI47">
        <f t="shared" si="57"/>
        <v>0.22198039293289185</v>
      </c>
      <c r="CJ47">
        <f t="shared" si="57"/>
        <v>0.97777777910232544</v>
      </c>
      <c r="CK47">
        <f t="shared" si="57"/>
        <v>-0.21956524252891541</v>
      </c>
      <c r="CL47">
        <f t="shared" si="57"/>
        <v>2.737391471862793</v>
      </c>
      <c r="CM47">
        <f t="shared" si="57"/>
        <v>1</v>
      </c>
      <c r="CN47">
        <f t="shared" si="57"/>
        <v>0</v>
      </c>
      <c r="CO47">
        <f t="shared" si="57"/>
        <v>0.15999999642372131</v>
      </c>
      <c r="CP47">
        <f t="shared" si="57"/>
        <v>111115</v>
      </c>
      <c r="CQ47">
        <f t="shared" si="57"/>
        <v>0.8330387573242185</v>
      </c>
      <c r="CR47">
        <f t="shared" si="57"/>
        <v>9.1603853951211477E-3</v>
      </c>
      <c r="CS47">
        <f t="shared" si="57"/>
        <v>295.16183815002444</v>
      </c>
      <c r="CT47">
        <f t="shared" si="57"/>
        <v>293.58811899820961</v>
      </c>
      <c r="CU47">
        <f t="shared" si="57"/>
        <v>240.01765479143722</v>
      </c>
      <c r="CV47">
        <f t="shared" si="57"/>
        <v>-2.1560239641969354</v>
      </c>
      <c r="CW47">
        <f t="shared" si="57"/>
        <v>2.655423283000784</v>
      </c>
      <c r="CX47">
        <f t="shared" si="57"/>
        <v>34.799875155722091</v>
      </c>
      <c r="CY47">
        <f t="shared" si="57"/>
        <v>23.53997423612574</v>
      </c>
      <c r="CZ47">
        <f t="shared" si="57"/>
        <v>21.224978574117024</v>
      </c>
      <c r="DA47">
        <f t="shared" si="57"/>
        <v>2.5306496975258894</v>
      </c>
      <c r="DB47">
        <f t="shared" si="57"/>
        <v>0.38018011829889464</v>
      </c>
      <c r="DC47">
        <f t="shared" si="57"/>
        <v>0.85919282473411862</v>
      </c>
      <c r="DD47">
        <f t="shared" si="57"/>
        <v>1.6714568727917707</v>
      </c>
      <c r="DE47">
        <f t="shared" si="57"/>
        <v>0.24227474048733688</v>
      </c>
      <c r="DF47">
        <f t="shared" si="57"/>
        <v>20.108435740680129</v>
      </c>
      <c r="DG47">
        <f t="shared" si="57"/>
        <v>0.71506409008630345</v>
      </c>
      <c r="DH47">
        <f t="shared" si="57"/>
        <v>40.030285237268679</v>
      </c>
      <c r="DI47">
        <f t="shared" si="57"/>
        <v>357.8162980415878</v>
      </c>
      <c r="DJ47">
        <f t="shared" si="57"/>
        <v>2.5223189501836288E-2</v>
      </c>
    </row>
    <row r="48" spans="1:114" x14ac:dyDescent="0.25">
      <c r="A48" s="1" t="s">
        <v>9</v>
      </c>
      <c r="B48" s="1" t="s">
        <v>91</v>
      </c>
    </row>
    <row r="49" spans="1:56" x14ac:dyDescent="0.25">
      <c r="A49" s="1" t="s">
        <v>9</v>
      </c>
      <c r="B49" s="1" t="s">
        <v>92</v>
      </c>
    </row>
    <row r="50" spans="1:56" x14ac:dyDescent="0.25">
      <c r="A50" s="1" t="s">
        <v>9</v>
      </c>
      <c r="B50" s="1" t="s">
        <v>93</v>
      </c>
    </row>
    <row r="51" spans="1:56" x14ac:dyDescent="0.25">
      <c r="A51" s="1">
        <v>31</v>
      </c>
      <c r="B51" s="1" t="s">
        <v>94</v>
      </c>
      <c r="C51" s="1">
        <v>2854.0000001341105</v>
      </c>
      <c r="D51" s="1">
        <v>0</v>
      </c>
      <c r="E51">
        <f t="shared" ref="E51:E65" si="58">(R51-S51*(1000-T51)/(1000-U51))*AK51</f>
        <v>21.617898533858266</v>
      </c>
      <c r="F51">
        <f t="shared" ref="F51:F65" si="59">IF(AV51&lt;&gt;0,1/(1/AV51-1/N51),0)</f>
        <v>0.33872744498487684</v>
      </c>
      <c r="G51">
        <f t="shared" ref="G51:G65" si="60">((AY51-AL51/2)*S51-E51)/(AY51+AL51/2)</f>
        <v>242.92119600119693</v>
      </c>
      <c r="H51">
        <f t="shared" ref="H51:H65" si="61">AL51*1000</f>
        <v>8.6283285319018219</v>
      </c>
      <c r="I51">
        <f t="shared" ref="I51:I65" si="62">(AQ51-AW51)</f>
        <v>2.1142205733138981</v>
      </c>
      <c r="J51">
        <f t="shared" ref="J51:J65" si="63">(P51+AP51*D51)</f>
        <v>25.143487930297852</v>
      </c>
      <c r="K51" s="1">
        <v>6</v>
      </c>
      <c r="L51">
        <f t="shared" ref="L51:L65" si="64">(K51*AE51+AF51)</f>
        <v>1.4200000166893005</v>
      </c>
      <c r="M51" s="1">
        <v>1</v>
      </c>
      <c r="N51">
        <f t="shared" ref="N51:N65" si="65">L51*(M51+1)*(M51+1)/(M51*M51+1)</f>
        <v>2.8400000333786011</v>
      </c>
      <c r="O51" s="1">
        <v>24.787656784057617</v>
      </c>
      <c r="P51" s="1">
        <v>25.143487930297852</v>
      </c>
      <c r="Q51" s="1">
        <v>24.045551300048828</v>
      </c>
      <c r="R51" s="1">
        <v>398.98611450195312</v>
      </c>
      <c r="S51" s="1">
        <v>369.21112060546875</v>
      </c>
      <c r="T51" s="1">
        <v>4.1116299629211426</v>
      </c>
      <c r="U51" s="1">
        <v>14.321015357971191</v>
      </c>
      <c r="V51" s="1">
        <v>9.9927339553833008</v>
      </c>
      <c r="W51" s="1">
        <v>34.805194854736328</v>
      </c>
      <c r="X51" s="1">
        <v>499.82022094726562</v>
      </c>
      <c r="Y51" s="1">
        <v>1500.04296875</v>
      </c>
      <c r="Z51" s="1">
        <v>285.6793212890625</v>
      </c>
      <c r="AA51" s="1">
        <v>76.304634094238281</v>
      </c>
      <c r="AB51" s="1">
        <v>-1.8149642944335937</v>
      </c>
      <c r="AC51" s="1">
        <v>0.22564250230789185</v>
      </c>
      <c r="AD51" s="1">
        <v>1</v>
      </c>
      <c r="AE51" s="1">
        <v>-0.21956524252891541</v>
      </c>
      <c r="AF51" s="1">
        <v>2.737391471862793</v>
      </c>
      <c r="AG51" s="1">
        <v>1</v>
      </c>
      <c r="AH51" s="1">
        <v>0</v>
      </c>
      <c r="AI51" s="1">
        <v>0.15999999642372131</v>
      </c>
      <c r="AJ51" s="1">
        <v>111115</v>
      </c>
      <c r="AK51">
        <f t="shared" ref="AK51:AK65" si="66">X51*0.000001/(K51*0.0001)</f>
        <v>0.83303370157877588</v>
      </c>
      <c r="AL51">
        <f t="shared" ref="AL51:AL65" si="67">(U51-T51)/(1000-U51)*AK51</f>
        <v>8.6283285319018223E-3</v>
      </c>
      <c r="AM51">
        <f t="shared" ref="AM51:AM65" si="68">(P51+273.15)</f>
        <v>298.29348793029783</v>
      </c>
      <c r="AN51">
        <f t="shared" ref="AN51:AN65" si="69">(O51+273.15)</f>
        <v>297.93765678405759</v>
      </c>
      <c r="AO51">
        <f t="shared" ref="AO51:AO65" si="70">(Y51*AG51+Z51*AH51)*AI51</f>
        <v>240.0068696354283</v>
      </c>
      <c r="AP51">
        <f t="shared" ref="AP51:AP65" si="71">((AO51+0.00000010773*(AN51^4-AM51^4))-AL51*44100)/(L51*51.4+0.00000043092*AM51^3)</f>
        <v>-1.7123389449728315</v>
      </c>
      <c r="AQ51">
        <f t="shared" ref="AQ51:AQ65" si="72">0.61365*EXP(17.502*J51/(240.97+J51))</f>
        <v>3.2069804100618566</v>
      </c>
      <c r="AR51">
        <f t="shared" ref="AR51:AR65" si="73">AQ51*1000/AA51</f>
        <v>42.028645417539771</v>
      </c>
      <c r="AS51">
        <f t="shared" ref="AS51:AS65" si="74">(AR51-U51)</f>
        <v>27.707630059568579</v>
      </c>
      <c r="AT51">
        <f t="shared" ref="AT51:AT65" si="75">IF(D51,P51,(O51+P51)/2)</f>
        <v>24.965572357177734</v>
      </c>
      <c r="AU51">
        <f t="shared" ref="AU51:AU65" si="76">0.61365*EXP(17.502*AT51/(240.97+AT51))</f>
        <v>3.1731570095084418</v>
      </c>
      <c r="AV51">
        <f t="shared" ref="AV51:AV65" si="77">IF(AS51&lt;&gt;0,(1000-(AR51+U51)/2)/AS51*AL51,0)</f>
        <v>0.30263240923017504</v>
      </c>
      <c r="AW51">
        <f t="shared" ref="AW51:AW65" si="78">U51*AA51/1000</f>
        <v>1.0927598367479585</v>
      </c>
      <c r="AX51">
        <f t="shared" ref="AX51:AX65" si="79">(AU51-AW51)</f>
        <v>2.0803971727604833</v>
      </c>
      <c r="AY51">
        <f t="shared" ref="AY51:AY65" si="80">1/(1.6/F51+1.37/N51)</f>
        <v>0.19208767426388917</v>
      </c>
      <c r="AZ51">
        <f t="shared" ref="AZ51:AZ65" si="81">G51*AA51*0.001</f>
        <v>18.53601297460607</v>
      </c>
      <c r="BA51">
        <f t="shared" ref="BA51:BA65" si="82">G51/S51</f>
        <v>0.65794658514843984</v>
      </c>
      <c r="BB51">
        <f t="shared" ref="BB51:BB65" si="83">(1-AL51*AA51/AQ51/F51)*100</f>
        <v>39.391868713360758</v>
      </c>
      <c r="BC51">
        <f t="shared" ref="BC51:BC65" si="84">(S51-E51/(N51/1.35))</f>
        <v>358.93500698655805</v>
      </c>
      <c r="BD51">
        <f t="shared" ref="BD51:BD65" si="85">E51*BB51/100/BC51</f>
        <v>2.3724891814087941E-2</v>
      </c>
    </row>
    <row r="52" spans="1:56" x14ac:dyDescent="0.25">
      <c r="A52" s="1">
        <v>32</v>
      </c>
      <c r="B52" s="1" t="s">
        <v>94</v>
      </c>
      <c r="C52" s="1">
        <v>2854.0000001341105</v>
      </c>
      <c r="D52" s="1">
        <v>0</v>
      </c>
      <c r="E52">
        <f t="shared" si="58"/>
        <v>21.617898533858266</v>
      </c>
      <c r="F52">
        <f t="shared" si="59"/>
        <v>0.33872744498487684</v>
      </c>
      <c r="G52">
        <f t="shared" si="60"/>
        <v>242.92119600119693</v>
      </c>
      <c r="H52">
        <f t="shared" si="61"/>
        <v>8.6283285319018219</v>
      </c>
      <c r="I52">
        <f t="shared" si="62"/>
        <v>2.1142205733138981</v>
      </c>
      <c r="J52">
        <f t="shared" si="63"/>
        <v>25.143487930297852</v>
      </c>
      <c r="K52" s="1">
        <v>6</v>
      </c>
      <c r="L52">
        <f t="shared" si="64"/>
        <v>1.4200000166893005</v>
      </c>
      <c r="M52" s="1">
        <v>1</v>
      </c>
      <c r="N52">
        <f t="shared" si="65"/>
        <v>2.8400000333786011</v>
      </c>
      <c r="O52" s="1">
        <v>24.787656784057617</v>
      </c>
      <c r="P52" s="1">
        <v>25.143487930297852</v>
      </c>
      <c r="Q52" s="1">
        <v>24.045551300048828</v>
      </c>
      <c r="R52" s="1">
        <v>398.98611450195312</v>
      </c>
      <c r="S52" s="1">
        <v>369.21112060546875</v>
      </c>
      <c r="T52" s="1">
        <v>4.1116299629211426</v>
      </c>
      <c r="U52" s="1">
        <v>14.321015357971191</v>
      </c>
      <c r="V52" s="1">
        <v>9.9927339553833008</v>
      </c>
      <c r="W52" s="1">
        <v>34.805194854736328</v>
      </c>
      <c r="X52" s="1">
        <v>499.82022094726562</v>
      </c>
      <c r="Y52" s="1">
        <v>1500.04296875</v>
      </c>
      <c r="Z52" s="1">
        <v>285.6793212890625</v>
      </c>
      <c r="AA52" s="1">
        <v>76.304634094238281</v>
      </c>
      <c r="AB52" s="1">
        <v>-1.8149642944335937</v>
      </c>
      <c r="AC52" s="1">
        <v>0.22564250230789185</v>
      </c>
      <c r="AD52" s="1">
        <v>1</v>
      </c>
      <c r="AE52" s="1">
        <v>-0.21956524252891541</v>
      </c>
      <c r="AF52" s="1">
        <v>2.737391471862793</v>
      </c>
      <c r="AG52" s="1">
        <v>1</v>
      </c>
      <c r="AH52" s="1">
        <v>0</v>
      </c>
      <c r="AI52" s="1">
        <v>0.15999999642372131</v>
      </c>
      <c r="AJ52" s="1">
        <v>111115</v>
      </c>
      <c r="AK52">
        <f t="shared" si="66"/>
        <v>0.83303370157877588</v>
      </c>
      <c r="AL52">
        <f t="shared" si="67"/>
        <v>8.6283285319018223E-3</v>
      </c>
      <c r="AM52">
        <f t="shared" si="68"/>
        <v>298.29348793029783</v>
      </c>
      <c r="AN52">
        <f t="shared" si="69"/>
        <v>297.93765678405759</v>
      </c>
      <c r="AO52">
        <f t="shared" si="70"/>
        <v>240.0068696354283</v>
      </c>
      <c r="AP52">
        <f t="shared" si="71"/>
        <v>-1.7123389449728315</v>
      </c>
      <c r="AQ52">
        <f t="shared" si="72"/>
        <v>3.2069804100618566</v>
      </c>
      <c r="AR52">
        <f t="shared" si="73"/>
        <v>42.028645417539771</v>
      </c>
      <c r="AS52">
        <f t="shared" si="74"/>
        <v>27.707630059568579</v>
      </c>
      <c r="AT52">
        <f t="shared" si="75"/>
        <v>24.965572357177734</v>
      </c>
      <c r="AU52">
        <f t="shared" si="76"/>
        <v>3.1731570095084418</v>
      </c>
      <c r="AV52">
        <f t="shared" si="77"/>
        <v>0.30263240923017504</v>
      </c>
      <c r="AW52">
        <f t="shared" si="78"/>
        <v>1.0927598367479585</v>
      </c>
      <c r="AX52">
        <f t="shared" si="79"/>
        <v>2.0803971727604833</v>
      </c>
      <c r="AY52">
        <f t="shared" si="80"/>
        <v>0.19208767426388917</v>
      </c>
      <c r="AZ52">
        <f t="shared" si="81"/>
        <v>18.53601297460607</v>
      </c>
      <c r="BA52">
        <f t="shared" si="82"/>
        <v>0.65794658514843984</v>
      </c>
      <c r="BB52">
        <f t="shared" si="83"/>
        <v>39.391868713360758</v>
      </c>
      <c r="BC52">
        <f t="shared" si="84"/>
        <v>358.93500698655805</v>
      </c>
      <c r="BD52">
        <f t="shared" si="85"/>
        <v>2.3724891814087941E-2</v>
      </c>
    </row>
    <row r="53" spans="1:56" x14ac:dyDescent="0.25">
      <c r="A53" s="1">
        <v>33</v>
      </c>
      <c r="B53" s="1" t="s">
        <v>94</v>
      </c>
      <c r="C53" s="1">
        <v>2854.0000001341105</v>
      </c>
      <c r="D53" s="1">
        <v>0</v>
      </c>
      <c r="E53">
        <f t="shared" si="58"/>
        <v>21.617898533858266</v>
      </c>
      <c r="F53">
        <f t="shared" si="59"/>
        <v>0.33872744498487684</v>
      </c>
      <c r="G53">
        <f t="shared" si="60"/>
        <v>242.92119600119693</v>
      </c>
      <c r="H53">
        <f t="shared" si="61"/>
        <v>8.6283285319018219</v>
      </c>
      <c r="I53">
        <f t="shared" si="62"/>
        <v>2.1142205733138981</v>
      </c>
      <c r="J53">
        <f t="shared" si="63"/>
        <v>25.143487930297852</v>
      </c>
      <c r="K53" s="1">
        <v>6</v>
      </c>
      <c r="L53">
        <f t="shared" si="64"/>
        <v>1.4200000166893005</v>
      </c>
      <c r="M53" s="1">
        <v>1</v>
      </c>
      <c r="N53">
        <f t="shared" si="65"/>
        <v>2.8400000333786011</v>
      </c>
      <c r="O53" s="1">
        <v>24.787656784057617</v>
      </c>
      <c r="P53" s="1">
        <v>25.143487930297852</v>
      </c>
      <c r="Q53" s="1">
        <v>24.045551300048828</v>
      </c>
      <c r="R53" s="1">
        <v>398.98611450195312</v>
      </c>
      <c r="S53" s="1">
        <v>369.21112060546875</v>
      </c>
      <c r="T53" s="1">
        <v>4.1116299629211426</v>
      </c>
      <c r="U53" s="1">
        <v>14.321015357971191</v>
      </c>
      <c r="V53" s="1">
        <v>9.9927339553833008</v>
      </c>
      <c r="W53" s="1">
        <v>34.805194854736328</v>
      </c>
      <c r="X53" s="1">
        <v>499.82022094726562</v>
      </c>
      <c r="Y53" s="1">
        <v>1500.04296875</v>
      </c>
      <c r="Z53" s="1">
        <v>285.6793212890625</v>
      </c>
      <c r="AA53" s="1">
        <v>76.304634094238281</v>
      </c>
      <c r="AB53" s="1">
        <v>-1.8149642944335937</v>
      </c>
      <c r="AC53" s="1">
        <v>0.22564250230789185</v>
      </c>
      <c r="AD53" s="1">
        <v>1</v>
      </c>
      <c r="AE53" s="1">
        <v>-0.21956524252891541</v>
      </c>
      <c r="AF53" s="1">
        <v>2.737391471862793</v>
      </c>
      <c r="AG53" s="1">
        <v>1</v>
      </c>
      <c r="AH53" s="1">
        <v>0</v>
      </c>
      <c r="AI53" s="1">
        <v>0.15999999642372131</v>
      </c>
      <c r="AJ53" s="1">
        <v>111115</v>
      </c>
      <c r="AK53">
        <f t="shared" si="66"/>
        <v>0.83303370157877588</v>
      </c>
      <c r="AL53">
        <f t="shared" si="67"/>
        <v>8.6283285319018223E-3</v>
      </c>
      <c r="AM53">
        <f t="shared" si="68"/>
        <v>298.29348793029783</v>
      </c>
      <c r="AN53">
        <f t="shared" si="69"/>
        <v>297.93765678405759</v>
      </c>
      <c r="AO53">
        <f t="shared" si="70"/>
        <v>240.0068696354283</v>
      </c>
      <c r="AP53">
        <f t="shared" si="71"/>
        <v>-1.7123389449728315</v>
      </c>
      <c r="AQ53">
        <f t="shared" si="72"/>
        <v>3.2069804100618566</v>
      </c>
      <c r="AR53">
        <f t="shared" si="73"/>
        <v>42.028645417539771</v>
      </c>
      <c r="AS53">
        <f t="shared" si="74"/>
        <v>27.707630059568579</v>
      </c>
      <c r="AT53">
        <f t="shared" si="75"/>
        <v>24.965572357177734</v>
      </c>
      <c r="AU53">
        <f t="shared" si="76"/>
        <v>3.1731570095084418</v>
      </c>
      <c r="AV53">
        <f t="shared" si="77"/>
        <v>0.30263240923017504</v>
      </c>
      <c r="AW53">
        <f t="shared" si="78"/>
        <v>1.0927598367479585</v>
      </c>
      <c r="AX53">
        <f t="shared" si="79"/>
        <v>2.0803971727604833</v>
      </c>
      <c r="AY53">
        <f t="shared" si="80"/>
        <v>0.19208767426388917</v>
      </c>
      <c r="AZ53">
        <f t="shared" si="81"/>
        <v>18.53601297460607</v>
      </c>
      <c r="BA53">
        <f t="shared" si="82"/>
        <v>0.65794658514843984</v>
      </c>
      <c r="BB53">
        <f t="shared" si="83"/>
        <v>39.391868713360758</v>
      </c>
      <c r="BC53">
        <f t="shared" si="84"/>
        <v>358.93500698655805</v>
      </c>
      <c r="BD53">
        <f t="shared" si="85"/>
        <v>2.3724891814087941E-2</v>
      </c>
    </row>
    <row r="54" spans="1:56" x14ac:dyDescent="0.25">
      <c r="A54" s="1">
        <v>34</v>
      </c>
      <c r="B54" s="1" t="s">
        <v>95</v>
      </c>
      <c r="C54" s="1">
        <v>2854.5000001229346</v>
      </c>
      <c r="D54" s="1">
        <v>0</v>
      </c>
      <c r="E54">
        <f t="shared" si="58"/>
        <v>21.605519952105588</v>
      </c>
      <c r="F54">
        <f t="shared" si="59"/>
        <v>0.33859492311897821</v>
      </c>
      <c r="G54">
        <f t="shared" si="60"/>
        <v>242.95130781950715</v>
      </c>
      <c r="H54">
        <f t="shared" si="61"/>
        <v>8.6257744391816473</v>
      </c>
      <c r="I54">
        <f t="shared" si="62"/>
        <v>2.1143480806120638</v>
      </c>
      <c r="J54">
        <f t="shared" si="63"/>
        <v>25.14276123046875</v>
      </c>
      <c r="K54" s="1">
        <v>6</v>
      </c>
      <c r="L54">
        <f t="shared" si="64"/>
        <v>1.4200000166893005</v>
      </c>
      <c r="M54" s="1">
        <v>1</v>
      </c>
      <c r="N54">
        <f t="shared" si="65"/>
        <v>2.8400000333786011</v>
      </c>
      <c r="O54" s="1">
        <v>24.787815093994141</v>
      </c>
      <c r="P54" s="1">
        <v>25.14276123046875</v>
      </c>
      <c r="Q54" s="1">
        <v>24.045646667480469</v>
      </c>
      <c r="R54" s="1">
        <v>398.97885131835937</v>
      </c>
      <c r="S54" s="1">
        <v>369.2183837890625</v>
      </c>
      <c r="T54" s="1">
        <v>4.1105928421020508</v>
      </c>
      <c r="U54" s="1">
        <v>14.317469596862793</v>
      </c>
      <c r="V54" s="1">
        <v>9.9901571273803711</v>
      </c>
      <c r="W54" s="1">
        <v>34.79638671875</v>
      </c>
      <c r="X54" s="1">
        <v>499.796875</v>
      </c>
      <c r="Y54" s="1">
        <v>1500.041015625</v>
      </c>
      <c r="Z54" s="1">
        <v>285.64254760742188</v>
      </c>
      <c r="AA54" s="1">
        <v>76.304931640625</v>
      </c>
      <c r="AB54" s="1">
        <v>-1.8149642944335937</v>
      </c>
      <c r="AC54" s="1">
        <v>0.22564250230789185</v>
      </c>
      <c r="AD54" s="1">
        <v>1</v>
      </c>
      <c r="AE54" s="1">
        <v>-0.21956524252891541</v>
      </c>
      <c r="AF54" s="1">
        <v>2.737391471862793</v>
      </c>
      <c r="AG54" s="1">
        <v>1</v>
      </c>
      <c r="AH54" s="1">
        <v>0</v>
      </c>
      <c r="AI54" s="1">
        <v>0.15999999642372131</v>
      </c>
      <c r="AJ54" s="1">
        <v>111115</v>
      </c>
      <c r="AK54">
        <f t="shared" si="66"/>
        <v>0.83299479166666668</v>
      </c>
      <c r="AL54">
        <f t="shared" si="67"/>
        <v>8.6257744391816469E-3</v>
      </c>
      <c r="AM54">
        <f t="shared" si="68"/>
        <v>298.29276123046873</v>
      </c>
      <c r="AN54">
        <f t="shared" si="69"/>
        <v>297.93781509399412</v>
      </c>
      <c r="AO54">
        <f t="shared" si="70"/>
        <v>240.00655713543529</v>
      </c>
      <c r="AP54">
        <f t="shared" si="71"/>
        <v>-1.7108903800541617</v>
      </c>
      <c r="AQ54">
        <f t="shared" si="72"/>
        <v>3.2068416194674061</v>
      </c>
      <c r="AR54">
        <f t="shared" si="73"/>
        <v>42.026662635263705</v>
      </c>
      <c r="AS54">
        <f t="shared" si="74"/>
        <v>27.709193038400912</v>
      </c>
      <c r="AT54">
        <f t="shared" si="75"/>
        <v>24.965288162231445</v>
      </c>
      <c r="AU54">
        <f t="shared" si="76"/>
        <v>3.1731032317759973</v>
      </c>
      <c r="AV54">
        <f t="shared" si="77"/>
        <v>0.30252662139101183</v>
      </c>
      <c r="AW54">
        <f t="shared" si="78"/>
        <v>1.0924935388553423</v>
      </c>
      <c r="AX54">
        <f t="shared" si="79"/>
        <v>2.080609692920655</v>
      </c>
      <c r="AY54">
        <f t="shared" si="80"/>
        <v>0.19201948413782086</v>
      </c>
      <c r="AZ54">
        <f t="shared" si="81"/>
        <v>18.538382935167935</v>
      </c>
      <c r="BA54">
        <f t="shared" si="82"/>
        <v>0.65801519774353168</v>
      </c>
      <c r="BB54">
        <f t="shared" si="83"/>
        <v>39.383235511249779</v>
      </c>
      <c r="BC54">
        <f t="shared" si="84"/>
        <v>358.9481543550707</v>
      </c>
      <c r="BD54">
        <f t="shared" si="85"/>
        <v>2.3705241837657608E-2</v>
      </c>
    </row>
    <row r="55" spans="1:56" x14ac:dyDescent="0.25">
      <c r="A55" s="1">
        <v>35</v>
      </c>
      <c r="B55" s="1" t="s">
        <v>95</v>
      </c>
      <c r="C55" s="1">
        <v>2855.0000001117587</v>
      </c>
      <c r="D55" s="1">
        <v>0</v>
      </c>
      <c r="E55">
        <f t="shared" si="58"/>
        <v>21.571843487567428</v>
      </c>
      <c r="F55">
        <f t="shared" si="59"/>
        <v>0.33860332012225269</v>
      </c>
      <c r="G55">
        <f t="shared" si="60"/>
        <v>243.15603070444465</v>
      </c>
      <c r="H55">
        <f t="shared" si="61"/>
        <v>8.6254076041801628</v>
      </c>
      <c r="I55">
        <f t="shared" si="62"/>
        <v>2.114216469454246</v>
      </c>
      <c r="J55">
        <f t="shared" si="63"/>
        <v>25.141550064086914</v>
      </c>
      <c r="K55" s="1">
        <v>6</v>
      </c>
      <c r="L55">
        <f t="shared" si="64"/>
        <v>1.4200000166893005</v>
      </c>
      <c r="M55" s="1">
        <v>1</v>
      </c>
      <c r="N55">
        <f t="shared" si="65"/>
        <v>2.8400000333786011</v>
      </c>
      <c r="O55" s="1">
        <v>24.78802490234375</v>
      </c>
      <c r="P55" s="1">
        <v>25.141550064086914</v>
      </c>
      <c r="Q55" s="1">
        <v>24.045455932617188</v>
      </c>
      <c r="R55" s="1">
        <v>398.96951293945313</v>
      </c>
      <c r="S55" s="1">
        <v>369.24960327148437</v>
      </c>
      <c r="T55" s="1">
        <v>4.1098036766052246</v>
      </c>
      <c r="U55" s="1">
        <v>14.316160202026367</v>
      </c>
      <c r="V55" s="1">
        <v>9.9881162643432617</v>
      </c>
      <c r="W55" s="1">
        <v>34.792774200439453</v>
      </c>
      <c r="X55" s="1">
        <v>499.8017578125</v>
      </c>
      <c r="Y55" s="1">
        <v>1500.05810546875</v>
      </c>
      <c r="Z55" s="1">
        <v>285.64187622070312</v>
      </c>
      <c r="AA55" s="1">
        <v>76.304946899414063</v>
      </c>
      <c r="AB55" s="1">
        <v>-1.8149642944335937</v>
      </c>
      <c r="AC55" s="1">
        <v>0.22564250230789185</v>
      </c>
      <c r="AD55" s="1">
        <v>1</v>
      </c>
      <c r="AE55" s="1">
        <v>-0.21956524252891541</v>
      </c>
      <c r="AF55" s="1">
        <v>2.737391471862793</v>
      </c>
      <c r="AG55" s="1">
        <v>1</v>
      </c>
      <c r="AH55" s="1">
        <v>0</v>
      </c>
      <c r="AI55" s="1">
        <v>0.15999999642372131</v>
      </c>
      <c r="AJ55" s="1">
        <v>111115</v>
      </c>
      <c r="AK55">
        <f t="shared" si="66"/>
        <v>0.83300292968749978</v>
      </c>
      <c r="AL55">
        <f t="shared" si="67"/>
        <v>8.6254076041801624E-3</v>
      </c>
      <c r="AM55">
        <f t="shared" si="68"/>
        <v>298.29155006408689</v>
      </c>
      <c r="AN55">
        <f t="shared" si="69"/>
        <v>297.93802490234373</v>
      </c>
      <c r="AO55">
        <f t="shared" si="70"/>
        <v>240.00929151037417</v>
      </c>
      <c r="AP55">
        <f t="shared" si="71"/>
        <v>-1.7104767953894975</v>
      </c>
      <c r="AQ55">
        <f t="shared" si="72"/>
        <v>3.206610313473373</v>
      </c>
      <c r="AR55">
        <f t="shared" si="73"/>
        <v>42.023622894336832</v>
      </c>
      <c r="AS55">
        <f t="shared" si="74"/>
        <v>27.707462692310465</v>
      </c>
      <c r="AT55">
        <f t="shared" si="75"/>
        <v>24.964787483215332</v>
      </c>
      <c r="AU55">
        <f t="shared" si="76"/>
        <v>3.1730084910641656</v>
      </c>
      <c r="AV55">
        <f t="shared" si="77"/>
        <v>0.302533324703813</v>
      </c>
      <c r="AW55">
        <f t="shared" si="78"/>
        <v>1.0923938440191268</v>
      </c>
      <c r="AX55">
        <f t="shared" si="79"/>
        <v>2.0806146470450386</v>
      </c>
      <c r="AY55">
        <f t="shared" si="80"/>
        <v>0.19202380502593494</v>
      </c>
      <c r="AZ55">
        <f t="shared" si="81"/>
        <v>18.554008011174947</v>
      </c>
      <c r="BA55">
        <f t="shared" si="82"/>
        <v>0.65851399310961045</v>
      </c>
      <c r="BB55">
        <f t="shared" si="83"/>
        <v>39.382932211086363</v>
      </c>
      <c r="BC55">
        <f t="shared" si="84"/>
        <v>358.99538201587012</v>
      </c>
      <c r="BD55">
        <f t="shared" si="85"/>
        <v>2.3664996607156246E-2</v>
      </c>
    </row>
    <row r="56" spans="1:56" x14ac:dyDescent="0.25">
      <c r="A56" s="1">
        <v>36</v>
      </c>
      <c r="B56" s="1" t="s">
        <v>96</v>
      </c>
      <c r="C56" s="1">
        <v>2855.5000001005828</v>
      </c>
      <c r="D56" s="1">
        <v>0</v>
      </c>
      <c r="E56">
        <f t="shared" si="58"/>
        <v>21.530788506153044</v>
      </c>
      <c r="F56">
        <f t="shared" si="59"/>
        <v>0.33848114942336782</v>
      </c>
      <c r="G56">
        <f t="shared" si="60"/>
        <v>243.35204746658943</v>
      </c>
      <c r="H56">
        <f t="shared" si="61"/>
        <v>8.6227640884828531</v>
      </c>
      <c r="I56">
        <f t="shared" si="62"/>
        <v>2.1142476157691048</v>
      </c>
      <c r="J56">
        <f t="shared" si="63"/>
        <v>25.140291213989258</v>
      </c>
      <c r="K56" s="1">
        <v>6</v>
      </c>
      <c r="L56">
        <f t="shared" si="64"/>
        <v>1.4200000166893005</v>
      </c>
      <c r="M56" s="1">
        <v>1</v>
      </c>
      <c r="N56">
        <f t="shared" si="65"/>
        <v>2.8400000333786011</v>
      </c>
      <c r="O56" s="1">
        <v>24.788095474243164</v>
      </c>
      <c r="P56" s="1">
        <v>25.140291213989258</v>
      </c>
      <c r="Q56" s="1">
        <v>24.045766830444336</v>
      </c>
      <c r="R56" s="1">
        <v>398.94351196289062</v>
      </c>
      <c r="S56" s="1">
        <v>369.27377319335937</v>
      </c>
      <c r="T56" s="1">
        <v>4.1093888282775879</v>
      </c>
      <c r="U56" s="1">
        <v>14.312665939331055</v>
      </c>
      <c r="V56" s="1">
        <v>9.9870214462280273</v>
      </c>
      <c r="W56" s="1">
        <v>34.783977508544922</v>
      </c>
      <c r="X56" s="1">
        <v>499.8011474609375</v>
      </c>
      <c r="Y56" s="1">
        <v>1500.1082763671875</v>
      </c>
      <c r="Z56" s="1">
        <v>285.59228515625</v>
      </c>
      <c r="AA56" s="1">
        <v>76.304603576660156</v>
      </c>
      <c r="AB56" s="1">
        <v>-1.8149642944335937</v>
      </c>
      <c r="AC56" s="1">
        <v>0.22564250230789185</v>
      </c>
      <c r="AD56" s="1">
        <v>1</v>
      </c>
      <c r="AE56" s="1">
        <v>-0.21956524252891541</v>
      </c>
      <c r="AF56" s="1">
        <v>2.737391471862793</v>
      </c>
      <c r="AG56" s="1">
        <v>1</v>
      </c>
      <c r="AH56" s="1">
        <v>0</v>
      </c>
      <c r="AI56" s="1">
        <v>0.15999999642372131</v>
      </c>
      <c r="AJ56" s="1">
        <v>111115</v>
      </c>
      <c r="AK56">
        <f t="shared" si="66"/>
        <v>0.83300191243489574</v>
      </c>
      <c r="AL56">
        <f t="shared" si="67"/>
        <v>8.6227640884828528E-3</v>
      </c>
      <c r="AM56">
        <f t="shared" si="68"/>
        <v>298.29029121398924</v>
      </c>
      <c r="AN56">
        <f t="shared" si="69"/>
        <v>297.93809547424314</v>
      </c>
      <c r="AO56">
        <f t="shared" si="70"/>
        <v>240.01731885394474</v>
      </c>
      <c r="AP56">
        <f t="shared" si="71"/>
        <v>-1.7088237243327009</v>
      </c>
      <c r="AQ56">
        <f t="shared" si="72"/>
        <v>3.2063699163949275</v>
      </c>
      <c r="AR56">
        <f t="shared" si="73"/>
        <v>42.020661481762595</v>
      </c>
      <c r="AS56">
        <f t="shared" si="74"/>
        <v>27.70799554243154</v>
      </c>
      <c r="AT56">
        <f t="shared" si="75"/>
        <v>24.964193344116211</v>
      </c>
      <c r="AU56">
        <f t="shared" si="76"/>
        <v>3.1728960686266676</v>
      </c>
      <c r="AV56">
        <f t="shared" si="77"/>
        <v>0.30243579256082814</v>
      </c>
      <c r="AW56">
        <f t="shared" si="78"/>
        <v>1.0921223006258225</v>
      </c>
      <c r="AX56">
        <f t="shared" si="79"/>
        <v>2.0807737680008449</v>
      </c>
      <c r="AY56">
        <f t="shared" si="80"/>
        <v>0.19196093707955136</v>
      </c>
      <c r="AZ56">
        <f t="shared" si="81"/>
        <v>18.568881511506689</v>
      </c>
      <c r="BA56">
        <f t="shared" si="82"/>
        <v>0.65900170857561891</v>
      </c>
      <c r="BB56">
        <f t="shared" si="83"/>
        <v>39.375365610225913</v>
      </c>
      <c r="BC56">
        <f t="shared" si="84"/>
        <v>359.03906750966695</v>
      </c>
      <c r="BD56">
        <f t="shared" si="85"/>
        <v>2.3612546545046933E-2</v>
      </c>
    </row>
    <row r="57" spans="1:56" x14ac:dyDescent="0.25">
      <c r="A57" s="1">
        <v>37</v>
      </c>
      <c r="B57" s="1" t="s">
        <v>96</v>
      </c>
      <c r="C57" s="1">
        <v>2856.000000089407</v>
      </c>
      <c r="D57" s="1">
        <v>0</v>
      </c>
      <c r="E57">
        <f t="shared" si="58"/>
        <v>21.509931489269142</v>
      </c>
      <c r="F57">
        <f t="shared" si="59"/>
        <v>0.33836907895866419</v>
      </c>
      <c r="G57">
        <f t="shared" si="60"/>
        <v>243.45262224693982</v>
      </c>
      <c r="H57">
        <f t="shared" si="61"/>
        <v>8.6205319590176206</v>
      </c>
      <c r="I57">
        <f t="shared" si="62"/>
        <v>2.1143261664730297</v>
      </c>
      <c r="J57">
        <f t="shared" si="63"/>
        <v>25.139516830444336</v>
      </c>
      <c r="K57" s="1">
        <v>6</v>
      </c>
      <c r="L57">
        <f t="shared" si="64"/>
        <v>1.4200000166893005</v>
      </c>
      <c r="M57" s="1">
        <v>1</v>
      </c>
      <c r="N57">
        <f t="shared" si="65"/>
        <v>2.8400000333786011</v>
      </c>
      <c r="O57" s="1">
        <v>24.787981033325195</v>
      </c>
      <c r="P57" s="1">
        <v>25.139516830444336</v>
      </c>
      <c r="Q57" s="1">
        <v>24.046052932739258</v>
      </c>
      <c r="R57" s="1">
        <v>398.9482421875</v>
      </c>
      <c r="S57" s="1">
        <v>369.3028564453125</v>
      </c>
      <c r="T57" s="1">
        <v>4.1085925102233887</v>
      </c>
      <c r="U57" s="1">
        <v>14.309731483459473</v>
      </c>
      <c r="V57" s="1">
        <v>9.9851303100585938</v>
      </c>
      <c r="W57" s="1">
        <v>34.777004241943359</v>
      </c>
      <c r="X57" s="1">
        <v>499.77798461914062</v>
      </c>
      <c r="Y57" s="1">
        <v>1500.1912841796875</v>
      </c>
      <c r="Z57" s="1">
        <v>285.55227661132812</v>
      </c>
      <c r="AA57" s="1">
        <v>76.304428100585938</v>
      </c>
      <c r="AB57" s="1">
        <v>-1.8149642944335937</v>
      </c>
      <c r="AC57" s="1">
        <v>0.22564250230789185</v>
      </c>
      <c r="AD57" s="1">
        <v>1</v>
      </c>
      <c r="AE57" s="1">
        <v>-0.21956524252891541</v>
      </c>
      <c r="AF57" s="1">
        <v>2.737391471862793</v>
      </c>
      <c r="AG57" s="1">
        <v>1</v>
      </c>
      <c r="AH57" s="1">
        <v>0</v>
      </c>
      <c r="AI57" s="1">
        <v>0.15999999642372131</v>
      </c>
      <c r="AJ57" s="1">
        <v>111115</v>
      </c>
      <c r="AK57">
        <f t="shared" si="66"/>
        <v>0.83296330769856763</v>
      </c>
      <c r="AL57">
        <f t="shared" si="67"/>
        <v>8.6205319590176212E-3</v>
      </c>
      <c r="AM57">
        <f t="shared" si="68"/>
        <v>298.28951683044431</v>
      </c>
      <c r="AN57">
        <f t="shared" si="69"/>
        <v>297.93798103332517</v>
      </c>
      <c r="AO57">
        <f t="shared" si="70"/>
        <v>240.03060010364788</v>
      </c>
      <c r="AP57">
        <f t="shared" si="71"/>
        <v>-1.7074127868698457</v>
      </c>
      <c r="AQ57">
        <f t="shared" si="72"/>
        <v>3.206222043591354</v>
      </c>
      <c r="AR57">
        <f t="shared" si="73"/>
        <v>42.018820183867334</v>
      </c>
      <c r="AS57">
        <f t="shared" si="74"/>
        <v>27.709088700407861</v>
      </c>
      <c r="AT57">
        <f t="shared" si="75"/>
        <v>24.963748931884766</v>
      </c>
      <c r="AU57">
        <f t="shared" si="76"/>
        <v>3.172811979640862</v>
      </c>
      <c r="AV57">
        <f t="shared" si="77"/>
        <v>0.30234631711174326</v>
      </c>
      <c r="AW57">
        <f t="shared" si="78"/>
        <v>1.0918958771183243</v>
      </c>
      <c r="AX57">
        <f t="shared" si="79"/>
        <v>2.0809161025225378</v>
      </c>
      <c r="AY57">
        <f t="shared" si="80"/>
        <v>0.19190326292731116</v>
      </c>
      <c r="AZ57">
        <f t="shared" si="81"/>
        <v>18.576513110140727</v>
      </c>
      <c r="BA57">
        <f t="shared" si="82"/>
        <v>0.65922214788769451</v>
      </c>
      <c r="BB57">
        <f t="shared" si="83"/>
        <v>39.368328226755104</v>
      </c>
      <c r="BC57">
        <f t="shared" si="84"/>
        <v>359.07806518854346</v>
      </c>
      <c r="BD57">
        <f t="shared" si="85"/>
        <v>2.3582895339483427E-2</v>
      </c>
    </row>
    <row r="58" spans="1:56" x14ac:dyDescent="0.25">
      <c r="A58" s="1">
        <v>38</v>
      </c>
      <c r="B58" s="1" t="s">
        <v>97</v>
      </c>
      <c r="C58" s="1">
        <v>2856.5000000782311</v>
      </c>
      <c r="D58" s="1">
        <v>0</v>
      </c>
      <c r="E58">
        <f t="shared" si="58"/>
        <v>21.573440987426086</v>
      </c>
      <c r="F58">
        <f t="shared" si="59"/>
        <v>0.33819441898127084</v>
      </c>
      <c r="G58">
        <f t="shared" si="60"/>
        <v>243.06537174594098</v>
      </c>
      <c r="H58">
        <f t="shared" si="61"/>
        <v>8.6173528195346378</v>
      </c>
      <c r="I58">
        <f t="shared" si="62"/>
        <v>2.1145276908334685</v>
      </c>
      <c r="J58">
        <f t="shared" si="63"/>
        <v>25.138875961303711</v>
      </c>
      <c r="K58" s="1">
        <v>6</v>
      </c>
      <c r="L58">
        <f t="shared" si="64"/>
        <v>1.4200000166893005</v>
      </c>
      <c r="M58" s="1">
        <v>1</v>
      </c>
      <c r="N58">
        <f t="shared" si="65"/>
        <v>2.8400000333786011</v>
      </c>
      <c r="O58" s="1">
        <v>24.787912368774414</v>
      </c>
      <c r="P58" s="1">
        <v>25.138875961303711</v>
      </c>
      <c r="Q58" s="1">
        <v>24.045927047729492</v>
      </c>
      <c r="R58" s="1">
        <v>399.01190185546875</v>
      </c>
      <c r="S58" s="1">
        <v>369.29165649414062</v>
      </c>
      <c r="T58" s="1">
        <v>4.1080207824707031</v>
      </c>
      <c r="U58" s="1">
        <v>14.305489540100098</v>
      </c>
      <c r="V58" s="1">
        <v>9.9837799072265625</v>
      </c>
      <c r="W58" s="1">
        <v>34.766830444335938</v>
      </c>
      <c r="X58" s="1">
        <v>499.775634765625</v>
      </c>
      <c r="Y58" s="1">
        <v>1500.2239990234375</v>
      </c>
      <c r="Z58" s="1">
        <v>285.57815551757813</v>
      </c>
      <c r="AA58" s="1">
        <v>76.304412841796875</v>
      </c>
      <c r="AB58" s="1">
        <v>-1.8149642944335937</v>
      </c>
      <c r="AC58" s="1">
        <v>0.22564250230789185</v>
      </c>
      <c r="AD58" s="1">
        <v>1</v>
      </c>
      <c r="AE58" s="1">
        <v>-0.21956524252891541</v>
      </c>
      <c r="AF58" s="1">
        <v>2.737391471862793</v>
      </c>
      <c r="AG58" s="1">
        <v>1</v>
      </c>
      <c r="AH58" s="1">
        <v>0</v>
      </c>
      <c r="AI58" s="1">
        <v>0.15999999642372131</v>
      </c>
      <c r="AJ58" s="1">
        <v>111115</v>
      </c>
      <c r="AK58">
        <f t="shared" si="66"/>
        <v>0.83295939127604157</v>
      </c>
      <c r="AL58">
        <f t="shared" si="67"/>
        <v>8.6173528195346381E-3</v>
      </c>
      <c r="AM58">
        <f t="shared" si="68"/>
        <v>298.28887596130369</v>
      </c>
      <c r="AN58">
        <f t="shared" si="69"/>
        <v>297.93791236877439</v>
      </c>
      <c r="AO58">
        <f t="shared" si="70"/>
        <v>240.03583447853089</v>
      </c>
      <c r="AP58">
        <f t="shared" si="71"/>
        <v>-1.7056140803791555</v>
      </c>
      <c r="AQ58">
        <f t="shared" si="72"/>
        <v>3.2060996706052731</v>
      </c>
      <c r="AR58">
        <f t="shared" si="73"/>
        <v>42.017224839309485</v>
      </c>
      <c r="AS58">
        <f t="shared" si="74"/>
        <v>27.711735299209387</v>
      </c>
      <c r="AT58">
        <f t="shared" si="75"/>
        <v>24.963394165039063</v>
      </c>
      <c r="AU58">
        <f t="shared" si="76"/>
        <v>3.1727448542088594</v>
      </c>
      <c r="AV58">
        <f t="shared" si="77"/>
        <v>0.30220685851430401</v>
      </c>
      <c r="AW58">
        <f t="shared" si="78"/>
        <v>1.0915719797718049</v>
      </c>
      <c r="AX58">
        <f t="shared" si="79"/>
        <v>2.0811728744370548</v>
      </c>
      <c r="AY58">
        <f t="shared" si="80"/>
        <v>0.19181337165755941</v>
      </c>
      <c r="AZ58">
        <f t="shared" si="81"/>
        <v>18.546960473247108</v>
      </c>
      <c r="BA58">
        <f t="shared" si="82"/>
        <v>0.65819351039087881</v>
      </c>
      <c r="BB58">
        <f t="shared" si="83"/>
        <v>39.357084357985769</v>
      </c>
      <c r="BC58">
        <f t="shared" si="84"/>
        <v>359.03667586360251</v>
      </c>
      <c r="BD58">
        <f t="shared" si="85"/>
        <v>2.36484959312824E-2</v>
      </c>
    </row>
    <row r="59" spans="1:56" x14ac:dyDescent="0.25">
      <c r="A59" s="1">
        <v>39</v>
      </c>
      <c r="B59" s="1" t="s">
        <v>98</v>
      </c>
      <c r="C59" s="1">
        <v>2857.0000000670552</v>
      </c>
      <c r="D59" s="1">
        <v>0</v>
      </c>
      <c r="E59">
        <f t="shared" si="58"/>
        <v>21.590994191700457</v>
      </c>
      <c r="F59">
        <f t="shared" si="59"/>
        <v>0.33802242727127252</v>
      </c>
      <c r="G59">
        <f t="shared" si="60"/>
        <v>242.94641726702815</v>
      </c>
      <c r="H59">
        <f t="shared" si="61"/>
        <v>8.6144825994677063</v>
      </c>
      <c r="I59">
        <f t="shared" si="62"/>
        <v>2.1147843160577997</v>
      </c>
      <c r="J59">
        <f t="shared" si="63"/>
        <v>25.13850212097168</v>
      </c>
      <c r="K59" s="1">
        <v>6</v>
      </c>
      <c r="L59">
        <f t="shared" si="64"/>
        <v>1.4200000166893005</v>
      </c>
      <c r="M59" s="1">
        <v>1</v>
      </c>
      <c r="N59">
        <f t="shared" si="65"/>
        <v>2.8400000333786011</v>
      </c>
      <c r="O59" s="1">
        <v>24.787813186645508</v>
      </c>
      <c r="P59" s="1">
        <v>25.13850212097168</v>
      </c>
      <c r="Q59" s="1">
        <v>24.045801162719727</v>
      </c>
      <c r="R59" s="1">
        <v>399.05606079101563</v>
      </c>
      <c r="S59" s="1">
        <v>369.31582641601562</v>
      </c>
      <c r="T59" s="1">
        <v>4.1071343421936035</v>
      </c>
      <c r="U59" s="1">
        <v>14.301229476928711</v>
      </c>
      <c r="V59" s="1">
        <v>9.9816579818725586</v>
      </c>
      <c r="W59" s="1">
        <v>34.756587982177734</v>
      </c>
      <c r="X59" s="1">
        <v>499.77667236328125</v>
      </c>
      <c r="Y59" s="1">
        <v>1500.1890869140625</v>
      </c>
      <c r="Z59" s="1">
        <v>285.57229614257812</v>
      </c>
      <c r="AA59" s="1">
        <v>76.304206848144531</v>
      </c>
      <c r="AB59" s="1">
        <v>-1.8149642944335937</v>
      </c>
      <c r="AC59" s="1">
        <v>0.22564250230789185</v>
      </c>
      <c r="AD59" s="1">
        <v>1</v>
      </c>
      <c r="AE59" s="1">
        <v>-0.21956524252891541</v>
      </c>
      <c r="AF59" s="1">
        <v>2.737391471862793</v>
      </c>
      <c r="AG59" s="1">
        <v>1</v>
      </c>
      <c r="AH59" s="1">
        <v>0</v>
      </c>
      <c r="AI59" s="1">
        <v>0.15999999642372131</v>
      </c>
      <c r="AJ59" s="1">
        <v>111115</v>
      </c>
      <c r="AK59">
        <f t="shared" si="66"/>
        <v>0.83296112060546856</v>
      </c>
      <c r="AL59">
        <f t="shared" si="67"/>
        <v>8.6144825994677061E-3</v>
      </c>
      <c r="AM59">
        <f t="shared" si="68"/>
        <v>298.28850212097166</v>
      </c>
      <c r="AN59">
        <f t="shared" si="69"/>
        <v>297.93781318664549</v>
      </c>
      <c r="AO59">
        <f t="shared" si="70"/>
        <v>240.03024854115574</v>
      </c>
      <c r="AP59">
        <f t="shared" si="71"/>
        <v>-1.704144576329516</v>
      </c>
      <c r="AQ59">
        <f t="shared" si="72"/>
        <v>3.2060282882481497</v>
      </c>
      <c r="AR59">
        <f t="shared" si="73"/>
        <v>42.016402773553104</v>
      </c>
      <c r="AS59">
        <f t="shared" si="74"/>
        <v>27.715173296624393</v>
      </c>
      <c r="AT59">
        <f t="shared" si="75"/>
        <v>24.963157653808594</v>
      </c>
      <c r="AU59">
        <f t="shared" si="76"/>
        <v>3.1727001046103269</v>
      </c>
      <c r="AV59">
        <f t="shared" si="77"/>
        <v>0.30206951543596788</v>
      </c>
      <c r="AW59">
        <f t="shared" si="78"/>
        <v>1.0912439721903502</v>
      </c>
      <c r="AX59">
        <f t="shared" si="79"/>
        <v>2.0814561324199765</v>
      </c>
      <c r="AY59">
        <f t="shared" si="80"/>
        <v>0.19172484525424335</v>
      </c>
      <c r="AZ59">
        <f t="shared" si="81"/>
        <v>18.53783367615895</v>
      </c>
      <c r="BA59">
        <f t="shared" si="82"/>
        <v>0.65782834064999229</v>
      </c>
      <c r="BB59">
        <f t="shared" si="83"/>
        <v>39.345250359111184</v>
      </c>
      <c r="BC59">
        <f t="shared" si="84"/>
        <v>359.05250183283948</v>
      </c>
      <c r="BD59">
        <f t="shared" si="85"/>
        <v>2.3659578129609147E-2</v>
      </c>
    </row>
    <row r="60" spans="1:56" x14ac:dyDescent="0.25">
      <c r="A60" s="1">
        <v>40</v>
      </c>
      <c r="B60" s="1" t="s">
        <v>98</v>
      </c>
      <c r="C60" s="1">
        <v>2857.5000000558794</v>
      </c>
      <c r="D60" s="1">
        <v>0</v>
      </c>
      <c r="E60">
        <f t="shared" si="58"/>
        <v>21.592226737611551</v>
      </c>
      <c r="F60">
        <f t="shared" si="59"/>
        <v>0.3377990083615755</v>
      </c>
      <c r="G60">
        <f t="shared" si="60"/>
        <v>242.90204599256361</v>
      </c>
      <c r="H60">
        <f t="shared" si="61"/>
        <v>8.6107777652551896</v>
      </c>
      <c r="I60">
        <f t="shared" si="62"/>
        <v>2.1151309730145824</v>
      </c>
      <c r="J60">
        <f t="shared" si="63"/>
        <v>25.138208389282227</v>
      </c>
      <c r="K60" s="1">
        <v>6</v>
      </c>
      <c r="L60">
        <f t="shared" si="64"/>
        <v>1.4200000166893005</v>
      </c>
      <c r="M60" s="1">
        <v>1</v>
      </c>
      <c r="N60">
        <f t="shared" si="65"/>
        <v>2.8400000333786011</v>
      </c>
      <c r="O60" s="1">
        <v>24.787609100341797</v>
      </c>
      <c r="P60" s="1">
        <v>25.138208389282227</v>
      </c>
      <c r="Q60" s="1">
        <v>24.046396255493164</v>
      </c>
      <c r="R60" s="1">
        <v>399.087646484375</v>
      </c>
      <c r="S60" s="1">
        <v>369.3475341796875</v>
      </c>
      <c r="T60" s="1">
        <v>4.1062827110290527</v>
      </c>
      <c r="U60" s="1">
        <v>14.295949935913086</v>
      </c>
      <c r="V60" s="1">
        <v>9.979710578918457</v>
      </c>
      <c r="W60" s="1">
        <v>34.744182586669922</v>
      </c>
      <c r="X60" s="1">
        <v>499.781494140625</v>
      </c>
      <c r="Y60" s="1">
        <v>1500.222412109375</v>
      </c>
      <c r="Z60" s="1">
        <v>285.5816650390625</v>
      </c>
      <c r="AA60" s="1">
        <v>76.304214477539063</v>
      </c>
      <c r="AB60" s="1">
        <v>-1.8149642944335937</v>
      </c>
      <c r="AC60" s="1">
        <v>0.22564250230789185</v>
      </c>
      <c r="AD60" s="1">
        <v>1</v>
      </c>
      <c r="AE60" s="1">
        <v>-0.21956524252891541</v>
      </c>
      <c r="AF60" s="1">
        <v>2.737391471862793</v>
      </c>
      <c r="AG60" s="1">
        <v>1</v>
      </c>
      <c r="AH60" s="1">
        <v>0</v>
      </c>
      <c r="AI60" s="1">
        <v>0.15999999642372131</v>
      </c>
      <c r="AJ60" s="1">
        <v>111115</v>
      </c>
      <c r="AK60">
        <f t="shared" si="66"/>
        <v>0.83296915690104145</v>
      </c>
      <c r="AL60">
        <f t="shared" si="67"/>
        <v>8.6107777652551891E-3</v>
      </c>
      <c r="AM60">
        <f t="shared" si="68"/>
        <v>298.2882083892822</v>
      </c>
      <c r="AN60">
        <f t="shared" si="69"/>
        <v>297.93760910034177</v>
      </c>
      <c r="AO60">
        <f t="shared" si="70"/>
        <v>240.03558057228656</v>
      </c>
      <c r="AP60">
        <f t="shared" si="71"/>
        <v>-1.7021346088603722</v>
      </c>
      <c r="AQ60">
        <f t="shared" si="72"/>
        <v>3.2059722030846554</v>
      </c>
      <c r="AR60">
        <f t="shared" si="73"/>
        <v>42.015663551957104</v>
      </c>
      <c r="AS60">
        <f t="shared" si="74"/>
        <v>27.719713616044018</v>
      </c>
      <c r="AT60">
        <f t="shared" si="75"/>
        <v>24.962908744812012</v>
      </c>
      <c r="AU60">
        <f t="shared" si="76"/>
        <v>3.1726530098624082</v>
      </c>
      <c r="AV60">
        <f t="shared" si="77"/>
        <v>0.30189108323753189</v>
      </c>
      <c r="AW60">
        <f t="shared" si="78"/>
        <v>1.0908412300700729</v>
      </c>
      <c r="AX60">
        <f t="shared" si="79"/>
        <v>2.0818117797923352</v>
      </c>
      <c r="AY60">
        <f t="shared" si="80"/>
        <v>0.19160983615029276</v>
      </c>
      <c r="AZ60">
        <f t="shared" si="81"/>
        <v>18.534449814449633</v>
      </c>
      <c r="BA60">
        <f t="shared" si="82"/>
        <v>0.65765173316249026</v>
      </c>
      <c r="BB60">
        <f t="shared" si="83"/>
        <v>39.330169214696028</v>
      </c>
      <c r="BC60">
        <f t="shared" si="84"/>
        <v>359.08362370321544</v>
      </c>
      <c r="BD60">
        <f t="shared" si="85"/>
        <v>2.3649809550051661E-2</v>
      </c>
    </row>
    <row r="61" spans="1:56" x14ac:dyDescent="0.25">
      <c r="A61" s="1">
        <v>41</v>
      </c>
      <c r="B61" s="1" t="s">
        <v>99</v>
      </c>
      <c r="C61" s="1">
        <v>2858.0000000447035</v>
      </c>
      <c r="D61" s="1">
        <v>0</v>
      </c>
      <c r="E61">
        <f t="shared" si="58"/>
        <v>21.596639991782464</v>
      </c>
      <c r="F61">
        <f t="shared" si="59"/>
        <v>0.33751248863997135</v>
      </c>
      <c r="G61">
        <f t="shared" si="60"/>
        <v>242.85596264199461</v>
      </c>
      <c r="H61">
        <f t="shared" si="61"/>
        <v>8.6057433523867886</v>
      </c>
      <c r="I61">
        <f t="shared" si="62"/>
        <v>2.1155085961080524</v>
      </c>
      <c r="J61">
        <f t="shared" si="63"/>
        <v>25.13770866394043</v>
      </c>
      <c r="K61" s="1">
        <v>6</v>
      </c>
      <c r="L61">
        <f t="shared" si="64"/>
        <v>1.4200000166893005</v>
      </c>
      <c r="M61" s="1">
        <v>1</v>
      </c>
      <c r="N61">
        <f t="shared" si="65"/>
        <v>2.8400000333786011</v>
      </c>
      <c r="O61" s="1">
        <v>24.788080215454102</v>
      </c>
      <c r="P61" s="1">
        <v>25.13770866394043</v>
      </c>
      <c r="Q61" s="1">
        <v>24.046171188354492</v>
      </c>
      <c r="R61" s="1">
        <v>399.15753173828125</v>
      </c>
      <c r="S61" s="1">
        <v>369.41433715820312</v>
      </c>
      <c r="T61" s="1">
        <v>4.1061916351318359</v>
      </c>
      <c r="U61" s="1">
        <v>14.289734840393066</v>
      </c>
      <c r="V61" s="1">
        <v>9.9792194366455078</v>
      </c>
      <c r="W61" s="1">
        <v>34.728141784667969</v>
      </c>
      <c r="X61" s="1">
        <v>499.79281616210937</v>
      </c>
      <c r="Y61" s="1">
        <v>1500.203857421875</v>
      </c>
      <c r="Z61" s="1">
        <v>285.62289428710937</v>
      </c>
      <c r="AA61" s="1">
        <v>76.304298400878906</v>
      </c>
      <c r="AB61" s="1">
        <v>-1.8149642944335937</v>
      </c>
      <c r="AC61" s="1">
        <v>0.22564250230789185</v>
      </c>
      <c r="AD61" s="1">
        <v>1</v>
      </c>
      <c r="AE61" s="1">
        <v>-0.21956524252891541</v>
      </c>
      <c r="AF61" s="1">
        <v>2.737391471862793</v>
      </c>
      <c r="AG61" s="1">
        <v>1</v>
      </c>
      <c r="AH61" s="1">
        <v>0</v>
      </c>
      <c r="AI61" s="1">
        <v>0.15999999642372131</v>
      </c>
      <c r="AJ61" s="1">
        <v>111115</v>
      </c>
      <c r="AK61">
        <f t="shared" si="66"/>
        <v>0.83298802693684881</v>
      </c>
      <c r="AL61">
        <f t="shared" si="67"/>
        <v>8.6057433523867889E-3</v>
      </c>
      <c r="AM61">
        <f t="shared" si="68"/>
        <v>298.28770866394041</v>
      </c>
      <c r="AN61">
        <f t="shared" si="69"/>
        <v>297.93808021545408</v>
      </c>
      <c r="AO61">
        <f t="shared" si="70"/>
        <v>240.03261182235292</v>
      </c>
      <c r="AP61">
        <f t="shared" si="71"/>
        <v>-1.6994098705779797</v>
      </c>
      <c r="AQ61">
        <f t="shared" si="72"/>
        <v>3.2058767874388407</v>
      </c>
      <c r="AR61">
        <f t="shared" si="73"/>
        <v>42.014366878732929</v>
      </c>
      <c r="AS61">
        <f t="shared" si="74"/>
        <v>27.724632038339863</v>
      </c>
      <c r="AT61">
        <f t="shared" si="75"/>
        <v>24.962894439697266</v>
      </c>
      <c r="AU61">
        <f t="shared" si="76"/>
        <v>3.1726503032862636</v>
      </c>
      <c r="AV61">
        <f t="shared" si="77"/>
        <v>0.30166221922369835</v>
      </c>
      <c r="AW61">
        <f t="shared" si="78"/>
        <v>1.0903681913307883</v>
      </c>
      <c r="AX61">
        <f t="shared" si="79"/>
        <v>2.0822821119554753</v>
      </c>
      <c r="AY61">
        <f t="shared" si="80"/>
        <v>0.19146232412983349</v>
      </c>
      <c r="AZ61">
        <f t="shared" si="81"/>
        <v>18.530953841867458</v>
      </c>
      <c r="BA61">
        <f t="shared" si="82"/>
        <v>0.65740805976891636</v>
      </c>
      <c r="BB61">
        <f t="shared" si="83"/>
        <v>39.312294292542823</v>
      </c>
      <c r="BC61">
        <f t="shared" si="84"/>
        <v>359.14832883206179</v>
      </c>
      <c r="BD61">
        <f t="shared" si="85"/>
        <v>2.3639632957447271E-2</v>
      </c>
    </row>
    <row r="62" spans="1:56" x14ac:dyDescent="0.25">
      <c r="A62" s="1">
        <v>42</v>
      </c>
      <c r="B62" s="1" t="s">
        <v>99</v>
      </c>
      <c r="C62" s="1">
        <v>2858.5000000335276</v>
      </c>
      <c r="D62" s="1">
        <v>0</v>
      </c>
      <c r="E62">
        <f t="shared" si="58"/>
        <v>21.599286064413807</v>
      </c>
      <c r="F62">
        <f t="shared" si="59"/>
        <v>0.33717917851607854</v>
      </c>
      <c r="G62">
        <f t="shared" si="60"/>
        <v>242.76943068170362</v>
      </c>
      <c r="H62">
        <f t="shared" si="61"/>
        <v>8.6005572583302801</v>
      </c>
      <c r="I62">
        <f t="shared" si="62"/>
        <v>2.1161022164544478</v>
      </c>
      <c r="J62">
        <f t="shared" si="63"/>
        <v>25.137969970703125</v>
      </c>
      <c r="K62" s="1">
        <v>6</v>
      </c>
      <c r="L62">
        <f t="shared" si="64"/>
        <v>1.4200000166893005</v>
      </c>
      <c r="M62" s="1">
        <v>1</v>
      </c>
      <c r="N62">
        <f t="shared" si="65"/>
        <v>2.8400000333786011</v>
      </c>
      <c r="O62" s="1">
        <v>24.789052963256836</v>
      </c>
      <c r="P62" s="1">
        <v>25.137969970703125</v>
      </c>
      <c r="Q62" s="1">
        <v>24.045936584472656</v>
      </c>
      <c r="R62" s="1">
        <v>399.1898193359375</v>
      </c>
      <c r="S62" s="1">
        <v>369.44564819335937</v>
      </c>
      <c r="T62" s="1">
        <v>4.1052489280700684</v>
      </c>
      <c r="U62" s="1">
        <v>14.282651901245117</v>
      </c>
      <c r="V62" s="1">
        <v>9.9763193130493164</v>
      </c>
      <c r="W62" s="1">
        <v>34.708805084228516</v>
      </c>
      <c r="X62" s="1">
        <v>499.79656982421875</v>
      </c>
      <c r="Y62" s="1">
        <v>1500.2027587890625</v>
      </c>
      <c r="Z62" s="1">
        <v>285.623779296875</v>
      </c>
      <c r="AA62" s="1">
        <v>76.304069519042969</v>
      </c>
      <c r="AB62" s="1">
        <v>-1.8149642944335937</v>
      </c>
      <c r="AC62" s="1">
        <v>0.22564250230789185</v>
      </c>
      <c r="AD62" s="1">
        <v>1</v>
      </c>
      <c r="AE62" s="1">
        <v>-0.21956524252891541</v>
      </c>
      <c r="AF62" s="1">
        <v>2.737391471862793</v>
      </c>
      <c r="AG62" s="1">
        <v>1</v>
      </c>
      <c r="AH62" s="1">
        <v>0</v>
      </c>
      <c r="AI62" s="1">
        <v>0.15999999642372131</v>
      </c>
      <c r="AJ62" s="1">
        <v>111115</v>
      </c>
      <c r="AK62">
        <f t="shared" si="66"/>
        <v>0.83299428304036438</v>
      </c>
      <c r="AL62">
        <f t="shared" si="67"/>
        <v>8.6005572583302808E-3</v>
      </c>
      <c r="AM62">
        <f t="shared" si="68"/>
        <v>298.2879699707031</v>
      </c>
      <c r="AN62">
        <f t="shared" si="69"/>
        <v>297.93905296325681</v>
      </c>
      <c r="AO62">
        <f t="shared" si="70"/>
        <v>240.03243604110685</v>
      </c>
      <c r="AP62">
        <f t="shared" si="71"/>
        <v>-1.6966064331633681</v>
      </c>
      <c r="AQ62">
        <f t="shared" si="72"/>
        <v>3.2059266800433464</v>
      </c>
      <c r="AR62">
        <f t="shared" si="73"/>
        <v>42.015146770687679</v>
      </c>
      <c r="AS62">
        <f t="shared" si="74"/>
        <v>27.732494869442561</v>
      </c>
      <c r="AT62">
        <f t="shared" si="75"/>
        <v>24.96351146697998</v>
      </c>
      <c r="AU62">
        <f t="shared" si="76"/>
        <v>3.1727670487708166</v>
      </c>
      <c r="AV62">
        <f t="shared" si="77"/>
        <v>0.30139592839309293</v>
      </c>
      <c r="AW62">
        <f t="shared" si="78"/>
        <v>1.0898244635888987</v>
      </c>
      <c r="AX62">
        <f t="shared" si="79"/>
        <v>2.0829425851819181</v>
      </c>
      <c r="AY62">
        <f t="shared" si="80"/>
        <v>0.19129069339572952</v>
      </c>
      <c r="AZ62">
        <f t="shared" si="81"/>
        <v>18.524295515835199</v>
      </c>
      <c r="BA62">
        <f t="shared" si="82"/>
        <v>0.65711812243256873</v>
      </c>
      <c r="BB62">
        <f t="shared" si="83"/>
        <v>39.290038383676333</v>
      </c>
      <c r="BC62">
        <f t="shared" si="84"/>
        <v>359.17838205101725</v>
      </c>
      <c r="BD62">
        <f t="shared" si="85"/>
        <v>2.3627167472742957E-2</v>
      </c>
    </row>
    <row r="63" spans="1:56" x14ac:dyDescent="0.25">
      <c r="A63" s="1">
        <v>43</v>
      </c>
      <c r="B63" s="1" t="s">
        <v>100</v>
      </c>
      <c r="C63" s="1">
        <v>2859.0000000223517</v>
      </c>
      <c r="D63" s="1">
        <v>0</v>
      </c>
      <c r="E63">
        <f t="shared" si="58"/>
        <v>21.623423237828675</v>
      </c>
      <c r="F63">
        <f t="shared" si="59"/>
        <v>0.33685167738429195</v>
      </c>
      <c r="G63">
        <f t="shared" si="60"/>
        <v>242.56307030354515</v>
      </c>
      <c r="H63">
        <f t="shared" si="61"/>
        <v>8.5962740646254279</v>
      </c>
      <c r="I63">
        <f t="shared" si="62"/>
        <v>2.1168796143706512</v>
      </c>
      <c r="J63">
        <f t="shared" si="63"/>
        <v>25.139986038208008</v>
      </c>
      <c r="K63" s="1">
        <v>6</v>
      </c>
      <c r="L63">
        <f t="shared" si="64"/>
        <v>1.4200000166893005</v>
      </c>
      <c r="M63" s="1">
        <v>1</v>
      </c>
      <c r="N63">
        <f t="shared" si="65"/>
        <v>2.8400000333786011</v>
      </c>
      <c r="O63" s="1">
        <v>24.789068222045898</v>
      </c>
      <c r="P63" s="1">
        <v>25.139986038208008</v>
      </c>
      <c r="Q63" s="1">
        <v>24.046258926391602</v>
      </c>
      <c r="R63" s="1">
        <v>399.2379150390625</v>
      </c>
      <c r="S63" s="1">
        <v>369.46633911132812</v>
      </c>
      <c r="T63" s="1">
        <v>4.105128288269043</v>
      </c>
      <c r="U63" s="1">
        <v>14.277554512023926</v>
      </c>
      <c r="V63" s="1">
        <v>9.9759845733642578</v>
      </c>
      <c r="W63" s="1">
        <v>34.696277618408203</v>
      </c>
      <c r="X63" s="1">
        <v>499.79464721679687</v>
      </c>
      <c r="Y63" s="1">
        <v>1500.1837158203125</v>
      </c>
      <c r="Z63" s="1">
        <v>285.6663818359375</v>
      </c>
      <c r="AA63" s="1">
        <v>76.303825378417969</v>
      </c>
      <c r="AB63" s="1">
        <v>-1.8149642944335937</v>
      </c>
      <c r="AC63" s="1">
        <v>0.22564250230789185</v>
      </c>
      <c r="AD63" s="1">
        <v>1</v>
      </c>
      <c r="AE63" s="1">
        <v>-0.21956524252891541</v>
      </c>
      <c r="AF63" s="1">
        <v>2.737391471862793</v>
      </c>
      <c r="AG63" s="1">
        <v>1</v>
      </c>
      <c r="AH63" s="1">
        <v>0</v>
      </c>
      <c r="AI63" s="1">
        <v>0.15999999642372131</v>
      </c>
      <c r="AJ63" s="1">
        <v>111115</v>
      </c>
      <c r="AK63">
        <f t="shared" si="66"/>
        <v>0.83299107869466138</v>
      </c>
      <c r="AL63">
        <f t="shared" si="67"/>
        <v>8.5962740646254275E-3</v>
      </c>
      <c r="AM63">
        <f t="shared" si="68"/>
        <v>298.28998603820799</v>
      </c>
      <c r="AN63">
        <f t="shared" si="69"/>
        <v>297.93906822204588</v>
      </c>
      <c r="AO63">
        <f t="shared" si="70"/>
        <v>240.02938916617495</v>
      </c>
      <c r="AP63">
        <f t="shared" si="71"/>
        <v>-1.6946715593949817</v>
      </c>
      <c r="AQ63">
        <f t="shared" si="72"/>
        <v>3.2063116406869683</v>
      </c>
      <c r="AR63">
        <f t="shared" si="73"/>
        <v>42.020326304555788</v>
      </c>
      <c r="AS63">
        <f t="shared" si="74"/>
        <v>27.742771792531862</v>
      </c>
      <c r="AT63">
        <f t="shared" si="75"/>
        <v>24.964527130126953</v>
      </c>
      <c r="AU63">
        <f t="shared" si="76"/>
        <v>3.1729592268709466</v>
      </c>
      <c r="AV63">
        <f t="shared" si="77"/>
        <v>0.30113422410430785</v>
      </c>
      <c r="AW63">
        <f t="shared" si="78"/>
        <v>1.0894320263163173</v>
      </c>
      <c r="AX63">
        <f t="shared" si="79"/>
        <v>2.083527200554629</v>
      </c>
      <c r="AY63">
        <f t="shared" si="80"/>
        <v>0.19112202337385126</v>
      </c>
      <c r="AZ63">
        <f t="shared" si="81"/>
        <v>18.508490159694631</v>
      </c>
      <c r="BA63">
        <f t="shared" si="82"/>
        <v>0.6565227860458912</v>
      </c>
      <c r="BB63">
        <f t="shared" si="83"/>
        <v>39.268764236106904</v>
      </c>
      <c r="BC63">
        <f t="shared" si="84"/>
        <v>359.18759931274406</v>
      </c>
      <c r="BD63">
        <f t="shared" si="85"/>
        <v>2.3640156584707639E-2</v>
      </c>
    </row>
    <row r="64" spans="1:56" x14ac:dyDescent="0.25">
      <c r="A64" s="1">
        <v>44</v>
      </c>
      <c r="B64" s="1" t="s">
        <v>100</v>
      </c>
      <c r="C64" s="1">
        <v>2859.5000000111759</v>
      </c>
      <c r="D64" s="1">
        <v>0</v>
      </c>
      <c r="E64">
        <f t="shared" si="58"/>
        <v>21.645539341633</v>
      </c>
      <c r="F64">
        <f t="shared" si="59"/>
        <v>0.33660960025041992</v>
      </c>
      <c r="G64">
        <f t="shared" si="60"/>
        <v>242.39491210272729</v>
      </c>
      <c r="H64">
        <f t="shared" si="61"/>
        <v>8.5925297399202929</v>
      </c>
      <c r="I64">
        <f t="shared" si="62"/>
        <v>2.1173267314800999</v>
      </c>
      <c r="J64">
        <f t="shared" si="63"/>
        <v>25.140619277954102</v>
      </c>
      <c r="K64" s="1">
        <v>6</v>
      </c>
      <c r="L64">
        <f t="shared" si="64"/>
        <v>1.4200000166893005</v>
      </c>
      <c r="M64" s="1">
        <v>1</v>
      </c>
      <c r="N64">
        <f t="shared" si="65"/>
        <v>2.8400000333786011</v>
      </c>
      <c r="O64" s="1">
        <v>24.789911270141602</v>
      </c>
      <c r="P64" s="1">
        <v>25.140619277954102</v>
      </c>
      <c r="Q64" s="1">
        <v>24.04571533203125</v>
      </c>
      <c r="R64" s="1">
        <v>399.28399658203125</v>
      </c>
      <c r="S64" s="1">
        <v>369.48751831054687</v>
      </c>
      <c r="T64" s="1">
        <v>4.1052713394165039</v>
      </c>
      <c r="U64" s="1">
        <v>14.27324104309082</v>
      </c>
      <c r="V64" s="1">
        <v>9.9758567810058594</v>
      </c>
      <c r="W64" s="1">
        <v>34.68414306640625</v>
      </c>
      <c r="X64" s="1">
        <v>499.798095703125</v>
      </c>
      <c r="Y64" s="1">
        <v>1500.162353515625</v>
      </c>
      <c r="Z64" s="1">
        <v>285.69375610351562</v>
      </c>
      <c r="AA64" s="1">
        <v>76.304031372070313</v>
      </c>
      <c r="AB64" s="1">
        <v>-1.8149642944335937</v>
      </c>
      <c r="AC64" s="1">
        <v>0.22564250230789185</v>
      </c>
      <c r="AD64" s="1">
        <v>1</v>
      </c>
      <c r="AE64" s="1">
        <v>-0.21956524252891541</v>
      </c>
      <c r="AF64" s="1">
        <v>2.737391471862793</v>
      </c>
      <c r="AG64" s="1">
        <v>1</v>
      </c>
      <c r="AH64" s="1">
        <v>0</v>
      </c>
      <c r="AI64" s="1">
        <v>0.15999999642372131</v>
      </c>
      <c r="AJ64" s="1">
        <v>111115</v>
      </c>
      <c r="AK64">
        <f t="shared" si="66"/>
        <v>0.83299682617187487</v>
      </c>
      <c r="AL64">
        <f t="shared" si="67"/>
        <v>8.5925297399202932E-3</v>
      </c>
      <c r="AM64">
        <f t="shared" si="68"/>
        <v>298.29061927795408</v>
      </c>
      <c r="AN64">
        <f t="shared" si="69"/>
        <v>297.93991127014158</v>
      </c>
      <c r="AO64">
        <f t="shared" si="70"/>
        <v>240.02597119750135</v>
      </c>
      <c r="AP64">
        <f t="shared" si="71"/>
        <v>-1.692726689663167</v>
      </c>
      <c r="AQ64">
        <f t="shared" si="72"/>
        <v>3.2064325638132232</v>
      </c>
      <c r="AR64">
        <f t="shared" si="73"/>
        <v>42.021797618767479</v>
      </c>
      <c r="AS64">
        <f t="shared" si="74"/>
        <v>27.748556575676659</v>
      </c>
      <c r="AT64">
        <f t="shared" si="75"/>
        <v>24.965265274047852</v>
      </c>
      <c r="AU64">
        <f t="shared" si="76"/>
        <v>3.1730989007181081</v>
      </c>
      <c r="AV64">
        <f t="shared" si="77"/>
        <v>0.30094074696066125</v>
      </c>
      <c r="AW64">
        <f t="shared" si="78"/>
        <v>1.0891058323331235</v>
      </c>
      <c r="AX64">
        <f t="shared" si="79"/>
        <v>2.0839930683849843</v>
      </c>
      <c r="AY64">
        <f t="shared" si="80"/>
        <v>0.19099732908356917</v>
      </c>
      <c r="AZ64">
        <f t="shared" si="81"/>
        <v>18.495708977516731</v>
      </c>
      <c r="BA64">
        <f t="shared" si="82"/>
        <v>0.65603004185651326</v>
      </c>
      <c r="BB64">
        <f t="shared" si="83"/>
        <v>39.253687627891566</v>
      </c>
      <c r="BC64">
        <f t="shared" si="84"/>
        <v>359.19826557541882</v>
      </c>
      <c r="BD64">
        <f t="shared" si="85"/>
        <v>2.3654547398567535E-2</v>
      </c>
    </row>
    <row r="65" spans="1:114" x14ac:dyDescent="0.25">
      <c r="A65" s="1">
        <v>45</v>
      </c>
      <c r="B65" s="1" t="s">
        <v>101</v>
      </c>
      <c r="C65" s="1">
        <v>2860</v>
      </c>
      <c r="D65" s="1">
        <v>0</v>
      </c>
      <c r="E65">
        <f t="shared" si="58"/>
        <v>21.636314636634879</v>
      </c>
      <c r="F65">
        <f t="shared" si="59"/>
        <v>0.33632314372094407</v>
      </c>
      <c r="G65">
        <f t="shared" si="60"/>
        <v>242.39034215008479</v>
      </c>
      <c r="H65">
        <f t="shared" si="61"/>
        <v>8.5879805840433541</v>
      </c>
      <c r="I65">
        <f t="shared" si="62"/>
        <v>2.1178166473998505</v>
      </c>
      <c r="J65">
        <f t="shared" si="63"/>
        <v>25.140483856201172</v>
      </c>
      <c r="K65" s="1">
        <v>6</v>
      </c>
      <c r="L65">
        <f t="shared" si="64"/>
        <v>1.4200000166893005</v>
      </c>
      <c r="M65" s="1">
        <v>1</v>
      </c>
      <c r="N65">
        <f t="shared" si="65"/>
        <v>2.8400000333786011</v>
      </c>
      <c r="O65" s="1">
        <v>24.790704727172852</v>
      </c>
      <c r="P65" s="1">
        <v>25.140483856201172</v>
      </c>
      <c r="Q65" s="1">
        <v>24.045114517211914</v>
      </c>
      <c r="R65" s="1">
        <v>399.30859375</v>
      </c>
      <c r="S65" s="1">
        <v>369.5263671875</v>
      </c>
      <c r="T65" s="1">
        <v>4.1044125556945801</v>
      </c>
      <c r="U65" s="1">
        <v>14.266535758972168</v>
      </c>
      <c r="V65" s="1">
        <v>9.9732599258422852</v>
      </c>
      <c r="W65" s="1">
        <v>34.666072845458984</v>
      </c>
      <c r="X65" s="1">
        <v>499.82427978515625</v>
      </c>
      <c r="Y65" s="1">
        <v>1500.139892578125</v>
      </c>
      <c r="Z65" s="1">
        <v>285.75521850585937</v>
      </c>
      <c r="AA65" s="1">
        <v>76.303741455078125</v>
      </c>
      <c r="AB65" s="1">
        <v>-1.8149642944335937</v>
      </c>
      <c r="AC65" s="1">
        <v>0.22564250230789185</v>
      </c>
      <c r="AD65" s="1">
        <v>0.66666668653488159</v>
      </c>
      <c r="AE65" s="1">
        <v>-0.21956524252891541</v>
      </c>
      <c r="AF65" s="1">
        <v>2.737391471862793</v>
      </c>
      <c r="AG65" s="1">
        <v>1</v>
      </c>
      <c r="AH65" s="1">
        <v>0</v>
      </c>
      <c r="AI65" s="1">
        <v>0.15999999642372131</v>
      </c>
      <c r="AJ65" s="1">
        <v>111115</v>
      </c>
      <c r="AK65">
        <f t="shared" si="66"/>
        <v>0.83304046630859363</v>
      </c>
      <c r="AL65">
        <f t="shared" si="67"/>
        <v>8.5879805840433539E-3</v>
      </c>
      <c r="AM65">
        <f t="shared" si="68"/>
        <v>298.29048385620115</v>
      </c>
      <c r="AN65">
        <f t="shared" si="69"/>
        <v>297.94070472717283</v>
      </c>
      <c r="AO65">
        <f t="shared" si="70"/>
        <v>240.02237744758168</v>
      </c>
      <c r="AP65">
        <f t="shared" si="71"/>
        <v>-1.6902678302036933</v>
      </c>
      <c r="AQ65">
        <f t="shared" si="72"/>
        <v>3.2064067034120893</v>
      </c>
      <c r="AR65">
        <f t="shared" si="73"/>
        <v>42.021618367164592</v>
      </c>
      <c r="AS65">
        <f t="shared" si="74"/>
        <v>27.755082608192424</v>
      </c>
      <c r="AT65">
        <f t="shared" si="75"/>
        <v>24.965594291687012</v>
      </c>
      <c r="AU65">
        <f t="shared" si="76"/>
        <v>3.1731611601719067</v>
      </c>
      <c r="AV65">
        <f t="shared" si="77"/>
        <v>0.30071176203980543</v>
      </c>
      <c r="AW65">
        <f t="shared" si="78"/>
        <v>1.088590056012239</v>
      </c>
      <c r="AX65">
        <f t="shared" si="79"/>
        <v>2.084571104159668</v>
      </c>
      <c r="AY65">
        <f t="shared" si="80"/>
        <v>0.19084975355266645</v>
      </c>
      <c r="AZ65">
        <f t="shared" si="81"/>
        <v>18.495289998627996</v>
      </c>
      <c r="BA65">
        <f t="shared" si="82"/>
        <v>0.65594870535204441</v>
      </c>
      <c r="BB65">
        <f t="shared" si="83"/>
        <v>39.233877362583279</v>
      </c>
      <c r="BC65">
        <f t="shared" si="84"/>
        <v>359.24149943533007</v>
      </c>
      <c r="BD65">
        <f t="shared" si="85"/>
        <v>2.3629689675783449E-2</v>
      </c>
      <c r="BE65">
        <f>AVERAGE(E51:E65)</f>
        <v>21.595309615046734</v>
      </c>
      <c r="BF65">
        <f>AVERAGE(O51:O65)</f>
        <v>24.788335927327473</v>
      </c>
      <c r="BG65">
        <f>AVERAGE(P51:P65)</f>
        <v>25.140462493896486</v>
      </c>
      <c r="BH65" t="e">
        <f>AVERAGE(B51:B65)</f>
        <v>#DIV/0!</v>
      </c>
      <c r="BI65">
        <f t="shared" ref="BI65:DJ65" si="86">AVERAGE(C51:C65)</f>
        <v>2856.6000000759959</v>
      </c>
      <c r="BJ65">
        <f t="shared" si="86"/>
        <v>0</v>
      </c>
      <c r="BK65">
        <f t="shared" si="86"/>
        <v>21.595309615046734</v>
      </c>
      <c r="BL65">
        <f t="shared" si="86"/>
        <v>0.33791484998024784</v>
      </c>
      <c r="BM65">
        <f t="shared" si="86"/>
        <v>242.90420994177734</v>
      </c>
      <c r="BN65">
        <f t="shared" si="86"/>
        <v>8.6136774580087643</v>
      </c>
      <c r="BO65">
        <f t="shared" si="86"/>
        <v>2.1151917891979393</v>
      </c>
      <c r="BP65">
        <f t="shared" si="86"/>
        <v>25.140462493896486</v>
      </c>
      <c r="BQ65">
        <f t="shared" si="86"/>
        <v>6</v>
      </c>
      <c r="BR65">
        <f t="shared" si="86"/>
        <v>1.4200000166893005</v>
      </c>
      <c r="BS65">
        <f t="shared" si="86"/>
        <v>1</v>
      </c>
      <c r="BT65">
        <f t="shared" si="86"/>
        <v>2.8400000333786011</v>
      </c>
      <c r="BU65">
        <f t="shared" si="86"/>
        <v>24.788335927327473</v>
      </c>
      <c r="BV65">
        <f t="shared" si="86"/>
        <v>25.140462493896486</v>
      </c>
      <c r="BW65">
        <f t="shared" si="86"/>
        <v>24.04579315185547</v>
      </c>
      <c r="BX65">
        <f t="shared" si="86"/>
        <v>399.07546183268227</v>
      </c>
      <c r="BY65">
        <f t="shared" si="86"/>
        <v>369.3315470377604</v>
      </c>
      <c r="BZ65">
        <f t="shared" si="86"/>
        <v>4.1080638885498049</v>
      </c>
      <c r="CA65">
        <f t="shared" si="86"/>
        <v>14.300764020284017</v>
      </c>
      <c r="CB65">
        <f t="shared" si="86"/>
        <v>9.9836277008056644</v>
      </c>
      <c r="CC65">
        <f t="shared" si="86"/>
        <v>34.754451243082684</v>
      </c>
      <c r="CD65">
        <f t="shared" si="86"/>
        <v>499.79857584635414</v>
      </c>
      <c r="CE65">
        <f t="shared" si="86"/>
        <v>1500.1370442708333</v>
      </c>
      <c r="CF65">
        <f t="shared" si="86"/>
        <v>285.63740641276041</v>
      </c>
      <c r="CG65">
        <f t="shared" si="86"/>
        <v>76.304374186197919</v>
      </c>
      <c r="CH65">
        <f t="shared" si="86"/>
        <v>-1.8149642944335937</v>
      </c>
      <c r="CI65">
        <f t="shared" si="86"/>
        <v>0.22564250230789185</v>
      </c>
      <c r="CJ65">
        <f t="shared" si="86"/>
        <v>0.97777777910232544</v>
      </c>
      <c r="CK65">
        <f t="shared" si="86"/>
        <v>-0.21956524252891541</v>
      </c>
      <c r="CL65">
        <f t="shared" si="86"/>
        <v>2.737391471862793</v>
      </c>
      <c r="CM65">
        <f t="shared" si="86"/>
        <v>1</v>
      </c>
      <c r="CN65">
        <f t="shared" si="86"/>
        <v>0</v>
      </c>
      <c r="CO65">
        <f t="shared" si="86"/>
        <v>0.15999999642372131</v>
      </c>
      <c r="CP65">
        <f t="shared" si="86"/>
        <v>111115</v>
      </c>
      <c r="CQ65">
        <f t="shared" si="86"/>
        <v>0.83299762641059016</v>
      </c>
      <c r="CR65">
        <f t="shared" si="86"/>
        <v>8.6136774580087613E-3</v>
      </c>
      <c r="CS65">
        <f t="shared" si="86"/>
        <v>298.29046249389648</v>
      </c>
      <c r="CT65">
        <f t="shared" si="86"/>
        <v>297.9383359273275</v>
      </c>
      <c r="CU65">
        <f t="shared" si="86"/>
        <v>240.0219217184252</v>
      </c>
      <c r="CV65">
        <f t="shared" si="86"/>
        <v>-1.7040130780091292</v>
      </c>
      <c r="CW65">
        <f t="shared" si="86"/>
        <v>3.2064026440296787</v>
      </c>
      <c r="CX65">
        <f t="shared" si="86"/>
        <v>42.021216703505196</v>
      </c>
      <c r="CY65">
        <f t="shared" si="86"/>
        <v>27.720452683221183</v>
      </c>
      <c r="CZ65">
        <f t="shared" si="86"/>
        <v>24.96439921061198</v>
      </c>
      <c r="DA65">
        <f t="shared" si="86"/>
        <v>3.1729350272088435</v>
      </c>
      <c r="DB65">
        <f t="shared" si="86"/>
        <v>0.30198344142448602</v>
      </c>
      <c r="DC65">
        <f t="shared" si="86"/>
        <v>1.0912108548317392</v>
      </c>
      <c r="DD65">
        <f t="shared" si="86"/>
        <v>2.0817241723771045</v>
      </c>
      <c r="DE65">
        <f t="shared" si="86"/>
        <v>0.19166937923733543</v>
      </c>
      <c r="DF65">
        <f t="shared" si="86"/>
        <v>18.53465379661375</v>
      </c>
      <c r="DG65">
        <f t="shared" si="86"/>
        <v>0.65768627349473796</v>
      </c>
      <c r="DH65">
        <f t="shared" si="86"/>
        <v>39.338442235599558</v>
      </c>
      <c r="DI65">
        <f t="shared" si="86"/>
        <v>359.06617110900362</v>
      </c>
      <c r="DJ65">
        <f t="shared" si="86"/>
        <v>2.3659295564786676E-2</v>
      </c>
    </row>
    <row r="66" spans="1:114" x14ac:dyDescent="0.25">
      <c r="A66" s="1" t="s">
        <v>9</v>
      </c>
      <c r="B66" s="1" t="s">
        <v>102</v>
      </c>
    </row>
    <row r="67" spans="1:114" x14ac:dyDescent="0.25">
      <c r="A67" s="1" t="s">
        <v>9</v>
      </c>
      <c r="B67" s="1" t="s">
        <v>103</v>
      </c>
    </row>
    <row r="68" spans="1:114" x14ac:dyDescent="0.25">
      <c r="A68" s="1">
        <v>46</v>
      </c>
      <c r="B68" s="1" t="s">
        <v>104</v>
      </c>
      <c r="C68" s="1">
        <v>3070.0000023022294</v>
      </c>
      <c r="D68" s="1">
        <v>0</v>
      </c>
      <c r="E68">
        <f t="shared" ref="E68:E82" si="87">(R68-S68*(1000-T68)/(1000-U68))*AK68</f>
        <v>21.353957335682047</v>
      </c>
      <c r="F68">
        <f t="shared" ref="F68:F82" si="88">IF(AV68&lt;&gt;0,1/(1/AV68-1/N68),0)</f>
        <v>0.29743092013053574</v>
      </c>
      <c r="G68">
        <f t="shared" ref="G68:G82" si="89">((AY68-AL68/2)*S68-E68)/(AY68+AL68/2)</f>
        <v>231.8558356126197</v>
      </c>
      <c r="H68">
        <f t="shared" ref="H68:H82" si="90">AL68*1000</f>
        <v>7.9960342142221945</v>
      </c>
      <c r="I68">
        <f t="shared" ref="I68:I82" si="91">(AQ68-AW68)</f>
        <v>2.190263547701174</v>
      </c>
      <c r="J68">
        <f t="shared" ref="J68:J82" si="92">(P68+AP68*D68)</f>
        <v>27.323522567749023</v>
      </c>
      <c r="K68" s="1">
        <v>6</v>
      </c>
      <c r="L68">
        <f t="shared" ref="L68:L82" si="93">(K68*AE68+AF68)</f>
        <v>1.4200000166893005</v>
      </c>
      <c r="M68" s="1">
        <v>1</v>
      </c>
      <c r="N68">
        <f t="shared" ref="N68:N82" si="94">L68*(M68+1)*(M68+1)/(M68*M68+1)</f>
        <v>2.8400000333786011</v>
      </c>
      <c r="O68" s="1">
        <v>28.701335906982422</v>
      </c>
      <c r="P68" s="1">
        <v>27.323522567749023</v>
      </c>
      <c r="Q68" s="1">
        <v>28.928459167480469</v>
      </c>
      <c r="R68" s="1">
        <v>400.35403442382812</v>
      </c>
      <c r="S68" s="1">
        <v>371.16036987304687</v>
      </c>
      <c r="T68" s="1">
        <v>9.6872386932373047</v>
      </c>
      <c r="U68" s="1">
        <v>19.101627349853516</v>
      </c>
      <c r="V68" s="1">
        <v>18.699333190917969</v>
      </c>
      <c r="W68" s="1">
        <v>36.871982574462891</v>
      </c>
      <c r="X68" s="1">
        <v>499.87081909179687</v>
      </c>
      <c r="Y68" s="1">
        <v>1499.0921630859375</v>
      </c>
      <c r="Z68" s="1">
        <v>285.7261962890625</v>
      </c>
      <c r="AA68" s="1">
        <v>76.3009033203125</v>
      </c>
      <c r="AB68" s="1">
        <v>-2.0878219604492187</v>
      </c>
      <c r="AC68" s="1">
        <v>0.19630175828933716</v>
      </c>
      <c r="AD68" s="1">
        <v>1</v>
      </c>
      <c r="AE68" s="1">
        <v>-0.21956524252891541</v>
      </c>
      <c r="AF68" s="1">
        <v>2.737391471862793</v>
      </c>
      <c r="AG68" s="1">
        <v>1</v>
      </c>
      <c r="AH68" s="1">
        <v>0</v>
      </c>
      <c r="AI68" s="1">
        <v>0.15999999642372131</v>
      </c>
      <c r="AJ68" s="1">
        <v>111115</v>
      </c>
      <c r="AK68">
        <f t="shared" ref="AK68:AK82" si="95">X68*0.000001/(K68*0.0001)</f>
        <v>0.83311803181966126</v>
      </c>
      <c r="AL68">
        <f t="shared" ref="AL68:AL82" si="96">(U68-T68)/(1000-U68)*AK68</f>
        <v>7.9960342142221946E-3</v>
      </c>
      <c r="AM68">
        <f t="shared" ref="AM68:AM82" si="97">(P68+273.15)</f>
        <v>300.473522567749</v>
      </c>
      <c r="AN68">
        <f t="shared" ref="AN68:AN82" si="98">(O68+273.15)</f>
        <v>301.8513359069824</v>
      </c>
      <c r="AO68">
        <f t="shared" ref="AO68:AO82" si="99">(Y68*AG68+Z68*AH68)*AI68</f>
        <v>239.85474073257865</v>
      </c>
      <c r="AP68">
        <f t="shared" ref="AP68:AP82" si="100">((AO68+0.00000010773*(AN68^4-AM68^4))-AL68*44100)/(L68*51.4+0.00000043092*AM68^3)</f>
        <v>-1.1402318576356305</v>
      </c>
      <c r="AQ68">
        <f t="shared" ref="AQ68:AQ82" si="101">0.61365*EXP(17.502*J68/(240.97+J68))</f>
        <v>3.6477349693829839</v>
      </c>
      <c r="AR68">
        <f t="shared" ref="AR68:AR82" si="102">AQ68*1000/AA68</f>
        <v>47.807231771159117</v>
      </c>
      <c r="AS68">
        <f t="shared" ref="AS68:AS82" si="103">(AR68-U68)</f>
        <v>28.705604421305601</v>
      </c>
      <c r="AT68">
        <f t="shared" ref="AT68:AT82" si="104">IF(D68,P68,(O68+P68)/2)</f>
        <v>28.012429237365723</v>
      </c>
      <c r="AU68">
        <f t="shared" ref="AU68:AU82" si="105">0.61365*EXP(17.502*AT68/(240.97+AT68))</f>
        <v>3.7975902207717818</v>
      </c>
      <c r="AV68">
        <f t="shared" ref="AV68:AV82" si="106">IF(AS68&lt;&gt;0,(1000-(AR68+U68)/2)/AS68*AL68,0)</f>
        <v>0.26923423514827305</v>
      </c>
      <c r="AW68">
        <f t="shared" ref="AW68:AW82" si="107">U68*AA68/1000</f>
        <v>1.4574714216818101</v>
      </c>
      <c r="AX68">
        <f t="shared" ref="AX68:AX82" si="108">(AU68-AW68)</f>
        <v>2.3401187990899714</v>
      </c>
      <c r="AY68">
        <f t="shared" ref="AY68:AY82" si="109">1/(1.6/F68+1.37/N68)</f>
        <v>0.17059621617664697</v>
      </c>
      <c r="AZ68">
        <f t="shared" ref="AZ68:AZ82" si="110">G68*AA68*0.001</f>
        <v>17.690809697328763</v>
      </c>
      <c r="BA68">
        <f t="shared" ref="BA68:BA82" si="111">G68/S68</f>
        <v>0.62467831814028141</v>
      </c>
      <c r="BB68">
        <f t="shared" ref="BB68:BB82" si="112">(1-AL68*AA68/AQ68/F68)*100</f>
        <v>43.766523692436863</v>
      </c>
      <c r="BC68">
        <f t="shared" ref="BC68:BC82" si="113">(S68-E68/(N68/1.35))</f>
        <v>361.00972125883692</v>
      </c>
      <c r="BD68">
        <f t="shared" ref="BD68:BD82" si="114">E68*BB68/100/BC68</f>
        <v>2.5888180417981944E-2</v>
      </c>
    </row>
    <row r="69" spans="1:114" x14ac:dyDescent="0.25">
      <c r="A69" s="1">
        <v>47</v>
      </c>
      <c r="B69" s="1" t="s">
        <v>104</v>
      </c>
      <c r="C69" s="1">
        <v>3070.0000023022294</v>
      </c>
      <c r="D69" s="1">
        <v>0</v>
      </c>
      <c r="E69">
        <f t="shared" si="87"/>
        <v>21.353957335682047</v>
      </c>
      <c r="F69">
        <f t="shared" si="88"/>
        <v>0.29743092013053574</v>
      </c>
      <c r="G69">
        <f t="shared" si="89"/>
        <v>231.8558356126197</v>
      </c>
      <c r="H69">
        <f t="shared" si="90"/>
        <v>7.9960342142221945</v>
      </c>
      <c r="I69">
        <f t="shared" si="91"/>
        <v>2.190263547701174</v>
      </c>
      <c r="J69">
        <f t="shared" si="92"/>
        <v>27.323522567749023</v>
      </c>
      <c r="K69" s="1">
        <v>6</v>
      </c>
      <c r="L69">
        <f t="shared" si="93"/>
        <v>1.4200000166893005</v>
      </c>
      <c r="M69" s="1">
        <v>1</v>
      </c>
      <c r="N69">
        <f t="shared" si="94"/>
        <v>2.8400000333786011</v>
      </c>
      <c r="O69" s="1">
        <v>28.701335906982422</v>
      </c>
      <c r="P69" s="1">
        <v>27.323522567749023</v>
      </c>
      <c r="Q69" s="1">
        <v>28.928459167480469</v>
      </c>
      <c r="R69" s="1">
        <v>400.35403442382812</v>
      </c>
      <c r="S69" s="1">
        <v>371.16036987304687</v>
      </c>
      <c r="T69" s="1">
        <v>9.6872386932373047</v>
      </c>
      <c r="U69" s="1">
        <v>19.101627349853516</v>
      </c>
      <c r="V69" s="1">
        <v>18.699333190917969</v>
      </c>
      <c r="W69" s="1">
        <v>36.871982574462891</v>
      </c>
      <c r="X69" s="1">
        <v>499.87081909179687</v>
      </c>
      <c r="Y69" s="1">
        <v>1499.0921630859375</v>
      </c>
      <c r="Z69" s="1">
        <v>285.7261962890625</v>
      </c>
      <c r="AA69" s="1">
        <v>76.3009033203125</v>
      </c>
      <c r="AB69" s="1">
        <v>-2.0878219604492187</v>
      </c>
      <c r="AC69" s="1">
        <v>0.19630175828933716</v>
      </c>
      <c r="AD69" s="1">
        <v>1</v>
      </c>
      <c r="AE69" s="1">
        <v>-0.21956524252891541</v>
      </c>
      <c r="AF69" s="1">
        <v>2.737391471862793</v>
      </c>
      <c r="AG69" s="1">
        <v>1</v>
      </c>
      <c r="AH69" s="1">
        <v>0</v>
      </c>
      <c r="AI69" s="1">
        <v>0.15999999642372131</v>
      </c>
      <c r="AJ69" s="1">
        <v>111115</v>
      </c>
      <c r="AK69">
        <f t="shared" si="95"/>
        <v>0.83311803181966126</v>
      </c>
      <c r="AL69">
        <f t="shared" si="96"/>
        <v>7.9960342142221946E-3</v>
      </c>
      <c r="AM69">
        <f t="shared" si="97"/>
        <v>300.473522567749</v>
      </c>
      <c r="AN69">
        <f t="shared" si="98"/>
        <v>301.8513359069824</v>
      </c>
      <c r="AO69">
        <f t="shared" si="99"/>
        <v>239.85474073257865</v>
      </c>
      <c r="AP69">
        <f t="shared" si="100"/>
        <v>-1.1402318576356305</v>
      </c>
      <c r="AQ69">
        <f t="shared" si="101"/>
        <v>3.6477349693829839</v>
      </c>
      <c r="AR69">
        <f t="shared" si="102"/>
        <v>47.807231771159117</v>
      </c>
      <c r="AS69">
        <f t="shared" si="103"/>
        <v>28.705604421305601</v>
      </c>
      <c r="AT69">
        <f t="shared" si="104"/>
        <v>28.012429237365723</v>
      </c>
      <c r="AU69">
        <f t="shared" si="105"/>
        <v>3.7975902207717818</v>
      </c>
      <c r="AV69">
        <f t="shared" si="106"/>
        <v>0.26923423514827305</v>
      </c>
      <c r="AW69">
        <f t="shared" si="107"/>
        <v>1.4574714216818101</v>
      </c>
      <c r="AX69">
        <f t="shared" si="108"/>
        <v>2.3401187990899714</v>
      </c>
      <c r="AY69">
        <f t="shared" si="109"/>
        <v>0.17059621617664697</v>
      </c>
      <c r="AZ69">
        <f t="shared" si="110"/>
        <v>17.690809697328763</v>
      </c>
      <c r="BA69">
        <f t="shared" si="111"/>
        <v>0.62467831814028141</v>
      </c>
      <c r="BB69">
        <f t="shared" si="112"/>
        <v>43.766523692436863</v>
      </c>
      <c r="BC69">
        <f t="shared" si="113"/>
        <v>361.00972125883692</v>
      </c>
      <c r="BD69">
        <f t="shared" si="114"/>
        <v>2.5888180417981944E-2</v>
      </c>
    </row>
    <row r="70" spans="1:114" x14ac:dyDescent="0.25">
      <c r="A70" s="1">
        <v>48</v>
      </c>
      <c r="B70" s="1" t="s">
        <v>105</v>
      </c>
      <c r="C70" s="1">
        <v>3070.5000022910535</v>
      </c>
      <c r="D70" s="1">
        <v>0</v>
      </c>
      <c r="E70">
        <f t="shared" si="87"/>
        <v>21.347810677245416</v>
      </c>
      <c r="F70">
        <f t="shared" si="88"/>
        <v>0.29759043901355603</v>
      </c>
      <c r="G70">
        <f t="shared" si="89"/>
        <v>231.95975608953742</v>
      </c>
      <c r="H70">
        <f t="shared" si="90"/>
        <v>8.0010962217451365</v>
      </c>
      <c r="I70">
        <f t="shared" si="91"/>
        <v>2.1905634429625502</v>
      </c>
      <c r="J70">
        <f t="shared" si="92"/>
        <v>27.326780319213867</v>
      </c>
      <c r="K70" s="1">
        <v>6</v>
      </c>
      <c r="L70">
        <f t="shared" si="93"/>
        <v>1.4200000166893005</v>
      </c>
      <c r="M70" s="1">
        <v>1</v>
      </c>
      <c r="N70">
        <f t="shared" si="94"/>
        <v>2.8400000333786011</v>
      </c>
      <c r="O70" s="1">
        <v>28.702463150024414</v>
      </c>
      <c r="P70" s="1">
        <v>27.326780319213867</v>
      </c>
      <c r="Q70" s="1">
        <v>28.928016662597656</v>
      </c>
      <c r="R70" s="1">
        <v>400.359619140625</v>
      </c>
      <c r="S70" s="1">
        <v>371.17138671875</v>
      </c>
      <c r="T70" s="1">
        <v>9.6867179870605469</v>
      </c>
      <c r="U70" s="1">
        <v>19.106882095336914</v>
      </c>
      <c r="V70" s="1">
        <v>18.697046279907227</v>
      </c>
      <c r="W70" s="1">
        <v>36.879596710205078</v>
      </c>
      <c r="X70" s="1">
        <v>499.8779296875</v>
      </c>
      <c r="Y70" s="1">
        <v>1499.06640625</v>
      </c>
      <c r="Z70" s="1">
        <v>285.74435424804687</v>
      </c>
      <c r="AA70" s="1">
        <v>76.300666809082031</v>
      </c>
      <c r="AB70" s="1">
        <v>-2.0878219604492187</v>
      </c>
      <c r="AC70" s="1">
        <v>0.19630175828933716</v>
      </c>
      <c r="AD70" s="1">
        <v>1</v>
      </c>
      <c r="AE70" s="1">
        <v>-0.21956524252891541</v>
      </c>
      <c r="AF70" s="1">
        <v>2.737391471862793</v>
      </c>
      <c r="AG70" s="1">
        <v>1</v>
      </c>
      <c r="AH70" s="1">
        <v>0</v>
      </c>
      <c r="AI70" s="1">
        <v>0.15999999642372131</v>
      </c>
      <c r="AJ70" s="1">
        <v>111115</v>
      </c>
      <c r="AK70">
        <f t="shared" si="95"/>
        <v>0.83312988281249989</v>
      </c>
      <c r="AL70">
        <f t="shared" si="96"/>
        <v>8.0010962217451371E-3</v>
      </c>
      <c r="AM70">
        <f t="shared" si="97"/>
        <v>300.47678031921384</v>
      </c>
      <c r="AN70">
        <f t="shared" si="98"/>
        <v>301.85246315002439</v>
      </c>
      <c r="AO70">
        <f t="shared" si="99"/>
        <v>239.85061963892076</v>
      </c>
      <c r="AP70">
        <f t="shared" si="100"/>
        <v>-1.14320364486422</v>
      </c>
      <c r="AQ70">
        <f t="shared" si="101"/>
        <v>3.6484312874792675</v>
      </c>
      <c r="AR70">
        <f t="shared" si="102"/>
        <v>47.816505937075199</v>
      </c>
      <c r="AS70">
        <f t="shared" si="103"/>
        <v>28.709623841738285</v>
      </c>
      <c r="AT70">
        <f t="shared" si="104"/>
        <v>28.014621734619141</v>
      </c>
      <c r="AU70">
        <f t="shared" si="105"/>
        <v>3.7980755921968092</v>
      </c>
      <c r="AV70">
        <f t="shared" si="106"/>
        <v>0.26936493598136418</v>
      </c>
      <c r="AW70">
        <f t="shared" si="107"/>
        <v>1.457867844516717</v>
      </c>
      <c r="AX70">
        <f t="shared" si="108"/>
        <v>2.3402077476800924</v>
      </c>
      <c r="AY70">
        <f t="shared" si="109"/>
        <v>0.17068017753848164</v>
      </c>
      <c r="AZ70">
        <f t="shared" si="110"/>
        <v>17.698684062503734</v>
      </c>
      <c r="BA70">
        <f t="shared" si="111"/>
        <v>0.62493975664482382</v>
      </c>
      <c r="BB70">
        <f t="shared" si="112"/>
        <v>43.771994171569204</v>
      </c>
      <c r="BC70">
        <f t="shared" si="113"/>
        <v>361.02365993157946</v>
      </c>
      <c r="BD70">
        <f t="shared" si="114"/>
        <v>2.588296414471123E-2</v>
      </c>
    </row>
    <row r="71" spans="1:114" x14ac:dyDescent="0.25">
      <c r="A71" s="1">
        <v>49</v>
      </c>
      <c r="B71" s="1" t="s">
        <v>105</v>
      </c>
      <c r="C71" s="1">
        <v>3071.0000022798777</v>
      </c>
      <c r="D71" s="1">
        <v>0</v>
      </c>
      <c r="E71">
        <f t="shared" si="87"/>
        <v>21.331249621822955</v>
      </c>
      <c r="F71">
        <f t="shared" si="88"/>
        <v>0.29763083166468213</v>
      </c>
      <c r="G71">
        <f t="shared" si="89"/>
        <v>232.07784091931552</v>
      </c>
      <c r="H71">
        <f t="shared" si="90"/>
        <v>8.0034067181059108</v>
      </c>
      <c r="I71">
        <f t="shared" si="91"/>
        <v>2.1909067869476191</v>
      </c>
      <c r="J71">
        <f t="shared" si="92"/>
        <v>27.329385757446289</v>
      </c>
      <c r="K71" s="1">
        <v>6</v>
      </c>
      <c r="L71">
        <f t="shared" si="93"/>
        <v>1.4200000166893005</v>
      </c>
      <c r="M71" s="1">
        <v>1</v>
      </c>
      <c r="N71">
        <f t="shared" si="94"/>
        <v>2.8400000333786011</v>
      </c>
      <c r="O71" s="1">
        <v>28.7044677734375</v>
      </c>
      <c r="P71" s="1">
        <v>27.329385757446289</v>
      </c>
      <c r="Q71" s="1">
        <v>28.928762435913086</v>
      </c>
      <c r="R71" s="1">
        <v>400.35308837890625</v>
      </c>
      <c r="S71" s="1">
        <v>371.18222045898437</v>
      </c>
      <c r="T71" s="1">
        <v>9.6864519119262695</v>
      </c>
      <c r="U71" s="1">
        <v>19.10975456237793</v>
      </c>
      <c r="V71" s="1">
        <v>18.694286346435547</v>
      </c>
      <c r="W71" s="1">
        <v>36.880714416503906</v>
      </c>
      <c r="X71" s="1">
        <v>499.85427856445312</v>
      </c>
      <c r="Y71" s="1">
        <v>1499.09228515625</v>
      </c>
      <c r="Z71" s="1">
        <v>285.6651611328125</v>
      </c>
      <c r="AA71" s="1">
        <v>76.300376892089844</v>
      </c>
      <c r="AB71" s="1">
        <v>-2.0878219604492187</v>
      </c>
      <c r="AC71" s="1">
        <v>0.19630175828933716</v>
      </c>
      <c r="AD71" s="1">
        <v>1</v>
      </c>
      <c r="AE71" s="1">
        <v>-0.21956524252891541</v>
      </c>
      <c r="AF71" s="1">
        <v>2.737391471862793</v>
      </c>
      <c r="AG71" s="1">
        <v>1</v>
      </c>
      <c r="AH71" s="1">
        <v>0</v>
      </c>
      <c r="AI71" s="1">
        <v>0.15999999642372131</v>
      </c>
      <c r="AJ71" s="1">
        <v>111115</v>
      </c>
      <c r="AK71">
        <f t="shared" si="95"/>
        <v>0.83309046427408839</v>
      </c>
      <c r="AL71">
        <f t="shared" si="96"/>
        <v>8.0034067181059109E-3</v>
      </c>
      <c r="AM71">
        <f t="shared" si="97"/>
        <v>300.47938575744627</v>
      </c>
      <c r="AN71">
        <f t="shared" si="98"/>
        <v>301.85446777343748</v>
      </c>
      <c r="AO71">
        <f t="shared" si="99"/>
        <v>239.85476026382821</v>
      </c>
      <c r="AP71">
        <f t="shared" si="100"/>
        <v>-1.1444330588126927</v>
      </c>
      <c r="AQ71">
        <f t="shared" si="101"/>
        <v>3.6489882623723884</v>
      </c>
      <c r="AR71">
        <f t="shared" si="102"/>
        <v>47.823987390430354</v>
      </c>
      <c r="AS71">
        <f t="shared" si="103"/>
        <v>28.714232828052424</v>
      </c>
      <c r="AT71">
        <f t="shared" si="104"/>
        <v>28.016926765441895</v>
      </c>
      <c r="AU71">
        <f t="shared" si="105"/>
        <v>3.7985859344774817</v>
      </c>
      <c r="AV71">
        <f t="shared" si="106"/>
        <v>0.2693980293473871</v>
      </c>
      <c r="AW71">
        <f t="shared" si="107"/>
        <v>1.4580814754247695</v>
      </c>
      <c r="AX71">
        <f t="shared" si="108"/>
        <v>2.3405044590527124</v>
      </c>
      <c r="AY71">
        <f t="shared" si="109"/>
        <v>0.1707014366794358</v>
      </c>
      <c r="AZ71">
        <f t="shared" si="110"/>
        <v>17.707626730446247</v>
      </c>
      <c r="BA71">
        <f t="shared" si="111"/>
        <v>0.62523964815001187</v>
      </c>
      <c r="BB71">
        <f t="shared" si="112"/>
        <v>43.772187699555396</v>
      </c>
      <c r="BC71">
        <f t="shared" si="113"/>
        <v>361.04236600440453</v>
      </c>
      <c r="BD71">
        <f t="shared" si="114"/>
        <v>2.5861659191018974E-2</v>
      </c>
    </row>
    <row r="72" spans="1:114" x14ac:dyDescent="0.25">
      <c r="A72" s="1">
        <v>50</v>
      </c>
      <c r="B72" s="1" t="s">
        <v>106</v>
      </c>
      <c r="C72" s="1">
        <v>3071.5000022687018</v>
      </c>
      <c r="D72" s="1">
        <v>0</v>
      </c>
      <c r="E72">
        <f t="shared" si="87"/>
        <v>21.343828624301956</v>
      </c>
      <c r="F72">
        <f t="shared" si="88"/>
        <v>0.29785019828310966</v>
      </c>
      <c r="G72">
        <f t="shared" si="89"/>
        <v>232.07721970277939</v>
      </c>
      <c r="H72">
        <f t="shared" si="90"/>
        <v>8.0086212530999141</v>
      </c>
      <c r="I72">
        <f t="shared" si="91"/>
        <v>2.190857130288558</v>
      </c>
      <c r="J72">
        <f t="shared" si="92"/>
        <v>27.331016540527344</v>
      </c>
      <c r="K72" s="1">
        <v>6</v>
      </c>
      <c r="L72">
        <f t="shared" si="93"/>
        <v>1.4200000166893005</v>
      </c>
      <c r="M72" s="1">
        <v>1</v>
      </c>
      <c r="N72">
        <f t="shared" si="94"/>
        <v>2.8400000333786011</v>
      </c>
      <c r="O72" s="1">
        <v>28.705722808837891</v>
      </c>
      <c r="P72" s="1">
        <v>27.331016540527344</v>
      </c>
      <c r="Q72" s="1">
        <v>28.928478240966797</v>
      </c>
      <c r="R72" s="1">
        <v>400.35894775390625</v>
      </c>
      <c r="S72" s="1">
        <v>371.17013549804687</v>
      </c>
      <c r="T72" s="1">
        <v>9.6854152679443359</v>
      </c>
      <c r="U72" s="1">
        <v>19.115013122558594</v>
      </c>
      <c r="V72" s="1">
        <v>18.690889358520508</v>
      </c>
      <c r="W72" s="1">
        <v>36.888107299804688</v>
      </c>
      <c r="X72" s="1">
        <v>499.84335327148437</v>
      </c>
      <c r="Y72" s="1">
        <v>1499.0941162109375</v>
      </c>
      <c r="Z72" s="1">
        <v>285.64974975585937</v>
      </c>
      <c r="AA72" s="1">
        <v>76.300224304199219</v>
      </c>
      <c r="AB72" s="1">
        <v>-2.0878219604492187</v>
      </c>
      <c r="AC72" s="1">
        <v>0.19630175828933716</v>
      </c>
      <c r="AD72" s="1">
        <v>1</v>
      </c>
      <c r="AE72" s="1">
        <v>-0.21956524252891541</v>
      </c>
      <c r="AF72" s="1">
        <v>2.737391471862793</v>
      </c>
      <c r="AG72" s="1">
        <v>1</v>
      </c>
      <c r="AH72" s="1">
        <v>0</v>
      </c>
      <c r="AI72" s="1">
        <v>0.15999999642372131</v>
      </c>
      <c r="AJ72" s="1">
        <v>111115</v>
      </c>
      <c r="AK72">
        <f t="shared" si="95"/>
        <v>0.83307225545247388</v>
      </c>
      <c r="AL72">
        <f t="shared" si="96"/>
        <v>8.0086212530999148E-3</v>
      </c>
      <c r="AM72">
        <f t="shared" si="97"/>
        <v>300.48101654052732</v>
      </c>
      <c r="AN72">
        <f t="shared" si="98"/>
        <v>301.85572280883787</v>
      </c>
      <c r="AO72">
        <f t="shared" si="99"/>
        <v>239.85505323257166</v>
      </c>
      <c r="AP72">
        <f t="shared" si="100"/>
        <v>-1.1471921954659201</v>
      </c>
      <c r="AQ72">
        <f t="shared" si="101"/>
        <v>3.64933691911749</v>
      </c>
      <c r="AR72">
        <f t="shared" si="102"/>
        <v>47.82865256815041</v>
      </c>
      <c r="AS72">
        <f t="shared" si="103"/>
        <v>28.713639445591816</v>
      </c>
      <c r="AT72">
        <f t="shared" si="104"/>
        <v>28.018369674682617</v>
      </c>
      <c r="AU72">
        <f t="shared" si="105"/>
        <v>3.7989054303230647</v>
      </c>
      <c r="AV72">
        <f t="shared" si="106"/>
        <v>0.2695777397310305</v>
      </c>
      <c r="AW72">
        <f t="shared" si="107"/>
        <v>1.4584797888289323</v>
      </c>
      <c r="AX72">
        <f t="shared" si="108"/>
        <v>2.3404256414941322</v>
      </c>
      <c r="AY72">
        <f t="shared" si="109"/>
        <v>0.17081688368761036</v>
      </c>
      <c r="AZ72">
        <f t="shared" si="110"/>
        <v>17.707543919216992</v>
      </c>
      <c r="BA72">
        <f t="shared" si="111"/>
        <v>0.62525833171187506</v>
      </c>
      <c r="BB72">
        <f t="shared" si="112"/>
        <v>43.782475776479693</v>
      </c>
      <c r="BC72">
        <f t="shared" si="113"/>
        <v>361.02430158813354</v>
      </c>
      <c r="BD72">
        <f t="shared" si="114"/>
        <v>2.5884286891770553E-2</v>
      </c>
    </row>
    <row r="73" spans="1:114" x14ac:dyDescent="0.25">
      <c r="A73" s="1">
        <v>51</v>
      </c>
      <c r="B73" s="1" t="s">
        <v>106</v>
      </c>
      <c r="C73" s="1">
        <v>3072.0000022575259</v>
      </c>
      <c r="D73" s="1">
        <v>0</v>
      </c>
      <c r="E73">
        <f t="shared" si="87"/>
        <v>21.331204572868963</v>
      </c>
      <c r="F73">
        <f t="shared" si="88"/>
        <v>0.29793753905529169</v>
      </c>
      <c r="G73">
        <f t="shared" si="89"/>
        <v>232.19914534632198</v>
      </c>
      <c r="H73">
        <f t="shared" si="90"/>
        <v>8.0118714574785486</v>
      </c>
      <c r="I73">
        <f t="shared" si="91"/>
        <v>2.1911579577894944</v>
      </c>
      <c r="J73">
        <f t="shared" si="92"/>
        <v>27.333572387695313</v>
      </c>
      <c r="K73" s="1">
        <v>6</v>
      </c>
      <c r="L73">
        <f t="shared" si="93"/>
        <v>1.4200000166893005</v>
      </c>
      <c r="M73" s="1">
        <v>1</v>
      </c>
      <c r="N73">
        <f t="shared" si="94"/>
        <v>2.8400000333786011</v>
      </c>
      <c r="O73" s="1">
        <v>28.706979751586914</v>
      </c>
      <c r="P73" s="1">
        <v>27.333572387695313</v>
      </c>
      <c r="Q73" s="1">
        <v>28.928443908691406</v>
      </c>
      <c r="R73" s="1">
        <v>400.36505126953125</v>
      </c>
      <c r="S73" s="1">
        <v>371.1898193359375</v>
      </c>
      <c r="T73" s="1">
        <v>9.6848173141479492</v>
      </c>
      <c r="U73" s="1">
        <v>19.118190765380859</v>
      </c>
      <c r="V73" s="1">
        <v>18.688413619995117</v>
      </c>
      <c r="W73" s="1">
        <v>36.891628265380859</v>
      </c>
      <c r="X73" s="1">
        <v>499.84445190429688</v>
      </c>
      <c r="Y73" s="1">
        <v>1499.0416259765625</v>
      </c>
      <c r="Z73" s="1">
        <v>285.68096923828125</v>
      </c>
      <c r="AA73" s="1">
        <v>76.300392150878906</v>
      </c>
      <c r="AB73" s="1">
        <v>-2.0878219604492187</v>
      </c>
      <c r="AC73" s="1">
        <v>0.19630175828933716</v>
      </c>
      <c r="AD73" s="1">
        <v>1</v>
      </c>
      <c r="AE73" s="1">
        <v>-0.21956524252891541</v>
      </c>
      <c r="AF73" s="1">
        <v>2.737391471862793</v>
      </c>
      <c r="AG73" s="1">
        <v>1</v>
      </c>
      <c r="AH73" s="1">
        <v>0</v>
      </c>
      <c r="AI73" s="1">
        <v>0.15999999642372131</v>
      </c>
      <c r="AJ73" s="1">
        <v>111115</v>
      </c>
      <c r="AK73">
        <f t="shared" si="95"/>
        <v>0.8330740865071613</v>
      </c>
      <c r="AL73">
        <f t="shared" si="96"/>
        <v>8.0118714574785484E-3</v>
      </c>
      <c r="AM73">
        <f t="shared" si="97"/>
        <v>300.48357238769529</v>
      </c>
      <c r="AN73">
        <f t="shared" si="98"/>
        <v>301.85697975158689</v>
      </c>
      <c r="AO73">
        <f t="shared" si="99"/>
        <v>239.84665479525938</v>
      </c>
      <c r="AP73">
        <f t="shared" si="100"/>
        <v>-1.1491569430933111</v>
      </c>
      <c r="AQ73">
        <f t="shared" si="101"/>
        <v>3.6498834104033659</v>
      </c>
      <c r="AR73">
        <f t="shared" si="102"/>
        <v>47.835709719367706</v>
      </c>
      <c r="AS73">
        <f t="shared" si="103"/>
        <v>28.717518953986847</v>
      </c>
      <c r="AT73">
        <f t="shared" si="104"/>
        <v>28.020276069641113</v>
      </c>
      <c r="AU73">
        <f t="shared" si="105"/>
        <v>3.7993275893369809</v>
      </c>
      <c r="AV73">
        <f t="shared" si="106"/>
        <v>0.26964928438823887</v>
      </c>
      <c r="AW73">
        <f t="shared" si="107"/>
        <v>1.4587254526138713</v>
      </c>
      <c r="AX73">
        <f t="shared" si="108"/>
        <v>2.3406021367231098</v>
      </c>
      <c r="AY73">
        <f t="shared" si="109"/>
        <v>0.1708628449890886</v>
      </c>
      <c r="AZ73">
        <f t="shared" si="110"/>
        <v>17.716885847023295</v>
      </c>
      <c r="BA73">
        <f t="shared" si="111"/>
        <v>0.62555364735414543</v>
      </c>
      <c r="BB73">
        <f t="shared" si="112"/>
        <v>43.784442130732728</v>
      </c>
      <c r="BC73">
        <f t="shared" si="113"/>
        <v>361.04998629547282</v>
      </c>
      <c r="BD73">
        <f t="shared" si="114"/>
        <v>2.5868298785511227E-2</v>
      </c>
    </row>
    <row r="74" spans="1:114" x14ac:dyDescent="0.25">
      <c r="A74" s="1">
        <v>52</v>
      </c>
      <c r="B74" s="1" t="s">
        <v>107</v>
      </c>
      <c r="C74" s="1">
        <v>3072.50000224635</v>
      </c>
      <c r="D74" s="1">
        <v>0</v>
      </c>
      <c r="E74">
        <f t="shared" si="87"/>
        <v>21.326146382183229</v>
      </c>
      <c r="F74">
        <f t="shared" si="88"/>
        <v>0.29773087435209822</v>
      </c>
      <c r="G74">
        <f t="shared" si="89"/>
        <v>232.14089129528369</v>
      </c>
      <c r="H74">
        <f t="shared" si="90"/>
        <v>8.010017116959542</v>
      </c>
      <c r="I74">
        <f t="shared" si="91"/>
        <v>2.192018074145802</v>
      </c>
      <c r="J74">
        <f t="shared" si="92"/>
        <v>27.336994171142578</v>
      </c>
      <c r="K74" s="1">
        <v>6</v>
      </c>
      <c r="L74">
        <f t="shared" si="93"/>
        <v>1.4200000166893005</v>
      </c>
      <c r="M74" s="1">
        <v>1</v>
      </c>
      <c r="N74">
        <f t="shared" si="94"/>
        <v>2.8400000333786011</v>
      </c>
      <c r="O74" s="1">
        <v>28.708755493164062</v>
      </c>
      <c r="P74" s="1">
        <v>27.336994171142578</v>
      </c>
      <c r="Q74" s="1">
        <v>28.929698944091797</v>
      </c>
      <c r="R74" s="1">
        <v>400.35281372070312</v>
      </c>
      <c r="S74" s="1">
        <v>371.18572998046875</v>
      </c>
      <c r="T74" s="1">
        <v>9.6856937408447266</v>
      </c>
      <c r="U74" s="1">
        <v>19.116508483886719</v>
      </c>
      <c r="V74" s="1">
        <v>18.688180923461914</v>
      </c>
      <c r="W74" s="1">
        <v>36.88458251953125</v>
      </c>
      <c r="X74" s="1">
        <v>499.86520385742187</v>
      </c>
      <c r="Y74" s="1">
        <v>1499.1253662109375</v>
      </c>
      <c r="Z74" s="1">
        <v>285.63385009765625</v>
      </c>
      <c r="AA74" s="1">
        <v>76.300392150878906</v>
      </c>
      <c r="AB74" s="1">
        <v>-2.0878219604492187</v>
      </c>
      <c r="AC74" s="1">
        <v>0.19630175828933716</v>
      </c>
      <c r="AD74" s="1">
        <v>1</v>
      </c>
      <c r="AE74" s="1">
        <v>-0.21956524252891541</v>
      </c>
      <c r="AF74" s="1">
        <v>2.737391471862793</v>
      </c>
      <c r="AG74" s="1">
        <v>1</v>
      </c>
      <c r="AH74" s="1">
        <v>0</v>
      </c>
      <c r="AI74" s="1">
        <v>0.15999999642372131</v>
      </c>
      <c r="AJ74" s="1">
        <v>111115</v>
      </c>
      <c r="AK74">
        <f t="shared" si="95"/>
        <v>0.83310867309570302</v>
      </c>
      <c r="AL74">
        <f t="shared" si="96"/>
        <v>8.0100171169595422E-3</v>
      </c>
      <c r="AM74">
        <f t="shared" si="97"/>
        <v>300.48699417114256</v>
      </c>
      <c r="AN74">
        <f t="shared" si="98"/>
        <v>301.85875549316404</v>
      </c>
      <c r="AO74">
        <f t="shared" si="99"/>
        <v>239.8600532324599</v>
      </c>
      <c r="AP74">
        <f t="shared" si="100"/>
        <v>-1.1482514697398798</v>
      </c>
      <c r="AQ74">
        <f t="shared" si="101"/>
        <v>3.6506151680219623</v>
      </c>
      <c r="AR74">
        <f t="shared" si="102"/>
        <v>47.845300202430359</v>
      </c>
      <c r="AS74">
        <f t="shared" si="103"/>
        <v>28.72879171854364</v>
      </c>
      <c r="AT74">
        <f t="shared" si="104"/>
        <v>28.02287483215332</v>
      </c>
      <c r="AU74">
        <f t="shared" si="105"/>
        <v>3.7999031346578085</v>
      </c>
      <c r="AV74">
        <f t="shared" si="106"/>
        <v>0.26947998982784988</v>
      </c>
      <c r="AW74">
        <f t="shared" si="107"/>
        <v>1.4585970938761603</v>
      </c>
      <c r="AX74">
        <f t="shared" si="108"/>
        <v>2.3413060407816482</v>
      </c>
      <c r="AY74">
        <f t="shared" si="109"/>
        <v>0.17075408831037042</v>
      </c>
      <c r="AZ74">
        <f t="shared" si="110"/>
        <v>17.712441040084698</v>
      </c>
      <c r="BA74">
        <f t="shared" si="111"/>
        <v>0.62540359864453465</v>
      </c>
      <c r="BB74">
        <f t="shared" si="112"/>
        <v>43.769714646399137</v>
      </c>
      <c r="BC74">
        <f t="shared" si="113"/>
        <v>361.04830136160462</v>
      </c>
      <c r="BD74">
        <f t="shared" si="114"/>
        <v>2.58535862967714E-2</v>
      </c>
    </row>
    <row r="75" spans="1:114" x14ac:dyDescent="0.25">
      <c r="A75" s="1">
        <v>53</v>
      </c>
      <c r="B75" s="1" t="s">
        <v>107</v>
      </c>
      <c r="C75" s="1">
        <v>3073.0000022351742</v>
      </c>
      <c r="D75" s="1">
        <v>0</v>
      </c>
      <c r="E75">
        <f t="shared" si="87"/>
        <v>21.352682453482831</v>
      </c>
      <c r="F75">
        <f t="shared" si="88"/>
        <v>0.2975908119340383</v>
      </c>
      <c r="G75">
        <f t="shared" si="89"/>
        <v>231.8948810876177</v>
      </c>
      <c r="H75">
        <f t="shared" si="90"/>
        <v>8.0087128200823212</v>
      </c>
      <c r="I75">
        <f t="shared" si="91"/>
        <v>2.1925802898917333</v>
      </c>
      <c r="J75">
        <f t="shared" si="92"/>
        <v>27.339338302612305</v>
      </c>
      <c r="K75" s="1">
        <v>6</v>
      </c>
      <c r="L75">
        <f t="shared" si="93"/>
        <v>1.4200000166893005</v>
      </c>
      <c r="M75" s="1">
        <v>1</v>
      </c>
      <c r="N75">
        <f t="shared" si="94"/>
        <v>2.8400000333786011</v>
      </c>
      <c r="O75" s="1">
        <v>28.709995269775391</v>
      </c>
      <c r="P75" s="1">
        <v>27.339338302612305</v>
      </c>
      <c r="Q75" s="1">
        <v>28.929618835449219</v>
      </c>
      <c r="R75" s="1">
        <v>400.34552001953125</v>
      </c>
      <c r="S75" s="1">
        <v>371.146240234375</v>
      </c>
      <c r="T75" s="1">
        <v>9.686070442199707</v>
      </c>
      <c r="U75" s="1">
        <v>19.115777969360352</v>
      </c>
      <c r="V75" s="1">
        <v>18.687498092651367</v>
      </c>
      <c r="W75" s="1">
        <v>36.880390167236328</v>
      </c>
      <c r="X75" s="1">
        <v>499.84286499023437</v>
      </c>
      <c r="Y75" s="1">
        <v>1499.1279296875</v>
      </c>
      <c r="Z75" s="1">
        <v>285.54019165039062</v>
      </c>
      <c r="AA75" s="1">
        <v>76.300125122070313</v>
      </c>
      <c r="AB75" s="1">
        <v>-2.0878219604492187</v>
      </c>
      <c r="AC75" s="1">
        <v>0.19630175828933716</v>
      </c>
      <c r="AD75" s="1">
        <v>1</v>
      </c>
      <c r="AE75" s="1">
        <v>-0.21956524252891541</v>
      </c>
      <c r="AF75" s="1">
        <v>2.737391471862793</v>
      </c>
      <c r="AG75" s="1">
        <v>1</v>
      </c>
      <c r="AH75" s="1">
        <v>0</v>
      </c>
      <c r="AI75" s="1">
        <v>0.15999999642372131</v>
      </c>
      <c r="AJ75" s="1">
        <v>111115</v>
      </c>
      <c r="AK75">
        <f t="shared" si="95"/>
        <v>0.8330714416503906</v>
      </c>
      <c r="AL75">
        <f t="shared" si="96"/>
        <v>8.0087128200823209E-3</v>
      </c>
      <c r="AM75">
        <f t="shared" si="97"/>
        <v>300.48933830261228</v>
      </c>
      <c r="AN75">
        <f t="shared" si="98"/>
        <v>301.85999526977537</v>
      </c>
      <c r="AO75">
        <f t="shared" si="99"/>
        <v>239.86046338870074</v>
      </c>
      <c r="AP75">
        <f t="shared" si="100"/>
        <v>-1.1477137815823142</v>
      </c>
      <c r="AQ75">
        <f t="shared" si="101"/>
        <v>3.6511165407596433</v>
      </c>
      <c r="AR75">
        <f t="shared" si="102"/>
        <v>47.852038707909458</v>
      </c>
      <c r="AS75">
        <f t="shared" si="103"/>
        <v>28.736260738549106</v>
      </c>
      <c r="AT75">
        <f t="shared" si="104"/>
        <v>28.024666786193848</v>
      </c>
      <c r="AU75">
        <f t="shared" si="105"/>
        <v>3.8003000412246055</v>
      </c>
      <c r="AV75">
        <f t="shared" si="106"/>
        <v>0.26936524151593755</v>
      </c>
      <c r="AW75">
        <f t="shared" si="107"/>
        <v>1.4585362508679101</v>
      </c>
      <c r="AX75">
        <f t="shared" si="108"/>
        <v>2.3417637903566955</v>
      </c>
      <c r="AY75">
        <f t="shared" si="109"/>
        <v>0.17068037381321621</v>
      </c>
      <c r="AZ75">
        <f t="shared" si="110"/>
        <v>17.693608442152847</v>
      </c>
      <c r="BA75">
        <f t="shared" si="111"/>
        <v>0.62480730221375402</v>
      </c>
      <c r="BB75">
        <f t="shared" si="112"/>
        <v>43.760330848033512</v>
      </c>
      <c r="BC75">
        <f t="shared" si="113"/>
        <v>360.99619763810472</v>
      </c>
      <c r="BD75">
        <f t="shared" si="114"/>
        <v>2.5883941569770665E-2</v>
      </c>
    </row>
    <row r="76" spans="1:114" x14ac:dyDescent="0.25">
      <c r="A76" s="1">
        <v>54</v>
      </c>
      <c r="B76" s="1" t="s">
        <v>108</v>
      </c>
      <c r="C76" s="1">
        <v>3073.5000022239983</v>
      </c>
      <c r="D76" s="1">
        <v>0</v>
      </c>
      <c r="E76">
        <f t="shared" si="87"/>
        <v>21.351244259245366</v>
      </c>
      <c r="F76">
        <f t="shared" si="88"/>
        <v>0.29759080789717235</v>
      </c>
      <c r="G76">
        <f t="shared" si="89"/>
        <v>231.90645994654145</v>
      </c>
      <c r="H76">
        <f t="shared" si="90"/>
        <v>8.0097256396977468</v>
      </c>
      <c r="I76">
        <f t="shared" si="91"/>
        <v>2.1928476755773039</v>
      </c>
      <c r="J76">
        <f t="shared" si="92"/>
        <v>27.341024398803711</v>
      </c>
      <c r="K76" s="1">
        <v>6</v>
      </c>
      <c r="L76">
        <f t="shared" si="93"/>
        <v>1.4200000166893005</v>
      </c>
      <c r="M76" s="1">
        <v>1</v>
      </c>
      <c r="N76">
        <f t="shared" si="94"/>
        <v>2.8400000333786011</v>
      </c>
      <c r="O76" s="1">
        <v>28.711280822753906</v>
      </c>
      <c r="P76" s="1">
        <v>27.341024398803711</v>
      </c>
      <c r="Q76" s="1">
        <v>28.929737091064453</v>
      </c>
      <c r="R76" s="1">
        <v>400.35073852539062</v>
      </c>
      <c r="S76" s="1">
        <v>371.15158081054687</v>
      </c>
      <c r="T76" s="1">
        <v>9.6857833862304687</v>
      </c>
      <c r="U76" s="1">
        <v>19.117027282714844</v>
      </c>
      <c r="V76" s="1">
        <v>18.685525894165039</v>
      </c>
      <c r="W76" s="1">
        <v>36.880001068115234</v>
      </c>
      <c r="X76" s="1">
        <v>499.82400512695312</v>
      </c>
      <c r="Y76" s="1">
        <v>1499.1019287109375</v>
      </c>
      <c r="Z76" s="1">
        <v>285.46435546875</v>
      </c>
      <c r="AA76" s="1">
        <v>76.300018310546875</v>
      </c>
      <c r="AB76" s="1">
        <v>-2.0878219604492187</v>
      </c>
      <c r="AC76" s="1">
        <v>0.19630175828933716</v>
      </c>
      <c r="AD76" s="1">
        <v>1</v>
      </c>
      <c r="AE76" s="1">
        <v>-0.21956524252891541</v>
      </c>
      <c r="AF76" s="1">
        <v>2.737391471862793</v>
      </c>
      <c r="AG76" s="1">
        <v>1</v>
      </c>
      <c r="AH76" s="1">
        <v>0</v>
      </c>
      <c r="AI76" s="1">
        <v>0.15999999642372131</v>
      </c>
      <c r="AJ76" s="1">
        <v>111115</v>
      </c>
      <c r="AK76">
        <f t="shared" si="95"/>
        <v>0.83304000854492166</v>
      </c>
      <c r="AL76">
        <f t="shared" si="96"/>
        <v>8.0097256396977467E-3</v>
      </c>
      <c r="AM76">
        <f t="shared" si="97"/>
        <v>300.49102439880369</v>
      </c>
      <c r="AN76">
        <f t="shared" si="98"/>
        <v>301.86128082275388</v>
      </c>
      <c r="AO76">
        <f t="shared" si="99"/>
        <v>239.85630323254372</v>
      </c>
      <c r="AP76">
        <f t="shared" si="100"/>
        <v>-1.1483405661563155</v>
      </c>
      <c r="AQ76">
        <f t="shared" si="101"/>
        <v>3.6514772072916708</v>
      </c>
      <c r="AR76">
        <f t="shared" si="102"/>
        <v>47.856832647534645</v>
      </c>
      <c r="AS76">
        <f t="shared" si="103"/>
        <v>28.739805364819802</v>
      </c>
      <c r="AT76">
        <f t="shared" si="104"/>
        <v>28.026152610778809</v>
      </c>
      <c r="AU76">
        <f t="shared" si="105"/>
        <v>3.8006291694674368</v>
      </c>
      <c r="AV76">
        <f t="shared" si="106"/>
        <v>0.26936523820852476</v>
      </c>
      <c r="AW76">
        <f t="shared" si="107"/>
        <v>1.4586295317143667</v>
      </c>
      <c r="AX76">
        <f t="shared" si="108"/>
        <v>2.3419996377530703</v>
      </c>
      <c r="AY76">
        <f t="shared" si="109"/>
        <v>0.17068037168854153</v>
      </c>
      <c r="AZ76">
        <f t="shared" si="110"/>
        <v>17.69446714025522</v>
      </c>
      <c r="BA76">
        <f t="shared" si="111"/>
        <v>0.62482950884942434</v>
      </c>
      <c r="BB76">
        <f t="shared" si="112"/>
        <v>43.758852133124492</v>
      </c>
      <c r="BC76">
        <f t="shared" si="113"/>
        <v>361.0022218629378</v>
      </c>
      <c r="BD76">
        <f t="shared" si="114"/>
        <v>2.5880891690280794E-2</v>
      </c>
    </row>
    <row r="77" spans="1:114" x14ac:dyDescent="0.25">
      <c r="A77" s="1">
        <v>55</v>
      </c>
      <c r="B77" s="1" t="s">
        <v>108</v>
      </c>
      <c r="C77" s="1">
        <v>3074.0000022128224</v>
      </c>
      <c r="D77" s="1">
        <v>0</v>
      </c>
      <c r="E77">
        <f t="shared" si="87"/>
        <v>21.353609181465252</v>
      </c>
      <c r="F77">
        <f t="shared" si="88"/>
        <v>0.29749744122498073</v>
      </c>
      <c r="G77">
        <f t="shared" si="89"/>
        <v>231.85675469383204</v>
      </c>
      <c r="H77">
        <f t="shared" si="90"/>
        <v>8.0092077647844722</v>
      </c>
      <c r="I77">
        <f t="shared" si="91"/>
        <v>2.1933172055338459</v>
      </c>
      <c r="J77">
        <f t="shared" si="92"/>
        <v>27.342586517333984</v>
      </c>
      <c r="K77" s="1">
        <v>6</v>
      </c>
      <c r="L77">
        <f t="shared" si="93"/>
        <v>1.4200000166893005</v>
      </c>
      <c r="M77" s="1">
        <v>1</v>
      </c>
      <c r="N77">
        <f t="shared" si="94"/>
        <v>2.8400000333786011</v>
      </c>
      <c r="O77" s="1">
        <v>28.713743209838867</v>
      </c>
      <c r="P77" s="1">
        <v>27.342586517333984</v>
      </c>
      <c r="Q77" s="1">
        <v>28.930229187011719</v>
      </c>
      <c r="R77" s="1">
        <v>400.35476684570312</v>
      </c>
      <c r="S77" s="1">
        <v>371.15380859375</v>
      </c>
      <c r="T77" s="1">
        <v>9.6849431991577148</v>
      </c>
      <c r="U77" s="1">
        <v>19.115325927734375</v>
      </c>
      <c r="V77" s="1">
        <v>18.681167602539063</v>
      </c>
      <c r="W77" s="1">
        <v>36.871315002441406</v>
      </c>
      <c r="X77" s="1">
        <v>499.83819580078125</v>
      </c>
      <c r="Y77" s="1">
        <v>1499.08251953125</v>
      </c>
      <c r="Z77" s="1">
        <v>285.49102783203125</v>
      </c>
      <c r="AA77" s="1">
        <v>76.299728393554688</v>
      </c>
      <c r="AB77" s="1">
        <v>-2.0878219604492187</v>
      </c>
      <c r="AC77" s="1">
        <v>0.19630175828933716</v>
      </c>
      <c r="AD77" s="1">
        <v>1</v>
      </c>
      <c r="AE77" s="1">
        <v>-0.21956524252891541</v>
      </c>
      <c r="AF77" s="1">
        <v>2.737391471862793</v>
      </c>
      <c r="AG77" s="1">
        <v>1</v>
      </c>
      <c r="AH77" s="1">
        <v>0</v>
      </c>
      <c r="AI77" s="1">
        <v>0.15999999642372131</v>
      </c>
      <c r="AJ77" s="1">
        <v>111115</v>
      </c>
      <c r="AK77">
        <f t="shared" si="95"/>
        <v>0.83306365966796869</v>
      </c>
      <c r="AL77">
        <f t="shared" si="96"/>
        <v>8.0092077647844727E-3</v>
      </c>
      <c r="AM77">
        <f t="shared" si="97"/>
        <v>300.49258651733396</v>
      </c>
      <c r="AN77">
        <f t="shared" si="98"/>
        <v>301.86374320983884</v>
      </c>
      <c r="AO77">
        <f t="shared" si="99"/>
        <v>239.85319776386314</v>
      </c>
      <c r="AP77">
        <f t="shared" si="100"/>
        <v>-1.1479760882533121</v>
      </c>
      <c r="AQ77">
        <f t="shared" si="101"/>
        <v>3.6518113819742526</v>
      </c>
      <c r="AR77">
        <f t="shared" si="102"/>
        <v>47.861394252128612</v>
      </c>
      <c r="AS77">
        <f t="shared" si="103"/>
        <v>28.746068324394237</v>
      </c>
      <c r="AT77">
        <f t="shared" si="104"/>
        <v>28.028164863586426</v>
      </c>
      <c r="AU77">
        <f t="shared" si="105"/>
        <v>3.8010749476187562</v>
      </c>
      <c r="AV77">
        <f t="shared" si="106"/>
        <v>0.26928874042065787</v>
      </c>
      <c r="AW77">
        <f t="shared" si="107"/>
        <v>1.4584941764404067</v>
      </c>
      <c r="AX77">
        <f t="shared" si="108"/>
        <v>2.3425807711783495</v>
      </c>
      <c r="AY77">
        <f t="shared" si="109"/>
        <v>0.17063122987085824</v>
      </c>
      <c r="AZ77">
        <f t="shared" si="110"/>
        <v>17.69060740935042</v>
      </c>
      <c r="BA77">
        <f t="shared" si="111"/>
        <v>0.62469183752230628</v>
      </c>
      <c r="BB77">
        <f t="shared" si="112"/>
        <v>43.750200455673905</v>
      </c>
      <c r="BC77">
        <f t="shared" si="113"/>
        <v>361.00332547538056</v>
      </c>
      <c r="BD77">
        <f t="shared" si="114"/>
        <v>2.5878561670062375E-2</v>
      </c>
    </row>
    <row r="78" spans="1:114" x14ac:dyDescent="0.25">
      <c r="A78" s="1">
        <v>56</v>
      </c>
      <c r="B78" s="1" t="s">
        <v>109</v>
      </c>
      <c r="C78" s="1">
        <v>3074.5000022016466</v>
      </c>
      <c r="D78" s="1">
        <v>0</v>
      </c>
      <c r="E78">
        <f t="shared" si="87"/>
        <v>21.346865961956055</v>
      </c>
      <c r="F78">
        <f t="shared" si="88"/>
        <v>0.29738486447109463</v>
      </c>
      <c r="G78">
        <f t="shared" si="89"/>
        <v>231.8579546151187</v>
      </c>
      <c r="H78">
        <f t="shared" si="90"/>
        <v>8.0076658725943641</v>
      </c>
      <c r="I78">
        <f t="shared" si="91"/>
        <v>2.1936493288839989</v>
      </c>
      <c r="J78">
        <f t="shared" si="92"/>
        <v>27.343362808227539</v>
      </c>
      <c r="K78" s="1">
        <v>6</v>
      </c>
      <c r="L78">
        <f t="shared" si="93"/>
        <v>1.4200000166893005</v>
      </c>
      <c r="M78" s="1">
        <v>1</v>
      </c>
      <c r="N78">
        <f t="shared" si="94"/>
        <v>2.8400000333786011</v>
      </c>
      <c r="O78" s="1">
        <v>28.71502685546875</v>
      </c>
      <c r="P78" s="1">
        <v>27.343362808227539</v>
      </c>
      <c r="Q78" s="1">
        <v>28.930587768554688</v>
      </c>
      <c r="R78" s="1">
        <v>400.35275268554687</v>
      </c>
      <c r="S78" s="1">
        <v>371.16134643554687</v>
      </c>
      <c r="T78" s="1">
        <v>9.6848087310791016</v>
      </c>
      <c r="U78" s="1">
        <v>19.113124847412109</v>
      </c>
      <c r="V78" s="1">
        <v>18.679542541503906</v>
      </c>
      <c r="W78" s="1">
        <v>36.864376068115234</v>
      </c>
      <c r="X78" s="1">
        <v>499.85263061523437</v>
      </c>
      <c r="Y78" s="1">
        <v>1499.085693359375</v>
      </c>
      <c r="Z78" s="1">
        <v>285.50137329101562</v>
      </c>
      <c r="AA78" s="1">
        <v>76.299827575683594</v>
      </c>
      <c r="AB78" s="1">
        <v>-2.0878219604492187</v>
      </c>
      <c r="AC78" s="1">
        <v>0.19630175828933716</v>
      </c>
      <c r="AD78" s="1">
        <v>1</v>
      </c>
      <c r="AE78" s="1">
        <v>-0.21956524252891541</v>
      </c>
      <c r="AF78" s="1">
        <v>2.737391471862793</v>
      </c>
      <c r="AG78" s="1">
        <v>1</v>
      </c>
      <c r="AH78" s="1">
        <v>0</v>
      </c>
      <c r="AI78" s="1">
        <v>0.15999999642372131</v>
      </c>
      <c r="AJ78" s="1">
        <v>111115</v>
      </c>
      <c r="AK78">
        <f t="shared" si="95"/>
        <v>0.83308771769205714</v>
      </c>
      <c r="AL78">
        <f t="shared" si="96"/>
        <v>8.0076658725943637E-3</v>
      </c>
      <c r="AM78">
        <f t="shared" si="97"/>
        <v>300.49336280822752</v>
      </c>
      <c r="AN78">
        <f t="shared" si="98"/>
        <v>301.86502685546873</v>
      </c>
      <c r="AO78">
        <f t="shared" si="99"/>
        <v>239.85370557635179</v>
      </c>
      <c r="AP78">
        <f t="shared" si="100"/>
        <v>-1.1470933820727693</v>
      </c>
      <c r="AQ78">
        <f t="shared" si="101"/>
        <v>3.6519774591740566</v>
      </c>
      <c r="AR78">
        <f t="shared" si="102"/>
        <v>47.863508676367246</v>
      </c>
      <c r="AS78">
        <f t="shared" si="103"/>
        <v>28.750383828955137</v>
      </c>
      <c r="AT78">
        <f t="shared" si="104"/>
        <v>28.029194831848145</v>
      </c>
      <c r="AU78">
        <f t="shared" si="105"/>
        <v>3.8013031360751648</v>
      </c>
      <c r="AV78">
        <f t="shared" si="106"/>
        <v>0.26919649724936645</v>
      </c>
      <c r="AW78">
        <f t="shared" si="107"/>
        <v>1.4583281302900577</v>
      </c>
      <c r="AX78">
        <f t="shared" si="108"/>
        <v>2.3429750057851071</v>
      </c>
      <c r="AY78">
        <f t="shared" si="109"/>
        <v>0.17057197380632014</v>
      </c>
      <c r="AZ78">
        <f t="shared" si="110"/>
        <v>17.690721959184231</v>
      </c>
      <c r="BA78">
        <f t="shared" si="111"/>
        <v>0.62468238366351936</v>
      </c>
      <c r="BB78">
        <f t="shared" si="112"/>
        <v>43.742225156530459</v>
      </c>
      <c r="BC78">
        <f t="shared" si="113"/>
        <v>361.01406872077973</v>
      </c>
      <c r="BD78">
        <f t="shared" si="114"/>
        <v>2.586490384163833E-2</v>
      </c>
    </row>
    <row r="79" spans="1:114" x14ac:dyDescent="0.25">
      <c r="A79" s="1">
        <v>57</v>
      </c>
      <c r="B79" s="1" t="s">
        <v>110</v>
      </c>
      <c r="C79" s="1">
        <v>3075.0000021904707</v>
      </c>
      <c r="D79" s="1">
        <v>0</v>
      </c>
      <c r="E79">
        <f t="shared" si="87"/>
        <v>21.355188761436757</v>
      </c>
      <c r="F79">
        <f t="shared" si="88"/>
        <v>0.29726838106901421</v>
      </c>
      <c r="G79">
        <f t="shared" si="89"/>
        <v>231.75597011050596</v>
      </c>
      <c r="H79">
        <f t="shared" si="90"/>
        <v>8.0070875763338965</v>
      </c>
      <c r="I79">
        <f t="shared" si="91"/>
        <v>2.1942609295613273</v>
      </c>
      <c r="J79">
        <f t="shared" si="92"/>
        <v>27.346015930175781</v>
      </c>
      <c r="K79" s="1">
        <v>6</v>
      </c>
      <c r="L79">
        <f t="shared" si="93"/>
        <v>1.4200000166893005</v>
      </c>
      <c r="M79" s="1">
        <v>1</v>
      </c>
      <c r="N79">
        <f t="shared" si="94"/>
        <v>2.8400000333786011</v>
      </c>
      <c r="O79" s="1">
        <v>28.715276718139648</v>
      </c>
      <c r="P79" s="1">
        <v>27.346015930175781</v>
      </c>
      <c r="Q79" s="1">
        <v>28.930530548095703</v>
      </c>
      <c r="R79" s="1">
        <v>400.35525512695312</v>
      </c>
      <c r="S79" s="1">
        <v>371.15469360351562</v>
      </c>
      <c r="T79" s="1">
        <v>9.6850757598876953</v>
      </c>
      <c r="U79" s="1">
        <v>19.112550735473633</v>
      </c>
      <c r="V79" s="1">
        <v>18.679782867431641</v>
      </c>
      <c r="W79" s="1">
        <v>36.862728118896484</v>
      </c>
      <c r="X79" s="1">
        <v>499.86141967773438</v>
      </c>
      <c r="Y79" s="1">
        <v>1499.0572509765625</v>
      </c>
      <c r="Z79" s="1">
        <v>285.48590087890625</v>
      </c>
      <c r="AA79" s="1">
        <v>76.299819946289063</v>
      </c>
      <c r="AB79" s="1">
        <v>-2.0878219604492187</v>
      </c>
      <c r="AC79" s="1">
        <v>0.19630175828933716</v>
      </c>
      <c r="AD79" s="1">
        <v>1</v>
      </c>
      <c r="AE79" s="1">
        <v>-0.21956524252891541</v>
      </c>
      <c r="AF79" s="1">
        <v>2.737391471862793</v>
      </c>
      <c r="AG79" s="1">
        <v>1</v>
      </c>
      <c r="AH79" s="1">
        <v>0</v>
      </c>
      <c r="AI79" s="1">
        <v>0.15999999642372131</v>
      </c>
      <c r="AJ79" s="1">
        <v>111115</v>
      </c>
      <c r="AK79">
        <f t="shared" si="95"/>
        <v>0.83310236612955724</v>
      </c>
      <c r="AL79">
        <f t="shared" si="96"/>
        <v>8.0070875763338968E-3</v>
      </c>
      <c r="AM79">
        <f t="shared" si="97"/>
        <v>300.49601593017576</v>
      </c>
      <c r="AN79">
        <f t="shared" si="98"/>
        <v>301.86527671813963</v>
      </c>
      <c r="AO79">
        <f t="shared" si="99"/>
        <v>239.8491547952035</v>
      </c>
      <c r="AP79">
        <f t="shared" si="100"/>
        <v>-1.1471731238852376</v>
      </c>
      <c r="AQ79">
        <f t="shared" si="101"/>
        <v>3.6525451093922801</v>
      </c>
      <c r="AR79">
        <f t="shared" si="102"/>
        <v>47.870953194430527</v>
      </c>
      <c r="AS79">
        <f t="shared" si="103"/>
        <v>28.758402458956894</v>
      </c>
      <c r="AT79">
        <f t="shared" si="104"/>
        <v>28.030646324157715</v>
      </c>
      <c r="AU79">
        <f t="shared" si="105"/>
        <v>3.801624733059084</v>
      </c>
      <c r="AV79">
        <f t="shared" si="106"/>
        <v>0.26910104607898216</v>
      </c>
      <c r="AW79">
        <f t="shared" si="107"/>
        <v>1.4582841798309527</v>
      </c>
      <c r="AX79">
        <f t="shared" si="108"/>
        <v>2.3433405532281313</v>
      </c>
      <c r="AY79">
        <f t="shared" si="109"/>
        <v>0.17051065754673544</v>
      </c>
      <c r="AZ79">
        <f t="shared" si="110"/>
        <v>17.682938790909152</v>
      </c>
      <c r="BA79">
        <f t="shared" si="111"/>
        <v>0.62441880462403165</v>
      </c>
      <c r="BB79">
        <f t="shared" si="112"/>
        <v>43.732996750894173</v>
      </c>
      <c r="BC79">
        <f t="shared" si="113"/>
        <v>361.00345962847842</v>
      </c>
      <c r="BD79">
        <f t="shared" si="114"/>
        <v>2.5870289489186127E-2</v>
      </c>
    </row>
    <row r="80" spans="1:114" x14ac:dyDescent="0.25">
      <c r="A80" s="1">
        <v>58</v>
      </c>
      <c r="B80" s="1" t="s">
        <v>110</v>
      </c>
      <c r="C80" s="1">
        <v>3075.5000021792948</v>
      </c>
      <c r="D80" s="1">
        <v>0</v>
      </c>
      <c r="E80">
        <f t="shared" si="87"/>
        <v>21.314730512432277</v>
      </c>
      <c r="F80">
        <f t="shared" si="88"/>
        <v>0.29707592493100793</v>
      </c>
      <c r="G80">
        <f t="shared" si="89"/>
        <v>231.9466040276524</v>
      </c>
      <c r="H80">
        <f t="shared" si="90"/>
        <v>8.0052771395833862</v>
      </c>
      <c r="I80">
        <f t="shared" si="91"/>
        <v>2.1950451438426297</v>
      </c>
      <c r="J80">
        <f t="shared" si="92"/>
        <v>27.348819732666016</v>
      </c>
      <c r="K80" s="1">
        <v>6</v>
      </c>
      <c r="L80">
        <f t="shared" si="93"/>
        <v>1.4200000166893005</v>
      </c>
      <c r="M80" s="1">
        <v>1</v>
      </c>
      <c r="N80">
        <f t="shared" si="94"/>
        <v>2.8400000333786011</v>
      </c>
      <c r="O80" s="1">
        <v>28.716907501220703</v>
      </c>
      <c r="P80" s="1">
        <v>27.348819732666016</v>
      </c>
      <c r="Q80" s="1">
        <v>28.930715560913086</v>
      </c>
      <c r="R80" s="1">
        <v>400.34185791015625</v>
      </c>
      <c r="S80" s="1">
        <v>371.19296264648437</v>
      </c>
      <c r="T80" s="1">
        <v>9.6856307983398438</v>
      </c>
      <c r="U80" s="1">
        <v>19.110136032104492</v>
      </c>
      <c r="V80" s="1">
        <v>18.679086685180664</v>
      </c>
      <c r="W80" s="1">
        <v>36.854583740234375</v>
      </c>
      <c r="X80" s="1">
        <v>499.9071044921875</v>
      </c>
      <c r="Y80" s="1">
        <v>1499.0435791015625</v>
      </c>
      <c r="Z80" s="1">
        <v>285.54290771484375</v>
      </c>
      <c r="AA80" s="1">
        <v>76.299819946289063</v>
      </c>
      <c r="AB80" s="1">
        <v>-2.0878219604492187</v>
      </c>
      <c r="AC80" s="1">
        <v>0.19630175828933716</v>
      </c>
      <c r="AD80" s="1">
        <v>1</v>
      </c>
      <c r="AE80" s="1">
        <v>-0.21956524252891541</v>
      </c>
      <c r="AF80" s="1">
        <v>2.737391471862793</v>
      </c>
      <c r="AG80" s="1">
        <v>1</v>
      </c>
      <c r="AH80" s="1">
        <v>0</v>
      </c>
      <c r="AI80" s="1">
        <v>0.15999999642372131</v>
      </c>
      <c r="AJ80" s="1">
        <v>111115</v>
      </c>
      <c r="AK80">
        <f t="shared" si="95"/>
        <v>0.83317850748697897</v>
      </c>
      <c r="AL80">
        <f t="shared" si="96"/>
        <v>8.0052771395833864E-3</v>
      </c>
      <c r="AM80">
        <f t="shared" si="97"/>
        <v>300.49881973266599</v>
      </c>
      <c r="AN80">
        <f t="shared" si="98"/>
        <v>301.86690750122068</v>
      </c>
      <c r="AO80">
        <f t="shared" si="99"/>
        <v>239.8469672952524</v>
      </c>
      <c r="AP80">
        <f t="shared" si="100"/>
        <v>-1.1464105667672877</v>
      </c>
      <c r="AQ80">
        <f t="shared" si="101"/>
        <v>3.6531450822412932</v>
      </c>
      <c r="AR80">
        <f t="shared" si="102"/>
        <v>47.878816553078487</v>
      </c>
      <c r="AS80">
        <f t="shared" si="103"/>
        <v>28.768680520973994</v>
      </c>
      <c r="AT80">
        <f t="shared" si="104"/>
        <v>28.032863616943359</v>
      </c>
      <c r="AU80">
        <f t="shared" si="105"/>
        <v>3.8021160489161896</v>
      </c>
      <c r="AV80">
        <f t="shared" si="106"/>
        <v>0.26894332427151707</v>
      </c>
      <c r="AW80">
        <f t="shared" si="107"/>
        <v>1.4580999383986637</v>
      </c>
      <c r="AX80">
        <f t="shared" si="108"/>
        <v>2.3440161105175257</v>
      </c>
      <c r="AY80">
        <f t="shared" si="109"/>
        <v>0.1704093409718829</v>
      </c>
      <c r="AZ80">
        <f t="shared" si="110"/>
        <v>17.697484124463084</v>
      </c>
      <c r="BA80">
        <f t="shared" si="111"/>
        <v>0.62486799958153572</v>
      </c>
      <c r="BB80">
        <f t="shared" si="112"/>
        <v>43.718520362198667</v>
      </c>
      <c r="BC80">
        <f t="shared" si="113"/>
        <v>361.06096058536059</v>
      </c>
      <c r="BD80">
        <f t="shared" si="114"/>
        <v>2.5808619087807582E-2</v>
      </c>
    </row>
    <row r="81" spans="1:114" x14ac:dyDescent="0.25">
      <c r="A81" s="1">
        <v>59</v>
      </c>
      <c r="B81" s="1" t="s">
        <v>111</v>
      </c>
      <c r="C81" s="1">
        <v>3076.000002168119</v>
      </c>
      <c r="D81" s="1">
        <v>0</v>
      </c>
      <c r="E81">
        <f t="shared" si="87"/>
        <v>21.294921518022569</v>
      </c>
      <c r="F81">
        <f t="shared" si="88"/>
        <v>0.29687613498892707</v>
      </c>
      <c r="G81">
        <f t="shared" si="89"/>
        <v>231.98899270496781</v>
      </c>
      <c r="H81">
        <f t="shared" si="90"/>
        <v>8.0034300239816254</v>
      </c>
      <c r="I81">
        <f t="shared" si="91"/>
        <v>2.195872742604287</v>
      </c>
      <c r="J81">
        <f t="shared" si="92"/>
        <v>27.351676940917969</v>
      </c>
      <c r="K81" s="1">
        <v>6</v>
      </c>
      <c r="L81">
        <f t="shared" si="93"/>
        <v>1.4200000166893005</v>
      </c>
      <c r="M81" s="1">
        <v>1</v>
      </c>
      <c r="N81">
        <f t="shared" si="94"/>
        <v>2.8400000333786011</v>
      </c>
      <c r="O81" s="1">
        <v>28.718795776367188</v>
      </c>
      <c r="P81" s="1">
        <v>27.351676940917969</v>
      </c>
      <c r="Q81" s="1">
        <v>28.931219100952148</v>
      </c>
      <c r="R81" s="1">
        <v>400.32650756835937</v>
      </c>
      <c r="S81" s="1">
        <v>371.2030029296875</v>
      </c>
      <c r="T81" s="1">
        <v>9.6852083206176758</v>
      </c>
      <c r="U81" s="1">
        <v>19.107278823852539</v>
      </c>
      <c r="V81" s="1">
        <v>18.676252365112305</v>
      </c>
      <c r="W81" s="1">
        <v>36.845088958740234</v>
      </c>
      <c r="X81" s="1">
        <v>499.92236328125</v>
      </c>
      <c r="Y81" s="1">
        <v>1499.0809326171875</v>
      </c>
      <c r="Z81" s="1">
        <v>285.4986572265625</v>
      </c>
      <c r="AA81" s="1">
        <v>76.299919128417969</v>
      </c>
      <c r="AB81" s="1">
        <v>-2.0878219604492187</v>
      </c>
      <c r="AC81" s="1">
        <v>0.19630175828933716</v>
      </c>
      <c r="AD81" s="1">
        <v>1</v>
      </c>
      <c r="AE81" s="1">
        <v>-0.21956524252891541</v>
      </c>
      <c r="AF81" s="1">
        <v>2.737391471862793</v>
      </c>
      <c r="AG81" s="1">
        <v>1</v>
      </c>
      <c r="AH81" s="1">
        <v>0</v>
      </c>
      <c r="AI81" s="1">
        <v>0.15999999642372131</v>
      </c>
      <c r="AJ81" s="1">
        <v>111115</v>
      </c>
      <c r="AK81">
        <f t="shared" si="95"/>
        <v>0.83320393880208321</v>
      </c>
      <c r="AL81">
        <f t="shared" si="96"/>
        <v>8.0034300239816246E-3</v>
      </c>
      <c r="AM81">
        <f t="shared" si="97"/>
        <v>300.50167694091795</v>
      </c>
      <c r="AN81">
        <f t="shared" si="98"/>
        <v>301.86879577636716</v>
      </c>
      <c r="AO81">
        <f t="shared" si="99"/>
        <v>239.85294385761881</v>
      </c>
      <c r="AP81">
        <f t="shared" si="100"/>
        <v>-1.1455037586035983</v>
      </c>
      <c r="AQ81">
        <f t="shared" si="101"/>
        <v>3.6537565716283686</v>
      </c>
      <c r="AR81">
        <f t="shared" si="102"/>
        <v>47.886768601665842</v>
      </c>
      <c r="AS81">
        <f t="shared" si="103"/>
        <v>28.779489777813303</v>
      </c>
      <c r="AT81">
        <f t="shared" si="104"/>
        <v>28.035236358642578</v>
      </c>
      <c r="AU81">
        <f t="shared" si="105"/>
        <v>3.8026418710706209</v>
      </c>
      <c r="AV81">
        <f t="shared" si="106"/>
        <v>0.26877957178546769</v>
      </c>
      <c r="AW81">
        <f t="shared" si="107"/>
        <v>1.4578838290240819</v>
      </c>
      <c r="AX81">
        <f t="shared" si="108"/>
        <v>2.3447580420465393</v>
      </c>
      <c r="AY81">
        <f t="shared" si="109"/>
        <v>0.17030415217402162</v>
      </c>
      <c r="AZ81">
        <f t="shared" si="110"/>
        <v>17.700741382072188</v>
      </c>
      <c r="BA81">
        <f t="shared" si="111"/>
        <v>0.62496529088939157</v>
      </c>
      <c r="BB81">
        <f t="shared" si="112"/>
        <v>43.7029895596486</v>
      </c>
      <c r="BC81">
        <f t="shared" si="113"/>
        <v>361.08041711579568</v>
      </c>
      <c r="BD81">
        <f t="shared" si="114"/>
        <v>2.5774084903563848E-2</v>
      </c>
    </row>
    <row r="82" spans="1:114" x14ac:dyDescent="0.25">
      <c r="A82" s="1">
        <v>60</v>
      </c>
      <c r="B82" s="1" t="s">
        <v>111</v>
      </c>
      <c r="C82" s="1">
        <v>3076.5000021569431</v>
      </c>
      <c r="D82" s="1">
        <v>0</v>
      </c>
      <c r="E82">
        <f t="shared" si="87"/>
        <v>21.294738461661343</v>
      </c>
      <c r="F82">
        <f t="shared" si="88"/>
        <v>0.29696164712824719</v>
      </c>
      <c r="G82">
        <f t="shared" si="89"/>
        <v>232.02323691057975</v>
      </c>
      <c r="H82">
        <f t="shared" si="90"/>
        <v>8.0056792846442519</v>
      </c>
      <c r="I82">
        <f t="shared" si="91"/>
        <v>2.1959120249418747</v>
      </c>
      <c r="J82">
        <f t="shared" si="92"/>
        <v>27.352157592773438</v>
      </c>
      <c r="K82" s="1">
        <v>6</v>
      </c>
      <c r="L82">
        <f t="shared" si="93"/>
        <v>1.4200000166893005</v>
      </c>
      <c r="M82" s="1">
        <v>1</v>
      </c>
      <c r="N82">
        <f t="shared" si="94"/>
        <v>2.8400000333786011</v>
      </c>
      <c r="O82" s="1">
        <v>28.720172882080078</v>
      </c>
      <c r="P82" s="1">
        <v>27.352157592773438</v>
      </c>
      <c r="Q82" s="1">
        <v>28.930221557617188</v>
      </c>
      <c r="R82" s="1">
        <v>400.32687377929687</v>
      </c>
      <c r="S82" s="1">
        <v>371.20419311523437</v>
      </c>
      <c r="T82" s="1">
        <v>9.6839485168457031</v>
      </c>
      <c r="U82" s="1">
        <v>19.108135223388672</v>
      </c>
      <c r="V82" s="1">
        <v>18.672309875488281</v>
      </c>
      <c r="W82" s="1">
        <v>36.843757629394531</v>
      </c>
      <c r="X82" s="1">
        <v>499.95013427734375</v>
      </c>
      <c r="Y82" s="1">
        <v>1499.06494140625</v>
      </c>
      <c r="Z82" s="1">
        <v>285.56387329101562</v>
      </c>
      <c r="AA82" s="1">
        <v>76.299827575683594</v>
      </c>
      <c r="AB82" s="1">
        <v>-2.0878219604492187</v>
      </c>
      <c r="AC82" s="1">
        <v>0.19630175828933716</v>
      </c>
      <c r="AD82" s="1">
        <v>1</v>
      </c>
      <c r="AE82" s="1">
        <v>-0.21956524252891541</v>
      </c>
      <c r="AF82" s="1">
        <v>2.737391471862793</v>
      </c>
      <c r="AG82" s="1">
        <v>1</v>
      </c>
      <c r="AH82" s="1">
        <v>0</v>
      </c>
      <c r="AI82" s="1">
        <v>0.15999999642372131</v>
      </c>
      <c r="AJ82" s="1">
        <v>111115</v>
      </c>
      <c r="AK82">
        <f t="shared" si="95"/>
        <v>0.83325022379557268</v>
      </c>
      <c r="AL82">
        <f t="shared" si="96"/>
        <v>8.0056792846442525E-3</v>
      </c>
      <c r="AM82">
        <f t="shared" si="97"/>
        <v>300.50215759277341</v>
      </c>
      <c r="AN82">
        <f t="shared" si="98"/>
        <v>301.87017288208006</v>
      </c>
      <c r="AO82">
        <f t="shared" si="99"/>
        <v>239.850385263926</v>
      </c>
      <c r="AP82">
        <f t="shared" si="100"/>
        <v>-1.1465781783080777</v>
      </c>
      <c r="AQ82">
        <f t="shared" si="101"/>
        <v>3.6538594477792765</v>
      </c>
      <c r="AR82">
        <f t="shared" si="102"/>
        <v>47.888174375688173</v>
      </c>
      <c r="AS82">
        <f t="shared" si="103"/>
        <v>28.780039152299501</v>
      </c>
      <c r="AT82">
        <f t="shared" si="104"/>
        <v>28.036165237426758</v>
      </c>
      <c r="AU82">
        <f t="shared" si="105"/>
        <v>3.8028477367333999</v>
      </c>
      <c r="AV82">
        <f t="shared" si="106"/>
        <v>0.26884966207815464</v>
      </c>
      <c r="AW82">
        <f t="shared" si="107"/>
        <v>1.4579474228374019</v>
      </c>
      <c r="AX82">
        <f t="shared" si="108"/>
        <v>2.3449003138959981</v>
      </c>
      <c r="AY82">
        <f t="shared" si="109"/>
        <v>0.17034917547945297</v>
      </c>
      <c r="AZ82">
        <f t="shared" si="110"/>
        <v>17.703332969829223</v>
      </c>
      <c r="BA82">
        <f t="shared" si="111"/>
        <v>0.62505553874105046</v>
      </c>
      <c r="BB82">
        <f t="shared" si="112"/>
        <v>43.705036284064683</v>
      </c>
      <c r="BC82">
        <f t="shared" si="113"/>
        <v>361.0816943175696</v>
      </c>
      <c r="BD82">
        <f t="shared" si="114"/>
        <v>2.5774979229715306E-2</v>
      </c>
      <c r="BE82">
        <f>AVERAGE(E68:E82)</f>
        <v>21.336809043965939</v>
      </c>
      <c r="BF82">
        <f>AVERAGE(O68:O82)</f>
        <v>28.710150655110677</v>
      </c>
      <c r="BG82">
        <f>AVERAGE(P68:P82)</f>
        <v>27.337985102335612</v>
      </c>
      <c r="BH82" t="e">
        <f>AVERAGE(B68:B82)</f>
        <v>#DIV/0!</v>
      </c>
      <c r="BI82">
        <f t="shared" ref="BI82:DJ82" si="115">AVERAGE(C68:C82)</f>
        <v>3073.0333355677626</v>
      </c>
      <c r="BJ82">
        <f t="shared" si="115"/>
        <v>0</v>
      </c>
      <c r="BK82">
        <f t="shared" si="115"/>
        <v>21.336809043965939</v>
      </c>
      <c r="BL82">
        <f t="shared" si="115"/>
        <v>0.29745651575161947</v>
      </c>
      <c r="BM82">
        <f t="shared" si="115"/>
        <v>231.95982524501954</v>
      </c>
      <c r="BN82">
        <f t="shared" si="115"/>
        <v>8.0055911545023672</v>
      </c>
      <c r="BO82">
        <f t="shared" si="115"/>
        <v>2.1926343885582251</v>
      </c>
      <c r="BP82">
        <f t="shared" si="115"/>
        <v>27.337985102335612</v>
      </c>
      <c r="BQ82">
        <f t="shared" si="115"/>
        <v>6</v>
      </c>
      <c r="BR82">
        <f t="shared" si="115"/>
        <v>1.4200000166893005</v>
      </c>
      <c r="BS82">
        <f t="shared" si="115"/>
        <v>1</v>
      </c>
      <c r="BT82">
        <f t="shared" si="115"/>
        <v>2.8400000333786011</v>
      </c>
      <c r="BU82">
        <f t="shared" si="115"/>
        <v>28.710150655110677</v>
      </c>
      <c r="BV82">
        <f t="shared" si="115"/>
        <v>27.337985102335612</v>
      </c>
      <c r="BW82">
        <f t="shared" si="115"/>
        <v>28.929545211791993</v>
      </c>
      <c r="BX82">
        <f t="shared" si="115"/>
        <v>400.35012410481772</v>
      </c>
      <c r="BY82">
        <f t="shared" si="115"/>
        <v>371.17252400716148</v>
      </c>
      <c r="BZ82">
        <f t="shared" si="115"/>
        <v>9.6856695175170895</v>
      </c>
      <c r="CA82">
        <f t="shared" si="115"/>
        <v>19.111264038085938</v>
      </c>
      <c r="CB82">
        <f t="shared" si="115"/>
        <v>18.686576588948569</v>
      </c>
      <c r="CC82">
        <f t="shared" si="115"/>
        <v>36.871389007568361</v>
      </c>
      <c r="CD82">
        <f t="shared" si="115"/>
        <v>499.86837158203127</v>
      </c>
      <c r="CE82">
        <f t="shared" si="115"/>
        <v>1499.0832600911458</v>
      </c>
      <c r="CF82">
        <f t="shared" si="115"/>
        <v>285.59431762695311</v>
      </c>
      <c r="CG82">
        <f t="shared" si="115"/>
        <v>76.300196329752609</v>
      </c>
      <c r="CH82">
        <f t="shared" si="115"/>
        <v>-2.0878219604492187</v>
      </c>
      <c r="CI82">
        <f t="shared" si="115"/>
        <v>0.19630175828933716</v>
      </c>
      <c r="CJ82">
        <f t="shared" si="115"/>
        <v>1</v>
      </c>
      <c r="CK82">
        <f t="shared" si="115"/>
        <v>-0.21956524252891541</v>
      </c>
      <c r="CL82">
        <f t="shared" si="115"/>
        <v>2.737391471862793</v>
      </c>
      <c r="CM82">
        <f t="shared" si="115"/>
        <v>1</v>
      </c>
      <c r="CN82">
        <f t="shared" si="115"/>
        <v>0</v>
      </c>
      <c r="CO82">
        <f t="shared" si="115"/>
        <v>0.15999999642372131</v>
      </c>
      <c r="CP82">
        <f t="shared" si="115"/>
        <v>111115</v>
      </c>
      <c r="CQ82">
        <f t="shared" si="115"/>
        <v>0.8331139526367185</v>
      </c>
      <c r="CR82">
        <f t="shared" si="115"/>
        <v>8.0055911545023686E-3</v>
      </c>
      <c r="CS82">
        <f t="shared" si="115"/>
        <v>300.48798510233559</v>
      </c>
      <c r="CT82">
        <f t="shared" si="115"/>
        <v>301.86015065511066</v>
      </c>
      <c r="CU82">
        <f t="shared" si="115"/>
        <v>239.85331625344381</v>
      </c>
      <c r="CV82">
        <f t="shared" si="115"/>
        <v>-1.1459660315250799</v>
      </c>
      <c r="CW82">
        <f t="shared" si="115"/>
        <v>3.6508275857600854</v>
      </c>
      <c r="CX82">
        <f t="shared" si="115"/>
        <v>47.848207091238351</v>
      </c>
      <c r="CY82">
        <f t="shared" si="115"/>
        <v>28.736943053152409</v>
      </c>
      <c r="CZ82">
        <f t="shared" si="115"/>
        <v>28.024067878723145</v>
      </c>
      <c r="DA82">
        <f t="shared" si="115"/>
        <v>3.8001677204467308</v>
      </c>
      <c r="DB82">
        <f t="shared" si="115"/>
        <v>0.26925518474540161</v>
      </c>
      <c r="DC82">
        <f t="shared" si="115"/>
        <v>1.4581931972018611</v>
      </c>
      <c r="DD82">
        <f t="shared" si="115"/>
        <v>2.3419745232448701</v>
      </c>
      <c r="DE82">
        <f t="shared" si="115"/>
        <v>0.17060967592728732</v>
      </c>
      <c r="DF82">
        <f t="shared" si="115"/>
        <v>17.698580214143256</v>
      </c>
      <c r="DG82">
        <f t="shared" si="115"/>
        <v>0.62493801899139767</v>
      </c>
      <c r="DH82">
        <f t="shared" si="115"/>
        <v>43.75233422398523</v>
      </c>
      <c r="DI82">
        <f t="shared" si="115"/>
        <v>361.03002686955176</v>
      </c>
      <c r="DJ82">
        <f t="shared" si="115"/>
        <v>2.5857561841851485E-2</v>
      </c>
    </row>
    <row r="83" spans="1:114" x14ac:dyDescent="0.25">
      <c r="A83" s="1" t="s">
        <v>9</v>
      </c>
      <c r="B83" s="1" t="s">
        <v>112</v>
      </c>
    </row>
    <row r="84" spans="1:114" x14ac:dyDescent="0.25">
      <c r="A84" s="1" t="s">
        <v>9</v>
      </c>
      <c r="B84" s="1" t="s">
        <v>113</v>
      </c>
    </row>
    <row r="85" spans="1:114" x14ac:dyDescent="0.25">
      <c r="A85" s="1">
        <v>61</v>
      </c>
      <c r="B85" s="1" t="s">
        <v>114</v>
      </c>
      <c r="C85" s="1">
        <v>3341.5000026263297</v>
      </c>
      <c r="D85" s="1">
        <v>0</v>
      </c>
      <c r="E85">
        <f t="shared" ref="E85:E99" si="116">(R85-S85*(1000-T85)/(1000-U85))*AK85</f>
        <v>20.300299414009721</v>
      </c>
      <c r="F85">
        <f t="shared" ref="F85:F99" si="117">IF(AV85&lt;&gt;0,1/(1/AV85-1/N85),0)</f>
        <v>0.24410856917966062</v>
      </c>
      <c r="G85">
        <f t="shared" ref="G85:G99" si="118">((AY85-AL85/2)*S85-E85)/(AY85+AL85/2)</f>
        <v>214.56617227550757</v>
      </c>
      <c r="H85">
        <f t="shared" ref="H85:H99" si="119">AL85*1000</f>
        <v>7.5935938587787106</v>
      </c>
      <c r="I85">
        <f t="shared" ref="I85:I99" si="120">(AQ85-AW85)</f>
        <v>2.4730443390307242</v>
      </c>
      <c r="J85">
        <f t="shared" ref="J85:J99" si="121">(P85+AP85*D85)</f>
        <v>30.269458770751953</v>
      </c>
      <c r="K85" s="1">
        <v>6</v>
      </c>
      <c r="L85">
        <f t="shared" ref="L85:L99" si="122">(K85*AE85+AF85)</f>
        <v>1.4200000166893005</v>
      </c>
      <c r="M85" s="1">
        <v>1</v>
      </c>
      <c r="N85">
        <f t="shared" ref="N85:N99" si="123">L85*(M85+1)*(M85+1)/(M85*M85+1)</f>
        <v>2.8400000333786011</v>
      </c>
      <c r="O85" s="1">
        <v>33.094150543212891</v>
      </c>
      <c r="P85" s="1">
        <v>30.269458770751953</v>
      </c>
      <c r="Q85" s="1">
        <v>34.004646301269531</v>
      </c>
      <c r="R85" s="1">
        <v>400.88739013671875</v>
      </c>
      <c r="S85" s="1">
        <v>373.11788940429687</v>
      </c>
      <c r="T85" s="1">
        <v>15.402915000915527</v>
      </c>
      <c r="U85" s="1">
        <v>24.29676628112793</v>
      </c>
      <c r="V85" s="1">
        <v>23.13909912109375</v>
      </c>
      <c r="W85" s="1">
        <v>36.499927520751953</v>
      </c>
      <c r="X85" s="1">
        <v>499.83480834960937</v>
      </c>
      <c r="Y85" s="1">
        <v>1500.3038330078125</v>
      </c>
      <c r="Z85" s="1">
        <v>285.7457275390625</v>
      </c>
      <c r="AA85" s="1">
        <v>76.297927856445313</v>
      </c>
      <c r="AB85" s="1">
        <v>-2.1409530639648437</v>
      </c>
      <c r="AC85" s="1">
        <v>0.15282756090164185</v>
      </c>
      <c r="AD85" s="1">
        <v>1</v>
      </c>
      <c r="AE85" s="1">
        <v>-0.21956524252891541</v>
      </c>
      <c r="AF85" s="1">
        <v>2.737391471862793</v>
      </c>
      <c r="AG85" s="1">
        <v>1</v>
      </c>
      <c r="AH85" s="1">
        <v>0</v>
      </c>
      <c r="AI85" s="1">
        <v>0.15999999642372131</v>
      </c>
      <c r="AJ85" s="1">
        <v>111115</v>
      </c>
      <c r="AK85">
        <f t="shared" ref="AK85:AK99" si="124">X85*0.000001/(K85*0.0001)</f>
        <v>0.83305801391601553</v>
      </c>
      <c r="AL85">
        <f t="shared" ref="AL85:AL99" si="125">(U85-T85)/(1000-U85)*AK85</f>
        <v>7.5935938587787105E-3</v>
      </c>
      <c r="AM85">
        <f t="shared" ref="AM85:AM99" si="126">(P85+273.15)</f>
        <v>303.41945877075193</v>
      </c>
      <c r="AN85">
        <f t="shared" ref="AN85:AN99" si="127">(O85+273.15)</f>
        <v>306.24415054321287</v>
      </c>
      <c r="AO85">
        <f t="shared" ref="AO85:AO99" si="128">(Y85*AG85+Z85*AH85)*AI85</f>
        <v>240.04860791574538</v>
      </c>
      <c r="AP85">
        <f t="shared" ref="AP85:AP99" si="129">((AO85+0.00000010773*(AN85^4-AM85^4))-AL85*44100)/(L85*51.4+0.00000043092*AM85^3)</f>
        <v>-0.70978482976211177</v>
      </c>
      <c r="AQ85">
        <f t="shared" ref="AQ85:AQ99" si="130">0.61365*EXP(17.502*J85/(240.97+J85))</f>
        <v>4.3268372598931357</v>
      </c>
      <c r="AR85">
        <f t="shared" ref="AR85:AR99" si="131">AQ85*1000/AA85</f>
        <v>56.709761083342755</v>
      </c>
      <c r="AS85">
        <f t="shared" ref="AS85:AS99" si="132">(AR85-U85)</f>
        <v>32.412994802214826</v>
      </c>
      <c r="AT85">
        <f t="shared" ref="AT85:AT99" si="133">IF(D85,P85,(O85+P85)/2)</f>
        <v>31.681804656982422</v>
      </c>
      <c r="AU85">
        <f t="shared" ref="AU85:AU99" si="134">0.61365*EXP(17.502*AT85/(240.97+AT85))</f>
        <v>4.6897550220345465</v>
      </c>
      <c r="AV85">
        <f t="shared" ref="AV85:AV99" si="135">IF(AS85&lt;&gt;0,(1000-(AR85+U85)/2)/AS85*AL85,0)</f>
        <v>0.22478726723279913</v>
      </c>
      <c r="AW85">
        <f t="shared" ref="AW85:AW99" si="136">U85*AA85/1000</f>
        <v>1.8537929208624118</v>
      </c>
      <c r="AX85">
        <f t="shared" ref="AX85:AX99" si="137">(AU85-AW85)</f>
        <v>2.835962101172135</v>
      </c>
      <c r="AY85">
        <f t="shared" ref="AY85:AY99" si="138">1/(1.6/F85+1.37/N85)</f>
        <v>0.14210893999050517</v>
      </c>
      <c r="AZ85">
        <f t="shared" ref="AZ85:AZ99" si="139">G85*AA85*0.001</f>
        <v>16.370954332710294</v>
      </c>
      <c r="BA85">
        <f t="shared" ref="BA85:BA99" si="140">G85/S85</f>
        <v>0.57506267688765667</v>
      </c>
      <c r="BB85">
        <f t="shared" ref="BB85:BB99" si="141">(1-AL85*AA85/AQ85/F85)*100</f>
        <v>45.146224779072931</v>
      </c>
      <c r="BC85">
        <f t="shared" ref="BC85:BC99" si="142">(S85-E85/(N85/1.35))</f>
        <v>363.46809930330511</v>
      </c>
      <c r="BD85">
        <f t="shared" ref="BD85:BD99" si="143">E85*BB85/100/BC85</f>
        <v>2.5214919333610735E-2</v>
      </c>
    </row>
    <row r="86" spans="1:114" x14ac:dyDescent="0.25">
      <c r="A86" s="1">
        <v>62</v>
      </c>
      <c r="B86" s="1" t="s">
        <v>114</v>
      </c>
      <c r="C86" s="1">
        <v>3341.5000026263297</v>
      </c>
      <c r="D86" s="1">
        <v>0</v>
      </c>
      <c r="E86">
        <f t="shared" si="116"/>
        <v>20.300299414009721</v>
      </c>
      <c r="F86">
        <f t="shared" si="117"/>
        <v>0.24410856917966062</v>
      </c>
      <c r="G86">
        <f t="shared" si="118"/>
        <v>214.56617227550757</v>
      </c>
      <c r="H86">
        <f t="shared" si="119"/>
        <v>7.5935938587787106</v>
      </c>
      <c r="I86">
        <f t="shared" si="120"/>
        <v>2.4730443390307242</v>
      </c>
      <c r="J86">
        <f t="shared" si="121"/>
        <v>30.269458770751953</v>
      </c>
      <c r="K86" s="1">
        <v>6</v>
      </c>
      <c r="L86">
        <f t="shared" si="122"/>
        <v>1.4200000166893005</v>
      </c>
      <c r="M86" s="1">
        <v>1</v>
      </c>
      <c r="N86">
        <f t="shared" si="123"/>
        <v>2.8400000333786011</v>
      </c>
      <c r="O86" s="1">
        <v>33.094150543212891</v>
      </c>
      <c r="P86" s="1">
        <v>30.269458770751953</v>
      </c>
      <c r="Q86" s="1">
        <v>34.004646301269531</v>
      </c>
      <c r="R86" s="1">
        <v>400.88739013671875</v>
      </c>
      <c r="S86" s="1">
        <v>373.11788940429687</v>
      </c>
      <c r="T86" s="1">
        <v>15.402915000915527</v>
      </c>
      <c r="U86" s="1">
        <v>24.29676628112793</v>
      </c>
      <c r="V86" s="1">
        <v>23.13909912109375</v>
      </c>
      <c r="W86" s="1">
        <v>36.499927520751953</v>
      </c>
      <c r="X86" s="1">
        <v>499.83480834960937</v>
      </c>
      <c r="Y86" s="1">
        <v>1500.3038330078125</v>
      </c>
      <c r="Z86" s="1">
        <v>285.7457275390625</v>
      </c>
      <c r="AA86" s="1">
        <v>76.297927856445313</v>
      </c>
      <c r="AB86" s="1">
        <v>-2.1409530639648437</v>
      </c>
      <c r="AC86" s="1">
        <v>0.15282756090164185</v>
      </c>
      <c r="AD86" s="1">
        <v>1</v>
      </c>
      <c r="AE86" s="1">
        <v>-0.21956524252891541</v>
      </c>
      <c r="AF86" s="1">
        <v>2.737391471862793</v>
      </c>
      <c r="AG86" s="1">
        <v>1</v>
      </c>
      <c r="AH86" s="1">
        <v>0</v>
      </c>
      <c r="AI86" s="1">
        <v>0.15999999642372131</v>
      </c>
      <c r="AJ86" s="1">
        <v>111115</v>
      </c>
      <c r="AK86">
        <f t="shared" si="124"/>
        <v>0.83305801391601553</v>
      </c>
      <c r="AL86">
        <f t="shared" si="125"/>
        <v>7.5935938587787105E-3</v>
      </c>
      <c r="AM86">
        <f t="shared" si="126"/>
        <v>303.41945877075193</v>
      </c>
      <c r="AN86">
        <f t="shared" si="127"/>
        <v>306.24415054321287</v>
      </c>
      <c r="AO86">
        <f t="shared" si="128"/>
        <v>240.04860791574538</v>
      </c>
      <c r="AP86">
        <f t="shared" si="129"/>
        <v>-0.70978482976211177</v>
      </c>
      <c r="AQ86">
        <f t="shared" si="130"/>
        <v>4.3268372598931357</v>
      </c>
      <c r="AR86">
        <f t="shared" si="131"/>
        <v>56.709761083342755</v>
      </c>
      <c r="AS86">
        <f t="shared" si="132"/>
        <v>32.412994802214826</v>
      </c>
      <c r="AT86">
        <f t="shared" si="133"/>
        <v>31.681804656982422</v>
      </c>
      <c r="AU86">
        <f t="shared" si="134"/>
        <v>4.6897550220345465</v>
      </c>
      <c r="AV86">
        <f t="shared" si="135"/>
        <v>0.22478726723279913</v>
      </c>
      <c r="AW86">
        <f t="shared" si="136"/>
        <v>1.8537929208624118</v>
      </c>
      <c r="AX86">
        <f t="shared" si="137"/>
        <v>2.835962101172135</v>
      </c>
      <c r="AY86">
        <f t="shared" si="138"/>
        <v>0.14210893999050517</v>
      </c>
      <c r="AZ86">
        <f t="shared" si="139"/>
        <v>16.370954332710294</v>
      </c>
      <c r="BA86">
        <f t="shared" si="140"/>
        <v>0.57506267688765667</v>
      </c>
      <c r="BB86">
        <f t="shared" si="141"/>
        <v>45.146224779072931</v>
      </c>
      <c r="BC86">
        <f t="shared" si="142"/>
        <v>363.46809930330511</v>
      </c>
      <c r="BD86">
        <f t="shared" si="143"/>
        <v>2.5214919333610735E-2</v>
      </c>
    </row>
    <row r="87" spans="1:114" x14ac:dyDescent="0.25">
      <c r="A87" s="1">
        <v>63</v>
      </c>
      <c r="B87" s="1" t="s">
        <v>114</v>
      </c>
      <c r="C87" s="1">
        <v>3342.0000026151538</v>
      </c>
      <c r="D87" s="1">
        <v>0</v>
      </c>
      <c r="E87">
        <f t="shared" si="116"/>
        <v>20.259254242645259</v>
      </c>
      <c r="F87">
        <f t="shared" si="117"/>
        <v>0.24383460023141301</v>
      </c>
      <c r="G87">
        <f t="shared" si="118"/>
        <v>214.72542676227704</v>
      </c>
      <c r="H87">
        <f t="shared" si="119"/>
        <v>7.5899159320417589</v>
      </c>
      <c r="I87">
        <f t="shared" si="120"/>
        <v>2.4743749964119042</v>
      </c>
      <c r="J87">
        <f t="shared" si="121"/>
        <v>30.27391242980957</v>
      </c>
      <c r="K87" s="1">
        <v>6</v>
      </c>
      <c r="L87">
        <f t="shared" si="122"/>
        <v>1.4200000166893005</v>
      </c>
      <c r="M87" s="1">
        <v>1</v>
      </c>
      <c r="N87">
        <f t="shared" si="123"/>
        <v>2.8400000333786011</v>
      </c>
      <c r="O87" s="1">
        <v>33.095779418945313</v>
      </c>
      <c r="P87" s="1">
        <v>30.27391242980957</v>
      </c>
      <c r="Q87" s="1">
        <v>34.005828857421875</v>
      </c>
      <c r="R87" s="1">
        <v>400.87136840820312</v>
      </c>
      <c r="S87" s="1">
        <v>373.1514892578125</v>
      </c>
      <c r="T87" s="1">
        <v>15.404052734375</v>
      </c>
      <c r="U87" s="1">
        <v>24.293939590454102</v>
      </c>
      <c r="V87" s="1">
        <v>23.13856315612793</v>
      </c>
      <c r="W87" s="1">
        <v>36.492141723632813</v>
      </c>
      <c r="X87" s="1">
        <v>499.81695556640625</v>
      </c>
      <c r="Y87" s="1">
        <v>1500.347900390625</v>
      </c>
      <c r="Z87" s="1">
        <v>285.72604370117187</v>
      </c>
      <c r="AA87" s="1">
        <v>76.297508239746094</v>
      </c>
      <c r="AB87" s="1">
        <v>-2.1409530639648437</v>
      </c>
      <c r="AC87" s="1">
        <v>0.15282756090164185</v>
      </c>
      <c r="AD87" s="1">
        <v>1</v>
      </c>
      <c r="AE87" s="1">
        <v>-0.21956524252891541</v>
      </c>
      <c r="AF87" s="1">
        <v>2.737391471862793</v>
      </c>
      <c r="AG87" s="1">
        <v>1</v>
      </c>
      <c r="AH87" s="1">
        <v>0</v>
      </c>
      <c r="AI87" s="1">
        <v>0.15999999642372131</v>
      </c>
      <c r="AJ87" s="1">
        <v>111115</v>
      </c>
      <c r="AK87">
        <f t="shared" si="124"/>
        <v>0.83302825927734359</v>
      </c>
      <c r="AL87">
        <f t="shared" si="125"/>
        <v>7.5899159320417589E-3</v>
      </c>
      <c r="AM87">
        <f t="shared" si="126"/>
        <v>303.42391242980955</v>
      </c>
      <c r="AN87">
        <f t="shared" si="127"/>
        <v>306.24577941894529</v>
      </c>
      <c r="AO87">
        <f t="shared" si="128"/>
        <v>240.05565869683778</v>
      </c>
      <c r="AP87">
        <f t="shared" si="129"/>
        <v>-0.70818328381511664</v>
      </c>
      <c r="AQ87">
        <f t="shared" si="130"/>
        <v>4.3279420524904699</v>
      </c>
      <c r="AR87">
        <f t="shared" si="131"/>
        <v>56.724553033776409</v>
      </c>
      <c r="AS87">
        <f t="shared" si="132"/>
        <v>32.430613443322308</v>
      </c>
      <c r="AT87">
        <f t="shared" si="133"/>
        <v>31.684845924377441</v>
      </c>
      <c r="AU87">
        <f t="shared" si="134"/>
        <v>4.6905642507576744</v>
      </c>
      <c r="AV87">
        <f t="shared" si="135"/>
        <v>0.22455493081528313</v>
      </c>
      <c r="AW87">
        <f t="shared" si="136"/>
        <v>1.8535670560785658</v>
      </c>
      <c r="AX87">
        <f t="shared" si="137"/>
        <v>2.8369971946791086</v>
      </c>
      <c r="AY87">
        <f t="shared" si="138"/>
        <v>0.14196036986508631</v>
      </c>
      <c r="AZ87">
        <f t="shared" si="139"/>
        <v>16.383015017677828</v>
      </c>
      <c r="BA87">
        <f t="shared" si="140"/>
        <v>0.57543767864724238</v>
      </c>
      <c r="BB87">
        <f t="shared" si="141"/>
        <v>45.125503194087955</v>
      </c>
      <c r="BC87">
        <f t="shared" si="142"/>
        <v>363.52121006551465</v>
      </c>
      <c r="BD87">
        <f t="shared" si="143"/>
        <v>2.5148712557145361E-2</v>
      </c>
    </row>
    <row r="88" spans="1:114" x14ac:dyDescent="0.25">
      <c r="A88" s="1">
        <v>64</v>
      </c>
      <c r="B88" s="1" t="s">
        <v>115</v>
      </c>
      <c r="C88" s="1">
        <v>3342.5000026039779</v>
      </c>
      <c r="D88" s="1">
        <v>0</v>
      </c>
      <c r="E88">
        <f t="shared" si="116"/>
        <v>20.229744851863437</v>
      </c>
      <c r="F88">
        <f t="shared" si="117"/>
        <v>0.24373317862697924</v>
      </c>
      <c r="G88">
        <f t="shared" si="118"/>
        <v>214.88055967680916</v>
      </c>
      <c r="H88">
        <f t="shared" si="119"/>
        <v>7.5888848724136215</v>
      </c>
      <c r="I88">
        <f t="shared" si="120"/>
        <v>2.4749773337479146</v>
      </c>
      <c r="J88">
        <f t="shared" si="121"/>
        <v>30.276365280151367</v>
      </c>
      <c r="K88" s="1">
        <v>6</v>
      </c>
      <c r="L88">
        <f t="shared" si="122"/>
        <v>1.4200000166893005</v>
      </c>
      <c r="M88" s="1">
        <v>1</v>
      </c>
      <c r="N88">
        <f t="shared" si="123"/>
        <v>2.8400000333786011</v>
      </c>
      <c r="O88" s="1">
        <v>33.096786499023438</v>
      </c>
      <c r="P88" s="1">
        <v>30.276365280151367</v>
      </c>
      <c r="Q88" s="1">
        <v>34.006874084472656</v>
      </c>
      <c r="R88" s="1">
        <v>400.84707641601562</v>
      </c>
      <c r="S88" s="1">
        <v>373.16238403320312</v>
      </c>
      <c r="T88" s="1">
        <v>15.405142784118652</v>
      </c>
      <c r="U88" s="1">
        <v>24.294013977050781</v>
      </c>
      <c r="V88" s="1">
        <v>23.138898849487305</v>
      </c>
      <c r="W88" s="1">
        <v>36.490200042724609</v>
      </c>
      <c r="X88" s="1">
        <v>499.80612182617187</v>
      </c>
      <c r="Y88" s="1">
        <v>1500.3076171875</v>
      </c>
      <c r="Z88" s="1">
        <v>285.77493286132812</v>
      </c>
      <c r="AA88" s="1">
        <v>76.297531127929688</v>
      </c>
      <c r="AB88" s="1">
        <v>-2.1409530639648437</v>
      </c>
      <c r="AC88" s="1">
        <v>0.15282756090164185</v>
      </c>
      <c r="AD88" s="1">
        <v>1</v>
      </c>
      <c r="AE88" s="1">
        <v>-0.21956524252891541</v>
      </c>
      <c r="AF88" s="1">
        <v>2.737391471862793</v>
      </c>
      <c r="AG88" s="1">
        <v>1</v>
      </c>
      <c r="AH88" s="1">
        <v>0</v>
      </c>
      <c r="AI88" s="1">
        <v>0.15999999642372131</v>
      </c>
      <c r="AJ88" s="1">
        <v>111115</v>
      </c>
      <c r="AK88">
        <f t="shared" si="124"/>
        <v>0.83301020304361972</v>
      </c>
      <c r="AL88">
        <f t="shared" si="125"/>
        <v>7.5888848724136211E-3</v>
      </c>
      <c r="AM88">
        <f t="shared" si="126"/>
        <v>303.42636528015134</v>
      </c>
      <c r="AN88">
        <f t="shared" si="127"/>
        <v>306.24678649902341</v>
      </c>
      <c r="AO88">
        <f t="shared" si="128"/>
        <v>240.04921338448185</v>
      </c>
      <c r="AP88">
        <f t="shared" si="129"/>
        <v>-0.70792255898205114</v>
      </c>
      <c r="AQ88">
        <f t="shared" si="130"/>
        <v>4.3285506213843057</v>
      </c>
      <c r="AR88">
        <f t="shared" si="131"/>
        <v>56.732512276531374</v>
      </c>
      <c r="AS88">
        <f t="shared" si="132"/>
        <v>32.438498299480592</v>
      </c>
      <c r="AT88">
        <f t="shared" si="133"/>
        <v>31.686575889587402</v>
      </c>
      <c r="AU88">
        <f t="shared" si="134"/>
        <v>4.6910246188656588</v>
      </c>
      <c r="AV88">
        <f t="shared" si="135"/>
        <v>0.22446891084520995</v>
      </c>
      <c r="AW88">
        <f t="shared" si="136"/>
        <v>1.8535732876363908</v>
      </c>
      <c r="AX88">
        <f t="shared" si="137"/>
        <v>2.8374513312292677</v>
      </c>
      <c r="AY88">
        <f t="shared" si="138"/>
        <v>0.14190536432796264</v>
      </c>
      <c r="AZ88">
        <f t="shared" si="139"/>
        <v>16.394856190728301</v>
      </c>
      <c r="BA88">
        <f t="shared" si="140"/>
        <v>0.57583660323514707</v>
      </c>
      <c r="BB88">
        <f t="shared" si="141"/>
        <v>45.117827277260645</v>
      </c>
      <c r="BC88">
        <f t="shared" si="142"/>
        <v>363.54613219199234</v>
      </c>
      <c r="BD88">
        <f t="shared" si="143"/>
        <v>2.5106088423666947E-2</v>
      </c>
    </row>
    <row r="89" spans="1:114" x14ac:dyDescent="0.25">
      <c r="A89" s="1">
        <v>65</v>
      </c>
      <c r="B89" s="1" t="s">
        <v>115</v>
      </c>
      <c r="C89" s="1">
        <v>3343.000002592802</v>
      </c>
      <c r="D89" s="1">
        <v>0</v>
      </c>
      <c r="E89">
        <f t="shared" si="116"/>
        <v>20.199756718284</v>
      </c>
      <c r="F89">
        <f t="shared" si="117"/>
        <v>0.24381508108444558</v>
      </c>
      <c r="G89">
        <f t="shared" si="118"/>
        <v>215.12067817035492</v>
      </c>
      <c r="H89">
        <f t="shared" si="119"/>
        <v>7.5903302849817704</v>
      </c>
      <c r="I89">
        <f t="shared" si="120"/>
        <v>2.4747066111029303</v>
      </c>
      <c r="J89">
        <f t="shared" si="121"/>
        <v>30.275575637817383</v>
      </c>
      <c r="K89" s="1">
        <v>6</v>
      </c>
      <c r="L89">
        <f t="shared" si="122"/>
        <v>1.4200000166893005</v>
      </c>
      <c r="M89" s="1">
        <v>1</v>
      </c>
      <c r="N89">
        <f t="shared" si="123"/>
        <v>2.8400000333786011</v>
      </c>
      <c r="O89" s="1">
        <v>33.098434448242187</v>
      </c>
      <c r="P89" s="1">
        <v>30.275575637817383</v>
      </c>
      <c r="Q89" s="1">
        <v>34.006614685058594</v>
      </c>
      <c r="R89" s="1">
        <v>400.80136108398437</v>
      </c>
      <c r="S89" s="1">
        <v>373.15081787109375</v>
      </c>
      <c r="T89" s="1">
        <v>15.403812408447266</v>
      </c>
      <c r="U89" s="1">
        <v>24.294790267944336</v>
      </c>
      <c r="V89" s="1">
        <v>23.134954452514648</v>
      </c>
      <c r="W89" s="1">
        <v>36.488296508789062</v>
      </c>
      <c r="X89" s="1">
        <v>499.782470703125</v>
      </c>
      <c r="Y89" s="1">
        <v>1500.3349609375</v>
      </c>
      <c r="Z89" s="1">
        <v>285.8482666015625</v>
      </c>
      <c r="AA89" s="1">
        <v>76.298171997070312</v>
      </c>
      <c r="AB89" s="1">
        <v>-2.1409530639648437</v>
      </c>
      <c r="AC89" s="1">
        <v>0.15282756090164185</v>
      </c>
      <c r="AD89" s="1">
        <v>1</v>
      </c>
      <c r="AE89" s="1">
        <v>-0.21956524252891541</v>
      </c>
      <c r="AF89" s="1">
        <v>2.737391471862793</v>
      </c>
      <c r="AG89" s="1">
        <v>1</v>
      </c>
      <c r="AH89" s="1">
        <v>0</v>
      </c>
      <c r="AI89" s="1">
        <v>0.15999999642372131</v>
      </c>
      <c r="AJ89" s="1">
        <v>111115</v>
      </c>
      <c r="AK89">
        <f t="shared" si="124"/>
        <v>0.83297078450520823</v>
      </c>
      <c r="AL89">
        <f t="shared" si="125"/>
        <v>7.5903302849817701E-3</v>
      </c>
      <c r="AM89">
        <f t="shared" si="126"/>
        <v>303.42557563781736</v>
      </c>
      <c r="AN89">
        <f t="shared" si="127"/>
        <v>306.24843444824216</v>
      </c>
      <c r="AO89">
        <f t="shared" si="128"/>
        <v>240.05358838438406</v>
      </c>
      <c r="AP89">
        <f t="shared" si="129"/>
        <v>-0.70826988654054246</v>
      </c>
      <c r="AQ89">
        <f t="shared" si="130"/>
        <v>4.3283546975992975</v>
      </c>
      <c r="AR89">
        <f t="shared" si="131"/>
        <v>56.729467879852969</v>
      </c>
      <c r="AS89">
        <f t="shared" si="132"/>
        <v>32.434677611908633</v>
      </c>
      <c r="AT89">
        <f t="shared" si="133"/>
        <v>31.687005043029785</v>
      </c>
      <c r="AU89">
        <f t="shared" si="134"/>
        <v>4.6911388287311837</v>
      </c>
      <c r="AV89">
        <f t="shared" si="135"/>
        <v>0.22453837623744782</v>
      </c>
      <c r="AW89">
        <f t="shared" si="136"/>
        <v>1.8536480864963669</v>
      </c>
      <c r="AX89">
        <f t="shared" si="137"/>
        <v>2.8374907422348166</v>
      </c>
      <c r="AY89">
        <f t="shared" si="138"/>
        <v>0.14194978398969674</v>
      </c>
      <c r="AZ89">
        <f t="shared" si="139"/>
        <v>16.413314503168149</v>
      </c>
      <c r="BA89">
        <f t="shared" si="140"/>
        <v>0.57649794096034679</v>
      </c>
      <c r="BB89">
        <f t="shared" si="141"/>
        <v>45.122868895655131</v>
      </c>
      <c r="BC89">
        <f t="shared" si="142"/>
        <v>363.54882095236763</v>
      </c>
      <c r="BD89">
        <f t="shared" si="143"/>
        <v>2.5071487557999241E-2</v>
      </c>
    </row>
    <row r="90" spans="1:114" x14ac:dyDescent="0.25">
      <c r="A90" s="1">
        <v>66</v>
      </c>
      <c r="B90" s="1" t="s">
        <v>116</v>
      </c>
      <c r="C90" s="1">
        <v>3343.000002592802</v>
      </c>
      <c r="D90" s="1">
        <v>0</v>
      </c>
      <c r="E90">
        <f t="shared" si="116"/>
        <v>20.199756718284</v>
      </c>
      <c r="F90">
        <f t="shared" si="117"/>
        <v>0.24381508108444558</v>
      </c>
      <c r="G90">
        <f t="shared" si="118"/>
        <v>215.12067817035492</v>
      </c>
      <c r="H90">
        <f t="shared" si="119"/>
        <v>7.5903302849817704</v>
      </c>
      <c r="I90">
        <f t="shared" si="120"/>
        <v>2.4747066111029303</v>
      </c>
      <c r="J90">
        <f t="shared" si="121"/>
        <v>30.275575637817383</v>
      </c>
      <c r="K90" s="1">
        <v>6</v>
      </c>
      <c r="L90">
        <f t="shared" si="122"/>
        <v>1.4200000166893005</v>
      </c>
      <c r="M90" s="1">
        <v>1</v>
      </c>
      <c r="N90">
        <f t="shared" si="123"/>
        <v>2.8400000333786011</v>
      </c>
      <c r="O90" s="1">
        <v>33.098434448242187</v>
      </c>
      <c r="P90" s="1">
        <v>30.275575637817383</v>
      </c>
      <c r="Q90" s="1">
        <v>34.006614685058594</v>
      </c>
      <c r="R90" s="1">
        <v>400.80136108398437</v>
      </c>
      <c r="S90" s="1">
        <v>373.15081787109375</v>
      </c>
      <c r="T90" s="1">
        <v>15.403812408447266</v>
      </c>
      <c r="U90" s="1">
        <v>24.294790267944336</v>
      </c>
      <c r="V90" s="1">
        <v>23.134954452514648</v>
      </c>
      <c r="W90" s="1">
        <v>36.488296508789062</v>
      </c>
      <c r="X90" s="1">
        <v>499.782470703125</v>
      </c>
      <c r="Y90" s="1">
        <v>1500.3349609375</v>
      </c>
      <c r="Z90" s="1">
        <v>285.8482666015625</v>
      </c>
      <c r="AA90" s="1">
        <v>76.298171997070312</v>
      </c>
      <c r="AB90" s="1">
        <v>-2.1409530639648437</v>
      </c>
      <c r="AC90" s="1">
        <v>0.15282756090164185</v>
      </c>
      <c r="AD90" s="1">
        <v>1</v>
      </c>
      <c r="AE90" s="1">
        <v>-0.21956524252891541</v>
      </c>
      <c r="AF90" s="1">
        <v>2.737391471862793</v>
      </c>
      <c r="AG90" s="1">
        <v>1</v>
      </c>
      <c r="AH90" s="1">
        <v>0</v>
      </c>
      <c r="AI90" s="1">
        <v>0.15999999642372131</v>
      </c>
      <c r="AJ90" s="1">
        <v>111115</v>
      </c>
      <c r="AK90">
        <f t="shared" si="124"/>
        <v>0.83297078450520823</v>
      </c>
      <c r="AL90">
        <f t="shared" si="125"/>
        <v>7.5903302849817701E-3</v>
      </c>
      <c r="AM90">
        <f t="shared" si="126"/>
        <v>303.42557563781736</v>
      </c>
      <c r="AN90">
        <f t="shared" si="127"/>
        <v>306.24843444824216</v>
      </c>
      <c r="AO90">
        <f t="shared" si="128"/>
        <v>240.05358838438406</v>
      </c>
      <c r="AP90">
        <f t="shared" si="129"/>
        <v>-0.70826988654054246</v>
      </c>
      <c r="AQ90">
        <f t="shared" si="130"/>
        <v>4.3283546975992975</v>
      </c>
      <c r="AR90">
        <f t="shared" si="131"/>
        <v>56.729467879852969</v>
      </c>
      <c r="AS90">
        <f t="shared" si="132"/>
        <v>32.434677611908633</v>
      </c>
      <c r="AT90">
        <f t="shared" si="133"/>
        <v>31.687005043029785</v>
      </c>
      <c r="AU90">
        <f t="shared" si="134"/>
        <v>4.6911388287311837</v>
      </c>
      <c r="AV90">
        <f t="shared" si="135"/>
        <v>0.22453837623744782</v>
      </c>
      <c r="AW90">
        <f t="shared" si="136"/>
        <v>1.8536480864963669</v>
      </c>
      <c r="AX90">
        <f t="shared" si="137"/>
        <v>2.8374907422348166</v>
      </c>
      <c r="AY90">
        <f t="shared" si="138"/>
        <v>0.14194978398969674</v>
      </c>
      <c r="AZ90">
        <f t="shared" si="139"/>
        <v>16.413314503168149</v>
      </c>
      <c r="BA90">
        <f t="shared" si="140"/>
        <v>0.57649794096034679</v>
      </c>
      <c r="BB90">
        <f t="shared" si="141"/>
        <v>45.122868895655131</v>
      </c>
      <c r="BC90">
        <f t="shared" si="142"/>
        <v>363.54882095236763</v>
      </c>
      <c r="BD90">
        <f t="shared" si="143"/>
        <v>2.5071487557999241E-2</v>
      </c>
    </row>
    <row r="91" spans="1:114" x14ac:dyDescent="0.25">
      <c r="A91" s="1">
        <v>67</v>
      </c>
      <c r="B91" s="1" t="s">
        <v>116</v>
      </c>
      <c r="C91" s="1">
        <v>3343.5000025816262</v>
      </c>
      <c r="D91" s="1">
        <v>0</v>
      </c>
      <c r="E91">
        <f t="shared" si="116"/>
        <v>20.213915602176588</v>
      </c>
      <c r="F91">
        <f t="shared" si="117"/>
        <v>0.24383855062618656</v>
      </c>
      <c r="G91">
        <f t="shared" si="118"/>
        <v>215.03679508418824</v>
      </c>
      <c r="H91">
        <f t="shared" si="119"/>
        <v>7.592047562156127</v>
      </c>
      <c r="I91">
        <f t="shared" si="120"/>
        <v>2.4750202318335366</v>
      </c>
      <c r="J91">
        <f t="shared" si="121"/>
        <v>30.277595520019531</v>
      </c>
      <c r="K91" s="1">
        <v>6</v>
      </c>
      <c r="L91">
        <f t="shared" si="122"/>
        <v>1.4200000166893005</v>
      </c>
      <c r="M91" s="1">
        <v>1</v>
      </c>
      <c r="N91">
        <f t="shared" si="123"/>
        <v>2.8400000333786011</v>
      </c>
      <c r="O91" s="1">
        <v>33.100467681884766</v>
      </c>
      <c r="P91" s="1">
        <v>30.277595520019531</v>
      </c>
      <c r="Q91" s="1">
        <v>34.006099700927734</v>
      </c>
      <c r="R91" s="1">
        <v>400.82232666015625</v>
      </c>
      <c r="S91" s="1">
        <v>373.15390014648437</v>
      </c>
      <c r="T91" s="1">
        <v>15.404397964477539</v>
      </c>
      <c r="U91" s="1">
        <v>24.297391891479492</v>
      </c>
      <c r="V91" s="1">
        <v>23.133058547973633</v>
      </c>
      <c r="W91" s="1">
        <v>36.487827301025391</v>
      </c>
      <c r="X91" s="1">
        <v>499.7808837890625</v>
      </c>
      <c r="Y91" s="1">
        <v>1500.3765869140625</v>
      </c>
      <c r="Z91" s="1">
        <v>285.84716796875</v>
      </c>
      <c r="AA91" s="1">
        <v>76.297721862792969</v>
      </c>
      <c r="AB91" s="1">
        <v>-2.1409530639648437</v>
      </c>
      <c r="AC91" s="1">
        <v>0.15282756090164185</v>
      </c>
      <c r="AD91" s="1">
        <v>0.66666668653488159</v>
      </c>
      <c r="AE91" s="1">
        <v>-0.21956524252891541</v>
      </c>
      <c r="AF91" s="1">
        <v>2.737391471862793</v>
      </c>
      <c r="AG91" s="1">
        <v>1</v>
      </c>
      <c r="AH91" s="1">
        <v>0</v>
      </c>
      <c r="AI91" s="1">
        <v>0.15999999642372131</v>
      </c>
      <c r="AJ91" s="1">
        <v>111115</v>
      </c>
      <c r="AK91">
        <f t="shared" si="124"/>
        <v>0.8329681396484373</v>
      </c>
      <c r="AL91">
        <f t="shared" si="125"/>
        <v>7.5920475621561265E-3</v>
      </c>
      <c r="AM91">
        <f t="shared" si="126"/>
        <v>303.42759552001951</v>
      </c>
      <c r="AN91">
        <f t="shared" si="127"/>
        <v>306.25046768188474</v>
      </c>
      <c r="AO91">
        <f t="shared" si="128"/>
        <v>240.06024854048519</v>
      </c>
      <c r="AP91">
        <f t="shared" si="129"/>
        <v>-0.70907024284284703</v>
      </c>
      <c r="AQ91">
        <f t="shared" si="130"/>
        <v>4.3288558803609201</v>
      </c>
      <c r="AR91">
        <f t="shared" si="131"/>
        <v>56.736371344685089</v>
      </c>
      <c r="AS91">
        <f t="shared" si="132"/>
        <v>32.438979453205597</v>
      </c>
      <c r="AT91">
        <f t="shared" si="133"/>
        <v>31.689031600952148</v>
      </c>
      <c r="AU91">
        <f t="shared" si="134"/>
        <v>4.6916781858074579</v>
      </c>
      <c r="AV91">
        <f t="shared" si="135"/>
        <v>0.22455828119837948</v>
      </c>
      <c r="AW91">
        <f t="shared" si="136"/>
        <v>1.8538356485273835</v>
      </c>
      <c r="AX91">
        <f t="shared" si="137"/>
        <v>2.8378425372800744</v>
      </c>
      <c r="AY91">
        <f t="shared" si="138"/>
        <v>0.14196251227997977</v>
      </c>
      <c r="AZ91">
        <f t="shared" si="139"/>
        <v>16.4068175815998</v>
      </c>
      <c r="BA91">
        <f t="shared" si="140"/>
        <v>0.57626838417010762</v>
      </c>
      <c r="BB91">
        <f t="shared" si="141"/>
        <v>45.122414442784766</v>
      </c>
      <c r="BC91">
        <f t="shared" si="142"/>
        <v>363.54517277246589</v>
      </c>
      <c r="BD91">
        <f t="shared" si="143"/>
        <v>2.5089060332091021E-2</v>
      </c>
    </row>
    <row r="92" spans="1:114" x14ac:dyDescent="0.25">
      <c r="A92" s="1">
        <v>68</v>
      </c>
      <c r="B92" s="1" t="s">
        <v>117</v>
      </c>
      <c r="C92" s="1">
        <v>3344.0000025704503</v>
      </c>
      <c r="D92" s="1">
        <v>0</v>
      </c>
      <c r="E92">
        <f t="shared" si="116"/>
        <v>20.209409602590906</v>
      </c>
      <c r="F92">
        <f t="shared" si="117"/>
        <v>0.24379683013691555</v>
      </c>
      <c r="G92">
        <f t="shared" si="118"/>
        <v>215.05761561968268</v>
      </c>
      <c r="H92">
        <f t="shared" si="119"/>
        <v>7.5921402768571733</v>
      </c>
      <c r="I92">
        <f t="shared" si="120"/>
        <v>2.4754202018093032</v>
      </c>
      <c r="J92">
        <f t="shared" si="121"/>
        <v>30.279561996459961</v>
      </c>
      <c r="K92" s="1">
        <v>6</v>
      </c>
      <c r="L92">
        <f t="shared" si="122"/>
        <v>1.4200000166893005</v>
      </c>
      <c r="M92" s="1">
        <v>1</v>
      </c>
      <c r="N92">
        <f t="shared" si="123"/>
        <v>2.8400000333786011</v>
      </c>
      <c r="O92" s="1">
        <v>33.101367950439453</v>
      </c>
      <c r="P92" s="1">
        <v>30.279561996459961</v>
      </c>
      <c r="Q92" s="1">
        <v>34.006324768066406</v>
      </c>
      <c r="R92" s="1">
        <v>400.83245849609375</v>
      </c>
      <c r="S92" s="1">
        <v>373.16934204101562</v>
      </c>
      <c r="T92" s="1">
        <v>15.405580520629883</v>
      </c>
      <c r="U92" s="1">
        <v>24.29864501953125</v>
      </c>
      <c r="V92" s="1">
        <v>23.133567810058594</v>
      </c>
      <c r="W92" s="1">
        <v>36.487712860107422</v>
      </c>
      <c r="X92" s="1">
        <v>499.78237915039062</v>
      </c>
      <c r="Y92" s="1">
        <v>1500.344970703125</v>
      </c>
      <c r="Z92" s="1">
        <v>285.87619018554687</v>
      </c>
      <c r="AA92" s="1">
        <v>76.297409057617188</v>
      </c>
      <c r="AB92" s="1">
        <v>-2.1409530639648437</v>
      </c>
      <c r="AC92" s="1">
        <v>0.15282756090164185</v>
      </c>
      <c r="AD92" s="1">
        <v>0.66666668653488159</v>
      </c>
      <c r="AE92" s="1">
        <v>-0.21956524252891541</v>
      </c>
      <c r="AF92" s="1">
        <v>2.737391471862793</v>
      </c>
      <c r="AG92" s="1">
        <v>1</v>
      </c>
      <c r="AH92" s="1">
        <v>0</v>
      </c>
      <c r="AI92" s="1">
        <v>0.15999999642372131</v>
      </c>
      <c r="AJ92" s="1">
        <v>111115</v>
      </c>
      <c r="AK92">
        <f t="shared" si="124"/>
        <v>0.83297063191731757</v>
      </c>
      <c r="AL92">
        <f t="shared" si="125"/>
        <v>7.5921402768571733E-3</v>
      </c>
      <c r="AM92">
        <f t="shared" si="126"/>
        <v>303.42956199645994</v>
      </c>
      <c r="AN92">
        <f t="shared" si="127"/>
        <v>306.25136795043943</v>
      </c>
      <c r="AO92">
        <f t="shared" si="128"/>
        <v>240.05518994684826</v>
      </c>
      <c r="AP92">
        <f t="shared" si="129"/>
        <v>-0.70932324019487081</v>
      </c>
      <c r="AQ92">
        <f t="shared" si="130"/>
        <v>4.3293438604103116</v>
      </c>
      <c r="AR92">
        <f t="shared" si="131"/>
        <v>56.742999714982972</v>
      </c>
      <c r="AS92">
        <f t="shared" si="132"/>
        <v>32.444354695451722</v>
      </c>
      <c r="AT92">
        <f t="shared" si="133"/>
        <v>31.690464973449707</v>
      </c>
      <c r="AU92">
        <f t="shared" si="134"/>
        <v>4.6920597024943484</v>
      </c>
      <c r="AV92">
        <f t="shared" si="135"/>
        <v>0.22452289705526302</v>
      </c>
      <c r="AW92">
        <f t="shared" si="136"/>
        <v>1.8539236586010084</v>
      </c>
      <c r="AX92">
        <f t="shared" si="137"/>
        <v>2.8381360438933401</v>
      </c>
      <c r="AY92">
        <f t="shared" si="138"/>
        <v>0.14193988579557615</v>
      </c>
      <c r="AZ92">
        <f t="shared" si="139"/>
        <v>16.408338869890734</v>
      </c>
      <c r="BA92">
        <f t="shared" si="140"/>
        <v>0.57630033175674267</v>
      </c>
      <c r="BB92">
        <f t="shared" si="141"/>
        <v>45.118764700739725</v>
      </c>
      <c r="BC92">
        <f t="shared" si="142"/>
        <v>363.56275660339475</v>
      </c>
      <c r="BD92">
        <f t="shared" si="143"/>
        <v>2.5080225629240234E-2</v>
      </c>
    </row>
    <row r="93" spans="1:114" x14ac:dyDescent="0.25">
      <c r="A93" s="1">
        <v>69</v>
      </c>
      <c r="B93" s="1" t="s">
        <v>117</v>
      </c>
      <c r="C93" s="1">
        <v>3344.5000025592744</v>
      </c>
      <c r="D93" s="1">
        <v>0</v>
      </c>
      <c r="E93">
        <f t="shared" si="116"/>
        <v>20.224962141907557</v>
      </c>
      <c r="F93">
        <f t="shared" si="117"/>
        <v>0.24378969451925839</v>
      </c>
      <c r="G93">
        <f t="shared" si="118"/>
        <v>214.94291019077758</v>
      </c>
      <c r="H93">
        <f t="shared" si="119"/>
        <v>7.5929560299721208</v>
      </c>
      <c r="I93">
        <f t="shared" si="120"/>
        <v>2.475741619249634</v>
      </c>
      <c r="J93">
        <f t="shared" si="121"/>
        <v>30.281309127807617</v>
      </c>
      <c r="K93" s="1">
        <v>6</v>
      </c>
      <c r="L93">
        <f t="shared" si="122"/>
        <v>1.4200000166893005</v>
      </c>
      <c r="M93" s="1">
        <v>1</v>
      </c>
      <c r="N93">
        <f t="shared" si="123"/>
        <v>2.8400000333786011</v>
      </c>
      <c r="O93" s="1">
        <v>33.102622985839844</v>
      </c>
      <c r="P93" s="1">
        <v>30.281309127807617</v>
      </c>
      <c r="Q93" s="1">
        <v>34.006160736083984</v>
      </c>
      <c r="R93" s="1">
        <v>400.84872436523437</v>
      </c>
      <c r="S93" s="1">
        <v>373.16708374023437</v>
      </c>
      <c r="T93" s="1">
        <v>15.406286239624023</v>
      </c>
      <c r="U93" s="1">
        <v>24.300134658813477</v>
      </c>
      <c r="V93" s="1">
        <v>23.132978439331055</v>
      </c>
      <c r="W93" s="1">
        <v>36.487346649169922</v>
      </c>
      <c r="X93" s="1">
        <v>499.791259765625</v>
      </c>
      <c r="Y93" s="1">
        <v>1500.336669921875</v>
      </c>
      <c r="Z93" s="1">
        <v>285.95156860351562</v>
      </c>
      <c r="AA93" s="1">
        <v>76.297348022460938</v>
      </c>
      <c r="AB93" s="1">
        <v>-2.1409530639648437</v>
      </c>
      <c r="AC93" s="1">
        <v>0.15282756090164185</v>
      </c>
      <c r="AD93" s="1">
        <v>0.66666668653488159</v>
      </c>
      <c r="AE93" s="1">
        <v>-0.21956524252891541</v>
      </c>
      <c r="AF93" s="1">
        <v>2.737391471862793</v>
      </c>
      <c r="AG93" s="1">
        <v>1</v>
      </c>
      <c r="AH93" s="1">
        <v>0</v>
      </c>
      <c r="AI93" s="1">
        <v>0.15999999642372131</v>
      </c>
      <c r="AJ93" s="1">
        <v>111115</v>
      </c>
      <c r="AK93">
        <f t="shared" si="124"/>
        <v>0.83298543294270821</v>
      </c>
      <c r="AL93">
        <f t="shared" si="125"/>
        <v>7.5929560299721208E-3</v>
      </c>
      <c r="AM93">
        <f t="shared" si="126"/>
        <v>303.43130912780759</v>
      </c>
      <c r="AN93">
        <f t="shared" si="127"/>
        <v>306.25262298583982</v>
      </c>
      <c r="AO93">
        <f t="shared" si="128"/>
        <v>240.05386182187794</v>
      </c>
      <c r="AP93">
        <f t="shared" si="129"/>
        <v>-0.70982489510039615</v>
      </c>
      <c r="AQ93">
        <f t="shared" si="130"/>
        <v>4.3297774503057909</v>
      </c>
      <c r="AR93">
        <f t="shared" si="131"/>
        <v>56.748728003379114</v>
      </c>
      <c r="AS93">
        <f t="shared" si="132"/>
        <v>32.448593344565637</v>
      </c>
      <c r="AT93">
        <f t="shared" si="133"/>
        <v>31.69196605682373</v>
      </c>
      <c r="AU93">
        <f t="shared" si="134"/>
        <v>4.6924592705494899</v>
      </c>
      <c r="AV93">
        <f t="shared" si="135"/>
        <v>0.22451684507167052</v>
      </c>
      <c r="AW93">
        <f t="shared" si="136"/>
        <v>1.8540358310561569</v>
      </c>
      <c r="AX93">
        <f t="shared" si="137"/>
        <v>2.838423439493333</v>
      </c>
      <c r="AY93">
        <f t="shared" si="138"/>
        <v>0.14193601584678542</v>
      </c>
      <c r="AZ93">
        <f t="shared" si="139"/>
        <v>16.399574023786322</v>
      </c>
      <c r="BA93">
        <f t="shared" si="140"/>
        <v>0.57599643579604054</v>
      </c>
      <c r="BB93">
        <f t="shared" si="141"/>
        <v>45.11680189000765</v>
      </c>
      <c r="BC93">
        <f t="shared" si="142"/>
        <v>363.55310537027873</v>
      </c>
      <c r="BD93">
        <f t="shared" si="143"/>
        <v>2.5099100976182884E-2</v>
      </c>
    </row>
    <row r="94" spans="1:114" x14ac:dyDescent="0.25">
      <c r="A94" s="1">
        <v>70</v>
      </c>
      <c r="B94" s="1" t="s">
        <v>118</v>
      </c>
      <c r="C94" s="1">
        <v>3345.0000025480986</v>
      </c>
      <c r="D94" s="1">
        <v>0</v>
      </c>
      <c r="E94">
        <f t="shared" si="116"/>
        <v>20.156732441443545</v>
      </c>
      <c r="F94">
        <f t="shared" si="117"/>
        <v>0.24385157316836872</v>
      </c>
      <c r="G94">
        <f t="shared" si="118"/>
        <v>215.48216126942145</v>
      </c>
      <c r="H94">
        <f t="shared" si="119"/>
        <v>7.5953460320647306</v>
      </c>
      <c r="I94">
        <f t="shared" si="120"/>
        <v>2.4759297299754586</v>
      </c>
      <c r="J94">
        <f t="shared" si="121"/>
        <v>30.282829284667969</v>
      </c>
      <c r="K94" s="1">
        <v>6</v>
      </c>
      <c r="L94">
        <f t="shared" si="122"/>
        <v>1.4200000166893005</v>
      </c>
      <c r="M94" s="1">
        <v>1</v>
      </c>
      <c r="N94">
        <f t="shared" si="123"/>
        <v>2.8400000333786011</v>
      </c>
      <c r="O94" s="1">
        <v>33.103519439697266</v>
      </c>
      <c r="P94" s="1">
        <v>30.282829284667969</v>
      </c>
      <c r="Q94" s="1">
        <v>34.006778717041016</v>
      </c>
      <c r="R94" s="1">
        <v>400.81048583984375</v>
      </c>
      <c r="S94" s="1">
        <v>373.20883178710937</v>
      </c>
      <c r="T94" s="1">
        <v>15.405863761901855</v>
      </c>
      <c r="U94" s="1">
        <v>24.302640914916992</v>
      </c>
      <c r="V94" s="1">
        <v>23.131155014038086</v>
      </c>
      <c r="W94" s="1">
        <v>36.489231109619141</v>
      </c>
      <c r="X94" s="1">
        <v>499.78271484375</v>
      </c>
      <c r="Y94" s="1">
        <v>1500.3328857421875</v>
      </c>
      <c r="Z94" s="1">
        <v>285.99075317382812</v>
      </c>
      <c r="AA94" s="1">
        <v>76.297264099121094</v>
      </c>
      <c r="AB94" s="1">
        <v>-2.1409530639648437</v>
      </c>
      <c r="AC94" s="1">
        <v>0.15282756090164185</v>
      </c>
      <c r="AD94" s="1">
        <v>0.66666668653488159</v>
      </c>
      <c r="AE94" s="1">
        <v>-0.21956524252891541</v>
      </c>
      <c r="AF94" s="1">
        <v>2.737391471862793</v>
      </c>
      <c r="AG94" s="1">
        <v>1</v>
      </c>
      <c r="AH94" s="1">
        <v>0</v>
      </c>
      <c r="AI94" s="1">
        <v>0.15999999642372131</v>
      </c>
      <c r="AJ94" s="1">
        <v>111115</v>
      </c>
      <c r="AK94">
        <f t="shared" si="124"/>
        <v>0.83297119140624987</v>
      </c>
      <c r="AL94">
        <f t="shared" si="125"/>
        <v>7.5953460320647304E-3</v>
      </c>
      <c r="AM94">
        <f t="shared" si="126"/>
        <v>303.43282928466795</v>
      </c>
      <c r="AN94">
        <f t="shared" si="127"/>
        <v>306.25351943969724</v>
      </c>
      <c r="AO94">
        <f t="shared" si="128"/>
        <v>240.05325635314148</v>
      </c>
      <c r="AP94">
        <f t="shared" si="129"/>
        <v>-0.71115483897020371</v>
      </c>
      <c r="AQ94">
        <f t="shared" si="130"/>
        <v>4.3301547421669859</v>
      </c>
      <c r="AR94">
        <f t="shared" si="131"/>
        <v>56.753735449039084</v>
      </c>
      <c r="AS94">
        <f t="shared" si="132"/>
        <v>32.451094534122092</v>
      </c>
      <c r="AT94">
        <f t="shared" si="133"/>
        <v>31.693174362182617</v>
      </c>
      <c r="AU94">
        <f t="shared" si="134"/>
        <v>4.6927809265862646</v>
      </c>
      <c r="AV94">
        <f t="shared" si="135"/>
        <v>0.22456932573128452</v>
      </c>
      <c r="AW94">
        <f t="shared" si="136"/>
        <v>1.8542250121915276</v>
      </c>
      <c r="AX94">
        <f t="shared" si="137"/>
        <v>2.8385559143947372</v>
      </c>
      <c r="AY94">
        <f t="shared" si="138"/>
        <v>0.14196957475270161</v>
      </c>
      <c r="AZ94">
        <f t="shared" si="139"/>
        <v>16.44069936702245</v>
      </c>
      <c r="BA94">
        <f t="shared" si="140"/>
        <v>0.57737690782285556</v>
      </c>
      <c r="BB94">
        <f t="shared" si="141"/>
        <v>45.118300533654612</v>
      </c>
      <c r="BC94">
        <f t="shared" si="142"/>
        <v>363.62728654903538</v>
      </c>
      <c r="BD94">
        <f t="shared" si="143"/>
        <v>2.5010155885176598E-2</v>
      </c>
    </row>
    <row r="95" spans="1:114" x14ac:dyDescent="0.25">
      <c r="A95" s="1">
        <v>71</v>
      </c>
      <c r="B95" s="1" t="s">
        <v>118</v>
      </c>
      <c r="C95" s="1">
        <v>3345.5000025369227</v>
      </c>
      <c r="D95" s="1">
        <v>0</v>
      </c>
      <c r="E95">
        <f t="shared" si="116"/>
        <v>20.125229182090667</v>
      </c>
      <c r="F95">
        <f t="shared" si="117"/>
        <v>0.24394479308640157</v>
      </c>
      <c r="G95">
        <f t="shared" si="118"/>
        <v>215.76122447677804</v>
      </c>
      <c r="H95">
        <f t="shared" si="119"/>
        <v>7.5995266869933991</v>
      </c>
      <c r="I95">
        <f t="shared" si="120"/>
        <v>2.4763936049987558</v>
      </c>
      <c r="J95">
        <f t="shared" si="121"/>
        <v>30.285980224609375</v>
      </c>
      <c r="K95" s="1">
        <v>6</v>
      </c>
      <c r="L95">
        <f t="shared" si="122"/>
        <v>1.4200000166893005</v>
      </c>
      <c r="M95" s="1">
        <v>1</v>
      </c>
      <c r="N95">
        <f t="shared" si="123"/>
        <v>2.8400000333786011</v>
      </c>
      <c r="O95" s="1">
        <v>33.104850769042969</v>
      </c>
      <c r="P95" s="1">
        <v>30.285980224609375</v>
      </c>
      <c r="Q95" s="1">
        <v>34.007438659667969</v>
      </c>
      <c r="R95" s="1">
        <v>400.79071044921875</v>
      </c>
      <c r="S95" s="1">
        <v>373.22653198242187</v>
      </c>
      <c r="T95" s="1">
        <v>15.405802726745605</v>
      </c>
      <c r="U95" s="1">
        <v>24.306892395019531</v>
      </c>
      <c r="V95" s="1">
        <v>23.129257202148438</v>
      </c>
      <c r="W95" s="1">
        <v>36.492771148681641</v>
      </c>
      <c r="X95" s="1">
        <v>499.8133544921875</v>
      </c>
      <c r="Y95" s="1">
        <v>1500.3028564453125</v>
      </c>
      <c r="Z95" s="1">
        <v>286.03985595703125</v>
      </c>
      <c r="AA95" s="1">
        <v>76.297012329101563</v>
      </c>
      <c r="AB95" s="1">
        <v>-2.1409530639648437</v>
      </c>
      <c r="AC95" s="1">
        <v>0.15282756090164185</v>
      </c>
      <c r="AD95" s="1">
        <v>0.66666668653488159</v>
      </c>
      <c r="AE95" s="1">
        <v>-0.21956524252891541</v>
      </c>
      <c r="AF95" s="1">
        <v>2.737391471862793</v>
      </c>
      <c r="AG95" s="1">
        <v>1</v>
      </c>
      <c r="AH95" s="1">
        <v>0</v>
      </c>
      <c r="AI95" s="1">
        <v>0.15999999642372131</v>
      </c>
      <c r="AJ95" s="1">
        <v>111115</v>
      </c>
      <c r="AK95">
        <f t="shared" si="124"/>
        <v>0.833022257486979</v>
      </c>
      <c r="AL95">
        <f t="shared" si="125"/>
        <v>7.5995266869933993E-3</v>
      </c>
      <c r="AM95">
        <f t="shared" si="126"/>
        <v>303.43598022460935</v>
      </c>
      <c r="AN95">
        <f t="shared" si="127"/>
        <v>306.25485076904295</v>
      </c>
      <c r="AO95">
        <f t="shared" si="128"/>
        <v>240.04845166574887</v>
      </c>
      <c r="AP95">
        <f t="shared" si="129"/>
        <v>-0.71362887267451447</v>
      </c>
      <c r="AQ95">
        <f t="shared" si="130"/>
        <v>4.3309368737437062</v>
      </c>
      <c r="AR95">
        <f t="shared" si="131"/>
        <v>56.764173871743864</v>
      </c>
      <c r="AS95">
        <f t="shared" si="132"/>
        <v>32.457281476724333</v>
      </c>
      <c r="AT95">
        <f t="shared" si="133"/>
        <v>31.695415496826172</v>
      </c>
      <c r="AU95">
        <f t="shared" si="134"/>
        <v>4.6933775770069026</v>
      </c>
      <c r="AV95">
        <f t="shared" si="135"/>
        <v>0.22464838364246867</v>
      </c>
      <c r="AW95">
        <f t="shared" si="136"/>
        <v>1.8545432687449501</v>
      </c>
      <c r="AX95">
        <f t="shared" si="137"/>
        <v>2.8388343082619523</v>
      </c>
      <c r="AY95">
        <f t="shared" si="138"/>
        <v>0.14202012889760593</v>
      </c>
      <c r="AZ95">
        <f t="shared" si="139"/>
        <v>16.461936804046786</v>
      </c>
      <c r="BA95">
        <f t="shared" si="140"/>
        <v>0.57809723046950989</v>
      </c>
      <c r="BB95">
        <f t="shared" si="141"/>
        <v>45.119170098546491</v>
      </c>
      <c r="BC95">
        <f t="shared" si="142"/>
        <v>363.65996188506142</v>
      </c>
      <c r="BD95">
        <f t="shared" si="143"/>
        <v>2.4969304677702576E-2</v>
      </c>
    </row>
    <row r="96" spans="1:114" x14ac:dyDescent="0.25">
      <c r="A96" s="1">
        <v>72</v>
      </c>
      <c r="B96" s="1" t="s">
        <v>119</v>
      </c>
      <c r="C96" s="1">
        <v>3346.0000025257468</v>
      </c>
      <c r="D96" s="1">
        <v>0</v>
      </c>
      <c r="E96">
        <f t="shared" si="116"/>
        <v>20.189414240309798</v>
      </c>
      <c r="F96">
        <f t="shared" si="117"/>
        <v>0.24419239649340468</v>
      </c>
      <c r="G96">
        <f t="shared" si="118"/>
        <v>215.41596939511385</v>
      </c>
      <c r="H96">
        <f t="shared" si="119"/>
        <v>7.6064476760919604</v>
      </c>
      <c r="I96">
        <f t="shared" si="120"/>
        <v>2.4763164849189594</v>
      </c>
      <c r="J96">
        <f t="shared" si="121"/>
        <v>30.287868499755859</v>
      </c>
      <c r="K96" s="1">
        <v>6</v>
      </c>
      <c r="L96">
        <f t="shared" si="122"/>
        <v>1.4200000166893005</v>
      </c>
      <c r="M96" s="1">
        <v>1</v>
      </c>
      <c r="N96">
        <f t="shared" si="123"/>
        <v>2.8400000333786011</v>
      </c>
      <c r="O96" s="1">
        <v>33.105419158935547</v>
      </c>
      <c r="P96" s="1">
        <v>30.287868499755859</v>
      </c>
      <c r="Q96" s="1">
        <v>34.006610870361328</v>
      </c>
      <c r="R96" s="1">
        <v>400.83160400390625</v>
      </c>
      <c r="S96" s="1">
        <v>373.18814086914063</v>
      </c>
      <c r="T96" s="1">
        <v>15.40509033203125</v>
      </c>
      <c r="U96" s="1">
        <v>24.314054489135742</v>
      </c>
      <c r="V96" s="1">
        <v>23.127445220947266</v>
      </c>
      <c r="W96" s="1">
        <v>36.502346038818359</v>
      </c>
      <c r="X96" s="1">
        <v>499.82269287109375</v>
      </c>
      <c r="Y96" s="1">
        <v>1500.23095703125</v>
      </c>
      <c r="Z96" s="1">
        <v>286.0455322265625</v>
      </c>
      <c r="AA96" s="1">
        <v>76.296989440917969</v>
      </c>
      <c r="AB96" s="1">
        <v>-2.1409530639648437</v>
      </c>
      <c r="AC96" s="1">
        <v>0.15282756090164185</v>
      </c>
      <c r="AD96" s="1">
        <v>0.66666668653488159</v>
      </c>
      <c r="AE96" s="1">
        <v>-0.21956524252891541</v>
      </c>
      <c r="AF96" s="1">
        <v>2.737391471862793</v>
      </c>
      <c r="AG96" s="1">
        <v>1</v>
      </c>
      <c r="AH96" s="1">
        <v>0</v>
      </c>
      <c r="AI96" s="1">
        <v>0.15999999642372131</v>
      </c>
      <c r="AJ96" s="1">
        <v>111115</v>
      </c>
      <c r="AK96">
        <f t="shared" si="124"/>
        <v>0.83303782145182281</v>
      </c>
      <c r="AL96">
        <f t="shared" si="125"/>
        <v>7.6064476760919607E-3</v>
      </c>
      <c r="AM96">
        <f t="shared" si="126"/>
        <v>303.43786849975584</v>
      </c>
      <c r="AN96">
        <f t="shared" si="127"/>
        <v>306.25541915893552</v>
      </c>
      <c r="AO96">
        <f t="shared" si="128"/>
        <v>240.036947759756</v>
      </c>
      <c r="AP96">
        <f t="shared" si="129"/>
        <v>-0.71753651985056022</v>
      </c>
      <c r="AQ96">
        <f t="shared" si="130"/>
        <v>4.3314056435424533</v>
      </c>
      <c r="AR96">
        <f t="shared" si="131"/>
        <v>56.770334914676553</v>
      </c>
      <c r="AS96">
        <f t="shared" si="132"/>
        <v>32.456280425540811</v>
      </c>
      <c r="AT96">
        <f t="shared" si="133"/>
        <v>31.696643829345703</v>
      </c>
      <c r="AU96">
        <f t="shared" si="134"/>
        <v>4.6937046202366925</v>
      </c>
      <c r="AV96">
        <f t="shared" si="135"/>
        <v>0.22485834783689243</v>
      </c>
      <c r="AW96">
        <f t="shared" si="136"/>
        <v>1.8550891586234939</v>
      </c>
      <c r="AX96">
        <f t="shared" si="137"/>
        <v>2.8386154616131987</v>
      </c>
      <c r="AY96">
        <f t="shared" si="138"/>
        <v>0.14215439398532251</v>
      </c>
      <c r="AZ96">
        <f t="shared" si="139"/>
        <v>16.435589942344109</v>
      </c>
      <c r="BA96">
        <f t="shared" si="140"/>
        <v>0.5772315510707775</v>
      </c>
      <c r="BB96">
        <f t="shared" si="141"/>
        <v>45.130842879707046</v>
      </c>
      <c r="BC96">
        <f t="shared" si="142"/>
        <v>363.59106026911206</v>
      </c>
      <c r="BD96">
        <f t="shared" si="143"/>
        <v>2.5060167355004336E-2</v>
      </c>
    </row>
    <row r="97" spans="1:114" x14ac:dyDescent="0.25">
      <c r="A97" s="1">
        <v>73</v>
      </c>
      <c r="B97" s="1" t="s">
        <v>119</v>
      </c>
      <c r="C97" s="1">
        <v>3346.500002514571</v>
      </c>
      <c r="D97" s="1">
        <v>0</v>
      </c>
      <c r="E97">
        <f t="shared" si="116"/>
        <v>20.205645624651503</v>
      </c>
      <c r="F97">
        <f t="shared" si="117"/>
        <v>0.24429303672131292</v>
      </c>
      <c r="G97">
        <f t="shared" si="118"/>
        <v>215.3383550028926</v>
      </c>
      <c r="H97">
        <f t="shared" si="119"/>
        <v>7.6105168146638986</v>
      </c>
      <c r="I97">
        <f t="shared" si="120"/>
        <v>2.4766918527460979</v>
      </c>
      <c r="J97">
        <f t="shared" si="121"/>
        <v>30.290704727172852</v>
      </c>
      <c r="K97" s="1">
        <v>6</v>
      </c>
      <c r="L97">
        <f t="shared" si="122"/>
        <v>1.4200000166893005</v>
      </c>
      <c r="M97" s="1">
        <v>1</v>
      </c>
      <c r="N97">
        <f t="shared" si="123"/>
        <v>2.8400000333786011</v>
      </c>
      <c r="O97" s="1">
        <v>33.10546875</v>
      </c>
      <c r="P97" s="1">
        <v>30.290704727172852</v>
      </c>
      <c r="Q97" s="1">
        <v>34.005260467529297</v>
      </c>
      <c r="R97" s="1">
        <v>400.8349609375</v>
      </c>
      <c r="S97" s="1">
        <v>373.16998291015625</v>
      </c>
      <c r="T97" s="1">
        <v>15.404477119445801</v>
      </c>
      <c r="U97" s="1">
        <v>24.318288803100586</v>
      </c>
      <c r="V97" s="1">
        <v>23.126529693603516</v>
      </c>
      <c r="W97" s="1">
        <v>36.508712768554687</v>
      </c>
      <c r="X97" s="1">
        <v>499.81594848632812</v>
      </c>
      <c r="Y97" s="1">
        <v>1500.19189453125</v>
      </c>
      <c r="Z97" s="1">
        <v>286.07550048828125</v>
      </c>
      <c r="AA97" s="1">
        <v>76.297225952148438</v>
      </c>
      <c r="AB97" s="1">
        <v>-2.1409530639648437</v>
      </c>
      <c r="AC97" s="1">
        <v>0.15282756090164185</v>
      </c>
      <c r="AD97" s="1">
        <v>0.66666668653488159</v>
      </c>
      <c r="AE97" s="1">
        <v>-0.21956524252891541</v>
      </c>
      <c r="AF97" s="1">
        <v>2.737391471862793</v>
      </c>
      <c r="AG97" s="1">
        <v>1</v>
      </c>
      <c r="AH97" s="1">
        <v>0</v>
      </c>
      <c r="AI97" s="1">
        <v>0.15999999642372131</v>
      </c>
      <c r="AJ97" s="1">
        <v>111115</v>
      </c>
      <c r="AK97">
        <f t="shared" si="124"/>
        <v>0.83302658081054681</v>
      </c>
      <c r="AL97">
        <f t="shared" si="125"/>
        <v>7.6105168146638983E-3</v>
      </c>
      <c r="AM97">
        <f t="shared" si="126"/>
        <v>303.44070472717283</v>
      </c>
      <c r="AN97">
        <f t="shared" si="127"/>
        <v>306.25546874999998</v>
      </c>
      <c r="AO97">
        <f t="shared" si="128"/>
        <v>240.0306977598957</v>
      </c>
      <c r="AP97">
        <f t="shared" si="129"/>
        <v>-0.72011203112486954</v>
      </c>
      <c r="AQ97">
        <f t="shared" si="130"/>
        <v>4.3321098283258648</v>
      </c>
      <c r="AR97">
        <f t="shared" si="131"/>
        <v>56.77938842813036</v>
      </c>
      <c r="AS97">
        <f t="shared" si="132"/>
        <v>32.461099625029775</v>
      </c>
      <c r="AT97">
        <f t="shared" si="133"/>
        <v>31.698086738586426</v>
      </c>
      <c r="AU97">
        <f t="shared" si="134"/>
        <v>4.6940888198097079</v>
      </c>
      <c r="AV97">
        <f t="shared" si="135"/>
        <v>0.22494367969390583</v>
      </c>
      <c r="AW97">
        <f t="shared" si="136"/>
        <v>1.8554179755797668</v>
      </c>
      <c r="AX97">
        <f t="shared" si="137"/>
        <v>2.8386708442299411</v>
      </c>
      <c r="AY97">
        <f t="shared" si="138"/>
        <v>0.14220896168205291</v>
      </c>
      <c r="AZ97">
        <f t="shared" si="139"/>
        <v>16.429719127819652</v>
      </c>
      <c r="BA97">
        <f t="shared" si="140"/>
        <v>0.5770516516992662</v>
      </c>
      <c r="BB97">
        <f t="shared" si="141"/>
        <v>45.132856398632541</v>
      </c>
      <c r="BC97">
        <f t="shared" si="142"/>
        <v>363.56518668737988</v>
      </c>
      <c r="BD97">
        <f t="shared" si="143"/>
        <v>2.5083218520677728E-2</v>
      </c>
    </row>
    <row r="98" spans="1:114" x14ac:dyDescent="0.25">
      <c r="A98" s="1">
        <v>74</v>
      </c>
      <c r="B98" s="1" t="s">
        <v>120</v>
      </c>
      <c r="C98" s="1">
        <v>3347.0000025033951</v>
      </c>
      <c r="D98" s="1">
        <v>0</v>
      </c>
      <c r="E98">
        <f t="shared" si="116"/>
        <v>20.215414875700112</v>
      </c>
      <c r="F98">
        <f t="shared" si="117"/>
        <v>0.24430024487091354</v>
      </c>
      <c r="G98">
        <f t="shared" si="118"/>
        <v>215.26143301177459</v>
      </c>
      <c r="H98">
        <f t="shared" si="119"/>
        <v>7.6134361167171951</v>
      </c>
      <c r="I98">
        <f t="shared" si="120"/>
        <v>2.4775398575377618</v>
      </c>
      <c r="J98">
        <f t="shared" si="121"/>
        <v>30.295558929443359</v>
      </c>
      <c r="K98" s="1">
        <v>6</v>
      </c>
      <c r="L98">
        <f t="shared" si="122"/>
        <v>1.4200000166893005</v>
      </c>
      <c r="M98" s="1">
        <v>1</v>
      </c>
      <c r="N98">
        <f t="shared" si="123"/>
        <v>2.8400000333786011</v>
      </c>
      <c r="O98" s="1">
        <v>33.106334686279297</v>
      </c>
      <c r="P98" s="1">
        <v>30.295558929443359</v>
      </c>
      <c r="Q98" s="1">
        <v>34.004364013671875</v>
      </c>
      <c r="R98" s="1">
        <v>400.83853149414062</v>
      </c>
      <c r="S98" s="1">
        <v>373.16116333007812</v>
      </c>
      <c r="T98" s="1">
        <v>15.406045913696289</v>
      </c>
      <c r="U98" s="1">
        <v>24.323051452636719</v>
      </c>
      <c r="V98" s="1">
        <v>23.127687454223633</v>
      </c>
      <c r="W98" s="1">
        <v>36.513973236083984</v>
      </c>
      <c r="X98" s="1">
        <v>499.82614135742187</v>
      </c>
      <c r="Y98" s="1">
        <v>1500.1370849609375</v>
      </c>
      <c r="Z98" s="1">
        <v>286.08126831054687</v>
      </c>
      <c r="AA98" s="1">
        <v>76.296981811523438</v>
      </c>
      <c r="AB98" s="1">
        <v>-2.1409530639648437</v>
      </c>
      <c r="AC98" s="1">
        <v>0.15282756090164185</v>
      </c>
      <c r="AD98" s="1">
        <v>0.66666668653488159</v>
      </c>
      <c r="AE98" s="1">
        <v>-0.21956524252891541</v>
      </c>
      <c r="AF98" s="1">
        <v>2.737391471862793</v>
      </c>
      <c r="AG98" s="1">
        <v>1</v>
      </c>
      <c r="AH98" s="1">
        <v>0</v>
      </c>
      <c r="AI98" s="1">
        <v>0.15999999642372131</v>
      </c>
      <c r="AJ98" s="1">
        <v>111115</v>
      </c>
      <c r="AK98">
        <f t="shared" si="124"/>
        <v>0.8330435689290363</v>
      </c>
      <c r="AL98">
        <f t="shared" si="125"/>
        <v>7.6134361167171953E-3</v>
      </c>
      <c r="AM98">
        <f t="shared" si="126"/>
        <v>303.44555892944334</v>
      </c>
      <c r="AN98">
        <f t="shared" si="127"/>
        <v>306.25633468627927</v>
      </c>
      <c r="AO98">
        <f t="shared" si="128"/>
        <v>240.02192822884172</v>
      </c>
      <c r="AP98">
        <f t="shared" si="129"/>
        <v>-0.72228567076612216</v>
      </c>
      <c r="AQ98">
        <f t="shared" si="130"/>
        <v>4.333315271820334</v>
      </c>
      <c r="AR98">
        <f t="shared" si="131"/>
        <v>56.795369475098369</v>
      </c>
      <c r="AS98">
        <f t="shared" si="132"/>
        <v>32.47231802246165</v>
      </c>
      <c r="AT98">
        <f t="shared" si="133"/>
        <v>31.700946807861328</v>
      </c>
      <c r="AU98">
        <f t="shared" si="134"/>
        <v>4.6948504437129071</v>
      </c>
      <c r="AV98">
        <f t="shared" si="135"/>
        <v>0.22494979119917796</v>
      </c>
      <c r="AW98">
        <f t="shared" si="136"/>
        <v>1.8557754142825724</v>
      </c>
      <c r="AX98">
        <f t="shared" si="137"/>
        <v>2.8390750294303349</v>
      </c>
      <c r="AY98">
        <f t="shared" si="138"/>
        <v>0.14221286986288095</v>
      </c>
      <c r="AZ98">
        <f t="shared" si="139"/>
        <v>16.423797639221839</v>
      </c>
      <c r="BA98">
        <f t="shared" si="140"/>
        <v>0.57685915407377486</v>
      </c>
      <c r="BB98">
        <f t="shared" si="141"/>
        <v>45.128873469251388</v>
      </c>
      <c r="BC98">
        <f t="shared" si="142"/>
        <v>363.55172327323112</v>
      </c>
      <c r="BD98">
        <f t="shared" si="143"/>
        <v>2.5094060670102915E-2</v>
      </c>
    </row>
    <row r="99" spans="1:114" x14ac:dyDescent="0.25">
      <c r="A99" s="1">
        <v>75</v>
      </c>
      <c r="B99" s="1" t="s">
        <v>120</v>
      </c>
      <c r="C99" s="1">
        <v>3347.5000024922192</v>
      </c>
      <c r="D99" s="1">
        <v>0</v>
      </c>
      <c r="E99">
        <f t="shared" si="116"/>
        <v>20.220902516233508</v>
      </c>
      <c r="F99">
        <f t="shared" si="117"/>
        <v>0.24431598052854367</v>
      </c>
      <c r="G99">
        <f t="shared" si="118"/>
        <v>215.22159826092152</v>
      </c>
      <c r="H99">
        <f t="shared" si="119"/>
        <v>7.6153729402140522</v>
      </c>
      <c r="I99">
        <f t="shared" si="120"/>
        <v>2.4780143163422115</v>
      </c>
      <c r="J99">
        <f t="shared" si="121"/>
        <v>30.298027038574219</v>
      </c>
      <c r="K99" s="1">
        <v>6</v>
      </c>
      <c r="L99">
        <f t="shared" si="122"/>
        <v>1.4200000166893005</v>
      </c>
      <c r="M99" s="1">
        <v>1</v>
      </c>
      <c r="N99">
        <f t="shared" si="123"/>
        <v>2.8400000333786011</v>
      </c>
      <c r="O99" s="1">
        <v>33.106304168701172</v>
      </c>
      <c r="P99" s="1">
        <v>30.298027038574219</v>
      </c>
      <c r="Q99" s="1">
        <v>34.004104614257813</v>
      </c>
      <c r="R99" s="1">
        <v>400.83795166015625</v>
      </c>
      <c r="S99" s="1">
        <v>373.15316772460937</v>
      </c>
      <c r="T99" s="1">
        <v>15.405562400817871</v>
      </c>
      <c r="U99" s="1">
        <v>24.324831008911133</v>
      </c>
      <c r="V99" s="1">
        <v>23.127037048339844</v>
      </c>
      <c r="W99" s="1">
        <v>36.516761779785156</v>
      </c>
      <c r="X99" s="1">
        <v>499.82553100585937</v>
      </c>
      <c r="Y99" s="1">
        <v>1500.0965576171875</v>
      </c>
      <c r="Z99" s="1">
        <v>286.1656494140625</v>
      </c>
      <c r="AA99" s="1">
        <v>76.297096252441406</v>
      </c>
      <c r="AB99" s="1">
        <v>-2.1409530639648437</v>
      </c>
      <c r="AC99" s="1">
        <v>0.15282756090164185</v>
      </c>
      <c r="AD99" s="1">
        <v>0.66666668653488159</v>
      </c>
      <c r="AE99" s="1">
        <v>-0.21956524252891541</v>
      </c>
      <c r="AF99" s="1">
        <v>2.737391471862793</v>
      </c>
      <c r="AG99" s="1">
        <v>1</v>
      </c>
      <c r="AH99" s="1">
        <v>0</v>
      </c>
      <c r="AI99" s="1">
        <v>0.15999999642372131</v>
      </c>
      <c r="AJ99" s="1">
        <v>111115</v>
      </c>
      <c r="AK99">
        <f t="shared" si="124"/>
        <v>0.83304255167643215</v>
      </c>
      <c r="AL99">
        <f t="shared" si="125"/>
        <v>7.615372940214052E-3</v>
      </c>
      <c r="AM99">
        <f t="shared" si="126"/>
        <v>303.4480270385742</v>
      </c>
      <c r="AN99">
        <f t="shared" si="127"/>
        <v>306.25630416870115</v>
      </c>
      <c r="AO99">
        <f t="shared" si="128"/>
        <v>240.01544385398665</v>
      </c>
      <c r="AP99">
        <f t="shared" si="129"/>
        <v>-0.72371790682398773</v>
      </c>
      <c r="AQ99">
        <f t="shared" si="130"/>
        <v>4.3339282891534756</v>
      </c>
      <c r="AR99">
        <f t="shared" si="131"/>
        <v>56.803318894522093</v>
      </c>
      <c r="AS99">
        <f t="shared" si="132"/>
        <v>32.47848788561096</v>
      </c>
      <c r="AT99">
        <f t="shared" si="133"/>
        <v>31.702165603637695</v>
      </c>
      <c r="AU99">
        <f t="shared" si="134"/>
        <v>4.6951750363759928</v>
      </c>
      <c r="AV99">
        <f t="shared" si="135"/>
        <v>0.22496313274236324</v>
      </c>
      <c r="AW99">
        <f t="shared" si="136"/>
        <v>1.8559139728112641</v>
      </c>
      <c r="AX99">
        <f t="shared" si="137"/>
        <v>2.8392610635647286</v>
      </c>
      <c r="AY99">
        <f t="shared" si="138"/>
        <v>0.14222140151145246</v>
      </c>
      <c r="AZ99">
        <f t="shared" si="139"/>
        <v>16.420782998117804</v>
      </c>
      <c r="BA99">
        <f t="shared" si="140"/>
        <v>0.57676476277365318</v>
      </c>
      <c r="BB99">
        <f t="shared" si="141"/>
        <v>45.126129962587832</v>
      </c>
      <c r="BC99">
        <f t="shared" si="142"/>
        <v>363.54111910627188</v>
      </c>
      <c r="BD99">
        <f t="shared" si="143"/>
        <v>2.510007883431831E-2</v>
      </c>
      <c r="BE99">
        <f>AVERAGE(E85:E99)</f>
        <v>20.21671583908002</v>
      </c>
      <c r="BF99">
        <f>AVERAGE(O85:O99)</f>
        <v>33.100939432779946</v>
      </c>
      <c r="BG99">
        <f>AVERAGE(P85:P99)</f>
        <v>30.281318791707356</v>
      </c>
      <c r="BH99" t="e">
        <f>AVERAGE(B85:B99)</f>
        <v>#DIV/0!</v>
      </c>
      <c r="BI99">
        <f t="shared" ref="BI99:DJ99" si="144">AVERAGE(C85:C99)</f>
        <v>3344.20000256598</v>
      </c>
      <c r="BJ99">
        <f t="shared" si="144"/>
        <v>0</v>
      </c>
      <c r="BK99">
        <f t="shared" si="144"/>
        <v>20.21671583908002</v>
      </c>
      <c r="BL99">
        <f t="shared" si="144"/>
        <v>0.24398254530252736</v>
      </c>
      <c r="BM99">
        <f t="shared" si="144"/>
        <v>215.0998499761574</v>
      </c>
      <c r="BN99">
        <f t="shared" si="144"/>
        <v>7.5976292818471327</v>
      </c>
      <c r="BO99">
        <f t="shared" si="144"/>
        <v>2.4754614753225899</v>
      </c>
      <c r="BP99">
        <f t="shared" si="144"/>
        <v>30.281318791707356</v>
      </c>
      <c r="BQ99">
        <f t="shared" si="144"/>
        <v>6</v>
      </c>
      <c r="BR99">
        <f t="shared" si="144"/>
        <v>1.4200000166893005</v>
      </c>
      <c r="BS99">
        <f t="shared" si="144"/>
        <v>1</v>
      </c>
      <c r="BT99">
        <f t="shared" si="144"/>
        <v>2.8400000333786011</v>
      </c>
      <c r="BU99">
        <f t="shared" si="144"/>
        <v>33.100939432779946</v>
      </c>
      <c r="BV99">
        <f t="shared" si="144"/>
        <v>30.281318791707356</v>
      </c>
      <c r="BW99">
        <f t="shared" si="144"/>
        <v>34.005891164143883</v>
      </c>
      <c r="BX99">
        <f t="shared" si="144"/>
        <v>400.83624674479165</v>
      </c>
      <c r="BY99">
        <f t="shared" si="144"/>
        <v>373.16329549153647</v>
      </c>
      <c r="BZ99">
        <f t="shared" si="144"/>
        <v>15.404783821105957</v>
      </c>
      <c r="CA99">
        <f t="shared" si="144"/>
        <v>24.303799819946288</v>
      </c>
      <c r="CB99">
        <f t="shared" si="144"/>
        <v>23.132952372233074</v>
      </c>
      <c r="CC99">
        <f t="shared" si="144"/>
        <v>36.496364847819009</v>
      </c>
      <c r="CD99">
        <f t="shared" si="144"/>
        <v>499.80656941731769</v>
      </c>
      <c r="CE99">
        <f t="shared" si="144"/>
        <v>1500.2855712890625</v>
      </c>
      <c r="CF99">
        <f t="shared" si="144"/>
        <v>285.91749674479166</v>
      </c>
      <c r="CG99">
        <f t="shared" si="144"/>
        <v>76.2974858601888</v>
      </c>
      <c r="CH99">
        <f t="shared" si="144"/>
        <v>-2.1409530639648437</v>
      </c>
      <c r="CI99">
        <f t="shared" si="144"/>
        <v>0.15282756090164185</v>
      </c>
      <c r="CJ99">
        <f t="shared" si="144"/>
        <v>0.80000001192092896</v>
      </c>
      <c r="CK99">
        <f t="shared" si="144"/>
        <v>-0.21956524252891541</v>
      </c>
      <c r="CL99">
        <f t="shared" si="144"/>
        <v>2.737391471862793</v>
      </c>
      <c r="CM99">
        <f t="shared" si="144"/>
        <v>1</v>
      </c>
      <c r="CN99">
        <f t="shared" si="144"/>
        <v>0</v>
      </c>
      <c r="CO99">
        <f t="shared" si="144"/>
        <v>0.15999999642372131</v>
      </c>
      <c r="CP99">
        <f t="shared" si="144"/>
        <v>111115</v>
      </c>
      <c r="CQ99">
        <f t="shared" si="144"/>
        <v>0.83301094902886252</v>
      </c>
      <c r="CR99">
        <f t="shared" si="144"/>
        <v>7.597629281847134E-3</v>
      </c>
      <c r="CS99">
        <f t="shared" si="144"/>
        <v>303.43131879170738</v>
      </c>
      <c r="CT99">
        <f t="shared" si="144"/>
        <v>306.25093943277994</v>
      </c>
      <c r="CU99">
        <f t="shared" si="144"/>
        <v>240.04568604081069</v>
      </c>
      <c r="CV99">
        <f t="shared" si="144"/>
        <v>-0.71259129958338996</v>
      </c>
      <c r="CW99">
        <f t="shared" si="144"/>
        <v>4.3297802952459659</v>
      </c>
      <c r="CX99">
        <f t="shared" si="144"/>
        <v>56.748662888863791</v>
      </c>
      <c r="CY99">
        <f t="shared" si="144"/>
        <v>32.444863068917492</v>
      </c>
      <c r="CZ99">
        <f t="shared" si="144"/>
        <v>31.691129112243651</v>
      </c>
      <c r="DA99">
        <f t="shared" si="144"/>
        <v>4.6922367435823027</v>
      </c>
      <c r="DB99">
        <f t="shared" si="144"/>
        <v>0.22468038751815947</v>
      </c>
      <c r="DC99">
        <f t="shared" si="144"/>
        <v>1.8543188199233755</v>
      </c>
      <c r="DD99">
        <f t="shared" si="144"/>
        <v>2.8379179236589276</v>
      </c>
      <c r="DE99">
        <f t="shared" si="144"/>
        <v>0.14204059511785402</v>
      </c>
      <c r="DF99">
        <f t="shared" si="144"/>
        <v>16.411577682267502</v>
      </c>
      <c r="DG99">
        <f t="shared" si="144"/>
        <v>0.57642279514740835</v>
      </c>
      <c r="DH99">
        <f t="shared" si="144"/>
        <v>45.126378146447784</v>
      </c>
      <c r="DI99">
        <f t="shared" si="144"/>
        <v>363.55323701900556</v>
      </c>
      <c r="DJ99">
        <f t="shared" si="144"/>
        <v>2.5094199176301919E-2</v>
      </c>
    </row>
    <row r="100" spans="1:114" x14ac:dyDescent="0.25">
      <c r="A100" s="1" t="s">
        <v>9</v>
      </c>
      <c r="B100" s="1" t="s">
        <v>121</v>
      </c>
    </row>
    <row r="101" spans="1:114" x14ac:dyDescent="0.25">
      <c r="A101" s="1" t="s">
        <v>9</v>
      </c>
      <c r="B101" s="1" t="s">
        <v>122</v>
      </c>
    </row>
    <row r="102" spans="1:114" x14ac:dyDescent="0.25">
      <c r="A102" s="1">
        <v>76</v>
      </c>
      <c r="B102" s="1" t="s">
        <v>123</v>
      </c>
      <c r="C102" s="1">
        <v>3601.0000021457672</v>
      </c>
      <c r="D102" s="1">
        <v>0</v>
      </c>
      <c r="E102">
        <f t="shared" ref="E102:E116" si="145">(R102-S102*(1000-T102)/(1000-U102))*AK102</f>
        <v>18.557596520354185</v>
      </c>
      <c r="F102">
        <f t="shared" ref="F102:F116" si="146">IF(AV102&lt;&gt;0,1/(1/AV102-1/N102),0)</f>
        <v>0.20938155622786275</v>
      </c>
      <c r="G102">
        <f t="shared" ref="G102:G116" si="147">((AY102-AL102/2)*S102-E102)/(AY102+AL102/2)</f>
        <v>206.27230715123068</v>
      </c>
      <c r="H102">
        <f t="shared" ref="H102:H116" si="148">AL102*1000</f>
        <v>7.5733381166961324</v>
      </c>
      <c r="I102">
        <f t="shared" ref="I102:I116" si="149">(AQ102-AW102)</f>
        <v>2.8196494278505706</v>
      </c>
      <c r="J102">
        <f t="shared" ref="J102:J116" si="150">(P102+AP102*D102)</f>
        <v>33.180320739746094</v>
      </c>
      <c r="K102" s="1">
        <v>6</v>
      </c>
      <c r="L102">
        <f t="shared" ref="L102:L116" si="151">(K102*AE102+AF102)</f>
        <v>1.4200000166893005</v>
      </c>
      <c r="M102" s="1">
        <v>1</v>
      </c>
      <c r="N102">
        <f t="shared" ref="N102:N116" si="152">L102*(M102+1)*(M102+1)/(M102*M102+1)</f>
        <v>2.8400000333786011</v>
      </c>
      <c r="O102" s="1">
        <v>37.512340545654297</v>
      </c>
      <c r="P102" s="1">
        <v>33.180320739746094</v>
      </c>
      <c r="Q102" s="1">
        <v>39.079235076904297</v>
      </c>
      <c r="R102" s="1">
        <v>400.5960693359375</v>
      </c>
      <c r="S102" s="1">
        <v>374.91201782226562</v>
      </c>
      <c r="T102" s="1">
        <v>21.115575790405273</v>
      </c>
      <c r="U102" s="1">
        <v>29.934194564819336</v>
      </c>
      <c r="V102" s="1">
        <v>24.848922729492188</v>
      </c>
      <c r="W102" s="1">
        <v>35.226718902587891</v>
      </c>
      <c r="X102" s="1">
        <v>499.84945678710937</v>
      </c>
      <c r="Y102" s="1">
        <v>1500.7564697265625</v>
      </c>
      <c r="Z102" s="1">
        <v>286.4019775390625</v>
      </c>
      <c r="AA102" s="1">
        <v>76.296394348144531</v>
      </c>
      <c r="AB102" s="1">
        <v>-1.7613143920898437</v>
      </c>
      <c r="AC102" s="1">
        <v>5.2142441272735596E-2</v>
      </c>
      <c r="AD102" s="1">
        <v>1</v>
      </c>
      <c r="AE102" s="1">
        <v>-0.21956524252891541</v>
      </c>
      <c r="AF102" s="1">
        <v>2.737391471862793</v>
      </c>
      <c r="AG102" s="1">
        <v>1</v>
      </c>
      <c r="AH102" s="1">
        <v>0</v>
      </c>
      <c r="AI102" s="1">
        <v>0.15999999642372131</v>
      </c>
      <c r="AJ102" s="1">
        <v>111115</v>
      </c>
      <c r="AK102">
        <f t="shared" ref="AK102:AK116" si="153">X102*0.000001/(K102*0.0001)</f>
        <v>0.83308242797851551</v>
      </c>
      <c r="AL102">
        <f t="shared" ref="AL102:AL116" si="154">(U102-T102)/(1000-U102)*AK102</f>
        <v>7.5733381166961326E-3</v>
      </c>
      <c r="AM102">
        <f t="shared" ref="AM102:AM116" si="155">(P102+273.15)</f>
        <v>306.33032073974607</v>
      </c>
      <c r="AN102">
        <f t="shared" ref="AN102:AN116" si="156">(O102+273.15)</f>
        <v>310.66234054565427</v>
      </c>
      <c r="AO102">
        <f t="shared" ref="AO102:AO116" si="157">(Y102*AG102+Z102*AH102)*AI102</f>
        <v>240.12102978912662</v>
      </c>
      <c r="AP102">
        <f t="shared" ref="AP102:AP116" si="158">((AO102+0.00000010773*(AN102^4-AM102^4))-AL102*44100)/(L102*51.4+0.00000043092*AM102^3)</f>
        <v>-0.45743295712241711</v>
      </c>
      <c r="AQ102">
        <f t="shared" ref="AQ102:AQ116" si="159">0.61365*EXP(17.502*J102/(240.97+J102))</f>
        <v>5.1035205408621112</v>
      </c>
      <c r="AR102">
        <f t="shared" ref="AR102:AR116" si="160">AQ102*1000/AA102</f>
        <v>66.890717241164424</v>
      </c>
      <c r="AS102">
        <f t="shared" ref="AS102:AS116" si="161">(AR102-U102)</f>
        <v>36.956522676345088</v>
      </c>
      <c r="AT102">
        <f t="shared" ref="AT102:AT116" si="162">IF(D102,P102,(O102+P102)/2)</f>
        <v>35.346330642700195</v>
      </c>
      <c r="AU102">
        <f t="shared" ref="AU102:AU116" si="163">0.61365*EXP(17.502*AT102/(240.97+AT102))</f>
        <v>5.7576064993699889</v>
      </c>
      <c r="AV102">
        <f t="shared" ref="AV102:AV116" si="164">IF(AS102&lt;&gt;0,(1000-(AR102+U102)/2)/AS102*AL102,0)</f>
        <v>0.19500466215929865</v>
      </c>
      <c r="AW102">
        <f t="shared" ref="AW102:AW116" si="165">U102*AA102/1000</f>
        <v>2.2838711130115406</v>
      </c>
      <c r="AX102">
        <f t="shared" ref="AX102:AX116" si="166">(AU102-AW102)</f>
        <v>3.4737353863584484</v>
      </c>
      <c r="AY102">
        <f t="shared" ref="AY102:AY116" si="167">1/(1.6/F102+1.37/N102)</f>
        <v>0.1230928892034302</v>
      </c>
      <c r="AZ102">
        <f t="shared" ref="AZ102:AZ116" si="168">G102*AA102*0.001</f>
        <v>15.73783328951189</v>
      </c>
      <c r="BA102">
        <f t="shared" ref="BA102:BA116" si="169">G102/S102</f>
        <v>0.55018857050620895</v>
      </c>
      <c r="BB102">
        <f t="shared" ref="BB102:BB116" si="170">(1-AL102*AA102/AQ102/F102)*100</f>
        <v>45.926675610322931</v>
      </c>
      <c r="BC102">
        <f t="shared" ref="BC102:BC116" si="171">(S102-E102/(N102/1.35))</f>
        <v>366.09062521380349</v>
      </c>
      <c r="BD102">
        <f t="shared" ref="BD102:BD116" si="172">E102*BB102/100/BC102</f>
        <v>2.3280812367151231E-2</v>
      </c>
    </row>
    <row r="103" spans="1:114" x14ac:dyDescent="0.25">
      <c r="A103" s="1">
        <v>77</v>
      </c>
      <c r="B103" s="1" t="s">
        <v>124</v>
      </c>
      <c r="C103" s="1">
        <v>3601.0000021457672</v>
      </c>
      <c r="D103" s="1">
        <v>0</v>
      </c>
      <c r="E103">
        <f t="shared" si="145"/>
        <v>18.557596520354185</v>
      </c>
      <c r="F103">
        <f t="shared" si="146"/>
        <v>0.20938155622786275</v>
      </c>
      <c r="G103">
        <f t="shared" si="147"/>
        <v>206.27230715123068</v>
      </c>
      <c r="H103">
        <f t="shared" si="148"/>
        <v>7.5733381166961324</v>
      </c>
      <c r="I103">
        <f t="shared" si="149"/>
        <v>2.8196494278505706</v>
      </c>
      <c r="J103">
        <f t="shared" si="150"/>
        <v>33.180320739746094</v>
      </c>
      <c r="K103" s="1">
        <v>6</v>
      </c>
      <c r="L103">
        <f t="shared" si="151"/>
        <v>1.4200000166893005</v>
      </c>
      <c r="M103" s="1">
        <v>1</v>
      </c>
      <c r="N103">
        <f t="shared" si="152"/>
        <v>2.8400000333786011</v>
      </c>
      <c r="O103" s="1">
        <v>37.512340545654297</v>
      </c>
      <c r="P103" s="1">
        <v>33.180320739746094</v>
      </c>
      <c r="Q103" s="1">
        <v>39.079235076904297</v>
      </c>
      <c r="R103" s="1">
        <v>400.5960693359375</v>
      </c>
      <c r="S103" s="1">
        <v>374.91201782226562</v>
      </c>
      <c r="T103" s="1">
        <v>21.115575790405273</v>
      </c>
      <c r="U103" s="1">
        <v>29.934194564819336</v>
      </c>
      <c r="V103" s="1">
        <v>24.848922729492188</v>
      </c>
      <c r="W103" s="1">
        <v>35.226718902587891</v>
      </c>
      <c r="X103" s="1">
        <v>499.84945678710937</v>
      </c>
      <c r="Y103" s="1">
        <v>1500.7564697265625</v>
      </c>
      <c r="Z103" s="1">
        <v>286.4019775390625</v>
      </c>
      <c r="AA103" s="1">
        <v>76.296394348144531</v>
      </c>
      <c r="AB103" s="1">
        <v>-1.7613143920898437</v>
      </c>
      <c r="AC103" s="1">
        <v>5.2142441272735596E-2</v>
      </c>
      <c r="AD103" s="1">
        <v>1</v>
      </c>
      <c r="AE103" s="1">
        <v>-0.21956524252891541</v>
      </c>
      <c r="AF103" s="1">
        <v>2.737391471862793</v>
      </c>
      <c r="AG103" s="1">
        <v>1</v>
      </c>
      <c r="AH103" s="1">
        <v>0</v>
      </c>
      <c r="AI103" s="1">
        <v>0.15999999642372131</v>
      </c>
      <c r="AJ103" s="1">
        <v>111115</v>
      </c>
      <c r="AK103">
        <f t="shared" si="153"/>
        <v>0.83308242797851551</v>
      </c>
      <c r="AL103">
        <f t="shared" si="154"/>
        <v>7.5733381166961326E-3</v>
      </c>
      <c r="AM103">
        <f t="shared" si="155"/>
        <v>306.33032073974607</v>
      </c>
      <c r="AN103">
        <f t="shared" si="156"/>
        <v>310.66234054565427</v>
      </c>
      <c r="AO103">
        <f t="shared" si="157"/>
        <v>240.12102978912662</v>
      </c>
      <c r="AP103">
        <f t="shared" si="158"/>
        <v>-0.45743295712241711</v>
      </c>
      <c r="AQ103">
        <f t="shared" si="159"/>
        <v>5.1035205408621112</v>
      </c>
      <c r="AR103">
        <f t="shared" si="160"/>
        <v>66.890717241164424</v>
      </c>
      <c r="AS103">
        <f t="shared" si="161"/>
        <v>36.956522676345088</v>
      </c>
      <c r="AT103">
        <f t="shared" si="162"/>
        <v>35.346330642700195</v>
      </c>
      <c r="AU103">
        <f t="shared" si="163"/>
        <v>5.7576064993699889</v>
      </c>
      <c r="AV103">
        <f t="shared" si="164"/>
        <v>0.19500466215929865</v>
      </c>
      <c r="AW103">
        <f t="shared" si="165"/>
        <v>2.2838711130115406</v>
      </c>
      <c r="AX103">
        <f t="shared" si="166"/>
        <v>3.4737353863584484</v>
      </c>
      <c r="AY103">
        <f t="shared" si="167"/>
        <v>0.1230928892034302</v>
      </c>
      <c r="AZ103">
        <f t="shared" si="168"/>
        <v>15.73783328951189</v>
      </c>
      <c r="BA103">
        <f t="shared" si="169"/>
        <v>0.55018857050620895</v>
      </c>
      <c r="BB103">
        <f t="shared" si="170"/>
        <v>45.926675610322931</v>
      </c>
      <c r="BC103">
        <f t="shared" si="171"/>
        <v>366.09062521380349</v>
      </c>
      <c r="BD103">
        <f t="shared" si="172"/>
        <v>2.3280812367151231E-2</v>
      </c>
    </row>
    <row r="104" spans="1:114" x14ac:dyDescent="0.25">
      <c r="A104" s="1">
        <v>78</v>
      </c>
      <c r="B104" s="1" t="s">
        <v>124</v>
      </c>
      <c r="C104" s="1">
        <v>3601.5000021345913</v>
      </c>
      <c r="D104" s="1">
        <v>0</v>
      </c>
      <c r="E104">
        <f t="shared" si="145"/>
        <v>18.552485643159081</v>
      </c>
      <c r="F104">
        <f t="shared" si="146"/>
        <v>0.20932376708470157</v>
      </c>
      <c r="G104">
        <f t="shared" si="147"/>
        <v>206.25595727710896</v>
      </c>
      <c r="H104">
        <f t="shared" si="148"/>
        <v>7.5737804850080463</v>
      </c>
      <c r="I104">
        <f t="shared" si="149"/>
        <v>2.8205194781680709</v>
      </c>
      <c r="J104">
        <f t="shared" si="150"/>
        <v>33.183261871337891</v>
      </c>
      <c r="K104" s="1">
        <v>6</v>
      </c>
      <c r="L104">
        <f t="shared" si="151"/>
        <v>1.4200000166893005</v>
      </c>
      <c r="M104" s="1">
        <v>1</v>
      </c>
      <c r="N104">
        <f t="shared" si="152"/>
        <v>2.8400000333786011</v>
      </c>
      <c r="O104" s="1">
        <v>37.514362335205078</v>
      </c>
      <c r="P104" s="1">
        <v>33.183261871337891</v>
      </c>
      <c r="Q104" s="1">
        <v>39.079158782958984</v>
      </c>
      <c r="R104" s="1">
        <v>400.57467651367187</v>
      </c>
      <c r="S104" s="1">
        <v>374.89804077148437</v>
      </c>
      <c r="T104" s="1">
        <v>21.115198135375977</v>
      </c>
      <c r="U104" s="1">
        <v>29.933870315551758</v>
      </c>
      <c r="V104" s="1">
        <v>24.845712661743164</v>
      </c>
      <c r="W104" s="1">
        <v>35.222415924072266</v>
      </c>
      <c r="X104" s="1">
        <v>499.87579345703125</v>
      </c>
      <c r="Y104" s="1">
        <v>1500.7547607421875</v>
      </c>
      <c r="Z104" s="1">
        <v>286.4385986328125</v>
      </c>
      <c r="AA104" s="1">
        <v>76.296295166015625</v>
      </c>
      <c r="AB104" s="1">
        <v>-1.7613143920898437</v>
      </c>
      <c r="AC104" s="1">
        <v>5.2142441272735596E-2</v>
      </c>
      <c r="AD104" s="1">
        <v>1</v>
      </c>
      <c r="AE104" s="1">
        <v>-0.21956524252891541</v>
      </c>
      <c r="AF104" s="1">
        <v>2.737391471862793</v>
      </c>
      <c r="AG104" s="1">
        <v>1</v>
      </c>
      <c r="AH104" s="1">
        <v>0</v>
      </c>
      <c r="AI104" s="1">
        <v>0.15999999642372131</v>
      </c>
      <c r="AJ104" s="1">
        <v>111115</v>
      </c>
      <c r="AK104">
        <f t="shared" si="153"/>
        <v>0.83312632242838525</v>
      </c>
      <c r="AL104">
        <f t="shared" si="154"/>
        <v>7.5737804850080463E-3</v>
      </c>
      <c r="AM104">
        <f t="shared" si="155"/>
        <v>306.33326187133787</v>
      </c>
      <c r="AN104">
        <f t="shared" si="156"/>
        <v>310.66436233520506</v>
      </c>
      <c r="AO104">
        <f t="shared" si="157"/>
        <v>240.12075635163274</v>
      </c>
      <c r="AP104">
        <f t="shared" si="158"/>
        <v>-0.45778351792098637</v>
      </c>
      <c r="AQ104">
        <f t="shared" si="159"/>
        <v>5.104362883224641</v>
      </c>
      <c r="AR104">
        <f t="shared" si="160"/>
        <v>66.901844606188149</v>
      </c>
      <c r="AS104">
        <f t="shared" si="161"/>
        <v>36.967974290636391</v>
      </c>
      <c r="AT104">
        <f t="shared" si="162"/>
        <v>35.348812103271484</v>
      </c>
      <c r="AU104">
        <f t="shared" si="163"/>
        <v>5.7583957460695139</v>
      </c>
      <c r="AV104">
        <f t="shared" si="164"/>
        <v>0.19495453563087134</v>
      </c>
      <c r="AW104">
        <f t="shared" si="165"/>
        <v>2.2838434050565701</v>
      </c>
      <c r="AX104">
        <f t="shared" si="166"/>
        <v>3.4745523410129437</v>
      </c>
      <c r="AY104">
        <f t="shared" si="167"/>
        <v>0.12306093246561239</v>
      </c>
      <c r="AZ104">
        <f t="shared" si="168"/>
        <v>15.736565396163416</v>
      </c>
      <c r="BA104">
        <f t="shared" si="169"/>
        <v>0.5501654712643067</v>
      </c>
      <c r="BB104">
        <f t="shared" si="170"/>
        <v>45.917584617885353</v>
      </c>
      <c r="BC104">
        <f t="shared" si="171"/>
        <v>366.07907762926601</v>
      </c>
      <c r="BD104">
        <f t="shared" si="172"/>
        <v>2.327052763869171E-2</v>
      </c>
    </row>
    <row r="105" spans="1:114" x14ac:dyDescent="0.25">
      <c r="A105" s="1">
        <v>79</v>
      </c>
      <c r="B105" s="1" t="s">
        <v>125</v>
      </c>
      <c r="C105" s="1">
        <v>3602.0000021234155</v>
      </c>
      <c r="D105" s="1">
        <v>0</v>
      </c>
      <c r="E105">
        <f t="shared" si="145"/>
        <v>18.55501767682048</v>
      </c>
      <c r="F105">
        <f t="shared" si="146"/>
        <v>0.20919086282195312</v>
      </c>
      <c r="G105">
        <f t="shared" si="147"/>
        <v>206.13339487649699</v>
      </c>
      <c r="H105">
        <f t="shared" si="148"/>
        <v>7.5714878017717364</v>
      </c>
      <c r="I105">
        <f t="shared" si="149"/>
        <v>2.8213247417919773</v>
      </c>
      <c r="J105">
        <f t="shared" si="150"/>
        <v>33.185401916503906</v>
      </c>
      <c r="K105" s="1">
        <v>6</v>
      </c>
      <c r="L105">
        <f t="shared" si="151"/>
        <v>1.4200000166893005</v>
      </c>
      <c r="M105" s="1">
        <v>1</v>
      </c>
      <c r="N105">
        <f t="shared" si="152"/>
        <v>2.8400000333786011</v>
      </c>
      <c r="O105" s="1">
        <v>37.515533447265625</v>
      </c>
      <c r="P105" s="1">
        <v>33.185401916503906</v>
      </c>
      <c r="Q105" s="1">
        <v>39.079578399658203</v>
      </c>
      <c r="R105" s="1">
        <v>400.5662841796875</v>
      </c>
      <c r="S105" s="1">
        <v>374.8873291015625</v>
      </c>
      <c r="T105" s="1">
        <v>21.115196228027344</v>
      </c>
      <c r="U105" s="1">
        <v>29.931362152099609</v>
      </c>
      <c r="V105" s="1">
        <v>24.844118118286133</v>
      </c>
      <c r="W105" s="1">
        <v>35.217212677001953</v>
      </c>
      <c r="X105" s="1">
        <v>499.86782836914062</v>
      </c>
      <c r="Y105" s="1">
        <v>1500.704345703125</v>
      </c>
      <c r="Z105" s="1">
        <v>286.43719482421875</v>
      </c>
      <c r="AA105" s="1">
        <v>76.2962646484375</v>
      </c>
      <c r="AB105" s="1">
        <v>-1.7613143920898437</v>
      </c>
      <c r="AC105" s="1">
        <v>5.2142441272735596E-2</v>
      </c>
      <c r="AD105" s="1">
        <v>1</v>
      </c>
      <c r="AE105" s="1">
        <v>-0.21956524252891541</v>
      </c>
      <c r="AF105" s="1">
        <v>2.737391471862793</v>
      </c>
      <c r="AG105" s="1">
        <v>1</v>
      </c>
      <c r="AH105" s="1">
        <v>0</v>
      </c>
      <c r="AI105" s="1">
        <v>0.15999999642372131</v>
      </c>
      <c r="AJ105" s="1">
        <v>111115</v>
      </c>
      <c r="AK105">
        <f t="shared" si="153"/>
        <v>0.83311304728190094</v>
      </c>
      <c r="AL105">
        <f t="shared" si="154"/>
        <v>7.5714878017717367E-3</v>
      </c>
      <c r="AM105">
        <f t="shared" si="155"/>
        <v>306.33540191650388</v>
      </c>
      <c r="AN105">
        <f t="shared" si="156"/>
        <v>310.6655334472656</v>
      </c>
      <c r="AO105">
        <f t="shared" si="157"/>
        <v>240.11268994556303</v>
      </c>
      <c r="AP105">
        <f t="shared" si="158"/>
        <v>-0.45682562033077206</v>
      </c>
      <c r="AQ105">
        <f t="shared" si="159"/>
        <v>5.1049758698367951</v>
      </c>
      <c r="AR105">
        <f t="shared" si="160"/>
        <v>66.909905659992774</v>
      </c>
      <c r="AS105">
        <f t="shared" si="161"/>
        <v>36.978543507893164</v>
      </c>
      <c r="AT105">
        <f t="shared" si="162"/>
        <v>35.350467681884766</v>
      </c>
      <c r="AU105">
        <f t="shared" si="163"/>
        <v>5.7589223672505074</v>
      </c>
      <c r="AV105">
        <f t="shared" si="164"/>
        <v>0.19483924674480904</v>
      </c>
      <c r="AW105">
        <f t="shared" si="165"/>
        <v>2.2836511280448177</v>
      </c>
      <c r="AX105">
        <f t="shared" si="166"/>
        <v>3.4752712392056897</v>
      </c>
      <c r="AY105">
        <f t="shared" si="167"/>
        <v>0.12298743394763455</v>
      </c>
      <c r="AZ105">
        <f t="shared" si="168"/>
        <v>15.727208048378085</v>
      </c>
      <c r="BA105">
        <f t="shared" si="169"/>
        <v>0.54985425986657555</v>
      </c>
      <c r="BB105">
        <f t="shared" si="170"/>
        <v>45.906124360741551</v>
      </c>
      <c r="BC105">
        <f t="shared" si="171"/>
        <v>366.06716235180801</v>
      </c>
      <c r="BD105">
        <f t="shared" si="172"/>
        <v>2.3268652219869665E-2</v>
      </c>
    </row>
    <row r="106" spans="1:114" x14ac:dyDescent="0.25">
      <c r="A106" s="1">
        <v>80</v>
      </c>
      <c r="B106" s="1" t="s">
        <v>125</v>
      </c>
      <c r="C106" s="1">
        <v>3602.5000021122396</v>
      </c>
      <c r="D106" s="1">
        <v>0</v>
      </c>
      <c r="E106">
        <f t="shared" si="145"/>
        <v>18.537776929688334</v>
      </c>
      <c r="F106">
        <f t="shared" si="146"/>
        <v>0.2091381747519391</v>
      </c>
      <c r="G106">
        <f t="shared" si="147"/>
        <v>206.24633925708605</v>
      </c>
      <c r="H106">
        <f t="shared" si="148"/>
        <v>7.5712673141266915</v>
      </c>
      <c r="I106">
        <f t="shared" si="149"/>
        <v>2.8219123031116498</v>
      </c>
      <c r="J106">
        <f t="shared" si="150"/>
        <v>33.187038421630859</v>
      </c>
      <c r="K106" s="1">
        <v>6</v>
      </c>
      <c r="L106">
        <f t="shared" si="151"/>
        <v>1.4200000166893005</v>
      </c>
      <c r="M106" s="1">
        <v>1</v>
      </c>
      <c r="N106">
        <f t="shared" si="152"/>
        <v>2.8400000333786011</v>
      </c>
      <c r="O106" s="1">
        <v>37.515949249267578</v>
      </c>
      <c r="P106" s="1">
        <v>33.187038421630859</v>
      </c>
      <c r="Q106" s="1">
        <v>39.07879638671875</v>
      </c>
      <c r="R106" s="1">
        <v>400.56210327148437</v>
      </c>
      <c r="S106" s="1">
        <v>374.90350341796875</v>
      </c>
      <c r="T106" s="1">
        <v>21.11363410949707</v>
      </c>
      <c r="U106" s="1">
        <v>29.929658889770508</v>
      </c>
      <c r="V106" s="1">
        <v>24.841838836669922</v>
      </c>
      <c r="W106" s="1">
        <v>35.214576721191406</v>
      </c>
      <c r="X106" s="1">
        <v>499.86215209960937</v>
      </c>
      <c r="Y106" s="1">
        <v>1500.6654052734375</v>
      </c>
      <c r="Z106" s="1">
        <v>286.49258422851562</v>
      </c>
      <c r="AA106" s="1">
        <v>76.296638488769531</v>
      </c>
      <c r="AB106" s="1">
        <v>-1.7613143920898437</v>
      </c>
      <c r="AC106" s="1">
        <v>5.2142441272735596E-2</v>
      </c>
      <c r="AD106" s="1">
        <v>1</v>
      </c>
      <c r="AE106" s="1">
        <v>-0.21956524252891541</v>
      </c>
      <c r="AF106" s="1">
        <v>2.737391471862793</v>
      </c>
      <c r="AG106" s="1">
        <v>1</v>
      </c>
      <c r="AH106" s="1">
        <v>0</v>
      </c>
      <c r="AI106" s="1">
        <v>0.15999999642372131</v>
      </c>
      <c r="AJ106" s="1">
        <v>111115</v>
      </c>
      <c r="AK106">
        <f t="shared" si="153"/>
        <v>0.83310358683268226</v>
      </c>
      <c r="AL106">
        <f t="shared" si="154"/>
        <v>7.5712673141266913E-3</v>
      </c>
      <c r="AM106">
        <f t="shared" si="155"/>
        <v>306.33703842163084</v>
      </c>
      <c r="AN106">
        <f t="shared" si="156"/>
        <v>310.66594924926756</v>
      </c>
      <c r="AO106">
        <f t="shared" si="157"/>
        <v>240.1064594769523</v>
      </c>
      <c r="AP106">
        <f t="shared" si="158"/>
        <v>-0.45695816970740749</v>
      </c>
      <c r="AQ106">
        <f t="shared" si="159"/>
        <v>5.1054446675166574</v>
      </c>
      <c r="AR106">
        <f t="shared" si="160"/>
        <v>66.915722221079932</v>
      </c>
      <c r="AS106">
        <f t="shared" si="161"/>
        <v>36.986063331309424</v>
      </c>
      <c r="AT106">
        <f t="shared" si="162"/>
        <v>35.351493835449219</v>
      </c>
      <c r="AU106">
        <f t="shared" si="163"/>
        <v>5.7592487963177588</v>
      </c>
      <c r="AV106">
        <f t="shared" si="164"/>
        <v>0.19479353926708537</v>
      </c>
      <c r="AW106">
        <f t="shared" si="165"/>
        <v>2.2835323644050076</v>
      </c>
      <c r="AX106">
        <f t="shared" si="166"/>
        <v>3.4757164319127511</v>
      </c>
      <c r="AY106">
        <f t="shared" si="167"/>
        <v>0.12295829493572077</v>
      </c>
      <c r="AZ106">
        <f t="shared" si="168"/>
        <v>15.735902385930011</v>
      </c>
      <c r="BA106">
        <f t="shared" si="169"/>
        <v>0.55013180025460617</v>
      </c>
      <c r="BB106">
        <f t="shared" si="170"/>
        <v>45.898775258571412</v>
      </c>
      <c r="BC106">
        <f t="shared" si="171"/>
        <v>366.09153209369128</v>
      </c>
      <c r="BD106">
        <f t="shared" si="172"/>
        <v>2.3241762851579417E-2</v>
      </c>
    </row>
    <row r="107" spans="1:114" x14ac:dyDescent="0.25">
      <c r="A107" s="1">
        <v>81</v>
      </c>
      <c r="B107" s="1" t="s">
        <v>126</v>
      </c>
      <c r="C107" s="1">
        <v>3603.0000021010637</v>
      </c>
      <c r="D107" s="1">
        <v>0</v>
      </c>
      <c r="E107">
        <f t="shared" si="145"/>
        <v>18.521944638810282</v>
      </c>
      <c r="F107">
        <f t="shared" si="146"/>
        <v>0.20897530312223667</v>
      </c>
      <c r="G107">
        <f t="shared" si="147"/>
        <v>206.27232864095905</v>
      </c>
      <c r="H107">
        <f t="shared" si="148"/>
        <v>7.5683683389159535</v>
      </c>
      <c r="I107">
        <f t="shared" si="149"/>
        <v>2.8228708496299451</v>
      </c>
      <c r="J107">
        <f t="shared" si="150"/>
        <v>33.189197540283203</v>
      </c>
      <c r="K107" s="1">
        <v>6</v>
      </c>
      <c r="L107">
        <f t="shared" si="151"/>
        <v>1.4200000166893005</v>
      </c>
      <c r="M107" s="1">
        <v>1</v>
      </c>
      <c r="N107">
        <f t="shared" si="152"/>
        <v>2.8400000333786011</v>
      </c>
      <c r="O107" s="1">
        <v>37.517585754394531</v>
      </c>
      <c r="P107" s="1">
        <v>33.189197540283203</v>
      </c>
      <c r="Q107" s="1">
        <v>39.078964233398437</v>
      </c>
      <c r="R107" s="1">
        <v>400.55670166015625</v>
      </c>
      <c r="S107" s="1">
        <v>374.918701171875</v>
      </c>
      <c r="T107" s="1">
        <v>21.112693786621094</v>
      </c>
      <c r="U107" s="1">
        <v>29.925235748291016</v>
      </c>
      <c r="V107" s="1">
        <v>24.838495254516602</v>
      </c>
      <c r="W107" s="1">
        <v>35.206207275390625</v>
      </c>
      <c r="X107" s="1">
        <v>499.87051391601562</v>
      </c>
      <c r="Y107" s="1">
        <v>1500.682373046875</v>
      </c>
      <c r="Z107" s="1">
        <v>286.48751831054687</v>
      </c>
      <c r="AA107" s="1">
        <v>76.296554565429687</v>
      </c>
      <c r="AB107" s="1">
        <v>-1.7613143920898437</v>
      </c>
      <c r="AC107" s="1">
        <v>5.2142441272735596E-2</v>
      </c>
      <c r="AD107" s="1">
        <v>1</v>
      </c>
      <c r="AE107" s="1">
        <v>-0.21956524252891541</v>
      </c>
      <c r="AF107" s="1">
        <v>2.737391471862793</v>
      </c>
      <c r="AG107" s="1">
        <v>1</v>
      </c>
      <c r="AH107" s="1">
        <v>0</v>
      </c>
      <c r="AI107" s="1">
        <v>0.15999999642372131</v>
      </c>
      <c r="AJ107" s="1">
        <v>111115</v>
      </c>
      <c r="AK107">
        <f t="shared" si="153"/>
        <v>0.83311752319335919</v>
      </c>
      <c r="AL107">
        <f t="shared" si="154"/>
        <v>7.5683683389159533E-3</v>
      </c>
      <c r="AM107">
        <f t="shared" si="155"/>
        <v>306.33919754028318</v>
      </c>
      <c r="AN107">
        <f t="shared" si="156"/>
        <v>310.66758575439451</v>
      </c>
      <c r="AO107">
        <f t="shared" si="157"/>
        <v>240.10917432064161</v>
      </c>
      <c r="AP107">
        <f t="shared" si="158"/>
        <v>-0.45549315980305188</v>
      </c>
      <c r="AQ107">
        <f t="shared" si="159"/>
        <v>5.1060632317827777</v>
      </c>
      <c r="AR107">
        <f t="shared" si="160"/>
        <v>66.923903194133985</v>
      </c>
      <c r="AS107">
        <f t="shared" si="161"/>
        <v>36.998667445842969</v>
      </c>
      <c r="AT107">
        <f t="shared" si="162"/>
        <v>35.353391647338867</v>
      </c>
      <c r="AU107">
        <f t="shared" si="163"/>
        <v>5.7598525504338181</v>
      </c>
      <c r="AV107">
        <f t="shared" si="164"/>
        <v>0.19465223635543577</v>
      </c>
      <c r="AW107">
        <f t="shared" si="165"/>
        <v>2.2831923821528326</v>
      </c>
      <c r="AX107">
        <f t="shared" si="166"/>
        <v>3.4766601682809855</v>
      </c>
      <c r="AY107">
        <f t="shared" si="167"/>
        <v>0.12286821366086841</v>
      </c>
      <c r="AZ107">
        <f t="shared" si="168"/>
        <v>15.737867977493178</v>
      </c>
      <c r="BA107">
        <f t="shared" si="169"/>
        <v>0.55017882009144448</v>
      </c>
      <c r="BB107">
        <f t="shared" si="170"/>
        <v>45.883956892438114</v>
      </c>
      <c r="BC107">
        <f t="shared" si="171"/>
        <v>366.11425576042649</v>
      </c>
      <c r="BD107">
        <f t="shared" si="172"/>
        <v>2.3212975075393338E-2</v>
      </c>
    </row>
    <row r="108" spans="1:114" x14ac:dyDescent="0.25">
      <c r="A108" s="1">
        <v>82</v>
      </c>
      <c r="B108" s="1" t="s">
        <v>126</v>
      </c>
      <c r="C108" s="1">
        <v>3603.5000020898879</v>
      </c>
      <c r="D108" s="1">
        <v>0</v>
      </c>
      <c r="E108">
        <f t="shared" si="145"/>
        <v>18.537164053728333</v>
      </c>
      <c r="F108">
        <f t="shared" si="146"/>
        <v>0.20878499240344198</v>
      </c>
      <c r="G108">
        <f t="shared" si="147"/>
        <v>206.02898088042429</v>
      </c>
      <c r="H108">
        <f t="shared" si="148"/>
        <v>7.564372050071869</v>
      </c>
      <c r="I108">
        <f t="shared" si="149"/>
        <v>2.8237640886739244</v>
      </c>
      <c r="J108">
        <f t="shared" si="150"/>
        <v>33.19097900390625</v>
      </c>
      <c r="K108" s="1">
        <v>6</v>
      </c>
      <c r="L108">
        <f t="shared" si="151"/>
        <v>1.4200000166893005</v>
      </c>
      <c r="M108" s="1">
        <v>1</v>
      </c>
      <c r="N108">
        <f t="shared" si="152"/>
        <v>2.8400000333786011</v>
      </c>
      <c r="O108" s="1">
        <v>37.519218444824219</v>
      </c>
      <c r="P108" s="1">
        <v>33.19097900390625</v>
      </c>
      <c r="Q108" s="1">
        <v>39.079360961914063</v>
      </c>
      <c r="R108" s="1">
        <v>400.58224487304687</v>
      </c>
      <c r="S108" s="1">
        <v>374.92724609375</v>
      </c>
      <c r="T108" s="1">
        <v>21.112222671508789</v>
      </c>
      <c r="U108" s="1">
        <v>29.920310974121094</v>
      </c>
      <c r="V108" s="1">
        <v>24.835657119750977</v>
      </c>
      <c r="W108" s="1">
        <v>35.197177886962891</v>
      </c>
      <c r="X108" s="1">
        <v>499.86172485351562</v>
      </c>
      <c r="Y108" s="1">
        <v>1500.704345703125</v>
      </c>
      <c r="Z108" s="1">
        <v>286.535888671875</v>
      </c>
      <c r="AA108" s="1">
        <v>76.296318054199219</v>
      </c>
      <c r="AB108" s="1">
        <v>-1.7613143920898437</v>
      </c>
      <c r="AC108" s="1">
        <v>5.2142441272735596E-2</v>
      </c>
      <c r="AD108" s="1">
        <v>1</v>
      </c>
      <c r="AE108" s="1">
        <v>-0.21956524252891541</v>
      </c>
      <c r="AF108" s="1">
        <v>2.737391471862793</v>
      </c>
      <c r="AG108" s="1">
        <v>1</v>
      </c>
      <c r="AH108" s="1">
        <v>0</v>
      </c>
      <c r="AI108" s="1">
        <v>0.15999999642372131</v>
      </c>
      <c r="AJ108" s="1">
        <v>111115</v>
      </c>
      <c r="AK108">
        <f t="shared" si="153"/>
        <v>0.83310287475585931</v>
      </c>
      <c r="AL108">
        <f t="shared" si="154"/>
        <v>7.5643720500718692E-3</v>
      </c>
      <c r="AM108">
        <f t="shared" si="155"/>
        <v>306.34097900390623</v>
      </c>
      <c r="AN108">
        <f t="shared" si="156"/>
        <v>310.6692184448242</v>
      </c>
      <c r="AO108">
        <f t="shared" si="157"/>
        <v>240.11268994556303</v>
      </c>
      <c r="AP108">
        <f t="shared" si="158"/>
        <v>-0.45339800155181215</v>
      </c>
      <c r="AQ108">
        <f t="shared" si="159"/>
        <v>5.1065736510360145</v>
      </c>
      <c r="AR108">
        <f t="shared" si="160"/>
        <v>66.930800610960247</v>
      </c>
      <c r="AS108">
        <f t="shared" si="161"/>
        <v>37.010489636839154</v>
      </c>
      <c r="AT108">
        <f t="shared" si="162"/>
        <v>35.355098724365234</v>
      </c>
      <c r="AU108">
        <f t="shared" si="163"/>
        <v>5.7603956727289791</v>
      </c>
      <c r="AV108">
        <f t="shared" si="164"/>
        <v>0.19448710892386678</v>
      </c>
      <c r="AW108">
        <f t="shared" si="165"/>
        <v>2.2828095623620901</v>
      </c>
      <c r="AX108">
        <f t="shared" si="166"/>
        <v>3.477586110366889</v>
      </c>
      <c r="AY108">
        <f t="shared" si="167"/>
        <v>0.12276294579082363</v>
      </c>
      <c r="AZ108">
        <f t="shared" si="168"/>
        <v>15.719252653635381</v>
      </c>
      <c r="BA108">
        <f t="shared" si="169"/>
        <v>0.54951722774745226</v>
      </c>
      <c r="BB108">
        <f t="shared" si="170"/>
        <v>45.868808922456672</v>
      </c>
      <c r="BC108">
        <f t="shared" si="171"/>
        <v>366.11556610135153</v>
      </c>
      <c r="BD108">
        <f t="shared" si="172"/>
        <v>2.3224296224250554E-2</v>
      </c>
    </row>
    <row r="109" spans="1:114" x14ac:dyDescent="0.25">
      <c r="A109" s="1">
        <v>83</v>
      </c>
      <c r="B109" s="1" t="s">
        <v>127</v>
      </c>
      <c r="C109" s="1">
        <v>3604.000002078712</v>
      </c>
      <c r="D109" s="1">
        <v>0</v>
      </c>
      <c r="E109">
        <f t="shared" si="145"/>
        <v>18.527589646765325</v>
      </c>
      <c r="F109">
        <f t="shared" si="146"/>
        <v>0.20843619640414429</v>
      </c>
      <c r="G109">
        <f t="shared" si="147"/>
        <v>205.89188438181512</v>
      </c>
      <c r="H109">
        <f t="shared" si="148"/>
        <v>7.5578350698540948</v>
      </c>
      <c r="I109">
        <f t="shared" si="149"/>
        <v>2.8257050522311462</v>
      </c>
      <c r="J109">
        <f t="shared" si="150"/>
        <v>33.195354461669922</v>
      </c>
      <c r="K109" s="1">
        <v>6</v>
      </c>
      <c r="L109">
        <f t="shared" si="151"/>
        <v>1.4200000166893005</v>
      </c>
      <c r="M109" s="1">
        <v>1</v>
      </c>
      <c r="N109">
        <f t="shared" si="152"/>
        <v>2.8400000333786011</v>
      </c>
      <c r="O109" s="1">
        <v>37.520481109619141</v>
      </c>
      <c r="P109" s="1">
        <v>33.195354461669922</v>
      </c>
      <c r="Q109" s="1">
        <v>39.080265045166016</v>
      </c>
      <c r="R109" s="1">
        <v>400.5999755859375</v>
      </c>
      <c r="S109" s="1">
        <v>374.95919799804687</v>
      </c>
      <c r="T109" s="1">
        <v>21.110830307006836</v>
      </c>
      <c r="U109" s="1">
        <v>29.911361694335938</v>
      </c>
      <c r="V109" s="1">
        <v>24.832269668579102</v>
      </c>
      <c r="W109" s="1">
        <v>35.184165954589844</v>
      </c>
      <c r="X109" s="1">
        <v>499.86322021484375</v>
      </c>
      <c r="Y109" s="1">
        <v>1500.7286376953125</v>
      </c>
      <c r="Z109" s="1">
        <v>286.58859252929687</v>
      </c>
      <c r="AA109" s="1">
        <v>76.296173095703125</v>
      </c>
      <c r="AB109" s="1">
        <v>-1.7613143920898437</v>
      </c>
      <c r="AC109" s="1">
        <v>5.2142441272735596E-2</v>
      </c>
      <c r="AD109" s="1">
        <v>1</v>
      </c>
      <c r="AE109" s="1">
        <v>-0.21956524252891541</v>
      </c>
      <c r="AF109" s="1">
        <v>2.737391471862793</v>
      </c>
      <c r="AG109" s="1">
        <v>1</v>
      </c>
      <c r="AH109" s="1">
        <v>0</v>
      </c>
      <c r="AI109" s="1">
        <v>0.15999999642372131</v>
      </c>
      <c r="AJ109" s="1">
        <v>111115</v>
      </c>
      <c r="AK109">
        <f t="shared" si="153"/>
        <v>0.83310536702473958</v>
      </c>
      <c r="AL109">
        <f t="shared" si="154"/>
        <v>7.5578350698540945E-3</v>
      </c>
      <c r="AM109">
        <f t="shared" si="155"/>
        <v>306.3453544616699</v>
      </c>
      <c r="AN109">
        <f t="shared" si="156"/>
        <v>310.67048110961912</v>
      </c>
      <c r="AO109">
        <f t="shared" si="157"/>
        <v>240.11657666422616</v>
      </c>
      <c r="AP109">
        <f t="shared" si="158"/>
        <v>-0.45041689603705459</v>
      </c>
      <c r="AQ109">
        <f t="shared" si="159"/>
        <v>5.1078274815903848</v>
      </c>
      <c r="AR109">
        <f t="shared" si="160"/>
        <v>66.947361503745583</v>
      </c>
      <c r="AS109">
        <f t="shared" si="161"/>
        <v>37.035999809409645</v>
      </c>
      <c r="AT109">
        <f t="shared" si="162"/>
        <v>35.357917785644531</v>
      </c>
      <c r="AU109">
        <f t="shared" si="163"/>
        <v>5.7612926804941855</v>
      </c>
      <c r="AV109">
        <f t="shared" si="164"/>
        <v>0.19418441460632616</v>
      </c>
      <c r="AW109">
        <f t="shared" si="165"/>
        <v>2.2821224293592386</v>
      </c>
      <c r="AX109">
        <f t="shared" si="166"/>
        <v>3.4791702511349469</v>
      </c>
      <c r="AY109">
        <f t="shared" si="167"/>
        <v>0.12256998436841797</v>
      </c>
      <c r="AZ109">
        <f t="shared" si="168"/>
        <v>15.708762849795461</v>
      </c>
      <c r="BA109">
        <f t="shared" si="169"/>
        <v>0.54910477054862805</v>
      </c>
      <c r="BB109">
        <f t="shared" si="170"/>
        <v>45.838484811691359</v>
      </c>
      <c r="BC109">
        <f t="shared" si="171"/>
        <v>366.15206922017239</v>
      </c>
      <c r="BD109">
        <f t="shared" si="172"/>
        <v>2.319464255464361E-2</v>
      </c>
    </row>
    <row r="110" spans="1:114" x14ac:dyDescent="0.25">
      <c r="A110" s="1">
        <v>84</v>
      </c>
      <c r="B110" s="1" t="s">
        <v>127</v>
      </c>
      <c r="C110" s="1">
        <v>3604.5000020675361</v>
      </c>
      <c r="D110" s="1">
        <v>0</v>
      </c>
      <c r="E110">
        <f t="shared" si="145"/>
        <v>18.51923515496815</v>
      </c>
      <c r="F110">
        <f t="shared" si="146"/>
        <v>0.20809801533749256</v>
      </c>
      <c r="G110">
        <f t="shared" si="147"/>
        <v>205.76385259533723</v>
      </c>
      <c r="H110">
        <f t="shared" si="148"/>
        <v>7.5491625220988441</v>
      </c>
      <c r="I110">
        <f t="shared" si="149"/>
        <v>2.8267335441739845</v>
      </c>
      <c r="J110">
        <f t="shared" si="150"/>
        <v>33.196548461914062</v>
      </c>
      <c r="K110" s="1">
        <v>6</v>
      </c>
      <c r="L110">
        <f t="shared" si="151"/>
        <v>1.4200000166893005</v>
      </c>
      <c r="M110" s="1">
        <v>1</v>
      </c>
      <c r="N110">
        <f t="shared" si="152"/>
        <v>2.8400000333786011</v>
      </c>
      <c r="O110" s="1">
        <v>37.522087097167969</v>
      </c>
      <c r="P110" s="1">
        <v>33.196548461914062</v>
      </c>
      <c r="Q110" s="1">
        <v>39.080276489257813</v>
      </c>
      <c r="R110" s="1">
        <v>400.62411499023437</v>
      </c>
      <c r="S110" s="1">
        <v>374.99807739257812</v>
      </c>
      <c r="T110" s="1">
        <v>21.112340927124023</v>
      </c>
      <c r="U110" s="1">
        <v>29.902456283569336</v>
      </c>
      <c r="V110" s="1">
        <v>24.831802368164063</v>
      </c>
      <c r="W110" s="1">
        <v>35.170513153076172</v>
      </c>
      <c r="X110" s="1">
        <v>499.8858642578125</v>
      </c>
      <c r="Y110" s="1">
        <v>1500.7152099609375</v>
      </c>
      <c r="Z110" s="1">
        <v>286.66864013671875</v>
      </c>
      <c r="AA110" s="1">
        <v>76.295944213867188</v>
      </c>
      <c r="AB110" s="1">
        <v>-1.7613143920898437</v>
      </c>
      <c r="AC110" s="1">
        <v>5.2142441272735596E-2</v>
      </c>
      <c r="AD110" s="1">
        <v>1</v>
      </c>
      <c r="AE110" s="1">
        <v>-0.21956524252891541</v>
      </c>
      <c r="AF110" s="1">
        <v>2.737391471862793</v>
      </c>
      <c r="AG110" s="1">
        <v>1</v>
      </c>
      <c r="AH110" s="1">
        <v>0</v>
      </c>
      <c r="AI110" s="1">
        <v>0.15999999642372131</v>
      </c>
      <c r="AJ110" s="1">
        <v>111115</v>
      </c>
      <c r="AK110">
        <f t="shared" si="153"/>
        <v>0.83314310709635409</v>
      </c>
      <c r="AL110">
        <f t="shared" si="154"/>
        <v>7.5491625220988441E-3</v>
      </c>
      <c r="AM110">
        <f t="shared" si="155"/>
        <v>306.34654846191404</v>
      </c>
      <c r="AN110">
        <f t="shared" si="156"/>
        <v>310.67208709716795</v>
      </c>
      <c r="AO110">
        <f t="shared" si="157"/>
        <v>240.11442822677418</v>
      </c>
      <c r="AP110">
        <f t="shared" si="158"/>
        <v>-0.44589184794227343</v>
      </c>
      <c r="AQ110">
        <f t="shared" si="159"/>
        <v>5.108169680642793</v>
      </c>
      <c r="AR110">
        <f t="shared" si="160"/>
        <v>66.952047494476858</v>
      </c>
      <c r="AS110">
        <f t="shared" si="161"/>
        <v>37.049591210907522</v>
      </c>
      <c r="AT110">
        <f t="shared" si="162"/>
        <v>35.359317779541016</v>
      </c>
      <c r="AU110">
        <f t="shared" si="163"/>
        <v>5.7617381949494639</v>
      </c>
      <c r="AV110">
        <f t="shared" si="164"/>
        <v>0.19389086606103015</v>
      </c>
      <c r="AW110">
        <f t="shared" si="165"/>
        <v>2.2814361364688085</v>
      </c>
      <c r="AX110">
        <f t="shared" si="166"/>
        <v>3.4803020584806554</v>
      </c>
      <c r="AY110">
        <f t="shared" si="167"/>
        <v>0.12238285889184455</v>
      </c>
      <c r="AZ110">
        <f t="shared" si="168"/>
        <v>15.69894741884424</v>
      </c>
      <c r="BA110">
        <f t="shared" si="169"/>
        <v>0.54870642011299453</v>
      </c>
      <c r="BB110">
        <f t="shared" si="170"/>
        <v>45.816510110872585</v>
      </c>
      <c r="BC110">
        <f t="shared" si="171"/>
        <v>366.19491993998309</v>
      </c>
      <c r="BD110">
        <f t="shared" si="172"/>
        <v>2.3170357602510884E-2</v>
      </c>
    </row>
    <row r="111" spans="1:114" x14ac:dyDescent="0.25">
      <c r="A111" s="1">
        <v>85</v>
      </c>
      <c r="B111" s="1" t="s">
        <v>128</v>
      </c>
      <c r="C111" s="1">
        <v>3605.0000020563602</v>
      </c>
      <c r="D111" s="1">
        <v>0</v>
      </c>
      <c r="E111">
        <f t="shared" si="145"/>
        <v>18.514041977044567</v>
      </c>
      <c r="F111">
        <f t="shared" si="146"/>
        <v>0.20773130954307278</v>
      </c>
      <c r="G111">
        <f t="shared" si="147"/>
        <v>205.59816168264581</v>
      </c>
      <c r="H111">
        <f t="shared" si="148"/>
        <v>7.5401219512206996</v>
      </c>
      <c r="I111">
        <f t="shared" si="149"/>
        <v>2.8280036824390895</v>
      </c>
      <c r="J111">
        <f t="shared" si="150"/>
        <v>33.198207855224609</v>
      </c>
      <c r="K111" s="1">
        <v>6</v>
      </c>
      <c r="L111">
        <f t="shared" si="151"/>
        <v>1.4200000166893005</v>
      </c>
      <c r="M111" s="1">
        <v>1</v>
      </c>
      <c r="N111">
        <f t="shared" si="152"/>
        <v>2.8400000333786011</v>
      </c>
      <c r="O111" s="1">
        <v>37.522495269775391</v>
      </c>
      <c r="P111" s="1">
        <v>33.198207855224609</v>
      </c>
      <c r="Q111" s="1">
        <v>39.079830169677734</v>
      </c>
      <c r="R111" s="1">
        <v>400.66287231445312</v>
      </c>
      <c r="S111" s="1">
        <v>375.04586791992187</v>
      </c>
      <c r="T111" s="1">
        <v>21.112018585205078</v>
      </c>
      <c r="U111" s="1">
        <v>29.891988754272461</v>
      </c>
      <c r="V111" s="1">
        <v>24.83091926574707</v>
      </c>
      <c r="W111" s="1">
        <v>35.157485961914063</v>
      </c>
      <c r="X111" s="1">
        <v>499.86953735351562</v>
      </c>
      <c r="Y111" s="1">
        <v>1500.6929931640625</v>
      </c>
      <c r="Z111" s="1">
        <v>286.63949584960937</v>
      </c>
      <c r="AA111" s="1">
        <v>76.29608154296875</v>
      </c>
      <c r="AB111" s="1">
        <v>-1.7613143920898437</v>
      </c>
      <c r="AC111" s="1">
        <v>5.2142441272735596E-2</v>
      </c>
      <c r="AD111" s="1">
        <v>1</v>
      </c>
      <c r="AE111" s="1">
        <v>-0.21956524252891541</v>
      </c>
      <c r="AF111" s="1">
        <v>2.737391471862793</v>
      </c>
      <c r="AG111" s="1">
        <v>1</v>
      </c>
      <c r="AH111" s="1">
        <v>0</v>
      </c>
      <c r="AI111" s="1">
        <v>0.15999999642372131</v>
      </c>
      <c r="AJ111" s="1">
        <v>111115</v>
      </c>
      <c r="AK111">
        <f t="shared" si="153"/>
        <v>0.83311589558919263</v>
      </c>
      <c r="AL111">
        <f t="shared" si="154"/>
        <v>7.5401219512206998E-3</v>
      </c>
      <c r="AM111">
        <f t="shared" si="155"/>
        <v>306.34820785522459</v>
      </c>
      <c r="AN111">
        <f t="shared" si="156"/>
        <v>310.67249526977537</v>
      </c>
      <c r="AO111">
        <f t="shared" si="157"/>
        <v>240.11087353935363</v>
      </c>
      <c r="AP111">
        <f t="shared" si="158"/>
        <v>-0.4414417129847526</v>
      </c>
      <c r="AQ111">
        <f t="shared" si="159"/>
        <v>5.1086452939165659</v>
      </c>
      <c r="AR111">
        <f t="shared" si="160"/>
        <v>66.958160767921711</v>
      </c>
      <c r="AS111">
        <f t="shared" si="161"/>
        <v>37.066172013649251</v>
      </c>
      <c r="AT111">
        <f t="shared" si="162"/>
        <v>35.3603515625</v>
      </c>
      <c r="AU111">
        <f t="shared" si="163"/>
        <v>5.7620671907778718</v>
      </c>
      <c r="AV111">
        <f t="shared" si="164"/>
        <v>0.19357248381038453</v>
      </c>
      <c r="AW111">
        <f t="shared" si="165"/>
        <v>2.2806416114774763</v>
      </c>
      <c r="AX111">
        <f t="shared" si="166"/>
        <v>3.4814255793003954</v>
      </c>
      <c r="AY111">
        <f t="shared" si="167"/>
        <v>0.12217990926817258</v>
      </c>
      <c r="AZ111">
        <f t="shared" si="168"/>
        <v>15.686334108823617</v>
      </c>
      <c r="BA111">
        <f t="shared" si="169"/>
        <v>0.54819471235060835</v>
      </c>
      <c r="BB111">
        <f t="shared" si="170"/>
        <v>45.790812833900048</v>
      </c>
      <c r="BC111">
        <f t="shared" si="171"/>
        <v>366.24517905539528</v>
      </c>
      <c r="BD111">
        <f t="shared" si="172"/>
        <v>2.3147691203918599E-2</v>
      </c>
    </row>
    <row r="112" spans="1:114" x14ac:dyDescent="0.25">
      <c r="A112" s="1">
        <v>86</v>
      </c>
      <c r="B112" s="1" t="s">
        <v>128</v>
      </c>
      <c r="C112" s="1">
        <v>3605.5000020451844</v>
      </c>
      <c r="D112" s="1">
        <v>0</v>
      </c>
      <c r="E112">
        <f t="shared" si="145"/>
        <v>18.499824631242674</v>
      </c>
      <c r="F112">
        <f t="shared" si="146"/>
        <v>0.20742421199451483</v>
      </c>
      <c r="G112">
        <f t="shared" si="147"/>
        <v>205.5194609783708</v>
      </c>
      <c r="H112">
        <f t="shared" si="148"/>
        <v>7.5327093618494629</v>
      </c>
      <c r="I112">
        <f t="shared" si="149"/>
        <v>2.8291311635989045</v>
      </c>
      <c r="J112">
        <f t="shared" si="150"/>
        <v>33.200004577636719</v>
      </c>
      <c r="K112" s="1">
        <v>6</v>
      </c>
      <c r="L112">
        <f t="shared" si="151"/>
        <v>1.4200000166893005</v>
      </c>
      <c r="M112" s="1">
        <v>1</v>
      </c>
      <c r="N112">
        <f t="shared" si="152"/>
        <v>2.8400000333786011</v>
      </c>
      <c r="O112" s="1">
        <v>37.523273468017578</v>
      </c>
      <c r="P112" s="1">
        <v>33.200004577636719</v>
      </c>
      <c r="Q112" s="1">
        <v>39.080028533935547</v>
      </c>
      <c r="R112" s="1">
        <v>400.66513061523437</v>
      </c>
      <c r="S112" s="1">
        <v>375.06732177734375</v>
      </c>
      <c r="T112" s="1">
        <v>21.11212158203125</v>
      </c>
      <c r="U112" s="1">
        <v>29.883880615234375</v>
      </c>
      <c r="V112" s="1">
        <v>24.830055236816406</v>
      </c>
      <c r="W112" s="1">
        <v>35.146556854248047</v>
      </c>
      <c r="X112" s="1">
        <v>499.84976196289062</v>
      </c>
      <c r="Y112" s="1">
        <v>1500.720458984375</v>
      </c>
      <c r="Z112" s="1">
        <v>286.73428344726562</v>
      </c>
      <c r="AA112" s="1">
        <v>76.296287536621094</v>
      </c>
      <c r="AB112" s="1">
        <v>-1.7613143920898437</v>
      </c>
      <c r="AC112" s="1">
        <v>5.2142441272735596E-2</v>
      </c>
      <c r="AD112" s="1">
        <v>1</v>
      </c>
      <c r="AE112" s="1">
        <v>-0.21956524252891541</v>
      </c>
      <c r="AF112" s="1">
        <v>2.737391471862793</v>
      </c>
      <c r="AG112" s="1">
        <v>1</v>
      </c>
      <c r="AH112" s="1">
        <v>0</v>
      </c>
      <c r="AI112" s="1">
        <v>0.15999999642372131</v>
      </c>
      <c r="AJ112" s="1">
        <v>111115</v>
      </c>
      <c r="AK112">
        <f t="shared" si="153"/>
        <v>0.83308293660481758</v>
      </c>
      <c r="AL112">
        <f t="shared" si="154"/>
        <v>7.532709361849463E-3</v>
      </c>
      <c r="AM112">
        <f t="shared" si="155"/>
        <v>306.3500045776367</v>
      </c>
      <c r="AN112">
        <f t="shared" si="156"/>
        <v>310.67327346801756</v>
      </c>
      <c r="AO112">
        <f t="shared" si="157"/>
        <v>240.11526807050541</v>
      </c>
      <c r="AP112">
        <f t="shared" si="158"/>
        <v>-0.43770323924711035</v>
      </c>
      <c r="AQ112">
        <f t="shared" si="159"/>
        <v>5.1091603117288837</v>
      </c>
      <c r="AR112">
        <f t="shared" si="160"/>
        <v>66.964730220675051</v>
      </c>
      <c r="AS112">
        <f t="shared" si="161"/>
        <v>37.080849605440676</v>
      </c>
      <c r="AT112">
        <f t="shared" si="162"/>
        <v>35.361639022827148</v>
      </c>
      <c r="AU112">
        <f t="shared" si="163"/>
        <v>5.7624769408788845</v>
      </c>
      <c r="AV112">
        <f t="shared" si="164"/>
        <v>0.19330579583146509</v>
      </c>
      <c r="AW112">
        <f t="shared" si="165"/>
        <v>2.2800291481299793</v>
      </c>
      <c r="AX112">
        <f t="shared" si="166"/>
        <v>3.4824477927489053</v>
      </c>
      <c r="AY112">
        <f t="shared" si="167"/>
        <v>0.12200991673191904</v>
      </c>
      <c r="AZ112">
        <f t="shared" si="168"/>
        <v>15.680371889177158</v>
      </c>
      <c r="BA112">
        <f t="shared" si="169"/>
        <v>0.54795352472849146</v>
      </c>
      <c r="BB112">
        <f t="shared" si="170"/>
        <v>45.769246495959159</v>
      </c>
      <c r="BC112">
        <f t="shared" si="171"/>
        <v>366.27339115810133</v>
      </c>
      <c r="BD112">
        <f t="shared" si="172"/>
        <v>2.311724122252375E-2</v>
      </c>
    </row>
    <row r="113" spans="1:114" x14ac:dyDescent="0.25">
      <c r="A113" s="1">
        <v>87</v>
      </c>
      <c r="B113" s="1" t="s">
        <v>129</v>
      </c>
      <c r="C113" s="1">
        <v>3606.0000020340085</v>
      </c>
      <c r="D113" s="1">
        <v>0</v>
      </c>
      <c r="E113">
        <f t="shared" si="145"/>
        <v>18.495931096799204</v>
      </c>
      <c r="F113">
        <f t="shared" si="146"/>
        <v>0.20733983043209622</v>
      </c>
      <c r="G113">
        <f t="shared" si="147"/>
        <v>205.49234672911899</v>
      </c>
      <c r="H113">
        <f t="shared" si="148"/>
        <v>7.5314015406191883</v>
      </c>
      <c r="I113">
        <f t="shared" si="149"/>
        <v>2.8296953657790467</v>
      </c>
      <c r="J113">
        <f t="shared" si="150"/>
        <v>33.201297760009766</v>
      </c>
      <c r="K113" s="1">
        <v>6</v>
      </c>
      <c r="L113">
        <f t="shared" si="151"/>
        <v>1.4200000166893005</v>
      </c>
      <c r="M113" s="1">
        <v>1</v>
      </c>
      <c r="N113">
        <f t="shared" si="152"/>
        <v>2.8400000333786011</v>
      </c>
      <c r="O113" s="1">
        <v>37.524234771728516</v>
      </c>
      <c r="P113" s="1">
        <v>33.201297760009766</v>
      </c>
      <c r="Q113" s="1">
        <v>39.07952880859375</v>
      </c>
      <c r="R113" s="1">
        <v>400.66195678710937</v>
      </c>
      <c r="S113" s="1">
        <v>375.0693359375</v>
      </c>
      <c r="T113" s="1">
        <v>21.111207962036133</v>
      </c>
      <c r="U113" s="1">
        <v>29.881484985351562</v>
      </c>
      <c r="V113" s="1">
        <v>24.827564239501953</v>
      </c>
      <c r="W113" s="1">
        <v>35.141738891601563</v>
      </c>
      <c r="X113" s="1">
        <v>499.84866333007812</v>
      </c>
      <c r="Y113" s="1">
        <v>1500.7916259765625</v>
      </c>
      <c r="Z113" s="1">
        <v>286.7568359375</v>
      </c>
      <c r="AA113" s="1">
        <v>76.295928955078125</v>
      </c>
      <c r="AB113" s="1">
        <v>-1.7613143920898437</v>
      </c>
      <c r="AC113" s="1">
        <v>5.2142441272735596E-2</v>
      </c>
      <c r="AD113" s="1">
        <v>1</v>
      </c>
      <c r="AE113" s="1">
        <v>-0.21956524252891541</v>
      </c>
      <c r="AF113" s="1">
        <v>2.737391471862793</v>
      </c>
      <c r="AG113" s="1">
        <v>1</v>
      </c>
      <c r="AH113" s="1">
        <v>0</v>
      </c>
      <c r="AI113" s="1">
        <v>0.15999999642372131</v>
      </c>
      <c r="AJ113" s="1">
        <v>111115</v>
      </c>
      <c r="AK113">
        <f t="shared" si="153"/>
        <v>0.83308110555013015</v>
      </c>
      <c r="AL113">
        <f t="shared" si="154"/>
        <v>7.5314015406191884E-3</v>
      </c>
      <c r="AM113">
        <f t="shared" si="155"/>
        <v>306.35129776000974</v>
      </c>
      <c r="AN113">
        <f t="shared" si="156"/>
        <v>310.67423477172849</v>
      </c>
      <c r="AO113">
        <f t="shared" si="157"/>
        <v>240.1266547890009</v>
      </c>
      <c r="AP113">
        <f t="shared" si="158"/>
        <v>-0.43693570894054024</v>
      </c>
      <c r="AQ113">
        <f t="shared" si="159"/>
        <v>5.1095310212936633</v>
      </c>
      <c r="AR113">
        <f t="shared" si="160"/>
        <v>66.9699037848019</v>
      </c>
      <c r="AS113">
        <f t="shared" si="161"/>
        <v>37.088418799450338</v>
      </c>
      <c r="AT113">
        <f t="shared" si="162"/>
        <v>35.362766265869141</v>
      </c>
      <c r="AU113">
        <f t="shared" si="163"/>
        <v>5.7628357206453904</v>
      </c>
      <c r="AV113">
        <f t="shared" si="164"/>
        <v>0.19323250824130792</v>
      </c>
      <c r="AW113">
        <f t="shared" si="165"/>
        <v>2.2798356555146166</v>
      </c>
      <c r="AX113">
        <f t="shared" si="166"/>
        <v>3.4830000651307738</v>
      </c>
      <c r="AY113">
        <f t="shared" si="167"/>
        <v>0.12196320248978067</v>
      </c>
      <c r="AZ113">
        <f t="shared" si="168"/>
        <v>15.678229486857143</v>
      </c>
      <c r="BA113">
        <f t="shared" si="169"/>
        <v>0.54787829086449602</v>
      </c>
      <c r="BB113">
        <f t="shared" si="170"/>
        <v>45.760785817820739</v>
      </c>
      <c r="BC113">
        <f t="shared" si="171"/>
        <v>366.27725611805931</v>
      </c>
      <c r="BD113">
        <f t="shared" si="172"/>
        <v>2.3107859614111249E-2</v>
      </c>
    </row>
    <row r="114" spans="1:114" x14ac:dyDescent="0.25">
      <c r="A114" s="1">
        <v>88</v>
      </c>
      <c r="B114" s="1" t="s">
        <v>129</v>
      </c>
      <c r="C114" s="1">
        <v>3606.5000020228326</v>
      </c>
      <c r="D114" s="1">
        <v>0</v>
      </c>
      <c r="E114">
        <f t="shared" si="145"/>
        <v>18.51041458183019</v>
      </c>
      <c r="F114">
        <f t="shared" si="146"/>
        <v>0.20720798706838434</v>
      </c>
      <c r="G114">
        <f t="shared" si="147"/>
        <v>205.26991197238593</v>
      </c>
      <c r="H114">
        <f t="shared" si="148"/>
        <v>7.5294634405240597</v>
      </c>
      <c r="I114">
        <f t="shared" si="149"/>
        <v>2.8306194192235621</v>
      </c>
      <c r="J114">
        <f t="shared" si="150"/>
        <v>33.204376220703125</v>
      </c>
      <c r="K114" s="1">
        <v>6</v>
      </c>
      <c r="L114">
        <f t="shared" si="151"/>
        <v>1.4200000166893005</v>
      </c>
      <c r="M114" s="1">
        <v>1</v>
      </c>
      <c r="N114">
        <f t="shared" si="152"/>
        <v>2.8400000333786011</v>
      </c>
      <c r="O114" s="1">
        <v>37.525894165039062</v>
      </c>
      <c r="P114" s="1">
        <v>33.204376220703125</v>
      </c>
      <c r="Q114" s="1">
        <v>39.080047607421875</v>
      </c>
      <c r="R114" s="1">
        <v>400.66455078125</v>
      </c>
      <c r="S114" s="1">
        <v>375.05535888671875</v>
      </c>
      <c r="T114" s="1">
        <v>21.112943649291992</v>
      </c>
      <c r="U114" s="1">
        <v>29.881031036376953</v>
      </c>
      <c r="V114" s="1">
        <v>24.827293395996094</v>
      </c>
      <c r="W114" s="1">
        <v>35.137928009033203</v>
      </c>
      <c r="X114" s="1">
        <v>499.84506225585937</v>
      </c>
      <c r="Y114" s="1">
        <v>1500.8050537109375</v>
      </c>
      <c r="Z114" s="1">
        <v>286.75259399414062</v>
      </c>
      <c r="AA114" s="1">
        <v>76.295700073242188</v>
      </c>
      <c r="AB114" s="1">
        <v>-1.7613143920898437</v>
      </c>
      <c r="AC114" s="1">
        <v>5.2142441272735596E-2</v>
      </c>
      <c r="AD114" s="1">
        <v>1</v>
      </c>
      <c r="AE114" s="1">
        <v>-0.21956524252891541</v>
      </c>
      <c r="AF114" s="1">
        <v>2.737391471862793</v>
      </c>
      <c r="AG114" s="1">
        <v>1</v>
      </c>
      <c r="AH114" s="1">
        <v>0</v>
      </c>
      <c r="AI114" s="1">
        <v>0.15999999642372131</v>
      </c>
      <c r="AJ114" s="1">
        <v>111115</v>
      </c>
      <c r="AK114">
        <f t="shared" si="153"/>
        <v>0.83307510375976557</v>
      </c>
      <c r="AL114">
        <f t="shared" si="154"/>
        <v>7.5294634405240601E-3</v>
      </c>
      <c r="AM114">
        <f t="shared" si="155"/>
        <v>306.3543762207031</v>
      </c>
      <c r="AN114">
        <f t="shared" si="156"/>
        <v>310.67589416503904</v>
      </c>
      <c r="AO114">
        <f t="shared" si="157"/>
        <v>240.12880322645287</v>
      </c>
      <c r="AP114">
        <f t="shared" si="158"/>
        <v>-0.43610314603081418</v>
      </c>
      <c r="AQ114">
        <f t="shared" si="159"/>
        <v>5.1104136010542192</v>
      </c>
      <c r="AR114">
        <f t="shared" si="160"/>
        <v>66.981672573268668</v>
      </c>
      <c r="AS114">
        <f t="shared" si="161"/>
        <v>37.100641536891715</v>
      </c>
      <c r="AT114">
        <f t="shared" si="162"/>
        <v>35.365135192871094</v>
      </c>
      <c r="AU114">
        <f t="shared" si="163"/>
        <v>5.7635897677800214</v>
      </c>
      <c r="AV114">
        <f t="shared" si="164"/>
        <v>0.1931179907121022</v>
      </c>
      <c r="AW114">
        <f t="shared" si="165"/>
        <v>2.2797941818306571</v>
      </c>
      <c r="AX114">
        <f t="shared" si="166"/>
        <v>3.4837955859493643</v>
      </c>
      <c r="AY114">
        <f t="shared" si="167"/>
        <v>0.12189020857332435</v>
      </c>
      <c r="AZ114">
        <f t="shared" si="168"/>
        <v>15.661211637905982</v>
      </c>
      <c r="BA114">
        <f t="shared" si="169"/>
        <v>0.54730563664439036</v>
      </c>
      <c r="BB114">
        <f t="shared" si="170"/>
        <v>45.749774318126903</v>
      </c>
      <c r="BC114">
        <f t="shared" si="171"/>
        <v>366.25639431215058</v>
      </c>
      <c r="BD114">
        <f t="shared" si="172"/>
        <v>2.3121706618777861E-2</v>
      </c>
    </row>
    <row r="115" spans="1:114" x14ac:dyDescent="0.25">
      <c r="A115" s="1">
        <v>89</v>
      </c>
      <c r="B115" s="1" t="s">
        <v>130</v>
      </c>
      <c r="C115" s="1">
        <v>3607.0000020116568</v>
      </c>
      <c r="D115" s="1">
        <v>0</v>
      </c>
      <c r="E115">
        <f t="shared" si="145"/>
        <v>18.52421288601693</v>
      </c>
      <c r="F115">
        <f t="shared" si="146"/>
        <v>0.20723902797517182</v>
      </c>
      <c r="G115">
        <f t="shared" si="147"/>
        <v>205.17596352939574</v>
      </c>
      <c r="H115">
        <f t="shared" si="148"/>
        <v>7.5324078667703569</v>
      </c>
      <c r="I115">
        <f t="shared" si="149"/>
        <v>2.8313120985459066</v>
      </c>
      <c r="J115">
        <f t="shared" si="150"/>
        <v>33.207996368408203</v>
      </c>
      <c r="K115" s="1">
        <v>6</v>
      </c>
      <c r="L115">
        <f t="shared" si="151"/>
        <v>1.4200000166893005</v>
      </c>
      <c r="M115" s="1">
        <v>1</v>
      </c>
      <c r="N115">
        <f t="shared" si="152"/>
        <v>2.8400000333786011</v>
      </c>
      <c r="O115" s="1">
        <v>37.525955200195312</v>
      </c>
      <c r="P115" s="1">
        <v>33.207996368408203</v>
      </c>
      <c r="Q115" s="1">
        <v>39.080001831054687</v>
      </c>
      <c r="R115" s="1">
        <v>400.68133544921875</v>
      </c>
      <c r="S115" s="1">
        <v>375.05474853515625</v>
      </c>
      <c r="T115" s="1">
        <v>21.114168167114258</v>
      </c>
      <c r="U115" s="1">
        <v>29.885477066040039</v>
      </c>
      <c r="V115" s="1">
        <v>24.828718185424805</v>
      </c>
      <c r="W115" s="1">
        <v>35.143135070800781</v>
      </c>
      <c r="X115" s="1">
        <v>499.85458374023437</v>
      </c>
      <c r="Y115" s="1">
        <v>1500.763671875</v>
      </c>
      <c r="Z115" s="1">
        <v>286.7889404296875</v>
      </c>
      <c r="AA115" s="1">
        <v>76.295906066894531</v>
      </c>
      <c r="AB115" s="1">
        <v>-1.7613143920898437</v>
      </c>
      <c r="AC115" s="1">
        <v>5.2142441272735596E-2</v>
      </c>
      <c r="AD115" s="1">
        <v>1</v>
      </c>
      <c r="AE115" s="1">
        <v>-0.21956524252891541</v>
      </c>
      <c r="AF115" s="1">
        <v>2.737391471862793</v>
      </c>
      <c r="AG115" s="1">
        <v>1</v>
      </c>
      <c r="AH115" s="1">
        <v>0</v>
      </c>
      <c r="AI115" s="1">
        <v>0.15999999642372131</v>
      </c>
      <c r="AJ115" s="1">
        <v>111115</v>
      </c>
      <c r="AK115">
        <f t="shared" si="153"/>
        <v>0.83309097290039047</v>
      </c>
      <c r="AL115">
        <f t="shared" si="154"/>
        <v>7.5324078667703565E-3</v>
      </c>
      <c r="AM115">
        <f t="shared" si="155"/>
        <v>306.35799636840818</v>
      </c>
      <c r="AN115">
        <f t="shared" si="156"/>
        <v>310.67595520019529</v>
      </c>
      <c r="AO115">
        <f t="shared" si="157"/>
        <v>240.12218213285087</v>
      </c>
      <c r="AP115">
        <f t="shared" si="158"/>
        <v>-0.43821544023014625</v>
      </c>
      <c r="AQ115">
        <f t="shared" si="159"/>
        <v>5.111451649540828</v>
      </c>
      <c r="AR115">
        <f t="shared" si="160"/>
        <v>66.995097286861267</v>
      </c>
      <c r="AS115">
        <f t="shared" si="161"/>
        <v>37.109620220821228</v>
      </c>
      <c r="AT115">
        <f t="shared" si="162"/>
        <v>35.366975784301758</v>
      </c>
      <c r="AU115">
        <f t="shared" si="163"/>
        <v>5.7641757009454908</v>
      </c>
      <c r="AV115">
        <f t="shared" si="164"/>
        <v>0.19314495335504214</v>
      </c>
      <c r="AW115">
        <f t="shared" si="165"/>
        <v>2.2801395509949214</v>
      </c>
      <c r="AX115">
        <f t="shared" si="166"/>
        <v>3.4840361499505694</v>
      </c>
      <c r="AY115">
        <f t="shared" si="167"/>
        <v>0.12190739458940138</v>
      </c>
      <c r="AZ115">
        <f t="shared" si="168"/>
        <v>15.654086040623355</v>
      </c>
      <c r="BA115">
        <f t="shared" si="169"/>
        <v>0.54705603470092656</v>
      </c>
      <c r="BB115">
        <f t="shared" si="170"/>
        <v>45.747561973151171</v>
      </c>
      <c r="BC115">
        <f t="shared" si="171"/>
        <v>366.24922490761867</v>
      </c>
      <c r="BD115">
        <f t="shared" si="172"/>
        <v>2.3138276325926958E-2</v>
      </c>
    </row>
    <row r="116" spans="1:114" x14ac:dyDescent="0.25">
      <c r="A116" s="1">
        <v>90</v>
      </c>
      <c r="B116" s="1" t="s">
        <v>130</v>
      </c>
      <c r="C116" s="1">
        <v>3607.5000020004809</v>
      </c>
      <c r="D116" s="1">
        <v>0</v>
      </c>
      <c r="E116">
        <f t="shared" si="145"/>
        <v>18.519831121718475</v>
      </c>
      <c r="F116">
        <f t="shared" si="146"/>
        <v>0.20730144680222926</v>
      </c>
      <c r="G116">
        <f t="shared" si="147"/>
        <v>205.23376837404618</v>
      </c>
      <c r="H116">
        <f t="shared" si="148"/>
        <v>7.5360862091553225</v>
      </c>
      <c r="I116">
        <f t="shared" si="149"/>
        <v>2.8318713136304274</v>
      </c>
      <c r="J116">
        <f t="shared" si="150"/>
        <v>33.210773468017578</v>
      </c>
      <c r="K116" s="1">
        <v>6</v>
      </c>
      <c r="L116">
        <f t="shared" si="151"/>
        <v>1.4200000166893005</v>
      </c>
      <c r="M116" s="1">
        <v>1</v>
      </c>
      <c r="N116">
        <f t="shared" si="152"/>
        <v>2.8400000333786011</v>
      </c>
      <c r="O116" s="1">
        <v>37.527153015136719</v>
      </c>
      <c r="P116" s="1">
        <v>33.210773468017578</v>
      </c>
      <c r="Q116" s="1">
        <v>39.079643249511719</v>
      </c>
      <c r="R116" s="1">
        <v>400.66134643554687</v>
      </c>
      <c r="S116" s="1">
        <v>375.03851318359375</v>
      </c>
      <c r="T116" s="1">
        <v>21.113107681274414</v>
      </c>
      <c r="U116" s="1">
        <v>29.888669967651367</v>
      </c>
      <c r="V116" s="1">
        <v>24.825782775878906</v>
      </c>
      <c r="W116" s="1">
        <v>35.144500732421875</v>
      </c>
      <c r="X116" s="1">
        <v>499.85464477539062</v>
      </c>
      <c r="Y116" s="1">
        <v>1500.7991943359375</v>
      </c>
      <c r="Z116" s="1">
        <v>286.71310424804688</v>
      </c>
      <c r="AA116" s="1">
        <v>76.295692443847656</v>
      </c>
      <c r="AB116" s="1">
        <v>-1.7613143920898437</v>
      </c>
      <c r="AC116" s="1">
        <v>5.2142441272735596E-2</v>
      </c>
      <c r="AD116" s="1">
        <v>0.66666668653488159</v>
      </c>
      <c r="AE116" s="1">
        <v>-0.21956524252891541</v>
      </c>
      <c r="AF116" s="1">
        <v>2.737391471862793</v>
      </c>
      <c r="AG116" s="1">
        <v>1</v>
      </c>
      <c r="AH116" s="1">
        <v>0</v>
      </c>
      <c r="AI116" s="1">
        <v>0.15999999642372131</v>
      </c>
      <c r="AJ116" s="1">
        <v>111115</v>
      </c>
      <c r="AK116">
        <f t="shared" si="153"/>
        <v>0.83309107462565091</v>
      </c>
      <c r="AL116">
        <f t="shared" si="154"/>
        <v>7.5360862091553224E-3</v>
      </c>
      <c r="AM116">
        <f t="shared" si="155"/>
        <v>306.36077346801756</v>
      </c>
      <c r="AN116">
        <f t="shared" si="156"/>
        <v>310.6771530151367</v>
      </c>
      <c r="AO116">
        <f t="shared" si="157"/>
        <v>240.12786572647383</v>
      </c>
      <c r="AP116">
        <f t="shared" si="158"/>
        <v>-0.44026882706878889</v>
      </c>
      <c r="AQ116">
        <f t="shared" si="159"/>
        <v>5.1122480850380221</v>
      </c>
      <c r="AR116">
        <f t="shared" si="160"/>
        <v>67.005723669138348</v>
      </c>
      <c r="AS116">
        <f t="shared" si="161"/>
        <v>37.117053701486981</v>
      </c>
      <c r="AT116">
        <f t="shared" si="162"/>
        <v>35.368963241577148</v>
      </c>
      <c r="AU116">
        <f t="shared" si="163"/>
        <v>5.7648084454473647</v>
      </c>
      <c r="AV116">
        <f t="shared" si="164"/>
        <v>0.19319916971353521</v>
      </c>
      <c r="AW116">
        <f t="shared" si="165"/>
        <v>2.2803767714075946</v>
      </c>
      <c r="AX116">
        <f t="shared" si="166"/>
        <v>3.4844316740397701</v>
      </c>
      <c r="AY116">
        <f t="shared" si="167"/>
        <v>0.12194195229493396</v>
      </c>
      <c r="AZ116">
        <f t="shared" si="168"/>
        <v>15.658452470958094</v>
      </c>
      <c r="BA116">
        <f t="shared" si="169"/>
        <v>0.5472338470837993</v>
      </c>
      <c r="BB116">
        <f t="shared" si="170"/>
        <v>45.746017519903646</v>
      </c>
      <c r="BC116">
        <f t="shared" si="171"/>
        <v>366.2350724369482</v>
      </c>
      <c r="BD116">
        <f t="shared" si="172"/>
        <v>2.3132916061873003E-2</v>
      </c>
      <c r="BE116">
        <f>AVERAGE(E102:E116)</f>
        <v>18.528710871953365</v>
      </c>
      <c r="BF116">
        <f>AVERAGE(O102:O116)</f>
        <v>37.519926961263018</v>
      </c>
      <c r="BG116">
        <f>AVERAGE(P102:P116)</f>
        <v>33.194071960449222</v>
      </c>
      <c r="BH116" t="e">
        <f>AVERAGE(B102:B116)</f>
        <v>#DIV/0!</v>
      </c>
      <c r="BI116">
        <f t="shared" ref="BI116:DJ116" si="173">AVERAGE(C102:C116)</f>
        <v>3604.0333354113004</v>
      </c>
      <c r="BJ116">
        <f t="shared" si="173"/>
        <v>0</v>
      </c>
      <c r="BK116">
        <f t="shared" si="173"/>
        <v>18.528710871953365</v>
      </c>
      <c r="BL116">
        <f t="shared" si="173"/>
        <v>0.20833028254647359</v>
      </c>
      <c r="BM116">
        <f t="shared" si="173"/>
        <v>205.82846436517684</v>
      </c>
      <c r="BN116">
        <f t="shared" si="173"/>
        <v>7.5536760123585731</v>
      </c>
      <c r="BO116">
        <f t="shared" si="173"/>
        <v>2.8255174637799185</v>
      </c>
      <c r="BP116">
        <f t="shared" si="173"/>
        <v>33.194071960449222</v>
      </c>
      <c r="BQ116">
        <f t="shared" si="173"/>
        <v>6</v>
      </c>
      <c r="BR116">
        <f t="shared" si="173"/>
        <v>1.4200000166893005</v>
      </c>
      <c r="BS116">
        <f t="shared" si="173"/>
        <v>1</v>
      </c>
      <c r="BT116">
        <f t="shared" si="173"/>
        <v>2.8400000333786011</v>
      </c>
      <c r="BU116">
        <f t="shared" si="173"/>
        <v>37.519926961263018</v>
      </c>
      <c r="BV116">
        <f t="shared" si="173"/>
        <v>33.194071960449222</v>
      </c>
      <c r="BW116">
        <f t="shared" si="173"/>
        <v>39.079596710205081</v>
      </c>
      <c r="BX116">
        <f t="shared" si="173"/>
        <v>400.61702880859377</v>
      </c>
      <c r="BY116">
        <f t="shared" si="173"/>
        <v>374.97648518880209</v>
      </c>
      <c r="BZ116">
        <f t="shared" si="173"/>
        <v>21.11325569152832</v>
      </c>
      <c r="CA116">
        <f t="shared" si="173"/>
        <v>29.909011840820313</v>
      </c>
      <c r="CB116">
        <f t="shared" si="173"/>
        <v>24.835871505737305</v>
      </c>
      <c r="CC116">
        <f t="shared" si="173"/>
        <v>35.182470194498698</v>
      </c>
      <c r="CD116">
        <f t="shared" si="173"/>
        <v>499.86055094401041</v>
      </c>
      <c r="CE116">
        <f t="shared" si="173"/>
        <v>1500.7360677083334</v>
      </c>
      <c r="CF116">
        <f t="shared" si="173"/>
        <v>286.58921508789064</v>
      </c>
      <c r="CG116">
        <f t="shared" si="173"/>
        <v>76.296171569824224</v>
      </c>
      <c r="CH116">
        <f t="shared" si="173"/>
        <v>-1.7613143920898437</v>
      </c>
      <c r="CI116">
        <f t="shared" si="173"/>
        <v>5.2142441272735596E-2</v>
      </c>
      <c r="CJ116">
        <f t="shared" si="173"/>
        <v>0.97777777910232544</v>
      </c>
      <c r="CK116">
        <f t="shared" si="173"/>
        <v>-0.21956524252891541</v>
      </c>
      <c r="CL116">
        <f t="shared" si="173"/>
        <v>2.737391471862793</v>
      </c>
      <c r="CM116">
        <f t="shared" si="173"/>
        <v>1</v>
      </c>
      <c r="CN116">
        <f t="shared" si="173"/>
        <v>0</v>
      </c>
      <c r="CO116">
        <f t="shared" si="173"/>
        <v>0.15999999642372131</v>
      </c>
      <c r="CP116">
        <f t="shared" si="173"/>
        <v>111115</v>
      </c>
      <c r="CQ116">
        <f t="shared" si="173"/>
        <v>0.83310091824001731</v>
      </c>
      <c r="CR116">
        <f t="shared" si="173"/>
        <v>7.553676012358573E-3</v>
      </c>
      <c r="CS116">
        <f t="shared" si="173"/>
        <v>306.34407196044924</v>
      </c>
      <c r="CT116">
        <f t="shared" si="173"/>
        <v>310.669926961263</v>
      </c>
      <c r="CU116">
        <f t="shared" si="173"/>
        <v>240.11776546628292</v>
      </c>
      <c r="CV116">
        <f t="shared" si="173"/>
        <v>-0.44815341346935628</v>
      </c>
      <c r="CW116">
        <f t="shared" si="173"/>
        <v>5.107460567328431</v>
      </c>
      <c r="CX116">
        <f t="shared" si="173"/>
        <v>66.942553871704888</v>
      </c>
      <c r="CY116">
        <f t="shared" si="173"/>
        <v>37.033542030884568</v>
      </c>
      <c r="CZ116">
        <f t="shared" si="173"/>
        <v>35.356999460856123</v>
      </c>
      <c r="DA116">
        <f t="shared" si="173"/>
        <v>5.7610008515639475</v>
      </c>
      <c r="DB116">
        <f t="shared" si="173"/>
        <v>0.19409227823812392</v>
      </c>
      <c r="DC116">
        <f t="shared" si="173"/>
        <v>2.2819431035485129</v>
      </c>
      <c r="DD116">
        <f t="shared" si="173"/>
        <v>3.4790577480154359</v>
      </c>
      <c r="DE116">
        <f t="shared" si="173"/>
        <v>0.12251126842768766</v>
      </c>
      <c r="DF116">
        <f t="shared" si="173"/>
        <v>15.703923929573927</v>
      </c>
      <c r="DG116">
        <f t="shared" si="173"/>
        <v>0.54891053048474236</v>
      </c>
      <c r="DH116">
        <f t="shared" si="173"/>
        <v>45.836519676944299</v>
      </c>
      <c r="DI116">
        <f t="shared" si="173"/>
        <v>366.16882343417194</v>
      </c>
      <c r="DJ116">
        <f t="shared" si="173"/>
        <v>2.3194035329891539E-2</v>
      </c>
    </row>
    <row r="117" spans="1:114" x14ac:dyDescent="0.25">
      <c r="A117" s="1" t="s">
        <v>9</v>
      </c>
      <c r="B117" s="1" t="s">
        <v>131</v>
      </c>
    </row>
    <row r="118" spans="1:114" x14ac:dyDescent="0.25">
      <c r="A118" s="1" t="s">
        <v>9</v>
      </c>
      <c r="B118" s="1" t="s">
        <v>132</v>
      </c>
    </row>
    <row r="119" spans="1:114" x14ac:dyDescent="0.25">
      <c r="A119" s="1" t="s">
        <v>9</v>
      </c>
      <c r="B119" s="1" t="s">
        <v>133</v>
      </c>
    </row>
    <row r="120" spans="1:114" x14ac:dyDescent="0.25">
      <c r="A120" s="1">
        <v>91</v>
      </c>
      <c r="B120" s="1" t="s">
        <v>134</v>
      </c>
      <c r="C120" s="1">
        <v>4027.5000026710331</v>
      </c>
      <c r="D120" s="1">
        <v>0</v>
      </c>
      <c r="E120">
        <f t="shared" ref="E120:E134" si="174">(R120-S120*(1000-T120)/(1000-U120))*AK120</f>
        <v>16.690040888914417</v>
      </c>
      <c r="F120">
        <f t="shared" ref="F120:F134" si="175">IF(AV120&lt;&gt;0,1/(1/AV120-1/N120),0)</f>
        <v>0.17938001204717388</v>
      </c>
      <c r="G120">
        <f t="shared" ref="G120:G134" si="176">((AY120-AL120/2)*S120-E120)/(AY120+AL120/2)</f>
        <v>201.28681092850206</v>
      </c>
      <c r="H120">
        <f t="shared" ref="H120:H134" si="177">AL120*1000</f>
        <v>7.4354283589468793</v>
      </c>
      <c r="I120">
        <f t="shared" ref="I120:I134" si="178">(AQ120-AW120)</f>
        <v>3.1651891210016321</v>
      </c>
      <c r="J120">
        <f t="shared" ref="J120:J134" si="179">(P120+AP120*D120)</f>
        <v>36.242153167724609</v>
      </c>
      <c r="K120" s="1">
        <v>6</v>
      </c>
      <c r="L120">
        <f t="shared" ref="L120:L134" si="180">(K120*AE120+AF120)</f>
        <v>1.4200000166893005</v>
      </c>
      <c r="M120" s="1">
        <v>1</v>
      </c>
      <c r="N120">
        <f t="shared" ref="N120:N134" si="181">L120*(M120+1)*(M120+1)/(M120*M120+1)</f>
        <v>2.8400000333786011</v>
      </c>
      <c r="O120" s="1">
        <v>41.929164886474609</v>
      </c>
      <c r="P120" s="1">
        <v>36.242153167724609</v>
      </c>
      <c r="Q120" s="1">
        <v>43.965530395507813</v>
      </c>
      <c r="R120" s="1">
        <v>401.88107299804687</v>
      </c>
      <c r="S120" s="1">
        <v>378.47152709960937</v>
      </c>
      <c r="T120" s="1">
        <v>29.209962844848633</v>
      </c>
      <c r="U120" s="1">
        <v>37.796913146972656</v>
      </c>
      <c r="V120" s="1">
        <v>27.133859634399414</v>
      </c>
      <c r="W120" s="1">
        <v>35.110492706298828</v>
      </c>
      <c r="X120" s="1">
        <v>499.90219116210937</v>
      </c>
      <c r="Y120" s="1">
        <v>1500.214599609375</v>
      </c>
      <c r="Z120" s="1">
        <v>288.71963500976563</v>
      </c>
      <c r="AA120" s="1">
        <v>76.289901733398438</v>
      </c>
      <c r="AB120" s="1">
        <v>-0.96236419677734375</v>
      </c>
      <c r="AC120" s="1">
        <v>-2.7310073375701904E-2</v>
      </c>
      <c r="AD120" s="1">
        <v>1</v>
      </c>
      <c r="AE120" s="1">
        <v>-0.21956524252891541</v>
      </c>
      <c r="AF120" s="1">
        <v>2.737391471862793</v>
      </c>
      <c r="AG120" s="1">
        <v>1</v>
      </c>
      <c r="AH120" s="1">
        <v>0</v>
      </c>
      <c r="AI120" s="1">
        <v>0.15999999642372131</v>
      </c>
      <c r="AJ120" s="1">
        <v>111115</v>
      </c>
      <c r="AK120">
        <f t="shared" ref="AK120:AK134" si="182">X120*0.000001/(K120*0.0001)</f>
        <v>0.83317031860351554</v>
      </c>
      <c r="AL120">
        <f t="shared" ref="AL120:AL134" si="183">(U120-T120)/(1000-U120)*AK120</f>
        <v>7.4354283589468792E-3</v>
      </c>
      <c r="AM120">
        <f t="shared" ref="AM120:AM134" si="184">(P120+273.15)</f>
        <v>309.39215316772459</v>
      </c>
      <c r="AN120">
        <f t="shared" ref="AN120:AN134" si="185">(O120+273.15)</f>
        <v>315.07916488647459</v>
      </c>
      <c r="AO120">
        <f t="shared" ref="AO120:AO134" si="186">(Y120*AG120+Z120*AH120)*AI120</f>
        <v>240.0343305723145</v>
      </c>
      <c r="AP120">
        <f t="shared" ref="AP120:AP134" si="187">((AO120+0.00000010773*(AN120^4-AM120^4))-AL120*44100)/(L120*51.4+0.00000043092*AM120^3)</f>
        <v>-0.15467824175982919</v>
      </c>
      <c r="AQ120">
        <f t="shared" ref="AQ120:AQ134" si="188">0.61365*EXP(17.502*J120/(240.97+J120))</f>
        <v>6.0487119108099714</v>
      </c>
      <c r="AR120">
        <f t="shared" ref="AR120:AR134" si="189">AQ120*1000/AA120</f>
        <v>79.285878908950636</v>
      </c>
      <c r="AS120">
        <f t="shared" ref="AS120:AS134" si="190">(AR120-U120)</f>
        <v>41.48896576197798</v>
      </c>
      <c r="AT120">
        <f t="shared" ref="AT120:AT134" si="191">IF(D120,P120,(O120+P120)/2)</f>
        <v>39.085659027099609</v>
      </c>
      <c r="AU120">
        <f t="shared" ref="AU120:AU134" si="192">0.61365*EXP(17.502*AT120/(240.97+AT120))</f>
        <v>7.0590944021636419</v>
      </c>
      <c r="AV120">
        <f t="shared" ref="AV120:AV134" si="193">IF(AS120&lt;&gt;0,(1000-(AR120+U120)/2)/AS120*AL120,0)</f>
        <v>0.16872312611762974</v>
      </c>
      <c r="AW120">
        <f t="shared" ref="AW120:AW134" si="194">U120*AA120/1000</f>
        <v>2.8835227898083393</v>
      </c>
      <c r="AX120">
        <f t="shared" ref="AX120:AX134" si="195">(AU120-AW120)</f>
        <v>4.1755716123553022</v>
      </c>
      <c r="AY120">
        <f t="shared" ref="AY120:AY134" si="196">1/(1.6/F120+1.37/N120)</f>
        <v>0.10636028372035461</v>
      </c>
      <c r="AZ120">
        <f t="shared" ref="AZ120:AZ134" si="197">G120*AA120*0.001</f>
        <v>15.356151025964573</v>
      </c>
      <c r="BA120">
        <f t="shared" ref="BA120:BA134" si="198">G120/S120</f>
        <v>0.53184135797757304</v>
      </c>
      <c r="BB120">
        <f t="shared" ref="BB120:BB134" si="199">(1-AL120*AA120/AQ120/F120)*100</f>
        <v>47.719937292979743</v>
      </c>
      <c r="BC120">
        <f t="shared" ref="BC120:BC134" si="200">(S120-E120/(N120/1.35))</f>
        <v>370.5378809956585</v>
      </c>
      <c r="BD120">
        <f t="shared" ref="BD120:BD134" si="201">E120*BB120/100/BC120</f>
        <v>2.1494366581256388E-2</v>
      </c>
    </row>
    <row r="121" spans="1:114" x14ac:dyDescent="0.25">
      <c r="A121" s="1">
        <v>92</v>
      </c>
      <c r="B121" s="1" t="s">
        <v>134</v>
      </c>
      <c r="C121" s="1">
        <v>4027.5000026710331</v>
      </c>
      <c r="D121" s="1">
        <v>0</v>
      </c>
      <c r="E121">
        <f t="shared" si="174"/>
        <v>16.690040888914417</v>
      </c>
      <c r="F121">
        <f t="shared" si="175"/>
        <v>0.17938001204717388</v>
      </c>
      <c r="G121">
        <f t="shared" si="176"/>
        <v>201.28681092850206</v>
      </c>
      <c r="H121">
        <f t="shared" si="177"/>
        <v>7.4354283589468793</v>
      </c>
      <c r="I121">
        <f t="shared" si="178"/>
        <v>3.1651891210016321</v>
      </c>
      <c r="J121">
        <f t="shared" si="179"/>
        <v>36.242153167724609</v>
      </c>
      <c r="K121" s="1">
        <v>6</v>
      </c>
      <c r="L121">
        <f t="shared" si="180"/>
        <v>1.4200000166893005</v>
      </c>
      <c r="M121" s="1">
        <v>1</v>
      </c>
      <c r="N121">
        <f t="shared" si="181"/>
        <v>2.8400000333786011</v>
      </c>
      <c r="O121" s="1">
        <v>41.929164886474609</v>
      </c>
      <c r="P121" s="1">
        <v>36.242153167724609</v>
      </c>
      <c r="Q121" s="1">
        <v>43.965530395507813</v>
      </c>
      <c r="R121" s="1">
        <v>401.88107299804687</v>
      </c>
      <c r="S121" s="1">
        <v>378.47152709960937</v>
      </c>
      <c r="T121" s="1">
        <v>29.209962844848633</v>
      </c>
      <c r="U121" s="1">
        <v>37.796913146972656</v>
      </c>
      <c r="V121" s="1">
        <v>27.133859634399414</v>
      </c>
      <c r="W121" s="1">
        <v>35.110492706298828</v>
      </c>
      <c r="X121" s="1">
        <v>499.90219116210937</v>
      </c>
      <c r="Y121" s="1">
        <v>1500.214599609375</v>
      </c>
      <c r="Z121" s="1">
        <v>288.71963500976563</v>
      </c>
      <c r="AA121" s="1">
        <v>76.289901733398438</v>
      </c>
      <c r="AB121" s="1">
        <v>-0.96236419677734375</v>
      </c>
      <c r="AC121" s="1">
        <v>-2.7310073375701904E-2</v>
      </c>
      <c r="AD121" s="1">
        <v>1</v>
      </c>
      <c r="AE121" s="1">
        <v>-0.21956524252891541</v>
      </c>
      <c r="AF121" s="1">
        <v>2.737391471862793</v>
      </c>
      <c r="AG121" s="1">
        <v>1</v>
      </c>
      <c r="AH121" s="1">
        <v>0</v>
      </c>
      <c r="AI121" s="1">
        <v>0.15999999642372131</v>
      </c>
      <c r="AJ121" s="1">
        <v>111115</v>
      </c>
      <c r="AK121">
        <f t="shared" si="182"/>
        <v>0.83317031860351554</v>
      </c>
      <c r="AL121">
        <f t="shared" si="183"/>
        <v>7.4354283589468792E-3</v>
      </c>
      <c r="AM121">
        <f t="shared" si="184"/>
        <v>309.39215316772459</v>
      </c>
      <c r="AN121">
        <f t="shared" si="185"/>
        <v>315.07916488647459</v>
      </c>
      <c r="AO121">
        <f t="shared" si="186"/>
        <v>240.0343305723145</v>
      </c>
      <c r="AP121">
        <f t="shared" si="187"/>
        <v>-0.15467824175982919</v>
      </c>
      <c r="AQ121">
        <f t="shared" si="188"/>
        <v>6.0487119108099714</v>
      </c>
      <c r="AR121">
        <f t="shared" si="189"/>
        <v>79.285878908950636</v>
      </c>
      <c r="AS121">
        <f t="shared" si="190"/>
        <v>41.48896576197798</v>
      </c>
      <c r="AT121">
        <f t="shared" si="191"/>
        <v>39.085659027099609</v>
      </c>
      <c r="AU121">
        <f t="shared" si="192"/>
        <v>7.0590944021636419</v>
      </c>
      <c r="AV121">
        <f t="shared" si="193"/>
        <v>0.16872312611762974</v>
      </c>
      <c r="AW121">
        <f t="shared" si="194"/>
        <v>2.8835227898083393</v>
      </c>
      <c r="AX121">
        <f t="shared" si="195"/>
        <v>4.1755716123553022</v>
      </c>
      <c r="AY121">
        <f t="shared" si="196"/>
        <v>0.10636028372035461</v>
      </c>
      <c r="AZ121">
        <f t="shared" si="197"/>
        <v>15.356151025964573</v>
      </c>
      <c r="BA121">
        <f t="shared" si="198"/>
        <v>0.53184135797757304</v>
      </c>
      <c r="BB121">
        <f t="shared" si="199"/>
        <v>47.719937292979743</v>
      </c>
      <c r="BC121">
        <f t="shared" si="200"/>
        <v>370.5378809956585</v>
      </c>
      <c r="BD121">
        <f t="shared" si="201"/>
        <v>2.1494366581256388E-2</v>
      </c>
    </row>
    <row r="122" spans="1:114" x14ac:dyDescent="0.25">
      <c r="A122" s="1">
        <v>93</v>
      </c>
      <c r="B122" s="1" t="s">
        <v>134</v>
      </c>
      <c r="C122" s="1">
        <v>4028.0000026598573</v>
      </c>
      <c r="D122" s="1">
        <v>0</v>
      </c>
      <c r="E122">
        <f t="shared" si="174"/>
        <v>16.702670893682516</v>
      </c>
      <c r="F122">
        <f t="shared" si="175"/>
        <v>0.17954197248324877</v>
      </c>
      <c r="G122">
        <f t="shared" si="176"/>
        <v>201.30136888980675</v>
      </c>
      <c r="H122">
        <f t="shared" si="177"/>
        <v>7.4424094772934337</v>
      </c>
      <c r="I122">
        <f t="shared" si="178"/>
        <v>3.1653893195431828</v>
      </c>
      <c r="J122">
        <f t="shared" si="179"/>
        <v>36.244964599609375</v>
      </c>
      <c r="K122" s="1">
        <v>6</v>
      </c>
      <c r="L122">
        <f t="shared" si="180"/>
        <v>1.4200000166893005</v>
      </c>
      <c r="M122" s="1">
        <v>1</v>
      </c>
      <c r="N122">
        <f t="shared" si="181"/>
        <v>2.8400000333786011</v>
      </c>
      <c r="O122" s="1">
        <v>41.929763793945313</v>
      </c>
      <c r="P122" s="1">
        <v>36.244964599609375</v>
      </c>
      <c r="Q122" s="1">
        <v>43.966598510742188</v>
      </c>
      <c r="R122" s="1">
        <v>401.90139770507812</v>
      </c>
      <c r="S122" s="1">
        <v>378.47265625</v>
      </c>
      <c r="T122" s="1">
        <v>29.211812973022461</v>
      </c>
      <c r="U122" s="1">
        <v>37.807048797607422</v>
      </c>
      <c r="V122" s="1">
        <v>27.134346008300781</v>
      </c>
      <c r="W122" s="1">
        <v>35.118309020996094</v>
      </c>
      <c r="X122" s="1">
        <v>499.88394165039062</v>
      </c>
      <c r="Y122" s="1">
        <v>1500.237548828125</v>
      </c>
      <c r="Z122" s="1">
        <v>288.72341918945312</v>
      </c>
      <c r="AA122" s="1">
        <v>76.288841247558594</v>
      </c>
      <c r="AB122" s="1">
        <v>-0.96236419677734375</v>
      </c>
      <c r="AC122" s="1">
        <v>-2.7310073375701904E-2</v>
      </c>
      <c r="AD122" s="1">
        <v>1</v>
      </c>
      <c r="AE122" s="1">
        <v>-0.21956524252891541</v>
      </c>
      <c r="AF122" s="1">
        <v>2.737391471862793</v>
      </c>
      <c r="AG122" s="1">
        <v>1</v>
      </c>
      <c r="AH122" s="1">
        <v>0</v>
      </c>
      <c r="AI122" s="1">
        <v>0.15999999642372131</v>
      </c>
      <c r="AJ122" s="1">
        <v>111115</v>
      </c>
      <c r="AK122">
        <f t="shared" si="182"/>
        <v>0.83313990275065086</v>
      </c>
      <c r="AL122">
        <f t="shared" si="183"/>
        <v>7.4424094772934336E-3</v>
      </c>
      <c r="AM122">
        <f t="shared" si="184"/>
        <v>309.39496459960935</v>
      </c>
      <c r="AN122">
        <f t="shared" si="185"/>
        <v>315.07976379394529</v>
      </c>
      <c r="AO122">
        <f t="shared" si="186"/>
        <v>240.03800244723243</v>
      </c>
      <c r="AP122">
        <f t="shared" si="187"/>
        <v>-0.15854934871981316</v>
      </c>
      <c r="AQ122">
        <f t="shared" si="188"/>
        <v>6.0496452633025566</v>
      </c>
      <c r="AR122">
        <f t="shared" si="189"/>
        <v>79.299215512677065</v>
      </c>
      <c r="AS122">
        <f t="shared" si="190"/>
        <v>41.492166715069644</v>
      </c>
      <c r="AT122">
        <f t="shared" si="191"/>
        <v>39.087364196777344</v>
      </c>
      <c r="AU122">
        <f t="shared" si="192"/>
        <v>7.0597416875600736</v>
      </c>
      <c r="AV122">
        <f t="shared" si="193"/>
        <v>0.16886640651311252</v>
      </c>
      <c r="AW122">
        <f t="shared" si="194"/>
        <v>2.8842559437593738</v>
      </c>
      <c r="AX122">
        <f t="shared" si="195"/>
        <v>4.1754857438006994</v>
      </c>
      <c r="AY122">
        <f t="shared" si="196"/>
        <v>0.10645138399335542</v>
      </c>
      <c r="AZ122">
        <f t="shared" si="197"/>
        <v>15.357048174150698</v>
      </c>
      <c r="BA122">
        <f t="shared" si="198"/>
        <v>0.53187823628885145</v>
      </c>
      <c r="BB122">
        <f t="shared" si="199"/>
        <v>47.72684924655691</v>
      </c>
      <c r="BC122">
        <f t="shared" si="200"/>
        <v>370.53300644667007</v>
      </c>
      <c r="BD122">
        <f t="shared" si="201"/>
        <v>2.1514030920005867E-2</v>
      </c>
    </row>
    <row r="123" spans="1:114" x14ac:dyDescent="0.25">
      <c r="A123" s="1">
        <v>94</v>
      </c>
      <c r="B123" s="1" t="s">
        <v>135</v>
      </c>
      <c r="C123" s="1">
        <v>4028.5000026486814</v>
      </c>
      <c r="D123" s="1">
        <v>0</v>
      </c>
      <c r="E123">
        <f t="shared" si="174"/>
        <v>16.702400399333602</v>
      </c>
      <c r="F123">
        <f t="shared" si="175"/>
        <v>0.17984292779556638</v>
      </c>
      <c r="G123">
        <f t="shared" si="176"/>
        <v>201.55783550893534</v>
      </c>
      <c r="H123">
        <f t="shared" si="177"/>
        <v>7.4534105466164657</v>
      </c>
      <c r="I123">
        <f t="shared" si="178"/>
        <v>3.1650392641723384</v>
      </c>
      <c r="J123">
        <f t="shared" si="179"/>
        <v>36.247024536132812</v>
      </c>
      <c r="K123" s="1">
        <v>6</v>
      </c>
      <c r="L123">
        <f t="shared" si="180"/>
        <v>1.4200000166893005</v>
      </c>
      <c r="M123" s="1">
        <v>1</v>
      </c>
      <c r="N123">
        <f t="shared" si="181"/>
        <v>2.8400000333786011</v>
      </c>
      <c r="O123" s="1">
        <v>41.930156707763672</v>
      </c>
      <c r="P123" s="1">
        <v>36.247024536132812</v>
      </c>
      <c r="Q123" s="1">
        <v>43.967948913574219</v>
      </c>
      <c r="R123" s="1">
        <v>401.91732788085937</v>
      </c>
      <c r="S123" s="1">
        <v>378.484619140625</v>
      </c>
      <c r="T123" s="1">
        <v>29.213100433349609</v>
      </c>
      <c r="U123" s="1">
        <v>37.820621490478516</v>
      </c>
      <c r="V123" s="1">
        <v>27.134967803955078</v>
      </c>
      <c r="W123" s="1">
        <v>35.130172729492187</v>
      </c>
      <c r="X123" s="1">
        <v>499.90127563476562</v>
      </c>
      <c r="Y123" s="1">
        <v>1500.2701416015625</v>
      </c>
      <c r="Z123" s="1">
        <v>288.72076416015625</v>
      </c>
      <c r="AA123" s="1">
        <v>76.288803100585937</v>
      </c>
      <c r="AB123" s="1">
        <v>-0.96236419677734375</v>
      </c>
      <c r="AC123" s="1">
        <v>-2.7310073375701904E-2</v>
      </c>
      <c r="AD123" s="1">
        <v>1</v>
      </c>
      <c r="AE123" s="1">
        <v>-0.21956524252891541</v>
      </c>
      <c r="AF123" s="1">
        <v>2.737391471862793</v>
      </c>
      <c r="AG123" s="1">
        <v>1</v>
      </c>
      <c r="AH123" s="1">
        <v>0</v>
      </c>
      <c r="AI123" s="1">
        <v>0.15999999642372131</v>
      </c>
      <c r="AJ123" s="1">
        <v>111115</v>
      </c>
      <c r="AK123">
        <f t="shared" si="182"/>
        <v>0.83316879272460931</v>
      </c>
      <c r="AL123">
        <f t="shared" si="183"/>
        <v>7.4534105466164654E-3</v>
      </c>
      <c r="AM123">
        <f t="shared" si="184"/>
        <v>309.39702453613279</v>
      </c>
      <c r="AN123">
        <f t="shared" si="185"/>
        <v>315.08015670776365</v>
      </c>
      <c r="AO123">
        <f t="shared" si="186"/>
        <v>240.04321729086587</v>
      </c>
      <c r="AP123">
        <f t="shared" si="187"/>
        <v>-0.16439053255415287</v>
      </c>
      <c r="AQ123">
        <f t="shared" si="188"/>
        <v>6.0503292102012427</v>
      </c>
      <c r="AR123">
        <f t="shared" si="189"/>
        <v>79.308220398004551</v>
      </c>
      <c r="AS123">
        <f t="shared" si="190"/>
        <v>41.487598907526035</v>
      </c>
      <c r="AT123">
        <f t="shared" si="191"/>
        <v>39.088590621948242</v>
      </c>
      <c r="AU123">
        <f t="shared" si="192"/>
        <v>7.0602072725252878</v>
      </c>
      <c r="AV123">
        <f t="shared" si="193"/>
        <v>0.16913260971150759</v>
      </c>
      <c r="AW123">
        <f t="shared" si="194"/>
        <v>2.8852899460289043</v>
      </c>
      <c r="AX123">
        <f t="shared" si="195"/>
        <v>4.1749173264963835</v>
      </c>
      <c r="AY123">
        <f t="shared" si="196"/>
        <v>0.10662064435132815</v>
      </c>
      <c r="AZ123">
        <f t="shared" si="197"/>
        <v>15.376606026521456</v>
      </c>
      <c r="BA123">
        <f t="shared" si="198"/>
        <v>0.53253903941086456</v>
      </c>
      <c r="BB123">
        <f t="shared" si="199"/>
        <v>47.743120239298079</v>
      </c>
      <c r="BC123">
        <f t="shared" si="200"/>
        <v>370.54509791735376</v>
      </c>
      <c r="BD123">
        <f t="shared" si="201"/>
        <v>2.1520314667019067E-2</v>
      </c>
    </row>
    <row r="124" spans="1:114" x14ac:dyDescent="0.25">
      <c r="A124" s="1">
        <v>95</v>
      </c>
      <c r="B124" s="1" t="s">
        <v>135</v>
      </c>
      <c r="C124" s="1">
        <v>4029.0000026375055</v>
      </c>
      <c r="D124" s="1">
        <v>0</v>
      </c>
      <c r="E124">
        <f t="shared" si="174"/>
        <v>16.717790466033868</v>
      </c>
      <c r="F124">
        <f t="shared" si="175"/>
        <v>0.18009347090618416</v>
      </c>
      <c r="G124">
        <f t="shared" si="176"/>
        <v>201.59596153332291</v>
      </c>
      <c r="H124">
        <f t="shared" si="177"/>
        <v>7.4634190764431017</v>
      </c>
      <c r="I124">
        <f t="shared" si="178"/>
        <v>3.1650886553794355</v>
      </c>
      <c r="J124">
        <f t="shared" si="179"/>
        <v>36.249858856201172</v>
      </c>
      <c r="K124" s="1">
        <v>6</v>
      </c>
      <c r="L124">
        <f t="shared" si="180"/>
        <v>1.4200000166893005</v>
      </c>
      <c r="M124" s="1">
        <v>1</v>
      </c>
      <c r="N124">
        <f t="shared" si="181"/>
        <v>2.8400000333786011</v>
      </c>
      <c r="O124" s="1">
        <v>41.9298095703125</v>
      </c>
      <c r="P124" s="1">
        <v>36.249858856201172</v>
      </c>
      <c r="Q124" s="1">
        <v>43.968509674072266</v>
      </c>
      <c r="R124" s="1">
        <v>401.91690063476562</v>
      </c>
      <c r="S124" s="1">
        <v>378.46112060546875</v>
      </c>
      <c r="T124" s="1">
        <v>29.213396072387695</v>
      </c>
      <c r="U124" s="1">
        <v>37.832466125488281</v>
      </c>
      <c r="V124" s="1">
        <v>27.135623931884766</v>
      </c>
      <c r="W124" s="1">
        <v>35.141674041748047</v>
      </c>
      <c r="X124" s="1">
        <v>499.89566040039062</v>
      </c>
      <c r="Y124" s="1">
        <v>1500.254638671875</v>
      </c>
      <c r="Z124" s="1">
        <v>288.76141357421875</v>
      </c>
      <c r="AA124" s="1">
        <v>76.288490295410156</v>
      </c>
      <c r="AB124" s="1">
        <v>-0.96236419677734375</v>
      </c>
      <c r="AC124" s="1">
        <v>-2.7310073375701904E-2</v>
      </c>
      <c r="AD124" s="1">
        <v>1</v>
      </c>
      <c r="AE124" s="1">
        <v>-0.21956524252891541</v>
      </c>
      <c r="AF124" s="1">
        <v>2.737391471862793</v>
      </c>
      <c r="AG124" s="1">
        <v>1</v>
      </c>
      <c r="AH124" s="1">
        <v>0</v>
      </c>
      <c r="AI124" s="1">
        <v>0.15999999642372131</v>
      </c>
      <c r="AJ124" s="1">
        <v>111115</v>
      </c>
      <c r="AK124">
        <f t="shared" si="182"/>
        <v>0.83315943400065096</v>
      </c>
      <c r="AL124">
        <f t="shared" si="183"/>
        <v>7.4634190764431016E-3</v>
      </c>
      <c r="AM124">
        <f t="shared" si="184"/>
        <v>309.39985885620115</v>
      </c>
      <c r="AN124">
        <f t="shared" si="185"/>
        <v>315.07980957031248</v>
      </c>
      <c r="AO124">
        <f t="shared" si="186"/>
        <v>240.04073682217131</v>
      </c>
      <c r="AP124">
        <f t="shared" si="187"/>
        <v>-0.17004238070039868</v>
      </c>
      <c r="AQ124">
        <f t="shared" si="188"/>
        <v>6.0512703802451817</v>
      </c>
      <c r="AR124">
        <f t="shared" si="189"/>
        <v>79.320882571053474</v>
      </c>
      <c r="AS124">
        <f t="shared" si="190"/>
        <v>41.488416445565193</v>
      </c>
      <c r="AT124">
        <f t="shared" si="191"/>
        <v>39.089834213256836</v>
      </c>
      <c r="AU124">
        <f t="shared" si="192"/>
        <v>7.0606794014203613</v>
      </c>
      <c r="AV124">
        <f t="shared" si="193"/>
        <v>0.16935418147126399</v>
      </c>
      <c r="AW124">
        <f t="shared" si="194"/>
        <v>2.8861817248657462</v>
      </c>
      <c r="AX124">
        <f t="shared" si="195"/>
        <v>4.1744976765546156</v>
      </c>
      <c r="AY124">
        <f t="shared" si="196"/>
        <v>0.10676153014660034</v>
      </c>
      <c r="AZ124">
        <f t="shared" si="197"/>
        <v>15.379451555028783</v>
      </c>
      <c r="BA124">
        <f t="shared" si="198"/>
        <v>0.53267284420340499</v>
      </c>
      <c r="BB124">
        <f t="shared" si="199"/>
        <v>47.754087077777399</v>
      </c>
      <c r="BC124">
        <f t="shared" si="200"/>
        <v>370.51428368156331</v>
      </c>
      <c r="BD124">
        <f t="shared" si="201"/>
        <v>2.1546883799739014E-2</v>
      </c>
    </row>
    <row r="125" spans="1:114" x14ac:dyDescent="0.25">
      <c r="A125" s="1">
        <v>96</v>
      </c>
      <c r="B125" s="1" t="s">
        <v>136</v>
      </c>
      <c r="C125" s="1">
        <v>4029.5000026263297</v>
      </c>
      <c r="D125" s="1">
        <v>0</v>
      </c>
      <c r="E125">
        <f t="shared" si="174"/>
        <v>16.701350860240399</v>
      </c>
      <c r="F125">
        <f t="shared" si="175"/>
        <v>0.18037698943315417</v>
      </c>
      <c r="G125">
        <f t="shared" si="176"/>
        <v>201.95187246804963</v>
      </c>
      <c r="H125">
        <f t="shared" si="177"/>
        <v>7.4765515705893284</v>
      </c>
      <c r="I125">
        <f t="shared" si="178"/>
        <v>3.165870843912427</v>
      </c>
      <c r="J125">
        <f t="shared" si="179"/>
        <v>36.255722045898438</v>
      </c>
      <c r="K125" s="1">
        <v>6</v>
      </c>
      <c r="L125">
        <f t="shared" si="180"/>
        <v>1.4200000166893005</v>
      </c>
      <c r="M125" s="1">
        <v>1</v>
      </c>
      <c r="N125">
        <f t="shared" si="181"/>
        <v>2.8400000333786011</v>
      </c>
      <c r="O125" s="1">
        <v>41.930233001708984</v>
      </c>
      <c r="P125" s="1">
        <v>36.255722045898438</v>
      </c>
      <c r="Q125" s="1">
        <v>43.968605041503906</v>
      </c>
      <c r="R125" s="1">
        <v>401.89047241210937</v>
      </c>
      <c r="S125" s="1">
        <v>378.44717407226562</v>
      </c>
      <c r="T125" s="1">
        <v>29.213483810424805</v>
      </c>
      <c r="U125" s="1">
        <v>37.848098754882812</v>
      </c>
      <c r="V125" s="1">
        <v>27.134845733642578</v>
      </c>
      <c r="W125" s="1">
        <v>35.155078887939453</v>
      </c>
      <c r="X125" s="1">
        <v>499.8656005859375</v>
      </c>
      <c r="Y125" s="1">
        <v>1500.2220458984375</v>
      </c>
      <c r="Z125" s="1">
        <v>288.77633666992187</v>
      </c>
      <c r="AA125" s="1">
        <v>76.287765502929687</v>
      </c>
      <c r="AB125" s="1">
        <v>-0.96236419677734375</v>
      </c>
      <c r="AC125" s="1">
        <v>-2.7310073375701904E-2</v>
      </c>
      <c r="AD125" s="1">
        <v>1</v>
      </c>
      <c r="AE125" s="1">
        <v>-0.21956524252891541</v>
      </c>
      <c r="AF125" s="1">
        <v>2.737391471862793</v>
      </c>
      <c r="AG125" s="1">
        <v>1</v>
      </c>
      <c r="AH125" s="1">
        <v>0</v>
      </c>
      <c r="AI125" s="1">
        <v>0.15999999642372131</v>
      </c>
      <c r="AJ125" s="1">
        <v>111115</v>
      </c>
      <c r="AK125">
        <f t="shared" si="182"/>
        <v>0.83310933430989575</v>
      </c>
      <c r="AL125">
        <f t="shared" si="183"/>
        <v>7.4765515705893281E-3</v>
      </c>
      <c r="AM125">
        <f t="shared" si="184"/>
        <v>309.40572204589841</v>
      </c>
      <c r="AN125">
        <f t="shared" si="185"/>
        <v>315.08023300170896</v>
      </c>
      <c r="AO125">
        <f t="shared" si="186"/>
        <v>240.03552197853787</v>
      </c>
      <c r="AP125">
        <f t="shared" si="187"/>
        <v>-0.17766159521688568</v>
      </c>
      <c r="AQ125">
        <f t="shared" si="188"/>
        <v>6.0532177264566522</v>
      </c>
      <c r="AR125">
        <f t="shared" si="189"/>
        <v>79.34716250437549</v>
      </c>
      <c r="AS125">
        <f t="shared" si="190"/>
        <v>41.499063749492677</v>
      </c>
      <c r="AT125">
        <f t="shared" si="191"/>
        <v>39.092977523803711</v>
      </c>
      <c r="AU125">
        <f t="shared" si="192"/>
        <v>7.0618728799545503</v>
      </c>
      <c r="AV125">
        <f t="shared" si="193"/>
        <v>0.16960487122697088</v>
      </c>
      <c r="AW125">
        <f t="shared" si="194"/>
        <v>2.8873468825442252</v>
      </c>
      <c r="AX125">
        <f t="shared" si="195"/>
        <v>4.174525997410325</v>
      </c>
      <c r="AY125">
        <f t="shared" si="196"/>
        <v>0.10692093438298864</v>
      </c>
      <c r="AZ125">
        <f t="shared" si="197"/>
        <v>15.406457089720133</v>
      </c>
      <c r="BA125">
        <f t="shared" si="198"/>
        <v>0.53363292502611293</v>
      </c>
      <c r="BB125">
        <f t="shared" si="199"/>
        <v>47.761728480384789</v>
      </c>
      <c r="BC125">
        <f t="shared" si="200"/>
        <v>370.50815174961383</v>
      </c>
      <c r="BD125">
        <f t="shared" si="201"/>
        <v>2.1529496214202373E-2</v>
      </c>
    </row>
    <row r="126" spans="1:114" x14ac:dyDescent="0.25">
      <c r="A126" s="1">
        <v>97</v>
      </c>
      <c r="B126" s="1" t="s">
        <v>136</v>
      </c>
      <c r="C126" s="1">
        <v>4030.0000026151538</v>
      </c>
      <c r="D126" s="1">
        <v>0</v>
      </c>
      <c r="E126">
        <f t="shared" si="174"/>
        <v>16.74273426406053</v>
      </c>
      <c r="F126">
        <f t="shared" si="175"/>
        <v>0.18069343189958662</v>
      </c>
      <c r="G126">
        <f t="shared" si="176"/>
        <v>201.77431613935744</v>
      </c>
      <c r="H126">
        <f t="shared" si="177"/>
        <v>7.4885095646909043</v>
      </c>
      <c r="I126">
        <f t="shared" si="178"/>
        <v>3.1656764230936036</v>
      </c>
      <c r="J126">
        <f t="shared" si="179"/>
        <v>36.258098602294922</v>
      </c>
      <c r="K126" s="1">
        <v>6</v>
      </c>
      <c r="L126">
        <f t="shared" si="180"/>
        <v>1.4200000166893005</v>
      </c>
      <c r="M126" s="1">
        <v>1</v>
      </c>
      <c r="N126">
        <f t="shared" si="181"/>
        <v>2.8400000333786011</v>
      </c>
      <c r="O126" s="1">
        <v>41.930400848388672</v>
      </c>
      <c r="P126" s="1">
        <v>36.258098602294922</v>
      </c>
      <c r="Q126" s="1">
        <v>43.969234466552734</v>
      </c>
      <c r="R126" s="1">
        <v>401.88540649414062</v>
      </c>
      <c r="S126" s="1">
        <v>378.386962890625</v>
      </c>
      <c r="T126" s="1">
        <v>29.212442398071289</v>
      </c>
      <c r="U126" s="1">
        <v>37.860965728759766</v>
      </c>
      <c r="V126" s="1">
        <v>27.133659362792969</v>
      </c>
      <c r="W126" s="1">
        <v>35.166748046875</v>
      </c>
      <c r="X126" s="1">
        <v>499.85324096679687</v>
      </c>
      <c r="Y126" s="1">
        <v>1500.2113037109375</v>
      </c>
      <c r="Z126" s="1">
        <v>288.79745483398437</v>
      </c>
      <c r="AA126" s="1">
        <v>76.287826538085938</v>
      </c>
      <c r="AB126" s="1">
        <v>-0.96236419677734375</v>
      </c>
      <c r="AC126" s="1">
        <v>-2.7310073375701904E-2</v>
      </c>
      <c r="AD126" s="1">
        <v>1</v>
      </c>
      <c r="AE126" s="1">
        <v>-0.21956524252891541</v>
      </c>
      <c r="AF126" s="1">
        <v>2.737391471862793</v>
      </c>
      <c r="AG126" s="1">
        <v>1</v>
      </c>
      <c r="AH126" s="1">
        <v>0</v>
      </c>
      <c r="AI126" s="1">
        <v>0.15999999642372131</v>
      </c>
      <c r="AJ126" s="1">
        <v>111115</v>
      </c>
      <c r="AK126">
        <f t="shared" si="182"/>
        <v>0.83308873494466129</v>
      </c>
      <c r="AL126">
        <f t="shared" si="183"/>
        <v>7.4885095646909042E-3</v>
      </c>
      <c r="AM126">
        <f t="shared" si="184"/>
        <v>309.4080986022949</v>
      </c>
      <c r="AN126">
        <f t="shared" si="185"/>
        <v>315.08040084838865</v>
      </c>
      <c r="AO126">
        <f t="shared" si="186"/>
        <v>240.03380322857629</v>
      </c>
      <c r="AP126">
        <f t="shared" si="187"/>
        <v>-0.1841580621791141</v>
      </c>
      <c r="AQ126">
        <f t="shared" si="188"/>
        <v>6.054007209173645</v>
      </c>
      <c r="AR126">
        <f t="shared" si="189"/>
        <v>79.357447759391093</v>
      </c>
      <c r="AS126">
        <f t="shared" si="190"/>
        <v>41.496482030631327</v>
      </c>
      <c r="AT126">
        <f t="shared" si="191"/>
        <v>39.094249725341797</v>
      </c>
      <c r="AU126">
        <f t="shared" si="192"/>
        <v>7.0623559698425691</v>
      </c>
      <c r="AV126">
        <f t="shared" si="193"/>
        <v>0.16988461706718069</v>
      </c>
      <c r="AW126">
        <f t="shared" si="194"/>
        <v>2.8883307860800413</v>
      </c>
      <c r="AX126">
        <f t="shared" si="195"/>
        <v>4.1740251837625273</v>
      </c>
      <c r="AY126">
        <f t="shared" si="196"/>
        <v>0.10709881911366828</v>
      </c>
      <c r="AZ126">
        <f t="shared" si="197"/>
        <v>15.392924029480215</v>
      </c>
      <c r="BA126">
        <f t="shared" si="198"/>
        <v>0.53324859450213535</v>
      </c>
      <c r="BB126">
        <f t="shared" si="199"/>
        <v>47.776577473369919</v>
      </c>
      <c r="BC126">
        <f t="shared" si="200"/>
        <v>370.42826887976878</v>
      </c>
      <c r="BD126">
        <f t="shared" si="201"/>
        <v>2.1594208862676267E-2</v>
      </c>
    </row>
    <row r="127" spans="1:114" x14ac:dyDescent="0.25">
      <c r="A127" s="1">
        <v>98</v>
      </c>
      <c r="B127" s="1" t="s">
        <v>137</v>
      </c>
      <c r="C127" s="1">
        <v>4030.5000026039779</v>
      </c>
      <c r="D127" s="1">
        <v>0</v>
      </c>
      <c r="E127">
        <f t="shared" si="174"/>
        <v>16.715317349729936</v>
      </c>
      <c r="F127">
        <f t="shared" si="175"/>
        <v>0.18096684846351929</v>
      </c>
      <c r="G127">
        <f t="shared" si="176"/>
        <v>202.20838730854771</v>
      </c>
      <c r="H127">
        <f t="shared" si="177"/>
        <v>7.4992147197247245</v>
      </c>
      <c r="I127">
        <f t="shared" si="178"/>
        <v>3.1656649184452359</v>
      </c>
      <c r="J127">
        <f t="shared" si="179"/>
        <v>36.260959625244141</v>
      </c>
      <c r="K127" s="1">
        <v>6</v>
      </c>
      <c r="L127">
        <f t="shared" si="180"/>
        <v>1.4200000166893005</v>
      </c>
      <c r="M127" s="1">
        <v>1</v>
      </c>
      <c r="N127">
        <f t="shared" si="181"/>
        <v>2.8400000333786011</v>
      </c>
      <c r="O127" s="1">
        <v>41.930751800537109</v>
      </c>
      <c r="P127" s="1">
        <v>36.260959625244141</v>
      </c>
      <c r="Q127" s="1">
        <v>43.969539642333984</v>
      </c>
      <c r="R127" s="1">
        <v>401.82620239257812</v>
      </c>
      <c r="S127" s="1">
        <v>378.35537719726562</v>
      </c>
      <c r="T127" s="1">
        <v>29.212444305419922</v>
      </c>
      <c r="U127" s="1">
        <v>37.873481750488281</v>
      </c>
      <c r="V127" s="1">
        <v>27.133224487304688</v>
      </c>
      <c r="W127" s="1">
        <v>35.177803039550781</v>
      </c>
      <c r="X127" s="1">
        <v>499.83804321289062</v>
      </c>
      <c r="Y127" s="1">
        <v>1500.235595703125</v>
      </c>
      <c r="Z127" s="1">
        <v>288.7843017578125</v>
      </c>
      <c r="AA127" s="1">
        <v>76.288017272949219</v>
      </c>
      <c r="AB127" s="1">
        <v>-0.96236419677734375</v>
      </c>
      <c r="AC127" s="1">
        <v>-2.7310073375701904E-2</v>
      </c>
      <c r="AD127" s="1">
        <v>1</v>
      </c>
      <c r="AE127" s="1">
        <v>-0.21956524252891541</v>
      </c>
      <c r="AF127" s="1">
        <v>2.737391471862793</v>
      </c>
      <c r="AG127" s="1">
        <v>1</v>
      </c>
      <c r="AH127" s="1">
        <v>0</v>
      </c>
      <c r="AI127" s="1">
        <v>0.15999999642372131</v>
      </c>
      <c r="AJ127" s="1">
        <v>111115</v>
      </c>
      <c r="AK127">
        <f t="shared" si="182"/>
        <v>0.8330634053548176</v>
      </c>
      <c r="AL127">
        <f t="shared" si="183"/>
        <v>7.4992147197247248E-3</v>
      </c>
      <c r="AM127">
        <f t="shared" si="184"/>
        <v>309.41095962524412</v>
      </c>
      <c r="AN127">
        <f t="shared" si="185"/>
        <v>315.08075180053709</v>
      </c>
      <c r="AO127">
        <f t="shared" si="186"/>
        <v>240.03768994723941</v>
      </c>
      <c r="AP127">
        <f t="shared" si="187"/>
        <v>-0.18998802524046002</v>
      </c>
      <c r="AQ127">
        <f t="shared" si="188"/>
        <v>6.0549577484132131</v>
      </c>
      <c r="AR127">
        <f t="shared" si="189"/>
        <v>79.36970922640856</v>
      </c>
      <c r="AS127">
        <f t="shared" si="190"/>
        <v>41.496227475920278</v>
      </c>
      <c r="AT127">
        <f t="shared" si="191"/>
        <v>39.095855712890625</v>
      </c>
      <c r="AU127">
        <f t="shared" si="192"/>
        <v>7.0629658483752804</v>
      </c>
      <c r="AV127">
        <f t="shared" si="193"/>
        <v>0.17012627935974656</v>
      </c>
      <c r="AW127">
        <f t="shared" si="194"/>
        <v>2.8892928299679772</v>
      </c>
      <c r="AX127">
        <f t="shared" si="195"/>
        <v>4.1736730184073032</v>
      </c>
      <c r="AY127">
        <f t="shared" si="196"/>
        <v>0.10725249137623989</v>
      </c>
      <c r="AZ127">
        <f t="shared" si="197"/>
        <v>15.426076943729694</v>
      </c>
      <c r="BA127">
        <f t="shared" si="198"/>
        <v>0.53444036875183887</v>
      </c>
      <c r="BB127">
        <f t="shared" si="199"/>
        <v>47.78900423275816</v>
      </c>
      <c r="BC127">
        <f t="shared" si="200"/>
        <v>370.40971587440634</v>
      </c>
      <c r="BD127">
        <f t="shared" si="201"/>
        <v>2.1565535064123138E-2</v>
      </c>
    </row>
    <row r="128" spans="1:114" x14ac:dyDescent="0.25">
      <c r="A128" s="1">
        <v>99</v>
      </c>
      <c r="B128" s="1" t="s">
        <v>137</v>
      </c>
      <c r="C128" s="1">
        <v>4031.000002592802</v>
      </c>
      <c r="D128" s="1">
        <v>0</v>
      </c>
      <c r="E128">
        <f t="shared" si="174"/>
        <v>16.717138287945964</v>
      </c>
      <c r="F128">
        <f t="shared" si="175"/>
        <v>0.1812808532928443</v>
      </c>
      <c r="G128">
        <f t="shared" si="176"/>
        <v>202.42225321800797</v>
      </c>
      <c r="H128">
        <f t="shared" si="177"/>
        <v>7.5112458836488809</v>
      </c>
      <c r="I128">
        <f t="shared" si="178"/>
        <v>3.1655217459745444</v>
      </c>
      <c r="J128">
        <f t="shared" si="179"/>
        <v>36.263858795166016</v>
      </c>
      <c r="K128" s="1">
        <v>6</v>
      </c>
      <c r="L128">
        <f t="shared" si="180"/>
        <v>1.4200000166893005</v>
      </c>
      <c r="M128" s="1">
        <v>1</v>
      </c>
      <c r="N128">
        <f t="shared" si="181"/>
        <v>2.8400000333786011</v>
      </c>
      <c r="O128" s="1">
        <v>41.931068420410156</v>
      </c>
      <c r="P128" s="1">
        <v>36.263858795166016</v>
      </c>
      <c r="Q128" s="1">
        <v>43.969364166259766</v>
      </c>
      <c r="R128" s="1">
        <v>401.81439208984375</v>
      </c>
      <c r="S128" s="1">
        <v>378.336181640625</v>
      </c>
      <c r="T128" s="1">
        <v>29.213367462158203</v>
      </c>
      <c r="U128" s="1">
        <v>37.888134002685547</v>
      </c>
      <c r="V128" s="1">
        <v>27.133523941040039</v>
      </c>
      <c r="W128" s="1">
        <v>35.190692901611328</v>
      </c>
      <c r="X128" s="1">
        <v>499.83999633789062</v>
      </c>
      <c r="Y128" s="1">
        <v>1500.23193359375</v>
      </c>
      <c r="Z128" s="1">
        <v>288.78598022460937</v>
      </c>
      <c r="AA128" s="1">
        <v>76.2877197265625</v>
      </c>
      <c r="AB128" s="1">
        <v>-0.96236419677734375</v>
      </c>
      <c r="AC128" s="1">
        <v>-2.7310073375701904E-2</v>
      </c>
      <c r="AD128" s="1">
        <v>1</v>
      </c>
      <c r="AE128" s="1">
        <v>-0.21956524252891541</v>
      </c>
      <c r="AF128" s="1">
        <v>2.737391471862793</v>
      </c>
      <c r="AG128" s="1">
        <v>1</v>
      </c>
      <c r="AH128" s="1">
        <v>0</v>
      </c>
      <c r="AI128" s="1">
        <v>0.15999999642372131</v>
      </c>
      <c r="AJ128" s="1">
        <v>111115</v>
      </c>
      <c r="AK128">
        <f t="shared" si="182"/>
        <v>0.83306666056315093</v>
      </c>
      <c r="AL128">
        <f t="shared" si="183"/>
        <v>7.5112458836488812E-3</v>
      </c>
      <c r="AM128">
        <f t="shared" si="184"/>
        <v>309.41385879516599</v>
      </c>
      <c r="AN128">
        <f t="shared" si="185"/>
        <v>315.08106842041013</v>
      </c>
      <c r="AO128">
        <f t="shared" si="186"/>
        <v>240.03710400975251</v>
      </c>
      <c r="AP128">
        <f t="shared" si="187"/>
        <v>-0.19656309819883389</v>
      </c>
      <c r="AQ128">
        <f t="shared" si="188"/>
        <v>6.0559210937338621</v>
      </c>
      <c r="AR128">
        <f t="shared" si="189"/>
        <v>79.382646583749718</v>
      </c>
      <c r="AS128">
        <f t="shared" si="190"/>
        <v>41.494512581064171</v>
      </c>
      <c r="AT128">
        <f t="shared" si="191"/>
        <v>39.097463607788086</v>
      </c>
      <c r="AU128">
        <f t="shared" si="192"/>
        <v>7.0635764969821615</v>
      </c>
      <c r="AV128">
        <f t="shared" si="193"/>
        <v>0.17040376208442418</v>
      </c>
      <c r="AW128">
        <f t="shared" si="194"/>
        <v>2.8903993477593177</v>
      </c>
      <c r="AX128">
        <f t="shared" si="195"/>
        <v>4.1731771492228438</v>
      </c>
      <c r="AY128">
        <f t="shared" si="196"/>
        <v>0.10742894641155303</v>
      </c>
      <c r="AZ128">
        <f t="shared" si="197"/>
        <v>15.442332119914656</v>
      </c>
      <c r="BA128">
        <f t="shared" si="198"/>
        <v>0.53503276461748872</v>
      </c>
      <c r="BB128">
        <f t="shared" si="199"/>
        <v>47.804331014871885</v>
      </c>
      <c r="BC128">
        <f t="shared" si="200"/>
        <v>370.38965473094783</v>
      </c>
      <c r="BD128">
        <f t="shared" si="201"/>
        <v>2.1575970120409106E-2</v>
      </c>
    </row>
    <row r="129" spans="1:114" x14ac:dyDescent="0.25">
      <c r="A129" s="1">
        <v>100</v>
      </c>
      <c r="B129" s="1" t="s">
        <v>138</v>
      </c>
      <c r="C129" s="1">
        <v>4031.5000025816262</v>
      </c>
      <c r="D129" s="1">
        <v>0</v>
      </c>
      <c r="E129">
        <f t="shared" si="174"/>
        <v>16.706517468153592</v>
      </c>
      <c r="F129">
        <f t="shared" si="175"/>
        <v>0.18159903793147072</v>
      </c>
      <c r="G129">
        <f t="shared" si="176"/>
        <v>202.78905051322403</v>
      </c>
      <c r="H129">
        <f t="shared" si="177"/>
        <v>7.5209249611251332</v>
      </c>
      <c r="I129">
        <f t="shared" si="178"/>
        <v>3.1643529248063906</v>
      </c>
      <c r="J129">
        <f t="shared" si="179"/>
        <v>36.263320922851563</v>
      </c>
      <c r="K129" s="1">
        <v>6</v>
      </c>
      <c r="L129">
        <f t="shared" si="180"/>
        <v>1.4200000166893005</v>
      </c>
      <c r="M129" s="1">
        <v>1</v>
      </c>
      <c r="N129">
        <f t="shared" si="181"/>
        <v>2.8400000333786011</v>
      </c>
      <c r="O129" s="1">
        <v>41.932704925537109</v>
      </c>
      <c r="P129" s="1">
        <v>36.263320922851563</v>
      </c>
      <c r="Q129" s="1">
        <v>43.969375610351563</v>
      </c>
      <c r="R129" s="1">
        <v>401.8206787109375</v>
      </c>
      <c r="S129" s="1">
        <v>378.35150146484375</v>
      </c>
      <c r="T129" s="1">
        <v>29.2156982421875</v>
      </c>
      <c r="U129" s="1">
        <v>37.901222229003906</v>
      </c>
      <c r="V129" s="1">
        <v>27.133272171020508</v>
      </c>
      <c r="W129" s="1">
        <v>35.199714660644531</v>
      </c>
      <c r="X129" s="1">
        <v>499.857421875</v>
      </c>
      <c r="Y129" s="1">
        <v>1500.184814453125</v>
      </c>
      <c r="Z129" s="1">
        <v>288.80056762695312</v>
      </c>
      <c r="AA129" s="1">
        <v>76.287498474121094</v>
      </c>
      <c r="AB129" s="1">
        <v>-0.96236419677734375</v>
      </c>
      <c r="AC129" s="1">
        <v>-2.7310073375701904E-2</v>
      </c>
      <c r="AD129" s="1">
        <v>1</v>
      </c>
      <c r="AE129" s="1">
        <v>-0.21956524252891541</v>
      </c>
      <c r="AF129" s="1">
        <v>2.737391471862793</v>
      </c>
      <c r="AG129" s="1">
        <v>1</v>
      </c>
      <c r="AH129" s="1">
        <v>0</v>
      </c>
      <c r="AI129" s="1">
        <v>0.15999999642372131</v>
      </c>
      <c r="AJ129" s="1">
        <v>111115</v>
      </c>
      <c r="AK129">
        <f t="shared" si="182"/>
        <v>0.83309570312499992</v>
      </c>
      <c r="AL129">
        <f t="shared" si="183"/>
        <v>7.5209249611251335E-3</v>
      </c>
      <c r="AM129">
        <f t="shared" si="184"/>
        <v>309.41332092285154</v>
      </c>
      <c r="AN129">
        <f t="shared" si="185"/>
        <v>315.08270492553709</v>
      </c>
      <c r="AO129">
        <f t="shared" si="186"/>
        <v>240.02956494742102</v>
      </c>
      <c r="AP129">
        <f t="shared" si="187"/>
        <v>-0.2012915121770299</v>
      </c>
      <c r="AQ129">
        <f t="shared" si="188"/>
        <v>6.0557423577688505</v>
      </c>
      <c r="AR129">
        <f t="shared" si="189"/>
        <v>79.380533886861315</v>
      </c>
      <c r="AS129">
        <f t="shared" si="190"/>
        <v>41.479311657857409</v>
      </c>
      <c r="AT129">
        <f t="shared" si="191"/>
        <v>39.098012924194336</v>
      </c>
      <c r="AU129">
        <f t="shared" si="192"/>
        <v>7.0637851276390053</v>
      </c>
      <c r="AV129">
        <f t="shared" si="193"/>
        <v>0.17068487963338208</v>
      </c>
      <c r="AW129">
        <f t="shared" si="194"/>
        <v>2.8913894329624599</v>
      </c>
      <c r="AX129">
        <f t="shared" si="195"/>
        <v>4.1723956946765455</v>
      </c>
      <c r="AY129">
        <f t="shared" si="196"/>
        <v>0.10760771797955036</v>
      </c>
      <c r="AZ129">
        <f t="shared" si="197"/>
        <v>15.470269381596044</v>
      </c>
      <c r="BA129">
        <f t="shared" si="198"/>
        <v>0.53598056232919988</v>
      </c>
      <c r="BB129">
        <f t="shared" si="199"/>
        <v>47.827253854282823</v>
      </c>
      <c r="BC129">
        <f t="shared" si="200"/>
        <v>370.41002318423392</v>
      </c>
      <c r="BD129">
        <f t="shared" si="201"/>
        <v>2.1571415511425659E-2</v>
      </c>
    </row>
    <row r="130" spans="1:114" x14ac:dyDescent="0.25">
      <c r="A130" s="1">
        <v>101</v>
      </c>
      <c r="B130" s="1" t="s">
        <v>138</v>
      </c>
      <c r="C130" s="1">
        <v>4032.0000025704503</v>
      </c>
      <c r="D130" s="1">
        <v>0</v>
      </c>
      <c r="E130">
        <f t="shared" si="174"/>
        <v>16.723449237391748</v>
      </c>
      <c r="F130">
        <f t="shared" si="175"/>
        <v>0.18181273095295919</v>
      </c>
      <c r="G130">
        <f t="shared" si="176"/>
        <v>202.79197939179798</v>
      </c>
      <c r="H130">
        <f t="shared" si="177"/>
        <v>7.5278048204253318</v>
      </c>
      <c r="I130">
        <f t="shared" si="178"/>
        <v>3.1637749299298279</v>
      </c>
      <c r="J130">
        <f t="shared" si="179"/>
        <v>36.263343811035156</v>
      </c>
      <c r="K130" s="1">
        <v>6</v>
      </c>
      <c r="L130">
        <f t="shared" si="180"/>
        <v>1.4200000166893005</v>
      </c>
      <c r="M130" s="1">
        <v>1</v>
      </c>
      <c r="N130">
        <f t="shared" si="181"/>
        <v>2.8400000333786011</v>
      </c>
      <c r="O130" s="1">
        <v>41.932949066162109</v>
      </c>
      <c r="P130" s="1">
        <v>36.263343811035156</v>
      </c>
      <c r="Q130" s="1">
        <v>43.969200134277344</v>
      </c>
      <c r="R130" s="1">
        <v>401.82656860351562</v>
      </c>
      <c r="S130" s="1">
        <v>378.33401489257812</v>
      </c>
      <c r="T130" s="1">
        <v>29.215019226074219</v>
      </c>
      <c r="U130" s="1">
        <v>37.908454895019531</v>
      </c>
      <c r="V130" s="1">
        <v>27.132610321044922</v>
      </c>
      <c r="W130" s="1">
        <v>35.206386566162109</v>
      </c>
      <c r="X130" s="1">
        <v>499.8555908203125</v>
      </c>
      <c r="Y130" s="1">
        <v>1500.1864013671875</v>
      </c>
      <c r="Z130" s="1">
        <v>288.7781982421875</v>
      </c>
      <c r="AA130" s="1">
        <v>76.28839111328125</v>
      </c>
      <c r="AB130" s="1">
        <v>-0.96236419677734375</v>
      </c>
      <c r="AC130" s="1">
        <v>-2.7310073375701904E-2</v>
      </c>
      <c r="AD130" s="1">
        <v>0.66666668653488159</v>
      </c>
      <c r="AE130" s="1">
        <v>-0.21956524252891541</v>
      </c>
      <c r="AF130" s="1">
        <v>2.737391471862793</v>
      </c>
      <c r="AG130" s="1">
        <v>1</v>
      </c>
      <c r="AH130" s="1">
        <v>0</v>
      </c>
      <c r="AI130" s="1">
        <v>0.15999999642372131</v>
      </c>
      <c r="AJ130" s="1">
        <v>111115</v>
      </c>
      <c r="AK130">
        <f t="shared" si="182"/>
        <v>0.83309265136718735</v>
      </c>
      <c r="AL130">
        <f t="shared" si="183"/>
        <v>7.5278048204253318E-3</v>
      </c>
      <c r="AM130">
        <f t="shared" si="184"/>
        <v>309.41334381103513</v>
      </c>
      <c r="AN130">
        <f t="shared" si="185"/>
        <v>315.08294906616209</v>
      </c>
      <c r="AO130">
        <f t="shared" si="186"/>
        <v>240.02981885366535</v>
      </c>
      <c r="AP130">
        <f t="shared" si="187"/>
        <v>-0.20479167348393651</v>
      </c>
      <c r="AQ130">
        <f t="shared" si="188"/>
        <v>6.0557499634612588</v>
      </c>
      <c r="AR130">
        <f t="shared" si="189"/>
        <v>79.379704763586204</v>
      </c>
      <c r="AS130">
        <f t="shared" si="190"/>
        <v>41.471249868566673</v>
      </c>
      <c r="AT130">
        <f t="shared" si="191"/>
        <v>39.098146438598633</v>
      </c>
      <c r="AU130">
        <f t="shared" si="192"/>
        <v>7.0638358372864545</v>
      </c>
      <c r="AV130">
        <f t="shared" si="193"/>
        <v>0.17087364514104084</v>
      </c>
      <c r="AW130">
        <f t="shared" si="194"/>
        <v>2.8919750335314309</v>
      </c>
      <c r="AX130">
        <f t="shared" si="195"/>
        <v>4.171860803755024</v>
      </c>
      <c r="AY130">
        <f t="shared" si="196"/>
        <v>0.10772776283451437</v>
      </c>
      <c r="AZ130">
        <f t="shared" si="197"/>
        <v>15.470673838477955</v>
      </c>
      <c r="BA130">
        <f t="shared" si="198"/>
        <v>0.5360130768294189</v>
      </c>
      <c r="BB130">
        <f t="shared" si="199"/>
        <v>47.840360552344308</v>
      </c>
      <c r="BC130">
        <f t="shared" si="200"/>
        <v>370.38448805978419</v>
      </c>
      <c r="BD130">
        <f t="shared" si="201"/>
        <v>2.1600684342550292E-2</v>
      </c>
    </row>
    <row r="131" spans="1:114" x14ac:dyDescent="0.25">
      <c r="A131" s="1">
        <v>102</v>
      </c>
      <c r="B131" s="1" t="s">
        <v>139</v>
      </c>
      <c r="C131" s="1">
        <v>4032.5000025592744</v>
      </c>
      <c r="D131" s="1">
        <v>0</v>
      </c>
      <c r="E131">
        <f t="shared" si="174"/>
        <v>16.746040250569898</v>
      </c>
      <c r="F131">
        <f t="shared" si="175"/>
        <v>0.18175437808910405</v>
      </c>
      <c r="G131">
        <f t="shared" si="176"/>
        <v>202.52596341917481</v>
      </c>
      <c r="H131">
        <f t="shared" si="177"/>
        <v>7.5270989255170564</v>
      </c>
      <c r="I131">
        <f t="shared" si="178"/>
        <v>3.1644156701939834</v>
      </c>
      <c r="J131">
        <f t="shared" si="179"/>
        <v>36.265110015869141</v>
      </c>
      <c r="K131" s="1">
        <v>6</v>
      </c>
      <c r="L131">
        <f t="shared" si="180"/>
        <v>1.4200000166893005</v>
      </c>
      <c r="M131" s="1">
        <v>1</v>
      </c>
      <c r="N131">
        <f t="shared" si="181"/>
        <v>2.8400000333786011</v>
      </c>
      <c r="O131" s="1">
        <v>41.933101654052734</v>
      </c>
      <c r="P131" s="1">
        <v>36.265110015869141</v>
      </c>
      <c r="Q131" s="1">
        <v>43.968471527099609</v>
      </c>
      <c r="R131" s="1">
        <v>401.83908081054687</v>
      </c>
      <c r="S131" s="1">
        <v>378.31948852539062</v>
      </c>
      <c r="T131" s="1">
        <v>29.215045928955078</v>
      </c>
      <c r="U131" s="1">
        <v>37.907810211181641</v>
      </c>
      <c r="V131" s="1">
        <v>27.13237190246582</v>
      </c>
      <c r="W131" s="1">
        <v>35.205448150634766</v>
      </c>
      <c r="X131" s="1">
        <v>499.84765625</v>
      </c>
      <c r="Y131" s="1">
        <v>1500.168701171875</v>
      </c>
      <c r="Z131" s="1">
        <v>288.69229125976562</v>
      </c>
      <c r="AA131" s="1">
        <v>76.28826904296875</v>
      </c>
      <c r="AB131" s="1">
        <v>-0.96236419677734375</v>
      </c>
      <c r="AC131" s="1">
        <v>-2.7310073375701904E-2</v>
      </c>
      <c r="AD131" s="1">
        <v>0.66666668653488159</v>
      </c>
      <c r="AE131" s="1">
        <v>-0.21956524252891541</v>
      </c>
      <c r="AF131" s="1">
        <v>2.737391471862793</v>
      </c>
      <c r="AG131" s="1">
        <v>1</v>
      </c>
      <c r="AH131" s="1">
        <v>0</v>
      </c>
      <c r="AI131" s="1">
        <v>0.15999999642372131</v>
      </c>
      <c r="AJ131" s="1">
        <v>111115</v>
      </c>
      <c r="AK131">
        <f t="shared" si="182"/>
        <v>0.83307942708333316</v>
      </c>
      <c r="AL131">
        <f t="shared" si="183"/>
        <v>7.5270989255170565E-3</v>
      </c>
      <c r="AM131">
        <f t="shared" si="184"/>
        <v>309.41511001586912</v>
      </c>
      <c r="AN131">
        <f t="shared" si="185"/>
        <v>315.08310165405271</v>
      </c>
      <c r="AO131">
        <f t="shared" si="186"/>
        <v>240.02698682247865</v>
      </c>
      <c r="AP131">
        <f t="shared" si="187"/>
        <v>-0.20470008407903356</v>
      </c>
      <c r="AQ131">
        <f t="shared" si="188"/>
        <v>6.0563368944144065</v>
      </c>
      <c r="AR131">
        <f t="shared" si="189"/>
        <v>79.387525374356358</v>
      </c>
      <c r="AS131">
        <f t="shared" si="190"/>
        <v>41.479715163174717</v>
      </c>
      <c r="AT131">
        <f t="shared" si="191"/>
        <v>39.099105834960938</v>
      </c>
      <c r="AU131">
        <f t="shared" si="192"/>
        <v>7.0642002316090364</v>
      </c>
      <c r="AV131">
        <f t="shared" si="193"/>
        <v>0.1708221018494504</v>
      </c>
      <c r="AW131">
        <f t="shared" si="194"/>
        <v>2.8919212242204231</v>
      </c>
      <c r="AX131">
        <f t="shared" si="195"/>
        <v>4.1722790073886138</v>
      </c>
      <c r="AY131">
        <f t="shared" si="196"/>
        <v>0.10769498380411162</v>
      </c>
      <c r="AZ131">
        <f t="shared" si="197"/>
        <v>15.450355185508455</v>
      </c>
      <c r="BA131">
        <f t="shared" si="198"/>
        <v>0.53533050652129555</v>
      </c>
      <c r="BB131">
        <f t="shared" si="199"/>
        <v>47.833646698770558</v>
      </c>
      <c r="BC131">
        <f t="shared" si="200"/>
        <v>370.35922300688117</v>
      </c>
      <c r="BD131">
        <f t="shared" si="201"/>
        <v>2.1628303635745257E-2</v>
      </c>
    </row>
    <row r="132" spans="1:114" x14ac:dyDescent="0.25">
      <c r="A132" s="1">
        <v>103</v>
      </c>
      <c r="B132" s="1" t="s">
        <v>139</v>
      </c>
      <c r="C132" s="1">
        <v>4033.0000025480986</v>
      </c>
      <c r="D132" s="1">
        <v>0</v>
      </c>
      <c r="E132">
        <f t="shared" si="174"/>
        <v>16.72179832405039</v>
      </c>
      <c r="F132">
        <f t="shared" si="175"/>
        <v>0.18155390601528884</v>
      </c>
      <c r="G132">
        <f t="shared" si="176"/>
        <v>202.59418026430086</v>
      </c>
      <c r="H132">
        <f t="shared" si="177"/>
        <v>7.5226290225964743</v>
      </c>
      <c r="I132">
        <f t="shared" si="178"/>
        <v>3.1658033520213902</v>
      </c>
      <c r="J132">
        <f t="shared" si="179"/>
        <v>36.268142700195312</v>
      </c>
      <c r="K132" s="1">
        <v>6</v>
      </c>
      <c r="L132">
        <f t="shared" si="180"/>
        <v>1.4200000166893005</v>
      </c>
      <c r="M132" s="1">
        <v>1</v>
      </c>
      <c r="N132">
        <f t="shared" si="181"/>
        <v>2.8400000333786011</v>
      </c>
      <c r="O132" s="1">
        <v>41.934364318847656</v>
      </c>
      <c r="P132" s="1">
        <v>36.268142700195312</v>
      </c>
      <c r="Q132" s="1">
        <v>43.969013214111328</v>
      </c>
      <c r="R132" s="1">
        <v>401.825439453125</v>
      </c>
      <c r="S132" s="1">
        <v>378.33734130859375</v>
      </c>
      <c r="T132" s="1">
        <v>29.215394973754883</v>
      </c>
      <c r="U132" s="1">
        <v>37.902847290039062</v>
      </c>
      <c r="V132" s="1">
        <v>27.130880355834961</v>
      </c>
      <c r="W132" s="1">
        <v>35.198486328125</v>
      </c>
      <c r="X132" s="1">
        <v>499.85885620117187</v>
      </c>
      <c r="Y132" s="1">
        <v>1500.2177734375</v>
      </c>
      <c r="Z132" s="1">
        <v>288.61285400390625</v>
      </c>
      <c r="AA132" s="1">
        <v>76.288238525390625</v>
      </c>
      <c r="AB132" s="1">
        <v>-0.96236419677734375</v>
      </c>
      <c r="AC132" s="1">
        <v>-2.7310073375701904E-2</v>
      </c>
      <c r="AD132" s="1">
        <v>0.66666668653488159</v>
      </c>
      <c r="AE132" s="1">
        <v>-0.21956524252891541</v>
      </c>
      <c r="AF132" s="1">
        <v>2.737391471862793</v>
      </c>
      <c r="AG132" s="1">
        <v>1</v>
      </c>
      <c r="AH132" s="1">
        <v>0</v>
      </c>
      <c r="AI132" s="1">
        <v>0.15999999642372131</v>
      </c>
      <c r="AJ132" s="1">
        <v>111115</v>
      </c>
      <c r="AK132">
        <f t="shared" si="182"/>
        <v>0.83309809366861964</v>
      </c>
      <c r="AL132">
        <f t="shared" si="183"/>
        <v>7.5226290225964745E-3</v>
      </c>
      <c r="AM132">
        <f t="shared" si="184"/>
        <v>309.41814270019529</v>
      </c>
      <c r="AN132">
        <f t="shared" si="185"/>
        <v>315.08436431884763</v>
      </c>
      <c r="AO132">
        <f t="shared" si="186"/>
        <v>240.03483838480315</v>
      </c>
      <c r="AP132">
        <f t="shared" si="187"/>
        <v>-0.20256187796561057</v>
      </c>
      <c r="AQ132">
        <f t="shared" si="188"/>
        <v>6.0573448068753457</v>
      </c>
      <c r="AR132">
        <f t="shared" si="189"/>
        <v>79.400769030199996</v>
      </c>
      <c r="AS132">
        <f t="shared" si="190"/>
        <v>41.497921740160933</v>
      </c>
      <c r="AT132">
        <f t="shared" si="191"/>
        <v>39.101253509521484</v>
      </c>
      <c r="AU132">
        <f t="shared" si="192"/>
        <v>7.0650160123831007</v>
      </c>
      <c r="AV132">
        <f t="shared" si="193"/>
        <v>0.17064500898728466</v>
      </c>
      <c r="AW132">
        <f t="shared" si="194"/>
        <v>2.8915414548539555</v>
      </c>
      <c r="AX132">
        <f t="shared" si="195"/>
        <v>4.1734745575291452</v>
      </c>
      <c r="AY132">
        <f t="shared" si="196"/>
        <v>0.1075823626584704</v>
      </c>
      <c r="AZ132">
        <f t="shared" si="197"/>
        <v>15.45555314785897</v>
      </c>
      <c r="BA132">
        <f t="shared" si="198"/>
        <v>0.53548555255890895</v>
      </c>
      <c r="BB132">
        <f t="shared" si="199"/>
        <v>47.815762810804394</v>
      </c>
      <c r="BC132">
        <f t="shared" si="200"/>
        <v>370.38859924093526</v>
      </c>
      <c r="BD132">
        <f t="shared" si="201"/>
        <v>2.1587207167593946E-2</v>
      </c>
    </row>
    <row r="133" spans="1:114" x14ac:dyDescent="0.25">
      <c r="A133" s="1">
        <v>104</v>
      </c>
      <c r="B133" s="1" t="s">
        <v>140</v>
      </c>
      <c r="C133" s="1">
        <v>4033.5000025369227</v>
      </c>
      <c r="D133" s="1">
        <v>0</v>
      </c>
      <c r="E133">
        <f t="shared" si="174"/>
        <v>16.734589845763967</v>
      </c>
      <c r="F133">
        <f t="shared" si="175"/>
        <v>0.18136828404562808</v>
      </c>
      <c r="G133">
        <f t="shared" si="176"/>
        <v>202.34301821255028</v>
      </c>
      <c r="H133">
        <f t="shared" si="177"/>
        <v>7.5133310908217164</v>
      </c>
      <c r="I133">
        <f t="shared" si="178"/>
        <v>3.1649794669662397</v>
      </c>
      <c r="J133">
        <f t="shared" si="179"/>
        <v>36.263389587402344</v>
      </c>
      <c r="K133" s="1">
        <v>6</v>
      </c>
      <c r="L133">
        <f t="shared" si="180"/>
        <v>1.4200000166893005</v>
      </c>
      <c r="M133" s="1">
        <v>1</v>
      </c>
      <c r="N133">
        <f t="shared" si="181"/>
        <v>2.8400000333786011</v>
      </c>
      <c r="O133" s="1">
        <v>41.934860229492188</v>
      </c>
      <c r="P133" s="1">
        <v>36.263389587402344</v>
      </c>
      <c r="Q133" s="1">
        <v>43.968738555908203</v>
      </c>
      <c r="R133" s="1">
        <v>401.83999633789062</v>
      </c>
      <c r="S133" s="1">
        <v>378.34197998046875</v>
      </c>
      <c r="T133" s="1">
        <v>29.216646194458008</v>
      </c>
      <c r="U133" s="1">
        <v>37.892986297607422</v>
      </c>
      <c r="V133" s="1">
        <v>27.13129997253418</v>
      </c>
      <c r="W133" s="1">
        <v>35.188365936279297</v>
      </c>
      <c r="X133" s="1">
        <v>499.88555908203125</v>
      </c>
      <c r="Y133" s="1">
        <v>1500.242431640625</v>
      </c>
      <c r="Z133" s="1">
        <v>288.55252075195312</v>
      </c>
      <c r="AA133" s="1">
        <v>76.28814697265625</v>
      </c>
      <c r="AB133" s="1">
        <v>-0.96236419677734375</v>
      </c>
      <c r="AC133" s="1">
        <v>-2.7310073375701904E-2</v>
      </c>
      <c r="AD133" s="1">
        <v>0.66666668653488159</v>
      </c>
      <c r="AE133" s="1">
        <v>-0.21956524252891541</v>
      </c>
      <c r="AF133" s="1">
        <v>2.737391471862793</v>
      </c>
      <c r="AG133" s="1">
        <v>1</v>
      </c>
      <c r="AH133" s="1">
        <v>0</v>
      </c>
      <c r="AI133" s="1">
        <v>0.15999999642372131</v>
      </c>
      <c r="AJ133" s="1">
        <v>111115</v>
      </c>
      <c r="AK133">
        <f t="shared" si="182"/>
        <v>0.83314259847005201</v>
      </c>
      <c r="AL133">
        <f t="shared" si="183"/>
        <v>7.5133310908217163E-3</v>
      </c>
      <c r="AM133">
        <f t="shared" si="184"/>
        <v>309.41338958740232</v>
      </c>
      <c r="AN133">
        <f t="shared" si="185"/>
        <v>315.08486022949216</v>
      </c>
      <c r="AO133">
        <f t="shared" si="186"/>
        <v>240.03878369721497</v>
      </c>
      <c r="AP133">
        <f t="shared" si="187"/>
        <v>-0.1969501245738596</v>
      </c>
      <c r="AQ133">
        <f t="shared" si="188"/>
        <v>6.055765174870964</v>
      </c>
      <c r="AR133">
        <f t="shared" si="189"/>
        <v>79.380158192091301</v>
      </c>
      <c r="AS133">
        <f t="shared" si="190"/>
        <v>41.487171894483879</v>
      </c>
      <c r="AT133">
        <f t="shared" si="191"/>
        <v>39.099124908447266</v>
      </c>
      <c r="AU133">
        <f t="shared" si="192"/>
        <v>7.0642074761942233</v>
      </c>
      <c r="AV133">
        <f t="shared" si="193"/>
        <v>0.17048101344443942</v>
      </c>
      <c r="AW133">
        <f t="shared" si="194"/>
        <v>2.8907857079047243</v>
      </c>
      <c r="AX133">
        <f t="shared" si="195"/>
        <v>4.173421768289499</v>
      </c>
      <c r="AY133">
        <f t="shared" si="196"/>
        <v>0.10747807249088392</v>
      </c>
      <c r="AZ133">
        <f t="shared" si="197"/>
        <v>15.436373912289895</v>
      </c>
      <c r="BA133">
        <f t="shared" si="198"/>
        <v>0.53481513794212288</v>
      </c>
      <c r="BB133">
        <f t="shared" si="199"/>
        <v>47.813373553037039</v>
      </c>
      <c r="BC133">
        <f t="shared" si="200"/>
        <v>370.38715743601085</v>
      </c>
      <c r="BD133">
        <f t="shared" si="201"/>
        <v>2.1602725134728978E-2</v>
      </c>
    </row>
    <row r="134" spans="1:114" x14ac:dyDescent="0.25">
      <c r="A134" s="1">
        <v>105</v>
      </c>
      <c r="B134" s="1" t="s">
        <v>141</v>
      </c>
      <c r="C134" s="1">
        <v>4034.0000025257468</v>
      </c>
      <c r="D134" s="1">
        <v>0</v>
      </c>
      <c r="E134">
        <f t="shared" si="174"/>
        <v>16.687606603577315</v>
      </c>
      <c r="F134">
        <f t="shared" si="175"/>
        <v>0.18109613517740084</v>
      </c>
      <c r="G134">
        <f t="shared" si="176"/>
        <v>202.57364952437948</v>
      </c>
      <c r="H134">
        <f t="shared" si="177"/>
        <v>7.5028846120584962</v>
      </c>
      <c r="I134">
        <f t="shared" si="178"/>
        <v>3.1650666222880881</v>
      </c>
      <c r="J134">
        <f t="shared" si="179"/>
        <v>36.260951995849609</v>
      </c>
      <c r="K134" s="1">
        <v>6</v>
      </c>
      <c r="L134">
        <f t="shared" si="180"/>
        <v>1.4200000166893005</v>
      </c>
      <c r="M134" s="1">
        <v>1</v>
      </c>
      <c r="N134">
        <f t="shared" si="181"/>
        <v>2.8400000333786011</v>
      </c>
      <c r="O134" s="1">
        <v>41.935352325439453</v>
      </c>
      <c r="P134" s="1">
        <v>36.260951995849609</v>
      </c>
      <c r="Q134" s="1">
        <v>43.968944549560547</v>
      </c>
      <c r="R134" s="1">
        <v>401.8037109375</v>
      </c>
      <c r="S134" s="1">
        <v>378.36627197265625</v>
      </c>
      <c r="T134" s="1">
        <v>29.216882705688477</v>
      </c>
      <c r="U134" s="1">
        <v>37.881389617919922</v>
      </c>
      <c r="V134" s="1">
        <v>27.130699157714844</v>
      </c>
      <c r="W134" s="1">
        <v>35.176532745361328</v>
      </c>
      <c r="X134" s="1">
        <v>499.8782958984375</v>
      </c>
      <c r="Y134" s="1">
        <v>1500.330810546875</v>
      </c>
      <c r="Z134" s="1">
        <v>288.47412109375</v>
      </c>
      <c r="AA134" s="1">
        <v>76.287818908691406</v>
      </c>
      <c r="AB134" s="1">
        <v>-0.96236419677734375</v>
      </c>
      <c r="AC134" s="1">
        <v>-2.7310073375701904E-2</v>
      </c>
      <c r="AD134" s="1">
        <v>0.66666668653488159</v>
      </c>
      <c r="AE134" s="1">
        <v>-0.21956524252891541</v>
      </c>
      <c r="AF134" s="1">
        <v>2.737391471862793</v>
      </c>
      <c r="AG134" s="1">
        <v>1</v>
      </c>
      <c r="AH134" s="1">
        <v>0</v>
      </c>
      <c r="AI134" s="1">
        <v>0.15999999642372131</v>
      </c>
      <c r="AJ134" s="1">
        <v>111115</v>
      </c>
      <c r="AK134">
        <f t="shared" si="182"/>
        <v>0.8331304931640624</v>
      </c>
      <c r="AL134">
        <f t="shared" si="183"/>
        <v>7.5028846120584964E-3</v>
      </c>
      <c r="AM134">
        <f t="shared" si="184"/>
        <v>309.41095199584959</v>
      </c>
      <c r="AN134">
        <f t="shared" si="185"/>
        <v>315.08535232543943</v>
      </c>
      <c r="AO134">
        <f t="shared" si="186"/>
        <v>240.0529243218989</v>
      </c>
      <c r="AP134">
        <f t="shared" si="187"/>
        <v>-0.19097339807408961</v>
      </c>
      <c r="AQ134">
        <f t="shared" si="188"/>
        <v>6.0549552134695457</v>
      </c>
      <c r="AR134">
        <f t="shared" si="189"/>
        <v>79.369882375542787</v>
      </c>
      <c r="AS134">
        <f t="shared" si="190"/>
        <v>41.488492757622865</v>
      </c>
      <c r="AT134">
        <f t="shared" si="191"/>
        <v>39.098152160644531</v>
      </c>
      <c r="AU134">
        <f t="shared" si="192"/>
        <v>7.0638380105641163</v>
      </c>
      <c r="AV134">
        <f t="shared" si="193"/>
        <v>0.17024053563789099</v>
      </c>
      <c r="AW134">
        <f t="shared" si="194"/>
        <v>2.8898885911814576</v>
      </c>
      <c r="AX134">
        <f t="shared" si="195"/>
        <v>4.1739494193826587</v>
      </c>
      <c r="AY134">
        <f t="shared" si="196"/>
        <v>0.10732514789062783</v>
      </c>
      <c r="AZ134">
        <f t="shared" si="197"/>
        <v>15.453901890588583</v>
      </c>
      <c r="BA134">
        <f t="shared" si="198"/>
        <v>0.53539034668243124</v>
      </c>
      <c r="BB134">
        <f t="shared" si="199"/>
        <v>47.800859901623028</v>
      </c>
      <c r="BC134">
        <f t="shared" si="200"/>
        <v>370.43378301136966</v>
      </c>
      <c r="BD134">
        <f t="shared" si="201"/>
        <v>2.1533725646359726E-2</v>
      </c>
      <c r="BE134">
        <f>AVERAGE(E120:E134)</f>
        <v>16.713299068557504</v>
      </c>
      <c r="BF134">
        <f>AVERAGE(O120:O134)</f>
        <v>41.931589762369789</v>
      </c>
      <c r="BG134">
        <f>AVERAGE(P120:P134)</f>
        <v>36.256603495279947</v>
      </c>
      <c r="BH134" t="e">
        <f>AVERAGE(B120:B134)</f>
        <v>#DIV/0!</v>
      </c>
      <c r="BI134">
        <f t="shared" ref="BI134:DJ134" si="202">AVERAGE(C120:C134)</f>
        <v>4030.5333359365663</v>
      </c>
      <c r="BJ134">
        <f t="shared" si="202"/>
        <v>0</v>
      </c>
      <c r="BK134">
        <f t="shared" si="202"/>
        <v>16.713299068557504</v>
      </c>
      <c r="BL134">
        <f t="shared" si="202"/>
        <v>0.18071606603868687</v>
      </c>
      <c r="BM134">
        <f t="shared" si="202"/>
        <v>202.06689721656397</v>
      </c>
      <c r="BN134">
        <f t="shared" si="202"/>
        <v>7.48801939929632</v>
      </c>
      <c r="BO134">
        <f t="shared" si="202"/>
        <v>3.1651348252486633</v>
      </c>
      <c r="BP134">
        <f t="shared" si="202"/>
        <v>36.256603495279947</v>
      </c>
      <c r="BQ134">
        <f t="shared" si="202"/>
        <v>6</v>
      </c>
      <c r="BR134">
        <f t="shared" si="202"/>
        <v>1.4200000166893005</v>
      </c>
      <c r="BS134">
        <f t="shared" si="202"/>
        <v>1</v>
      </c>
      <c r="BT134">
        <f t="shared" si="202"/>
        <v>2.8400000333786011</v>
      </c>
      <c r="BU134">
        <f t="shared" si="202"/>
        <v>41.931589762369789</v>
      </c>
      <c r="BV134">
        <f t="shared" si="202"/>
        <v>36.256603495279947</v>
      </c>
      <c r="BW134">
        <f t="shared" si="202"/>
        <v>43.968306986490887</v>
      </c>
      <c r="BX134">
        <f t="shared" si="202"/>
        <v>401.85798136393231</v>
      </c>
      <c r="BY134">
        <f t="shared" si="202"/>
        <v>378.39584960937498</v>
      </c>
      <c r="BZ134">
        <f t="shared" si="202"/>
        <v>29.213644027709961</v>
      </c>
      <c r="CA134">
        <f t="shared" si="202"/>
        <v>37.861290232340494</v>
      </c>
      <c r="CB134">
        <f t="shared" si="202"/>
        <v>27.133269627888996</v>
      </c>
      <c r="CC134">
        <f t="shared" si="202"/>
        <v>35.165093231201169</v>
      </c>
      <c r="CD134">
        <f t="shared" si="202"/>
        <v>499.87103474934895</v>
      </c>
      <c r="CE134">
        <f t="shared" si="202"/>
        <v>1500.22822265625</v>
      </c>
      <c r="CF134">
        <f t="shared" si="202"/>
        <v>288.71329956054689</v>
      </c>
      <c r="CG134">
        <f t="shared" si="202"/>
        <v>76.288375345865887</v>
      </c>
      <c r="CH134">
        <f t="shared" si="202"/>
        <v>-0.96236419677734375</v>
      </c>
      <c r="CI134">
        <f t="shared" si="202"/>
        <v>-2.7310073375701904E-2</v>
      </c>
      <c r="CJ134">
        <f t="shared" si="202"/>
        <v>0.8888888955116272</v>
      </c>
      <c r="CK134">
        <f t="shared" si="202"/>
        <v>-0.21956524252891541</v>
      </c>
      <c r="CL134">
        <f t="shared" si="202"/>
        <v>2.737391471862793</v>
      </c>
      <c r="CM134">
        <f t="shared" si="202"/>
        <v>1</v>
      </c>
      <c r="CN134">
        <f t="shared" si="202"/>
        <v>0</v>
      </c>
      <c r="CO134">
        <f t="shared" si="202"/>
        <v>0.15999999642372131</v>
      </c>
      <c r="CP134">
        <f t="shared" si="202"/>
        <v>111115</v>
      </c>
      <c r="CQ134">
        <f t="shared" si="202"/>
        <v>0.83311839124891485</v>
      </c>
      <c r="CR134">
        <f t="shared" si="202"/>
        <v>7.4880193992963211E-3</v>
      </c>
      <c r="CS134">
        <f t="shared" si="202"/>
        <v>309.40660349527997</v>
      </c>
      <c r="CT134">
        <f t="shared" si="202"/>
        <v>315.08158976236979</v>
      </c>
      <c r="CU134">
        <f t="shared" si="202"/>
        <v>240.03651025976578</v>
      </c>
      <c r="CV134">
        <f t="shared" si="202"/>
        <v>-0.1834652131121918</v>
      </c>
      <c r="CW134">
        <f t="shared" si="202"/>
        <v>6.0535111242671116</v>
      </c>
      <c r="CX134">
        <f t="shared" si="202"/>
        <v>79.350374399746627</v>
      </c>
      <c r="CY134">
        <f t="shared" si="202"/>
        <v>41.489084167406126</v>
      </c>
      <c r="CZ134">
        <f t="shared" si="202"/>
        <v>39.094096628824872</v>
      </c>
      <c r="DA134">
        <f t="shared" si="202"/>
        <v>7.0622980704442329</v>
      </c>
      <c r="DB134">
        <f t="shared" si="202"/>
        <v>0.16990441095753026</v>
      </c>
      <c r="DC134">
        <f t="shared" si="202"/>
        <v>2.8883762990184478</v>
      </c>
      <c r="DD134">
        <f t="shared" si="202"/>
        <v>4.1739217714257864</v>
      </c>
      <c r="DE134">
        <f t="shared" si="202"/>
        <v>0.10711142432497342</v>
      </c>
      <c r="DF134">
        <f t="shared" si="202"/>
        <v>15.415355023119645</v>
      </c>
      <c r="DG134">
        <f t="shared" si="202"/>
        <v>0.53400951144128128</v>
      </c>
      <c r="DH134">
        <f t="shared" si="202"/>
        <v>47.781788648122571</v>
      </c>
      <c r="DI134">
        <f t="shared" si="202"/>
        <v>370.45114768072369</v>
      </c>
      <c r="DJ134">
        <f t="shared" si="202"/>
        <v>2.1557282283272767E-2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stm-abasa5_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</dc:creator>
  <cp:lastModifiedBy>User1</cp:lastModifiedBy>
  <dcterms:created xsi:type="dcterms:W3CDTF">2015-06-23T19:14:18Z</dcterms:created>
  <dcterms:modified xsi:type="dcterms:W3CDTF">2015-07-22T14:59:42Z</dcterms:modified>
</cp:coreProperties>
</file>