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as2_" sheetId="1" r:id="rId1"/>
  </sheets>
  <calcPr calcId="152511"/>
</workbook>
</file>

<file path=xl/calcChain.xml><?xml version="1.0" encoding="utf-8"?>
<calcChain xmlns="http://schemas.openxmlformats.org/spreadsheetml/2006/main">
  <c r="DE116" i="1" l="1"/>
  <c r="DD116" i="1"/>
  <c r="DB116" i="1"/>
  <c r="DA116" i="1"/>
  <c r="CV116" i="1"/>
  <c r="CU116" i="1"/>
  <c r="CT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T116" i="1"/>
  <c r="BR116" i="1"/>
  <c r="BK116" i="1"/>
  <c r="BJ116" i="1"/>
  <c r="BI116" i="1"/>
  <c r="DE99" i="1"/>
  <c r="DD99" i="1"/>
  <c r="DB99" i="1"/>
  <c r="DA99" i="1"/>
  <c r="CV99" i="1"/>
  <c r="CU99" i="1"/>
  <c r="CT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T99" i="1"/>
  <c r="BR99" i="1"/>
  <c r="BK99" i="1"/>
  <c r="BJ99" i="1"/>
  <c r="BI99" i="1"/>
  <c r="DE81" i="1"/>
  <c r="DD81" i="1"/>
  <c r="DB81" i="1"/>
  <c r="DA81" i="1"/>
  <c r="CV81" i="1"/>
  <c r="CU81" i="1"/>
  <c r="CT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T81" i="1"/>
  <c r="BR81" i="1"/>
  <c r="BK81" i="1"/>
  <c r="BJ81" i="1"/>
  <c r="BI81" i="1"/>
  <c r="DE64" i="1"/>
  <c r="DD64" i="1"/>
  <c r="DB64" i="1"/>
  <c r="DA64" i="1"/>
  <c r="CV64" i="1"/>
  <c r="CU64" i="1"/>
  <c r="CT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T64" i="1"/>
  <c r="BR64" i="1"/>
  <c r="BK64" i="1"/>
  <c r="BJ64" i="1"/>
  <c r="BI64" i="1"/>
  <c r="DE47" i="1"/>
  <c r="DD47" i="1"/>
  <c r="DB47" i="1"/>
  <c r="DA47" i="1"/>
  <c r="CV47" i="1"/>
  <c r="CU47" i="1"/>
  <c r="CT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T47" i="1"/>
  <c r="BR47" i="1"/>
  <c r="BK47" i="1"/>
  <c r="BJ47" i="1"/>
  <c r="BI47" i="1"/>
  <c r="BI29" i="1"/>
  <c r="DE29" i="1"/>
  <c r="DD29" i="1"/>
  <c r="DB29" i="1"/>
  <c r="DA29" i="1"/>
  <c r="CV29" i="1"/>
  <c r="CU29" i="1"/>
  <c r="CT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T29" i="1"/>
  <c r="BR29" i="1"/>
  <c r="BK29" i="1"/>
  <c r="BJ29" i="1"/>
  <c r="BG29" i="1" l="1"/>
  <c r="BG47" i="1"/>
  <c r="BG64" i="1"/>
  <c r="BG81" i="1"/>
  <c r="BG99" i="1"/>
  <c r="BG116" i="1"/>
  <c r="BH116" i="1"/>
  <c r="BH99" i="1"/>
  <c r="BH81" i="1"/>
  <c r="BH64" i="1"/>
  <c r="BH47" i="1"/>
  <c r="BH29" i="1"/>
  <c r="M15" i="1"/>
  <c r="AL15" i="1"/>
  <c r="AN15" i="1"/>
  <c r="AO15" i="1"/>
  <c r="AP15" i="1"/>
  <c r="AU15" i="1"/>
  <c r="AV15" i="1" s="1"/>
  <c r="AX15" i="1"/>
  <c r="AY15" i="1"/>
  <c r="M16" i="1"/>
  <c r="O16" i="1" s="1"/>
  <c r="AL16" i="1"/>
  <c r="F16" i="1" s="1"/>
  <c r="AM16" i="1"/>
  <c r="AN16" i="1"/>
  <c r="AO16" i="1"/>
  <c r="AQ16" i="1" s="1"/>
  <c r="K16" i="1" s="1"/>
  <c r="AR16" i="1" s="1"/>
  <c r="AP16" i="1"/>
  <c r="AU16" i="1"/>
  <c r="AV16" i="1" s="1"/>
  <c r="AX16" i="1"/>
  <c r="M17" i="1"/>
  <c r="O17" i="1" s="1"/>
  <c r="AL17" i="1"/>
  <c r="F17" i="1" s="1"/>
  <c r="AN17" i="1"/>
  <c r="AO17" i="1"/>
  <c r="AP17" i="1"/>
  <c r="AU17" i="1"/>
  <c r="AV17" i="1" s="1"/>
  <c r="AX17" i="1"/>
  <c r="AY17" i="1"/>
  <c r="M18" i="1"/>
  <c r="O18" i="1"/>
  <c r="AL18" i="1"/>
  <c r="F18" i="1" s="1"/>
  <c r="AN18" i="1"/>
  <c r="AO18" i="1"/>
  <c r="AP18" i="1"/>
  <c r="AU18" i="1"/>
  <c r="AV18" i="1" s="1"/>
  <c r="AY18" i="1" s="1"/>
  <c r="AX18" i="1"/>
  <c r="M19" i="1"/>
  <c r="O19" i="1" s="1"/>
  <c r="AL19" i="1"/>
  <c r="F19" i="1" s="1"/>
  <c r="AM19" i="1"/>
  <c r="I19" i="1" s="1"/>
  <c r="AN19" i="1"/>
  <c r="AO19" i="1"/>
  <c r="AP19" i="1"/>
  <c r="AQ19" i="1"/>
  <c r="K19" i="1" s="1"/>
  <c r="AR19" i="1" s="1"/>
  <c r="AU19" i="1"/>
  <c r="AV19" i="1" s="1"/>
  <c r="AX19" i="1"/>
  <c r="AY19" i="1"/>
  <c r="M20" i="1"/>
  <c r="O20" i="1"/>
  <c r="AL20" i="1"/>
  <c r="F20" i="1" s="1"/>
  <c r="AN20" i="1"/>
  <c r="AO20" i="1"/>
  <c r="AP20" i="1"/>
  <c r="AU20" i="1"/>
  <c r="AV20" i="1" s="1"/>
  <c r="AY20" i="1" s="1"/>
  <c r="AX20" i="1"/>
  <c r="M21" i="1"/>
  <c r="O21" i="1" s="1"/>
  <c r="AL21" i="1"/>
  <c r="F21" i="1" s="1"/>
  <c r="AM21" i="1"/>
  <c r="I21" i="1" s="1"/>
  <c r="AN21" i="1"/>
  <c r="AO21" i="1"/>
  <c r="AP21" i="1"/>
  <c r="AQ21" i="1"/>
  <c r="K21" i="1" s="1"/>
  <c r="AR21" i="1" s="1"/>
  <c r="J21" i="1" s="1"/>
  <c r="AS21" i="1"/>
  <c r="AT21" i="1" s="1"/>
  <c r="AW21" i="1" s="1"/>
  <c r="AU21" i="1"/>
  <c r="AV21" i="1" s="1"/>
  <c r="AX21" i="1"/>
  <c r="AY21" i="1"/>
  <c r="M22" i="1"/>
  <c r="O22" i="1"/>
  <c r="AL22" i="1"/>
  <c r="F22" i="1" s="1"/>
  <c r="AN22" i="1"/>
  <c r="AO22" i="1"/>
  <c r="AP22" i="1"/>
  <c r="AU22" i="1"/>
  <c r="AV22" i="1" s="1"/>
  <c r="AX22" i="1"/>
  <c r="M23" i="1"/>
  <c r="O23" i="1" s="1"/>
  <c r="AL23" i="1"/>
  <c r="F23" i="1" s="1"/>
  <c r="AM23" i="1"/>
  <c r="I23" i="1" s="1"/>
  <c r="AN23" i="1"/>
  <c r="AQ23" i="1" s="1"/>
  <c r="K23" i="1" s="1"/>
  <c r="AR23" i="1" s="1"/>
  <c r="AO23" i="1"/>
  <c r="AP23" i="1"/>
  <c r="AU23" i="1"/>
  <c r="AV23" i="1" s="1"/>
  <c r="AY23" i="1" s="1"/>
  <c r="AX23" i="1"/>
  <c r="M24" i="1"/>
  <c r="O24" i="1" s="1"/>
  <c r="AL24" i="1"/>
  <c r="F24" i="1" s="1"/>
  <c r="AN24" i="1"/>
  <c r="AO24" i="1"/>
  <c r="AP24" i="1"/>
  <c r="AU24" i="1"/>
  <c r="AV24" i="1"/>
  <c r="AX24" i="1"/>
  <c r="M25" i="1"/>
  <c r="O25" i="1" s="1"/>
  <c r="AL25" i="1"/>
  <c r="AN25" i="1"/>
  <c r="AO25" i="1"/>
  <c r="AP25" i="1"/>
  <c r="AU25" i="1"/>
  <c r="AV25" i="1"/>
  <c r="AX25" i="1"/>
  <c r="M26" i="1"/>
  <c r="O26" i="1" s="1"/>
  <c r="AL26" i="1"/>
  <c r="AN26" i="1"/>
  <c r="AO26" i="1"/>
  <c r="AP26" i="1"/>
  <c r="AU26" i="1"/>
  <c r="AV26" i="1"/>
  <c r="AX26" i="1"/>
  <c r="M27" i="1"/>
  <c r="O27" i="1" s="1"/>
  <c r="AL27" i="1"/>
  <c r="AN27" i="1"/>
  <c r="AO27" i="1"/>
  <c r="AP27" i="1"/>
  <c r="AU27" i="1"/>
  <c r="AV27" i="1"/>
  <c r="AX27" i="1"/>
  <c r="M28" i="1"/>
  <c r="O28" i="1" s="1"/>
  <c r="AL28" i="1"/>
  <c r="AN28" i="1"/>
  <c r="AO28" i="1"/>
  <c r="AP28" i="1"/>
  <c r="AU28" i="1"/>
  <c r="AV28" i="1" s="1"/>
  <c r="AX28" i="1"/>
  <c r="M29" i="1"/>
  <c r="O29" i="1" s="1"/>
  <c r="AL29" i="1"/>
  <c r="AN29" i="1"/>
  <c r="AO29" i="1"/>
  <c r="AP29" i="1"/>
  <c r="AU29" i="1"/>
  <c r="AV29" i="1"/>
  <c r="AX29" i="1"/>
  <c r="M33" i="1"/>
  <c r="AL33" i="1"/>
  <c r="AN33" i="1"/>
  <c r="AO33" i="1"/>
  <c r="AP33" i="1"/>
  <c r="AU33" i="1"/>
  <c r="AV33" i="1"/>
  <c r="AX33" i="1"/>
  <c r="M34" i="1"/>
  <c r="O34" i="1" s="1"/>
  <c r="AL34" i="1"/>
  <c r="AN34" i="1"/>
  <c r="AO34" i="1"/>
  <c r="AP34" i="1"/>
  <c r="AU34" i="1"/>
  <c r="AV34" i="1"/>
  <c r="AX34" i="1"/>
  <c r="M35" i="1"/>
  <c r="O35" i="1" s="1"/>
  <c r="AL35" i="1"/>
  <c r="AN35" i="1"/>
  <c r="AO35" i="1"/>
  <c r="AP35" i="1"/>
  <c r="AU35" i="1"/>
  <c r="AV35" i="1"/>
  <c r="AX35" i="1"/>
  <c r="M36" i="1"/>
  <c r="O36" i="1" s="1"/>
  <c r="AL36" i="1"/>
  <c r="AN36" i="1"/>
  <c r="AO36" i="1"/>
  <c r="AP36" i="1"/>
  <c r="AU36" i="1"/>
  <c r="AV36" i="1" s="1"/>
  <c r="AX36" i="1"/>
  <c r="M37" i="1"/>
  <c r="O37" i="1" s="1"/>
  <c r="AL37" i="1"/>
  <c r="AN37" i="1"/>
  <c r="AO37" i="1"/>
  <c r="AP37" i="1"/>
  <c r="AU37" i="1"/>
  <c r="AV37" i="1"/>
  <c r="AX37" i="1"/>
  <c r="M38" i="1"/>
  <c r="O38" i="1" s="1"/>
  <c r="AL38" i="1"/>
  <c r="AN38" i="1"/>
  <c r="AO38" i="1"/>
  <c r="AP38" i="1"/>
  <c r="AU38" i="1"/>
  <c r="AV38" i="1"/>
  <c r="AY38" i="1" s="1"/>
  <c r="AX38" i="1"/>
  <c r="M39" i="1"/>
  <c r="O39" i="1" s="1"/>
  <c r="AL39" i="1"/>
  <c r="AM39" i="1" s="1"/>
  <c r="AN39" i="1"/>
  <c r="AO39" i="1"/>
  <c r="AP39" i="1"/>
  <c r="AU39" i="1"/>
  <c r="AV39" i="1"/>
  <c r="AX39" i="1"/>
  <c r="M40" i="1"/>
  <c r="O40" i="1" s="1"/>
  <c r="AL40" i="1"/>
  <c r="AM40" i="1" s="1"/>
  <c r="AN40" i="1"/>
  <c r="AO40" i="1"/>
  <c r="AP40" i="1"/>
  <c r="AU40" i="1"/>
  <c r="AV40" i="1"/>
  <c r="AY40" i="1" s="1"/>
  <c r="AX40" i="1"/>
  <c r="M41" i="1"/>
  <c r="O41" i="1" s="1"/>
  <c r="AL41" i="1"/>
  <c r="AM41" i="1" s="1"/>
  <c r="AN41" i="1"/>
  <c r="AO41" i="1"/>
  <c r="AP41" i="1"/>
  <c r="AU41" i="1"/>
  <c r="AV41" i="1" s="1"/>
  <c r="AY41" i="1" s="1"/>
  <c r="AX41" i="1"/>
  <c r="M42" i="1"/>
  <c r="O42" i="1" s="1"/>
  <c r="AL42" i="1"/>
  <c r="AM42" i="1" s="1"/>
  <c r="AN42" i="1"/>
  <c r="AO42" i="1"/>
  <c r="AP42" i="1"/>
  <c r="AQ42" i="1" s="1"/>
  <c r="K42" i="1" s="1"/>
  <c r="AR42" i="1" s="1"/>
  <c r="AU42" i="1"/>
  <c r="AV42" i="1"/>
  <c r="AX42" i="1"/>
  <c r="M43" i="1"/>
  <c r="O43" i="1" s="1"/>
  <c r="AL43" i="1"/>
  <c r="AM43" i="1" s="1"/>
  <c r="AN43" i="1"/>
  <c r="AO43" i="1"/>
  <c r="AP43" i="1"/>
  <c r="AU43" i="1"/>
  <c r="AV43" i="1"/>
  <c r="AY43" i="1" s="1"/>
  <c r="AX43" i="1"/>
  <c r="M44" i="1"/>
  <c r="O44" i="1" s="1"/>
  <c r="AL44" i="1"/>
  <c r="AM44" i="1" s="1"/>
  <c r="AN44" i="1"/>
  <c r="AO44" i="1"/>
  <c r="AP44" i="1"/>
  <c r="AU44" i="1"/>
  <c r="AV44" i="1"/>
  <c r="AX44" i="1"/>
  <c r="M45" i="1"/>
  <c r="O45" i="1" s="1"/>
  <c r="AL45" i="1"/>
  <c r="AM45" i="1" s="1"/>
  <c r="AN45" i="1"/>
  <c r="AO45" i="1"/>
  <c r="AP45" i="1"/>
  <c r="AU45" i="1"/>
  <c r="AV45" i="1"/>
  <c r="AY45" i="1" s="1"/>
  <c r="AX45" i="1"/>
  <c r="M46" i="1"/>
  <c r="O46" i="1" s="1"/>
  <c r="AL46" i="1"/>
  <c r="AM46" i="1" s="1"/>
  <c r="AN46" i="1"/>
  <c r="AO46" i="1"/>
  <c r="AP46" i="1"/>
  <c r="AU46" i="1"/>
  <c r="AV46" i="1" s="1"/>
  <c r="AY46" i="1" s="1"/>
  <c r="AX46" i="1"/>
  <c r="M47" i="1"/>
  <c r="O47" i="1" s="1"/>
  <c r="AL47" i="1"/>
  <c r="AM47" i="1" s="1"/>
  <c r="AN47" i="1"/>
  <c r="AO47" i="1"/>
  <c r="AP47" i="1"/>
  <c r="AQ47" i="1" s="1"/>
  <c r="K47" i="1" s="1"/>
  <c r="AR47" i="1" s="1"/>
  <c r="AU47" i="1"/>
  <c r="AV47" i="1"/>
  <c r="AX47" i="1"/>
  <c r="M50" i="1"/>
  <c r="AL50" i="1"/>
  <c r="AN50" i="1"/>
  <c r="AO50" i="1"/>
  <c r="AP50" i="1"/>
  <c r="AU50" i="1"/>
  <c r="AV50" i="1"/>
  <c r="AY50" i="1" s="1"/>
  <c r="AX50" i="1"/>
  <c r="M51" i="1"/>
  <c r="O51" i="1" s="1"/>
  <c r="AL51" i="1"/>
  <c r="AM51" i="1" s="1"/>
  <c r="AN51" i="1"/>
  <c r="AO51" i="1"/>
  <c r="AP51" i="1"/>
  <c r="AU51" i="1"/>
  <c r="AV51" i="1"/>
  <c r="AX51" i="1"/>
  <c r="M52" i="1"/>
  <c r="O52" i="1" s="1"/>
  <c r="AL52" i="1"/>
  <c r="AM52" i="1" s="1"/>
  <c r="AN52" i="1"/>
  <c r="AO52" i="1"/>
  <c r="AP52" i="1"/>
  <c r="AQ52" i="1" s="1"/>
  <c r="K52" i="1" s="1"/>
  <c r="AR52" i="1" s="1"/>
  <c r="AU52" i="1"/>
  <c r="AV52" i="1"/>
  <c r="AY52" i="1" s="1"/>
  <c r="AX52" i="1"/>
  <c r="M53" i="1"/>
  <c r="O53" i="1" s="1"/>
  <c r="AL53" i="1"/>
  <c r="AM53" i="1" s="1"/>
  <c r="AN53" i="1"/>
  <c r="AO53" i="1"/>
  <c r="AP53" i="1"/>
  <c r="AU53" i="1"/>
  <c r="AV53" i="1" s="1"/>
  <c r="AY53" i="1" s="1"/>
  <c r="AX53" i="1"/>
  <c r="M54" i="1"/>
  <c r="O54" i="1" s="1"/>
  <c r="AL54" i="1"/>
  <c r="AM54" i="1" s="1"/>
  <c r="AN54" i="1"/>
  <c r="AO54" i="1"/>
  <c r="AP54" i="1"/>
  <c r="AQ54" i="1" s="1"/>
  <c r="K54" i="1" s="1"/>
  <c r="AR54" i="1" s="1"/>
  <c r="AU54" i="1"/>
  <c r="AV54" i="1"/>
  <c r="AX54" i="1"/>
  <c r="M55" i="1"/>
  <c r="O55" i="1" s="1"/>
  <c r="AL55" i="1"/>
  <c r="AM55" i="1" s="1"/>
  <c r="AN55" i="1"/>
  <c r="AO55" i="1"/>
  <c r="AP55" i="1"/>
  <c r="AU55" i="1"/>
  <c r="AV55" i="1"/>
  <c r="AY55" i="1" s="1"/>
  <c r="AX55" i="1"/>
  <c r="M56" i="1"/>
  <c r="O56" i="1" s="1"/>
  <c r="AL56" i="1"/>
  <c r="AM56" i="1" s="1"/>
  <c r="AN56" i="1"/>
  <c r="AO56" i="1"/>
  <c r="AP56" i="1"/>
  <c r="AU56" i="1"/>
  <c r="AV56" i="1"/>
  <c r="AX56" i="1"/>
  <c r="M57" i="1"/>
  <c r="O57" i="1" s="1"/>
  <c r="AL57" i="1"/>
  <c r="AM57" i="1" s="1"/>
  <c r="AN57" i="1"/>
  <c r="AO57" i="1"/>
  <c r="AP57" i="1"/>
  <c r="AQ57" i="1" s="1"/>
  <c r="K57" i="1" s="1"/>
  <c r="AR57" i="1" s="1"/>
  <c r="AU57" i="1"/>
  <c r="AV57" i="1"/>
  <c r="AY57" i="1" s="1"/>
  <c r="AX57" i="1"/>
  <c r="M58" i="1"/>
  <c r="O58" i="1" s="1"/>
  <c r="AL58" i="1"/>
  <c r="AM58" i="1" s="1"/>
  <c r="AN58" i="1"/>
  <c r="AO58" i="1"/>
  <c r="AP58" i="1"/>
  <c r="AU58" i="1"/>
  <c r="AV58" i="1" s="1"/>
  <c r="AY58" i="1" s="1"/>
  <c r="AX58" i="1"/>
  <c r="M59" i="1"/>
  <c r="O59" i="1" s="1"/>
  <c r="AL59" i="1"/>
  <c r="AM59" i="1" s="1"/>
  <c r="AN59" i="1"/>
  <c r="AO59" i="1"/>
  <c r="AP59" i="1"/>
  <c r="AQ59" i="1" s="1"/>
  <c r="K59" i="1" s="1"/>
  <c r="AR59" i="1" s="1"/>
  <c r="AU59" i="1"/>
  <c r="AV59" i="1"/>
  <c r="AX59" i="1"/>
  <c r="M60" i="1"/>
  <c r="O60" i="1" s="1"/>
  <c r="AL60" i="1"/>
  <c r="AM60" i="1" s="1"/>
  <c r="AN60" i="1"/>
  <c r="AO60" i="1"/>
  <c r="AP60" i="1"/>
  <c r="AU60" i="1"/>
  <c r="AV60" i="1"/>
  <c r="AY60" i="1" s="1"/>
  <c r="AX60" i="1"/>
  <c r="M61" i="1"/>
  <c r="O61" i="1" s="1"/>
  <c r="AL61" i="1"/>
  <c r="AM61" i="1" s="1"/>
  <c r="AN61" i="1"/>
  <c r="AO61" i="1"/>
  <c r="AP61" i="1"/>
  <c r="AU61" i="1"/>
  <c r="AV61" i="1"/>
  <c r="AX61" i="1"/>
  <c r="M62" i="1"/>
  <c r="O62" i="1" s="1"/>
  <c r="AL62" i="1"/>
  <c r="AM62" i="1" s="1"/>
  <c r="AN62" i="1"/>
  <c r="AO62" i="1"/>
  <c r="AP62" i="1"/>
  <c r="AQ62" i="1" s="1"/>
  <c r="K62" i="1" s="1"/>
  <c r="AR62" i="1" s="1"/>
  <c r="AU62" i="1"/>
  <c r="AV62" i="1"/>
  <c r="AY62" i="1" s="1"/>
  <c r="AX62" i="1"/>
  <c r="M63" i="1"/>
  <c r="O63" i="1" s="1"/>
  <c r="AL63" i="1"/>
  <c r="AM63" i="1" s="1"/>
  <c r="AN63" i="1"/>
  <c r="AO63" i="1"/>
  <c r="AP63" i="1"/>
  <c r="AU63" i="1"/>
  <c r="AV63" i="1" s="1"/>
  <c r="AY63" i="1" s="1"/>
  <c r="AX63" i="1"/>
  <c r="M64" i="1"/>
  <c r="O64" i="1" s="1"/>
  <c r="AL64" i="1"/>
  <c r="AM64" i="1" s="1"/>
  <c r="AN64" i="1"/>
  <c r="AO64" i="1"/>
  <c r="AP64" i="1"/>
  <c r="AQ64" i="1" s="1"/>
  <c r="K64" i="1" s="1"/>
  <c r="AR64" i="1" s="1"/>
  <c r="AU64" i="1"/>
  <c r="AV64" i="1"/>
  <c r="AX64" i="1"/>
  <c r="M67" i="1"/>
  <c r="AL67" i="1"/>
  <c r="AN67" i="1"/>
  <c r="AO67" i="1"/>
  <c r="AP67" i="1"/>
  <c r="AU67" i="1"/>
  <c r="AV67" i="1"/>
  <c r="AY67" i="1" s="1"/>
  <c r="AX67" i="1"/>
  <c r="M68" i="1"/>
  <c r="O68" i="1" s="1"/>
  <c r="AL68" i="1"/>
  <c r="AM68" i="1" s="1"/>
  <c r="AN68" i="1"/>
  <c r="AO68" i="1"/>
  <c r="AP68" i="1"/>
  <c r="AU68" i="1"/>
  <c r="AV68" i="1"/>
  <c r="AX68" i="1"/>
  <c r="M69" i="1"/>
  <c r="O69" i="1" s="1"/>
  <c r="AL69" i="1"/>
  <c r="AM69" i="1" s="1"/>
  <c r="AN69" i="1"/>
  <c r="AO69" i="1"/>
  <c r="AP69" i="1"/>
  <c r="AU69" i="1"/>
  <c r="AV69" i="1"/>
  <c r="AX69" i="1"/>
  <c r="M70" i="1"/>
  <c r="O70" i="1" s="1"/>
  <c r="AL70" i="1"/>
  <c r="AM70" i="1" s="1"/>
  <c r="AN70" i="1"/>
  <c r="AO70" i="1"/>
  <c r="AP70" i="1"/>
  <c r="AU70" i="1"/>
  <c r="AV70" i="1" s="1"/>
  <c r="AX70" i="1"/>
  <c r="M71" i="1"/>
  <c r="O71" i="1" s="1"/>
  <c r="AL71" i="1"/>
  <c r="AM71" i="1" s="1"/>
  <c r="I71" i="1" s="1"/>
  <c r="AN71" i="1"/>
  <c r="AO71" i="1"/>
  <c r="AP71" i="1"/>
  <c r="AU71" i="1"/>
  <c r="AV71" i="1" s="1"/>
  <c r="AX71" i="1"/>
  <c r="M72" i="1"/>
  <c r="O72" i="1"/>
  <c r="AL72" i="1"/>
  <c r="F72" i="1" s="1"/>
  <c r="AM72" i="1"/>
  <c r="I72" i="1" s="1"/>
  <c r="AN72" i="1"/>
  <c r="AO72" i="1"/>
  <c r="AP72" i="1"/>
  <c r="AU72" i="1"/>
  <c r="AV72" i="1" s="1"/>
  <c r="AX72" i="1"/>
  <c r="M73" i="1"/>
  <c r="O73" i="1" s="1"/>
  <c r="AL73" i="1"/>
  <c r="F73" i="1" s="1"/>
  <c r="AN73" i="1"/>
  <c r="AO73" i="1"/>
  <c r="AP73" i="1"/>
  <c r="AU73" i="1"/>
  <c r="AV73" i="1" s="1"/>
  <c r="AX73" i="1"/>
  <c r="M74" i="1"/>
  <c r="O74" i="1"/>
  <c r="AL74" i="1"/>
  <c r="F74" i="1" s="1"/>
  <c r="AM74" i="1"/>
  <c r="I74" i="1" s="1"/>
  <c r="AN74" i="1"/>
  <c r="AO74" i="1"/>
  <c r="AP74" i="1"/>
  <c r="AU74" i="1"/>
  <c r="AV74" i="1" s="1"/>
  <c r="AX74" i="1"/>
  <c r="M75" i="1"/>
  <c r="O75" i="1" s="1"/>
  <c r="AL75" i="1"/>
  <c r="F75" i="1" s="1"/>
  <c r="AN75" i="1"/>
  <c r="AO75" i="1"/>
  <c r="AP75" i="1"/>
  <c r="AU75" i="1"/>
  <c r="AV75" i="1" s="1"/>
  <c r="AX75" i="1"/>
  <c r="M76" i="1"/>
  <c r="O76" i="1"/>
  <c r="AL76" i="1"/>
  <c r="F76" i="1" s="1"/>
  <c r="AM76" i="1"/>
  <c r="I76" i="1" s="1"/>
  <c r="AN76" i="1"/>
  <c r="AO76" i="1"/>
  <c r="AP76" i="1"/>
  <c r="AU76" i="1"/>
  <c r="AV76" i="1" s="1"/>
  <c r="AX76" i="1"/>
  <c r="M77" i="1"/>
  <c r="O77" i="1" s="1"/>
  <c r="AL77" i="1"/>
  <c r="F77" i="1" s="1"/>
  <c r="AN77" i="1"/>
  <c r="AO77" i="1"/>
  <c r="AP77" i="1"/>
  <c r="AU77" i="1"/>
  <c r="AV77" i="1" s="1"/>
  <c r="AX77" i="1"/>
  <c r="M78" i="1"/>
  <c r="O78" i="1"/>
  <c r="AL78" i="1"/>
  <c r="F78" i="1" s="1"/>
  <c r="AM78" i="1"/>
  <c r="I78" i="1" s="1"/>
  <c r="AN78" i="1"/>
  <c r="AO78" i="1"/>
  <c r="AP78" i="1"/>
  <c r="AU78" i="1"/>
  <c r="AV78" i="1" s="1"/>
  <c r="AX78" i="1"/>
  <c r="M79" i="1"/>
  <c r="O79" i="1" s="1"/>
  <c r="AL79" i="1"/>
  <c r="F79" i="1" s="1"/>
  <c r="AN79" i="1"/>
  <c r="AO79" i="1"/>
  <c r="AP79" i="1"/>
  <c r="AU79" i="1"/>
  <c r="AV79" i="1" s="1"/>
  <c r="AX79" i="1"/>
  <c r="M80" i="1"/>
  <c r="O80" i="1"/>
  <c r="AL80" i="1"/>
  <c r="F80" i="1" s="1"/>
  <c r="AN80" i="1"/>
  <c r="AO80" i="1"/>
  <c r="AP80" i="1"/>
  <c r="AU80" i="1"/>
  <c r="AV80" i="1" s="1"/>
  <c r="AX80" i="1"/>
  <c r="M81" i="1"/>
  <c r="O81" i="1" s="1"/>
  <c r="AL81" i="1"/>
  <c r="F81" i="1" s="1"/>
  <c r="AN81" i="1"/>
  <c r="AO81" i="1"/>
  <c r="AP81" i="1"/>
  <c r="AU81" i="1"/>
  <c r="AV81" i="1" s="1"/>
  <c r="AX81" i="1"/>
  <c r="M85" i="1"/>
  <c r="O85" i="1"/>
  <c r="AL85" i="1"/>
  <c r="AM85" i="1"/>
  <c r="AN85" i="1"/>
  <c r="AO85" i="1"/>
  <c r="AP85" i="1"/>
  <c r="AU85" i="1"/>
  <c r="AV85" i="1" s="1"/>
  <c r="AX85" i="1"/>
  <c r="M86" i="1"/>
  <c r="O86" i="1" s="1"/>
  <c r="AL86" i="1"/>
  <c r="F86" i="1" s="1"/>
  <c r="AN86" i="1"/>
  <c r="AO86" i="1"/>
  <c r="AP86" i="1"/>
  <c r="AU86" i="1"/>
  <c r="AV86" i="1" s="1"/>
  <c r="AX86" i="1"/>
  <c r="M87" i="1"/>
  <c r="O87" i="1"/>
  <c r="AL87" i="1"/>
  <c r="F87" i="1" s="1"/>
  <c r="AM87" i="1"/>
  <c r="I87" i="1" s="1"/>
  <c r="AN87" i="1"/>
  <c r="AO87" i="1"/>
  <c r="AP87" i="1"/>
  <c r="AU87" i="1"/>
  <c r="AV87" i="1" s="1"/>
  <c r="AX87" i="1"/>
  <c r="M88" i="1"/>
  <c r="O88" i="1" s="1"/>
  <c r="AL88" i="1"/>
  <c r="F88" i="1" s="1"/>
  <c r="AN88" i="1"/>
  <c r="AO88" i="1"/>
  <c r="AP88" i="1"/>
  <c r="AU88" i="1"/>
  <c r="AV88" i="1" s="1"/>
  <c r="AX88" i="1"/>
  <c r="M89" i="1"/>
  <c r="O89" i="1"/>
  <c r="AL89" i="1"/>
  <c r="F89" i="1" s="1"/>
  <c r="AM89" i="1"/>
  <c r="I89" i="1" s="1"/>
  <c r="AN89" i="1"/>
  <c r="AO89" i="1"/>
  <c r="AP89" i="1"/>
  <c r="AU89" i="1"/>
  <c r="AV89" i="1" s="1"/>
  <c r="AX89" i="1"/>
  <c r="M90" i="1"/>
  <c r="O90" i="1" s="1"/>
  <c r="AL90" i="1"/>
  <c r="F90" i="1" s="1"/>
  <c r="AN90" i="1"/>
  <c r="AO90" i="1"/>
  <c r="AP90" i="1"/>
  <c r="AU90" i="1"/>
  <c r="AV90" i="1" s="1"/>
  <c r="AX90" i="1"/>
  <c r="M91" i="1"/>
  <c r="O91" i="1"/>
  <c r="AL91" i="1"/>
  <c r="F91" i="1" s="1"/>
  <c r="BD91" i="1" s="1"/>
  <c r="AM91" i="1"/>
  <c r="I91" i="1" s="1"/>
  <c r="AN91" i="1"/>
  <c r="AO91" i="1"/>
  <c r="AP91" i="1"/>
  <c r="AU91" i="1"/>
  <c r="AV91" i="1" s="1"/>
  <c r="AX91" i="1"/>
  <c r="M92" i="1"/>
  <c r="O92" i="1"/>
  <c r="AL92" i="1"/>
  <c r="F92" i="1" s="1"/>
  <c r="AM92" i="1"/>
  <c r="I92" i="1" s="1"/>
  <c r="AN92" i="1"/>
  <c r="AO92" i="1"/>
  <c r="AP92" i="1"/>
  <c r="AQ92" i="1"/>
  <c r="K92" i="1" s="1"/>
  <c r="AR92" i="1" s="1"/>
  <c r="AU92" i="1"/>
  <c r="AV92" i="1" s="1"/>
  <c r="AX92" i="1"/>
  <c r="AY92" i="1"/>
  <c r="M93" i="1"/>
  <c r="O93" i="1"/>
  <c r="AL93" i="1"/>
  <c r="F93" i="1" s="1"/>
  <c r="AM93" i="1"/>
  <c r="I93" i="1" s="1"/>
  <c r="AN93" i="1"/>
  <c r="AO93" i="1"/>
  <c r="AP93" i="1"/>
  <c r="AU93" i="1"/>
  <c r="AV93" i="1" s="1"/>
  <c r="AY93" i="1" s="1"/>
  <c r="AX93" i="1"/>
  <c r="M94" i="1"/>
  <c r="O94" i="1"/>
  <c r="AL94" i="1"/>
  <c r="F94" i="1" s="1"/>
  <c r="BD94" i="1" s="1"/>
  <c r="AM94" i="1"/>
  <c r="I94" i="1" s="1"/>
  <c r="AN94" i="1"/>
  <c r="AO94" i="1"/>
  <c r="AP94" i="1"/>
  <c r="AQ94" i="1"/>
  <c r="K94" i="1" s="1"/>
  <c r="AR94" i="1" s="1"/>
  <c r="AU94" i="1"/>
  <c r="AV94" i="1" s="1"/>
  <c r="AX94" i="1"/>
  <c r="AY94" i="1"/>
  <c r="M95" i="1"/>
  <c r="O95" i="1"/>
  <c r="AL95" i="1"/>
  <c r="F95" i="1" s="1"/>
  <c r="AM95" i="1"/>
  <c r="I95" i="1" s="1"/>
  <c r="AN95" i="1"/>
  <c r="AO95" i="1"/>
  <c r="AP95" i="1"/>
  <c r="AQ95" i="1" s="1"/>
  <c r="K95" i="1" s="1"/>
  <c r="AR95" i="1" s="1"/>
  <c r="AU95" i="1"/>
  <c r="AV95" i="1" s="1"/>
  <c r="AY95" i="1" s="1"/>
  <c r="AX95" i="1"/>
  <c r="M96" i="1"/>
  <c r="O96" i="1"/>
  <c r="AL96" i="1"/>
  <c r="F96" i="1" s="1"/>
  <c r="BD96" i="1" s="1"/>
  <c r="AM96" i="1"/>
  <c r="I96" i="1" s="1"/>
  <c r="AN96" i="1"/>
  <c r="AO96" i="1"/>
  <c r="AP96" i="1"/>
  <c r="AQ96" i="1"/>
  <c r="K96" i="1" s="1"/>
  <c r="AR96" i="1" s="1"/>
  <c r="AU96" i="1"/>
  <c r="AV96" i="1" s="1"/>
  <c r="AY96" i="1" s="1"/>
  <c r="AX96" i="1"/>
  <c r="M97" i="1"/>
  <c r="O97" i="1"/>
  <c r="AL97" i="1"/>
  <c r="F97" i="1" s="1"/>
  <c r="AM97" i="1"/>
  <c r="I97" i="1" s="1"/>
  <c r="AN97" i="1"/>
  <c r="AO97" i="1"/>
  <c r="AP97" i="1"/>
  <c r="AU97" i="1"/>
  <c r="AV97" i="1" s="1"/>
  <c r="AX97" i="1"/>
  <c r="M98" i="1"/>
  <c r="O98" i="1"/>
  <c r="AL98" i="1"/>
  <c r="F98" i="1" s="1"/>
  <c r="BD98" i="1" s="1"/>
  <c r="AM98" i="1"/>
  <c r="I98" i="1" s="1"/>
  <c r="AN98" i="1"/>
  <c r="AO98" i="1"/>
  <c r="AP98" i="1"/>
  <c r="AQ98" i="1" s="1"/>
  <c r="K98" i="1" s="1"/>
  <c r="AR98" i="1" s="1"/>
  <c r="AU98" i="1"/>
  <c r="AV98" i="1" s="1"/>
  <c r="AX98" i="1"/>
  <c r="AY98" i="1"/>
  <c r="M99" i="1"/>
  <c r="O99" i="1" s="1"/>
  <c r="AL99" i="1"/>
  <c r="F99" i="1" s="1"/>
  <c r="AN99" i="1"/>
  <c r="AO99" i="1"/>
  <c r="AP99" i="1"/>
  <c r="AU99" i="1"/>
  <c r="AV99" i="1" s="1"/>
  <c r="AX99" i="1"/>
  <c r="M102" i="1"/>
  <c r="O102" i="1"/>
  <c r="AL102" i="1"/>
  <c r="AM102" i="1"/>
  <c r="AN102" i="1"/>
  <c r="AQ102" i="1" s="1"/>
  <c r="AO102" i="1"/>
  <c r="AP102" i="1"/>
  <c r="AU102" i="1"/>
  <c r="AV102" i="1" s="1"/>
  <c r="AY102" i="1" s="1"/>
  <c r="AX102" i="1"/>
  <c r="M103" i="1"/>
  <c r="O103" i="1" s="1"/>
  <c r="AL103" i="1"/>
  <c r="F103" i="1" s="1"/>
  <c r="AN103" i="1"/>
  <c r="AO103" i="1"/>
  <c r="AP103" i="1"/>
  <c r="AU103" i="1"/>
  <c r="AV103" i="1" s="1"/>
  <c r="AX103" i="1"/>
  <c r="M104" i="1"/>
  <c r="O104" i="1"/>
  <c r="AL104" i="1"/>
  <c r="F104" i="1" s="1"/>
  <c r="BD104" i="1" s="1"/>
  <c r="AN104" i="1"/>
  <c r="AO104" i="1"/>
  <c r="AP104" i="1"/>
  <c r="AU104" i="1"/>
  <c r="AV104" i="1" s="1"/>
  <c r="AY104" i="1" s="1"/>
  <c r="AX104" i="1"/>
  <c r="M105" i="1"/>
  <c r="O105" i="1" s="1"/>
  <c r="AL105" i="1"/>
  <c r="F105" i="1" s="1"/>
  <c r="AM105" i="1"/>
  <c r="I105" i="1" s="1"/>
  <c r="AN105" i="1"/>
  <c r="AO105" i="1"/>
  <c r="AP105" i="1"/>
  <c r="AQ105" i="1"/>
  <c r="K105" i="1" s="1"/>
  <c r="AR105" i="1" s="1"/>
  <c r="AU105" i="1"/>
  <c r="AV105" i="1" s="1"/>
  <c r="AX105" i="1"/>
  <c r="M106" i="1"/>
  <c r="O106" i="1" s="1"/>
  <c r="AL106" i="1"/>
  <c r="F106" i="1" s="1"/>
  <c r="AM106" i="1"/>
  <c r="I106" i="1" s="1"/>
  <c r="AN106" i="1"/>
  <c r="AO106" i="1"/>
  <c r="AP106" i="1"/>
  <c r="AU106" i="1"/>
  <c r="AV106" i="1" s="1"/>
  <c r="AY106" i="1" s="1"/>
  <c r="AX106" i="1"/>
  <c r="M107" i="1"/>
  <c r="O107" i="1"/>
  <c r="AL107" i="1"/>
  <c r="F107" i="1" s="1"/>
  <c r="AM107" i="1"/>
  <c r="I107" i="1" s="1"/>
  <c r="AN107" i="1"/>
  <c r="AO107" i="1"/>
  <c r="AP107" i="1"/>
  <c r="AQ107" i="1"/>
  <c r="K107" i="1" s="1"/>
  <c r="AR107" i="1" s="1"/>
  <c r="AU107" i="1"/>
  <c r="AV107" i="1" s="1"/>
  <c r="AX107" i="1"/>
  <c r="M108" i="1"/>
  <c r="O108" i="1" s="1"/>
  <c r="AL108" i="1"/>
  <c r="F108" i="1" s="1"/>
  <c r="AN108" i="1"/>
  <c r="AO108" i="1"/>
  <c r="AP108" i="1"/>
  <c r="AU108" i="1"/>
  <c r="AV108" i="1" s="1"/>
  <c r="AX108" i="1"/>
  <c r="AY108" i="1"/>
  <c r="M109" i="1"/>
  <c r="O109" i="1"/>
  <c r="AL109" i="1"/>
  <c r="F109" i="1" s="1"/>
  <c r="AM109" i="1"/>
  <c r="I109" i="1" s="1"/>
  <c r="AN109" i="1"/>
  <c r="AO109" i="1"/>
  <c r="AP109" i="1"/>
  <c r="AQ109" i="1"/>
  <c r="K109" i="1" s="1"/>
  <c r="AR109" i="1" s="1"/>
  <c r="AU109" i="1"/>
  <c r="AV109" i="1" s="1"/>
  <c r="AX109" i="1"/>
  <c r="M110" i="1"/>
  <c r="O110" i="1" s="1"/>
  <c r="AL110" i="1"/>
  <c r="F110" i="1" s="1"/>
  <c r="AN110" i="1"/>
  <c r="AO110" i="1"/>
  <c r="AP110" i="1"/>
  <c r="AU110" i="1"/>
  <c r="AV110" i="1" s="1"/>
  <c r="AX110" i="1"/>
  <c r="AY110" i="1"/>
  <c r="M111" i="1"/>
  <c r="O111" i="1"/>
  <c r="AL111" i="1"/>
  <c r="F111" i="1" s="1"/>
  <c r="AM111" i="1"/>
  <c r="I111" i="1" s="1"/>
  <c r="AN111" i="1"/>
  <c r="AO111" i="1"/>
  <c r="AQ111" i="1" s="1"/>
  <c r="K111" i="1" s="1"/>
  <c r="AR111" i="1" s="1"/>
  <c r="AP111" i="1"/>
  <c r="AU111" i="1"/>
  <c r="AV111" i="1" s="1"/>
  <c r="AX111" i="1"/>
  <c r="M112" i="1"/>
  <c r="O112" i="1" s="1"/>
  <c r="AL112" i="1"/>
  <c r="F112" i="1" s="1"/>
  <c r="AM112" i="1"/>
  <c r="AQ112" i="1" s="1"/>
  <c r="K112" i="1" s="1"/>
  <c r="AR112" i="1" s="1"/>
  <c r="AN112" i="1"/>
  <c r="AO112" i="1"/>
  <c r="AP112" i="1"/>
  <c r="AU112" i="1"/>
  <c r="AV112" i="1" s="1"/>
  <c r="AX112" i="1"/>
  <c r="AY112" i="1"/>
  <c r="M113" i="1"/>
  <c r="O113" i="1"/>
  <c r="AL113" i="1"/>
  <c r="F113" i="1" s="1"/>
  <c r="AM113" i="1"/>
  <c r="I113" i="1" s="1"/>
  <c r="AN113" i="1"/>
  <c r="AO113" i="1"/>
  <c r="AP113" i="1"/>
  <c r="AU113" i="1"/>
  <c r="AV113" i="1" s="1"/>
  <c r="AX113" i="1"/>
  <c r="M114" i="1"/>
  <c r="O114" i="1"/>
  <c r="AL114" i="1"/>
  <c r="F114" i="1" s="1"/>
  <c r="AM114" i="1"/>
  <c r="I114" i="1" s="1"/>
  <c r="AN114" i="1"/>
  <c r="AO114" i="1"/>
  <c r="AP114" i="1"/>
  <c r="AU114" i="1"/>
  <c r="AV114" i="1" s="1"/>
  <c r="AX114" i="1"/>
  <c r="AY114" i="1"/>
  <c r="M115" i="1"/>
  <c r="O115" i="1"/>
  <c r="AL115" i="1"/>
  <c r="F115" i="1" s="1"/>
  <c r="AM115" i="1"/>
  <c r="I115" i="1" s="1"/>
  <c r="AN115" i="1"/>
  <c r="AO115" i="1"/>
  <c r="AP115" i="1"/>
  <c r="AQ115" i="1" s="1"/>
  <c r="K115" i="1" s="1"/>
  <c r="AR115" i="1" s="1"/>
  <c r="AU115" i="1"/>
  <c r="AV115" i="1" s="1"/>
  <c r="AY115" i="1" s="1"/>
  <c r="AX115" i="1"/>
  <c r="M116" i="1"/>
  <c r="O116" i="1"/>
  <c r="AL116" i="1"/>
  <c r="F116" i="1" s="1"/>
  <c r="BD116" i="1" s="1"/>
  <c r="AM116" i="1"/>
  <c r="I116" i="1" s="1"/>
  <c r="AN116" i="1"/>
  <c r="AO116" i="1"/>
  <c r="AP116" i="1"/>
  <c r="AU116" i="1"/>
  <c r="AV116" i="1" s="1"/>
  <c r="AX116" i="1"/>
  <c r="AY116" i="1"/>
  <c r="F85" i="1" l="1"/>
  <c r="CR99" i="1"/>
  <c r="O67" i="1"/>
  <c r="BU81" i="1" s="1"/>
  <c r="BS81" i="1"/>
  <c r="I112" i="1"/>
  <c r="BS99" i="1"/>
  <c r="K102" i="1"/>
  <c r="BS116" i="1"/>
  <c r="AQ97" i="1"/>
  <c r="K97" i="1" s="1"/>
  <c r="AR97" i="1" s="1"/>
  <c r="J97" i="1" s="1"/>
  <c r="AQ93" i="1"/>
  <c r="K93" i="1" s="1"/>
  <c r="AR93" i="1" s="1"/>
  <c r="J93" i="1" s="1"/>
  <c r="I85" i="1"/>
  <c r="CS99" i="1"/>
  <c r="I102" i="1"/>
  <c r="CS116" i="1"/>
  <c r="AQ106" i="1"/>
  <c r="K106" i="1" s="1"/>
  <c r="AR106" i="1" s="1"/>
  <c r="F15" i="1"/>
  <c r="BD15" i="1" s="1"/>
  <c r="CR29" i="1"/>
  <c r="BU116" i="1"/>
  <c r="BD24" i="1"/>
  <c r="O15" i="1"/>
  <c r="BU29" i="1" s="1"/>
  <c r="BS29" i="1"/>
  <c r="F102" i="1"/>
  <c r="CR116" i="1"/>
  <c r="G21" i="1"/>
  <c r="CR47" i="1"/>
  <c r="AQ20" i="1"/>
  <c r="K20" i="1" s="1"/>
  <c r="AR20" i="1" s="1"/>
  <c r="O50" i="1"/>
  <c r="BU64" i="1" s="1"/>
  <c r="BS64" i="1"/>
  <c r="AM67" i="1"/>
  <c r="AQ67" i="1" s="1"/>
  <c r="CR81" i="1"/>
  <c r="BU99" i="1"/>
  <c r="AQ116" i="1"/>
  <c r="K116" i="1" s="1"/>
  <c r="AR116" i="1" s="1"/>
  <c r="AS116" i="1" s="1"/>
  <c r="AT116" i="1" s="1"/>
  <c r="AW116" i="1" s="1"/>
  <c r="G116" i="1" s="1"/>
  <c r="AQ114" i="1"/>
  <c r="K114" i="1" s="1"/>
  <c r="AR114" i="1" s="1"/>
  <c r="O33" i="1"/>
  <c r="BU47" i="1" s="1"/>
  <c r="BS47" i="1"/>
  <c r="AQ18" i="1"/>
  <c r="K18" i="1" s="1"/>
  <c r="AR18" i="1" s="1"/>
  <c r="J18" i="1" s="1"/>
  <c r="BD108" i="1"/>
  <c r="AM80" i="1"/>
  <c r="I80" i="1" s="1"/>
  <c r="AQ40" i="1"/>
  <c r="K40" i="1" s="1"/>
  <c r="AR40" i="1" s="1"/>
  <c r="AM50" i="1"/>
  <c r="CS64" i="1" s="1"/>
  <c r="CR64" i="1"/>
  <c r="AQ45" i="1"/>
  <c r="K45" i="1" s="1"/>
  <c r="AR45" i="1" s="1"/>
  <c r="AM20" i="1"/>
  <c r="AM18" i="1"/>
  <c r="AY79" i="1"/>
  <c r="AQ74" i="1"/>
  <c r="K74" i="1" s="1"/>
  <c r="AR74" i="1" s="1"/>
  <c r="AY16" i="1"/>
  <c r="AQ60" i="1"/>
  <c r="K60" i="1" s="1"/>
  <c r="AR60" i="1" s="1"/>
  <c r="AS60" i="1" s="1"/>
  <c r="AT60" i="1" s="1"/>
  <c r="AW60" i="1" s="1"/>
  <c r="G60" i="1" s="1"/>
  <c r="AQ55" i="1"/>
  <c r="K55" i="1" s="1"/>
  <c r="AR55" i="1" s="1"/>
  <c r="J55" i="1" s="1"/>
  <c r="AQ50" i="1"/>
  <c r="AQ43" i="1"/>
  <c r="K43" i="1" s="1"/>
  <c r="AR43" i="1" s="1"/>
  <c r="AS43" i="1" s="1"/>
  <c r="AT43" i="1" s="1"/>
  <c r="AW43" i="1" s="1"/>
  <c r="G43" i="1" s="1"/>
  <c r="AZ43" i="1" s="1"/>
  <c r="AY64" i="1"/>
  <c r="AY54" i="1"/>
  <c r="AY47" i="1"/>
  <c r="AY103" i="1"/>
  <c r="AY86" i="1"/>
  <c r="AY77" i="1"/>
  <c r="AQ113" i="1"/>
  <c r="K113" i="1" s="1"/>
  <c r="AR113" i="1" s="1"/>
  <c r="AQ91" i="1"/>
  <c r="K91" i="1" s="1"/>
  <c r="AR91" i="1" s="1"/>
  <c r="J91" i="1" s="1"/>
  <c r="AQ89" i="1"/>
  <c r="K89" i="1" s="1"/>
  <c r="AR89" i="1" s="1"/>
  <c r="AQ87" i="1"/>
  <c r="K87" i="1" s="1"/>
  <c r="AR87" i="1" s="1"/>
  <c r="AQ85" i="1"/>
  <c r="AQ78" i="1"/>
  <c r="K78" i="1" s="1"/>
  <c r="AR78" i="1" s="1"/>
  <c r="AQ76" i="1"/>
  <c r="K76" i="1" s="1"/>
  <c r="AR76" i="1" s="1"/>
  <c r="AQ72" i="1"/>
  <c r="K72" i="1" s="1"/>
  <c r="AR72" i="1" s="1"/>
  <c r="AY111" i="1"/>
  <c r="BD106" i="1"/>
  <c r="AY109" i="1"/>
  <c r="AM104" i="1"/>
  <c r="I104" i="1" s="1"/>
  <c r="AY107" i="1"/>
  <c r="AY71" i="1"/>
  <c r="AY59" i="1"/>
  <c r="AY90" i="1"/>
  <c r="AY75" i="1"/>
  <c r="AY61" i="1"/>
  <c r="AY51" i="1"/>
  <c r="BF116" i="1"/>
  <c r="BD114" i="1"/>
  <c r="AM103" i="1"/>
  <c r="BD92" i="1"/>
  <c r="AM90" i="1"/>
  <c r="AM88" i="1"/>
  <c r="AM86" i="1"/>
  <c r="AM81" i="1"/>
  <c r="AM79" i="1"/>
  <c r="AM77" i="1"/>
  <c r="AM75" i="1"/>
  <c r="AM73" i="1"/>
  <c r="AQ68" i="1"/>
  <c r="K68" i="1" s="1"/>
  <c r="AR68" i="1" s="1"/>
  <c r="AS68" i="1" s="1"/>
  <c r="AT68" i="1" s="1"/>
  <c r="AW68" i="1" s="1"/>
  <c r="G68" i="1" s="1"/>
  <c r="AQ61" i="1"/>
  <c r="K61" i="1" s="1"/>
  <c r="AR61" i="1" s="1"/>
  <c r="J61" i="1" s="1"/>
  <c r="AQ56" i="1"/>
  <c r="K56" i="1" s="1"/>
  <c r="AR56" i="1" s="1"/>
  <c r="J56" i="1" s="1"/>
  <c r="AQ51" i="1"/>
  <c r="K51" i="1" s="1"/>
  <c r="AR51" i="1" s="1"/>
  <c r="J51" i="1" s="1"/>
  <c r="AQ44" i="1"/>
  <c r="K44" i="1" s="1"/>
  <c r="AR44" i="1" s="1"/>
  <c r="AS44" i="1" s="1"/>
  <c r="AT44" i="1" s="1"/>
  <c r="AW44" i="1" s="1"/>
  <c r="G44" i="1" s="1"/>
  <c r="AZ44" i="1" s="1"/>
  <c r="AQ39" i="1"/>
  <c r="K39" i="1" s="1"/>
  <c r="AR39" i="1" s="1"/>
  <c r="J39" i="1" s="1"/>
  <c r="AM24" i="1"/>
  <c r="AQ24" i="1" s="1"/>
  <c r="K24" i="1" s="1"/>
  <c r="AR24" i="1" s="1"/>
  <c r="J24" i="1" s="1"/>
  <c r="AM17" i="1"/>
  <c r="AY81" i="1"/>
  <c r="AY68" i="1"/>
  <c r="AY97" i="1"/>
  <c r="BD112" i="1"/>
  <c r="AM99" i="1"/>
  <c r="AM22" i="1"/>
  <c r="AQ22" i="1" s="1"/>
  <c r="K22" i="1" s="1"/>
  <c r="AR22" i="1" s="1"/>
  <c r="AY88" i="1"/>
  <c r="AM110" i="1"/>
  <c r="AM15" i="1"/>
  <c r="AY105" i="1"/>
  <c r="AY42" i="1"/>
  <c r="AY73" i="1"/>
  <c r="AY99" i="1"/>
  <c r="AY56" i="1"/>
  <c r="AY39" i="1"/>
  <c r="BD110" i="1"/>
  <c r="AQ63" i="1"/>
  <c r="K63" i="1" s="1"/>
  <c r="AR63" i="1" s="1"/>
  <c r="J63" i="1" s="1"/>
  <c r="AQ58" i="1"/>
  <c r="K58" i="1" s="1"/>
  <c r="AR58" i="1" s="1"/>
  <c r="AQ53" i="1"/>
  <c r="K53" i="1" s="1"/>
  <c r="AR53" i="1" s="1"/>
  <c r="AS53" i="1" s="1"/>
  <c r="AT53" i="1" s="1"/>
  <c r="AW53" i="1" s="1"/>
  <c r="G53" i="1" s="1"/>
  <c r="AZ53" i="1" s="1"/>
  <c r="AQ46" i="1"/>
  <c r="K46" i="1" s="1"/>
  <c r="AR46" i="1" s="1"/>
  <c r="AS46" i="1" s="1"/>
  <c r="AT46" i="1" s="1"/>
  <c r="AW46" i="1" s="1"/>
  <c r="G46" i="1" s="1"/>
  <c r="AQ41" i="1"/>
  <c r="K41" i="1" s="1"/>
  <c r="AR41" i="1" s="1"/>
  <c r="J41" i="1" s="1"/>
  <c r="AY22" i="1"/>
  <c r="AY44" i="1"/>
  <c r="AY113" i="1"/>
  <c r="AM108" i="1"/>
  <c r="I108" i="1" s="1"/>
  <c r="AY91" i="1"/>
  <c r="AY89" i="1"/>
  <c r="AY87" i="1"/>
  <c r="AY85" i="1"/>
  <c r="AY80" i="1"/>
  <c r="AY78" i="1"/>
  <c r="AY76" i="1"/>
  <c r="AY74" i="1"/>
  <c r="AY72" i="1"/>
  <c r="J115" i="1"/>
  <c r="AS115" i="1"/>
  <c r="AT115" i="1" s="1"/>
  <c r="AW115" i="1" s="1"/>
  <c r="G115" i="1" s="1"/>
  <c r="AZ115" i="1" s="1"/>
  <c r="H115" i="1" s="1"/>
  <c r="J111" i="1"/>
  <c r="AS111" i="1"/>
  <c r="AT111" i="1" s="1"/>
  <c r="AW111" i="1" s="1"/>
  <c r="G111" i="1" s="1"/>
  <c r="AZ111" i="1" s="1"/>
  <c r="H111" i="1" s="1"/>
  <c r="J109" i="1"/>
  <c r="AS109" i="1"/>
  <c r="AT109" i="1" s="1"/>
  <c r="AW109" i="1" s="1"/>
  <c r="G109" i="1" s="1"/>
  <c r="AZ109" i="1" s="1"/>
  <c r="H109" i="1" s="1"/>
  <c r="J107" i="1"/>
  <c r="AS107" i="1"/>
  <c r="AT107" i="1" s="1"/>
  <c r="AW107" i="1" s="1"/>
  <c r="G107" i="1" s="1"/>
  <c r="AZ107" i="1" s="1"/>
  <c r="H107" i="1" s="1"/>
  <c r="J105" i="1"/>
  <c r="AS105" i="1"/>
  <c r="AT105" i="1" s="1"/>
  <c r="AW105" i="1" s="1"/>
  <c r="G105" i="1" s="1"/>
  <c r="AZ105" i="1" s="1"/>
  <c r="H105" i="1" s="1"/>
  <c r="J95" i="1"/>
  <c r="AS95" i="1"/>
  <c r="AT95" i="1" s="1"/>
  <c r="AW95" i="1" s="1"/>
  <c r="G95" i="1" s="1"/>
  <c r="AZ95" i="1" s="1"/>
  <c r="H95" i="1" s="1"/>
  <c r="J114" i="1"/>
  <c r="AS114" i="1"/>
  <c r="AT114" i="1" s="1"/>
  <c r="AW114" i="1" s="1"/>
  <c r="G114" i="1" s="1"/>
  <c r="AZ114" i="1" s="1"/>
  <c r="H114" i="1" s="1"/>
  <c r="J112" i="1"/>
  <c r="AS112" i="1"/>
  <c r="AT112" i="1" s="1"/>
  <c r="AW112" i="1" s="1"/>
  <c r="G112" i="1" s="1"/>
  <c r="AZ112" i="1" s="1"/>
  <c r="H112" i="1" s="1"/>
  <c r="J106" i="1"/>
  <c r="AS106" i="1"/>
  <c r="AT106" i="1" s="1"/>
  <c r="AW106" i="1" s="1"/>
  <c r="G106" i="1" s="1"/>
  <c r="AZ106" i="1" s="1"/>
  <c r="H106" i="1" s="1"/>
  <c r="J98" i="1"/>
  <c r="AS98" i="1"/>
  <c r="AT98" i="1" s="1"/>
  <c r="AW98" i="1" s="1"/>
  <c r="G98" i="1" s="1"/>
  <c r="AZ98" i="1" s="1"/>
  <c r="H98" i="1" s="1"/>
  <c r="BC98" i="1"/>
  <c r="BE98" i="1" s="1"/>
  <c r="J96" i="1"/>
  <c r="AS96" i="1"/>
  <c r="AT96" i="1" s="1"/>
  <c r="AW96" i="1" s="1"/>
  <c r="G96" i="1" s="1"/>
  <c r="AZ96" i="1" s="1"/>
  <c r="H96" i="1" s="1"/>
  <c r="J94" i="1"/>
  <c r="AS94" i="1"/>
  <c r="AT94" i="1" s="1"/>
  <c r="AW94" i="1" s="1"/>
  <c r="G94" i="1" s="1"/>
  <c r="AZ94" i="1" s="1"/>
  <c r="H94" i="1" s="1"/>
  <c r="J92" i="1"/>
  <c r="AS92" i="1"/>
  <c r="AT92" i="1" s="1"/>
  <c r="AW92" i="1" s="1"/>
  <c r="G92" i="1" s="1"/>
  <c r="AZ92" i="1" s="1"/>
  <c r="H92" i="1" s="1"/>
  <c r="BD90" i="1"/>
  <c r="BD89" i="1"/>
  <c r="BD88" i="1"/>
  <c r="BD87" i="1"/>
  <c r="BD86" i="1"/>
  <c r="BD85" i="1"/>
  <c r="BD81" i="1"/>
  <c r="BD80" i="1"/>
  <c r="BD79" i="1"/>
  <c r="BD78" i="1"/>
  <c r="BD77" i="1"/>
  <c r="BD76" i="1"/>
  <c r="BD75" i="1"/>
  <c r="BD74" i="1"/>
  <c r="BD73" i="1"/>
  <c r="BD72" i="1"/>
  <c r="BD115" i="1"/>
  <c r="BD113" i="1"/>
  <c r="BD111" i="1"/>
  <c r="BD109" i="1"/>
  <c r="BC107" i="1"/>
  <c r="BD107" i="1"/>
  <c r="BC105" i="1"/>
  <c r="BD105" i="1"/>
  <c r="BD103" i="1"/>
  <c r="BD99" i="1"/>
  <c r="BD97" i="1"/>
  <c r="BD95" i="1"/>
  <c r="BD93" i="1"/>
  <c r="J89" i="1"/>
  <c r="AS89" i="1"/>
  <c r="AT89" i="1" s="1"/>
  <c r="AW89" i="1" s="1"/>
  <c r="G89" i="1" s="1"/>
  <c r="AZ89" i="1" s="1"/>
  <c r="H89" i="1" s="1"/>
  <c r="J87" i="1"/>
  <c r="AS87" i="1"/>
  <c r="AT87" i="1" s="1"/>
  <c r="AW87" i="1" s="1"/>
  <c r="G87" i="1" s="1"/>
  <c r="AZ87" i="1" s="1"/>
  <c r="H87" i="1" s="1"/>
  <c r="J78" i="1"/>
  <c r="AS78" i="1"/>
  <c r="AT78" i="1" s="1"/>
  <c r="AW78" i="1" s="1"/>
  <c r="G78" i="1" s="1"/>
  <c r="AZ78" i="1" s="1"/>
  <c r="H78" i="1" s="1"/>
  <c r="J76" i="1"/>
  <c r="AS76" i="1"/>
  <c r="AT76" i="1" s="1"/>
  <c r="AW76" i="1" s="1"/>
  <c r="G76" i="1" s="1"/>
  <c r="AZ76" i="1" s="1"/>
  <c r="H76" i="1" s="1"/>
  <c r="J74" i="1"/>
  <c r="AS74" i="1"/>
  <c r="AT74" i="1" s="1"/>
  <c r="AW74" i="1" s="1"/>
  <c r="G74" i="1" s="1"/>
  <c r="AZ74" i="1" s="1"/>
  <c r="H74" i="1" s="1"/>
  <c r="J72" i="1"/>
  <c r="AS72" i="1"/>
  <c r="AT72" i="1" s="1"/>
  <c r="AW72" i="1" s="1"/>
  <c r="G72" i="1" s="1"/>
  <c r="AZ72" i="1" s="1"/>
  <c r="H72" i="1" s="1"/>
  <c r="J16" i="1"/>
  <c r="AS16" i="1"/>
  <c r="AT16" i="1" s="1"/>
  <c r="AW16" i="1" s="1"/>
  <c r="G16" i="1" s="1"/>
  <c r="AZ16" i="1" s="1"/>
  <c r="H16" i="1" s="1"/>
  <c r="F71" i="1"/>
  <c r="I70" i="1"/>
  <c r="F70" i="1"/>
  <c r="I69" i="1"/>
  <c r="F69" i="1"/>
  <c r="AM34" i="1"/>
  <c r="F34" i="1"/>
  <c r="AM27" i="1"/>
  <c r="AQ27" i="1" s="1"/>
  <c r="K27" i="1" s="1"/>
  <c r="AR27" i="1" s="1"/>
  <c r="F27" i="1"/>
  <c r="J20" i="1"/>
  <c r="AS20" i="1"/>
  <c r="AT20" i="1" s="1"/>
  <c r="AW20" i="1" s="1"/>
  <c r="G20" i="1" s="1"/>
  <c r="AZ20" i="1" s="1"/>
  <c r="H20" i="1" s="1"/>
  <c r="J19" i="1"/>
  <c r="AS19" i="1"/>
  <c r="AT19" i="1" s="1"/>
  <c r="AW19" i="1" s="1"/>
  <c r="G19" i="1" s="1"/>
  <c r="AQ71" i="1"/>
  <c r="K71" i="1" s="1"/>
  <c r="AR71" i="1" s="1"/>
  <c r="AY70" i="1"/>
  <c r="AQ70" i="1"/>
  <c r="K70" i="1" s="1"/>
  <c r="AR70" i="1" s="1"/>
  <c r="AY69" i="1"/>
  <c r="AQ69" i="1"/>
  <c r="K69" i="1" s="1"/>
  <c r="AR69" i="1" s="1"/>
  <c r="J68" i="1"/>
  <c r="AS64" i="1"/>
  <c r="AT64" i="1" s="1"/>
  <c r="AW64" i="1" s="1"/>
  <c r="G64" i="1" s="1"/>
  <c r="AZ64" i="1" s="1"/>
  <c r="H64" i="1" s="1"/>
  <c r="J64" i="1"/>
  <c r="AS62" i="1"/>
  <c r="AT62" i="1" s="1"/>
  <c r="AW62" i="1" s="1"/>
  <c r="G62" i="1" s="1"/>
  <c r="AZ62" i="1" s="1"/>
  <c r="J62" i="1"/>
  <c r="AS59" i="1"/>
  <c r="AT59" i="1" s="1"/>
  <c r="AW59" i="1" s="1"/>
  <c r="G59" i="1" s="1"/>
  <c r="AZ59" i="1" s="1"/>
  <c r="J59" i="1"/>
  <c r="AS57" i="1"/>
  <c r="AT57" i="1" s="1"/>
  <c r="AW57" i="1" s="1"/>
  <c r="G57" i="1" s="1"/>
  <c r="AZ57" i="1" s="1"/>
  <c r="J57" i="1"/>
  <c r="AS54" i="1"/>
  <c r="AT54" i="1" s="1"/>
  <c r="AW54" i="1" s="1"/>
  <c r="G54" i="1" s="1"/>
  <c r="AZ54" i="1" s="1"/>
  <c r="H54" i="1" s="1"/>
  <c r="J54" i="1"/>
  <c r="AS52" i="1"/>
  <c r="AT52" i="1" s="1"/>
  <c r="AW52" i="1" s="1"/>
  <c r="G52" i="1" s="1"/>
  <c r="AZ52" i="1" s="1"/>
  <c r="J52" i="1"/>
  <c r="AS51" i="1"/>
  <c r="AT51" i="1" s="1"/>
  <c r="AW51" i="1" s="1"/>
  <c r="G51" i="1" s="1"/>
  <c r="AZ51" i="1" s="1"/>
  <c r="AS47" i="1"/>
  <c r="AT47" i="1" s="1"/>
  <c r="AW47" i="1" s="1"/>
  <c r="G47" i="1" s="1"/>
  <c r="AZ47" i="1" s="1"/>
  <c r="J47" i="1"/>
  <c r="AS45" i="1"/>
  <c r="AT45" i="1" s="1"/>
  <c r="AW45" i="1" s="1"/>
  <c r="G45" i="1" s="1"/>
  <c r="AZ45" i="1" s="1"/>
  <c r="J45" i="1"/>
  <c r="AS42" i="1"/>
  <c r="AT42" i="1" s="1"/>
  <c r="AW42" i="1" s="1"/>
  <c r="G42" i="1" s="1"/>
  <c r="AZ42" i="1" s="1"/>
  <c r="H42" i="1" s="1"/>
  <c r="J42" i="1"/>
  <c r="AM36" i="1"/>
  <c r="F36" i="1"/>
  <c r="AM29" i="1"/>
  <c r="AQ29" i="1" s="1"/>
  <c r="K29" i="1" s="1"/>
  <c r="AR29" i="1" s="1"/>
  <c r="F29" i="1"/>
  <c r="AM25" i="1"/>
  <c r="AQ25" i="1" s="1"/>
  <c r="K25" i="1" s="1"/>
  <c r="AR25" i="1" s="1"/>
  <c r="F25" i="1"/>
  <c r="I16" i="1"/>
  <c r="I68" i="1"/>
  <c r="F68" i="1"/>
  <c r="I67" i="1"/>
  <c r="F67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F38" i="1"/>
  <c r="AM38" i="1"/>
  <c r="AM37" i="1"/>
  <c r="AQ37" i="1" s="1"/>
  <c r="K37" i="1" s="1"/>
  <c r="AR37" i="1" s="1"/>
  <c r="F37" i="1"/>
  <c r="AM35" i="1"/>
  <c r="F35" i="1"/>
  <c r="AM33" i="1"/>
  <c r="CS47" i="1" s="1"/>
  <c r="F33" i="1"/>
  <c r="AM28" i="1"/>
  <c r="AQ28" i="1" s="1"/>
  <c r="K28" i="1" s="1"/>
  <c r="AR28" i="1" s="1"/>
  <c r="F28" i="1"/>
  <c r="AM26" i="1"/>
  <c r="AQ26" i="1" s="1"/>
  <c r="K26" i="1" s="1"/>
  <c r="AR26" i="1" s="1"/>
  <c r="F26" i="1"/>
  <c r="AZ21" i="1"/>
  <c r="H21" i="1" s="1"/>
  <c r="BC21" i="1"/>
  <c r="BD21" i="1"/>
  <c r="BE21" i="1"/>
  <c r="J23" i="1"/>
  <c r="AS23" i="1"/>
  <c r="AT23" i="1" s="1"/>
  <c r="AW23" i="1" s="1"/>
  <c r="G23" i="1" s="1"/>
  <c r="J22" i="1"/>
  <c r="AS22" i="1"/>
  <c r="AT22" i="1" s="1"/>
  <c r="AW22" i="1" s="1"/>
  <c r="G22" i="1" s="1"/>
  <c r="AZ22" i="1" s="1"/>
  <c r="H22" i="1" s="1"/>
  <c r="I20" i="1"/>
  <c r="BC20" i="1"/>
  <c r="BD17" i="1"/>
  <c r="AY37" i="1"/>
  <c r="AY36" i="1"/>
  <c r="AQ36" i="1"/>
  <c r="K36" i="1" s="1"/>
  <c r="AR36" i="1" s="1"/>
  <c r="AY35" i="1"/>
  <c r="AQ35" i="1"/>
  <c r="K35" i="1" s="1"/>
  <c r="AR35" i="1" s="1"/>
  <c r="AY34" i="1"/>
  <c r="AQ34" i="1"/>
  <c r="K34" i="1" s="1"/>
  <c r="AR34" i="1" s="1"/>
  <c r="AY33" i="1"/>
  <c r="AY29" i="1"/>
  <c r="AY28" i="1"/>
  <c r="AY27" i="1"/>
  <c r="AY26" i="1"/>
  <c r="AY25" i="1"/>
  <c r="AY24" i="1"/>
  <c r="BD23" i="1"/>
  <c r="I22" i="1"/>
  <c r="BD19" i="1"/>
  <c r="I18" i="1"/>
  <c r="BD22" i="1"/>
  <c r="BD20" i="1"/>
  <c r="BD18" i="1"/>
  <c r="BD16" i="1"/>
  <c r="AZ116" i="1" l="1"/>
  <c r="H116" i="1" s="1"/>
  <c r="BC116" i="1"/>
  <c r="BE116" i="1" s="1"/>
  <c r="K67" i="1"/>
  <c r="BC113" i="1"/>
  <c r="BE113" i="1" s="1"/>
  <c r="H44" i="1"/>
  <c r="J116" i="1"/>
  <c r="AS55" i="1"/>
  <c r="AT55" i="1" s="1"/>
  <c r="AW55" i="1" s="1"/>
  <c r="G55" i="1" s="1"/>
  <c r="AZ55" i="1" s="1"/>
  <c r="H55" i="1" s="1"/>
  <c r="CS81" i="1"/>
  <c r="BO64" i="1"/>
  <c r="J40" i="1"/>
  <c r="CS29" i="1"/>
  <c r="AS40" i="1"/>
  <c r="AT40" i="1" s="1"/>
  <c r="AW40" i="1" s="1"/>
  <c r="G40" i="1" s="1"/>
  <c r="AZ40" i="1" s="1"/>
  <c r="AS97" i="1"/>
  <c r="AT97" i="1" s="1"/>
  <c r="AW97" i="1" s="1"/>
  <c r="G97" i="1" s="1"/>
  <c r="AZ97" i="1" s="1"/>
  <c r="H97" i="1" s="1"/>
  <c r="AR102" i="1"/>
  <c r="BO81" i="1"/>
  <c r="DJ99" i="1"/>
  <c r="AS113" i="1"/>
  <c r="AT113" i="1" s="1"/>
  <c r="AW113" i="1" s="1"/>
  <c r="G113" i="1" s="1"/>
  <c r="AZ113" i="1" s="1"/>
  <c r="H113" i="1" s="1"/>
  <c r="BF29" i="1"/>
  <c r="AS18" i="1"/>
  <c r="AT18" i="1" s="1"/>
  <c r="AW18" i="1" s="1"/>
  <c r="G18" i="1" s="1"/>
  <c r="AZ18" i="1" s="1"/>
  <c r="H18" i="1" s="1"/>
  <c r="AS41" i="1"/>
  <c r="AT41" i="1" s="1"/>
  <c r="AW41" i="1" s="1"/>
  <c r="G41" i="1" s="1"/>
  <c r="AZ41" i="1" s="1"/>
  <c r="J46" i="1"/>
  <c r="BL47" i="1"/>
  <c r="AS61" i="1"/>
  <c r="AT61" i="1" s="1"/>
  <c r="AW61" i="1" s="1"/>
  <c r="G61" i="1" s="1"/>
  <c r="AZ61" i="1" s="1"/>
  <c r="AQ80" i="1"/>
  <c r="K80" i="1" s="1"/>
  <c r="AR80" i="1" s="1"/>
  <c r="BF81" i="1"/>
  <c r="BL81" i="1"/>
  <c r="BL29" i="1"/>
  <c r="K85" i="1"/>
  <c r="AS93" i="1"/>
  <c r="AT93" i="1" s="1"/>
  <c r="AW93" i="1" s="1"/>
  <c r="G93" i="1" s="1"/>
  <c r="AZ93" i="1" s="1"/>
  <c r="H93" i="1" s="1"/>
  <c r="BB93" i="1" s="1"/>
  <c r="BL64" i="1"/>
  <c r="H62" i="1"/>
  <c r="BD102" i="1"/>
  <c r="DJ116" i="1" s="1"/>
  <c r="BL116" i="1"/>
  <c r="K50" i="1"/>
  <c r="CW64" i="1"/>
  <c r="J43" i="1"/>
  <c r="AQ33" i="1"/>
  <c r="AS63" i="1"/>
  <c r="AT63" i="1" s="1"/>
  <c r="AW63" i="1" s="1"/>
  <c r="G63" i="1" s="1"/>
  <c r="AZ63" i="1" s="1"/>
  <c r="J113" i="1"/>
  <c r="BF99" i="1"/>
  <c r="BL99" i="1"/>
  <c r="AZ68" i="1"/>
  <c r="H68" i="1" s="1"/>
  <c r="BA68" i="1" s="1"/>
  <c r="BC68" i="1"/>
  <c r="AZ46" i="1"/>
  <c r="H46" i="1" s="1"/>
  <c r="BC46" i="1"/>
  <c r="AZ60" i="1"/>
  <c r="H60" i="1" s="1"/>
  <c r="BA60" i="1" s="1"/>
  <c r="BC60" i="1"/>
  <c r="BE60" i="1" s="1"/>
  <c r="AS39" i="1"/>
  <c r="AT39" i="1" s="1"/>
  <c r="AW39" i="1" s="1"/>
  <c r="G39" i="1" s="1"/>
  <c r="AZ39" i="1" s="1"/>
  <c r="H39" i="1" s="1"/>
  <c r="I103" i="1"/>
  <c r="BO116" i="1" s="1"/>
  <c r="AQ103" i="1"/>
  <c r="H40" i="1"/>
  <c r="BB40" i="1" s="1"/>
  <c r="BC64" i="1"/>
  <c r="H52" i="1"/>
  <c r="J53" i="1"/>
  <c r="I17" i="1"/>
  <c r="AQ17" i="1"/>
  <c r="K17" i="1" s="1"/>
  <c r="AR17" i="1" s="1"/>
  <c r="BE105" i="1"/>
  <c r="J44" i="1"/>
  <c r="AS56" i="1"/>
  <c r="AT56" i="1" s="1"/>
  <c r="AW56" i="1" s="1"/>
  <c r="G56" i="1" s="1"/>
  <c r="AZ56" i="1" s="1"/>
  <c r="H56" i="1" s="1"/>
  <c r="BC109" i="1"/>
  <c r="BE109" i="1" s="1"/>
  <c r="J58" i="1"/>
  <c r="I77" i="1"/>
  <c r="AQ77" i="1"/>
  <c r="K77" i="1" s="1"/>
  <c r="AR77" i="1" s="1"/>
  <c r="AS24" i="1"/>
  <c r="AT24" i="1" s="1"/>
  <c r="AW24" i="1" s="1"/>
  <c r="G24" i="1" s="1"/>
  <c r="AZ24" i="1" s="1"/>
  <c r="H24" i="1" s="1"/>
  <c r="BA24" i="1" s="1"/>
  <c r="I75" i="1"/>
  <c r="AQ75" i="1"/>
  <c r="K75" i="1" s="1"/>
  <c r="AR75" i="1" s="1"/>
  <c r="AS58" i="1"/>
  <c r="AT58" i="1" s="1"/>
  <c r="AW58" i="1" s="1"/>
  <c r="G58" i="1" s="1"/>
  <c r="AZ58" i="1" s="1"/>
  <c r="H58" i="1" s="1"/>
  <c r="BA58" i="1" s="1"/>
  <c r="BC93" i="1"/>
  <c r="BE93" i="1" s="1"/>
  <c r="BC111" i="1"/>
  <c r="BE111" i="1" s="1"/>
  <c r="AQ15" i="1"/>
  <c r="I15" i="1"/>
  <c r="I79" i="1"/>
  <c r="AQ79" i="1"/>
  <c r="K79" i="1" s="1"/>
  <c r="AR79" i="1" s="1"/>
  <c r="BC42" i="1"/>
  <c r="AQ110" i="1"/>
  <c r="K110" i="1" s="1"/>
  <c r="AR110" i="1" s="1"/>
  <c r="I110" i="1"/>
  <c r="I81" i="1"/>
  <c r="AQ81" i="1"/>
  <c r="K81" i="1" s="1"/>
  <c r="AR81" i="1" s="1"/>
  <c r="I73" i="1"/>
  <c r="AQ73" i="1"/>
  <c r="K73" i="1" s="1"/>
  <c r="AR73" i="1" s="1"/>
  <c r="BC52" i="1"/>
  <c r="I86" i="1"/>
  <c r="BO99" i="1" s="1"/>
  <c r="AQ86" i="1"/>
  <c r="K86" i="1" s="1"/>
  <c r="AR86" i="1" s="1"/>
  <c r="BF64" i="1"/>
  <c r="I24" i="1"/>
  <c r="AS91" i="1"/>
  <c r="AT91" i="1" s="1"/>
  <c r="AW91" i="1" s="1"/>
  <c r="G91" i="1" s="1"/>
  <c r="BC91" i="1" s="1"/>
  <c r="BE91" i="1" s="1"/>
  <c r="BF47" i="1"/>
  <c r="BC44" i="1"/>
  <c r="I88" i="1"/>
  <c r="AQ88" i="1"/>
  <c r="K88" i="1" s="1"/>
  <c r="AR88" i="1" s="1"/>
  <c r="AQ108" i="1"/>
  <c r="K108" i="1" s="1"/>
  <c r="AR108" i="1" s="1"/>
  <c r="BC16" i="1"/>
  <c r="BE16" i="1" s="1"/>
  <c r="BC54" i="1"/>
  <c r="BC62" i="1"/>
  <c r="J60" i="1"/>
  <c r="BC95" i="1"/>
  <c r="BE95" i="1" s="1"/>
  <c r="BE20" i="1"/>
  <c r="I99" i="1"/>
  <c r="AQ99" i="1"/>
  <c r="K99" i="1" s="1"/>
  <c r="AR99" i="1" s="1"/>
  <c r="I90" i="1"/>
  <c r="AQ90" i="1"/>
  <c r="K90" i="1" s="1"/>
  <c r="AR90" i="1" s="1"/>
  <c r="AQ104" i="1"/>
  <c r="K104" i="1" s="1"/>
  <c r="AR104" i="1" s="1"/>
  <c r="BC115" i="1"/>
  <c r="BE115" i="1" s="1"/>
  <c r="BC94" i="1"/>
  <c r="BE94" i="1" s="1"/>
  <c r="BC112" i="1"/>
  <c r="BE112" i="1" s="1"/>
  <c r="AS25" i="1"/>
  <c r="AT25" i="1" s="1"/>
  <c r="AW25" i="1" s="1"/>
  <c r="G25" i="1" s="1"/>
  <c r="AZ25" i="1" s="1"/>
  <c r="H25" i="1" s="1"/>
  <c r="J25" i="1"/>
  <c r="AS26" i="1"/>
  <c r="AT26" i="1" s="1"/>
  <c r="AW26" i="1" s="1"/>
  <c r="G26" i="1" s="1"/>
  <c r="AZ26" i="1" s="1"/>
  <c r="H26" i="1" s="1"/>
  <c r="J26" i="1"/>
  <c r="AS27" i="1"/>
  <c r="AT27" i="1" s="1"/>
  <c r="AW27" i="1" s="1"/>
  <c r="G27" i="1" s="1"/>
  <c r="AZ27" i="1" s="1"/>
  <c r="H27" i="1" s="1"/>
  <c r="J27" i="1"/>
  <c r="AS28" i="1"/>
  <c r="AT28" i="1" s="1"/>
  <c r="AW28" i="1" s="1"/>
  <c r="G28" i="1" s="1"/>
  <c r="AZ28" i="1" s="1"/>
  <c r="H28" i="1" s="1"/>
  <c r="J28" i="1"/>
  <c r="AS29" i="1"/>
  <c r="AT29" i="1" s="1"/>
  <c r="AW29" i="1" s="1"/>
  <c r="G29" i="1" s="1"/>
  <c r="AZ29" i="1" s="1"/>
  <c r="H29" i="1" s="1"/>
  <c r="J29" i="1"/>
  <c r="AS34" i="1"/>
  <c r="AT34" i="1" s="1"/>
  <c r="AW34" i="1" s="1"/>
  <c r="G34" i="1" s="1"/>
  <c r="AZ34" i="1" s="1"/>
  <c r="H34" i="1" s="1"/>
  <c r="J34" i="1"/>
  <c r="AS35" i="1"/>
  <c r="AT35" i="1" s="1"/>
  <c r="AW35" i="1" s="1"/>
  <c r="G35" i="1" s="1"/>
  <c r="AZ35" i="1" s="1"/>
  <c r="H35" i="1" s="1"/>
  <c r="J35" i="1"/>
  <c r="AS36" i="1"/>
  <c r="AT36" i="1" s="1"/>
  <c r="AW36" i="1" s="1"/>
  <c r="G36" i="1" s="1"/>
  <c r="AZ36" i="1" s="1"/>
  <c r="H36" i="1" s="1"/>
  <c r="J36" i="1"/>
  <c r="AS37" i="1"/>
  <c r="AT37" i="1" s="1"/>
  <c r="AW37" i="1" s="1"/>
  <c r="G37" i="1" s="1"/>
  <c r="AZ37" i="1" s="1"/>
  <c r="H37" i="1" s="1"/>
  <c r="J37" i="1"/>
  <c r="BB22" i="1"/>
  <c r="BA22" i="1"/>
  <c r="AZ23" i="1"/>
  <c r="H23" i="1" s="1"/>
  <c r="BC23" i="1"/>
  <c r="BE23" i="1" s="1"/>
  <c r="BB18" i="1"/>
  <c r="BA18" i="1"/>
  <c r="BD26" i="1"/>
  <c r="BD28" i="1"/>
  <c r="BD33" i="1"/>
  <c r="BD35" i="1"/>
  <c r="BD37" i="1"/>
  <c r="I38" i="1"/>
  <c r="BD39" i="1"/>
  <c r="BD41" i="1"/>
  <c r="BE41" i="1" s="1"/>
  <c r="BD43" i="1"/>
  <c r="BD45" i="1"/>
  <c r="BD47" i="1"/>
  <c r="BD51" i="1"/>
  <c r="BD53" i="1"/>
  <c r="BD55" i="1"/>
  <c r="BD57" i="1"/>
  <c r="BD59" i="1"/>
  <c r="BD61" i="1"/>
  <c r="BD63" i="1"/>
  <c r="BD67" i="1"/>
  <c r="BD25" i="1"/>
  <c r="DJ29" i="1" s="1"/>
  <c r="BD29" i="1"/>
  <c r="BD36" i="1"/>
  <c r="AQ38" i="1"/>
  <c r="K38" i="1" s="1"/>
  <c r="AR38" i="1" s="1"/>
  <c r="H41" i="1"/>
  <c r="BA42" i="1"/>
  <c r="BB42" i="1"/>
  <c r="H43" i="1"/>
  <c r="BA44" i="1"/>
  <c r="BB44" i="1"/>
  <c r="H45" i="1"/>
  <c r="BA46" i="1"/>
  <c r="BB46" i="1"/>
  <c r="H47" i="1"/>
  <c r="H51" i="1"/>
  <c r="BA52" i="1"/>
  <c r="BB52" i="1"/>
  <c r="H53" i="1"/>
  <c r="BA54" i="1"/>
  <c r="BB54" i="1"/>
  <c r="BA56" i="1"/>
  <c r="BB56" i="1"/>
  <c r="H57" i="1"/>
  <c r="H59" i="1"/>
  <c r="H61" i="1"/>
  <c r="BA62" i="1"/>
  <c r="BB62" i="1"/>
  <c r="H63" i="1"/>
  <c r="BA64" i="1"/>
  <c r="BB64" i="1"/>
  <c r="AZ19" i="1"/>
  <c r="H19" i="1" s="1"/>
  <c r="BC19" i="1"/>
  <c r="BE19" i="1" s="1"/>
  <c r="BB20" i="1"/>
  <c r="BA20" i="1"/>
  <c r="BD27" i="1"/>
  <c r="BD34" i="1"/>
  <c r="BD69" i="1"/>
  <c r="BD71" i="1"/>
  <c r="BB72" i="1"/>
  <c r="BA72" i="1"/>
  <c r="BB74" i="1"/>
  <c r="BA74" i="1"/>
  <c r="BB76" i="1"/>
  <c r="BA76" i="1"/>
  <c r="BB78" i="1"/>
  <c r="BA78" i="1"/>
  <c r="BB87" i="1"/>
  <c r="BA87" i="1"/>
  <c r="BB89" i="1"/>
  <c r="BA89" i="1"/>
  <c r="BB92" i="1"/>
  <c r="BA92" i="1"/>
  <c r="BB96" i="1"/>
  <c r="BA96" i="1"/>
  <c r="BB106" i="1"/>
  <c r="BA106" i="1"/>
  <c r="BB114" i="1"/>
  <c r="BA114" i="1"/>
  <c r="BC18" i="1"/>
  <c r="BE18" i="1" s="1"/>
  <c r="BC22" i="1"/>
  <c r="BE22" i="1" s="1"/>
  <c r="BB21" i="1"/>
  <c r="BA21" i="1"/>
  <c r="I26" i="1"/>
  <c r="I28" i="1"/>
  <c r="I33" i="1"/>
  <c r="I35" i="1"/>
  <c r="I37" i="1"/>
  <c r="BD38" i="1"/>
  <c r="BD40" i="1"/>
  <c r="BC41" i="1"/>
  <c r="BD42" i="1"/>
  <c r="BC43" i="1"/>
  <c r="BD44" i="1"/>
  <c r="BC45" i="1"/>
  <c r="BD46" i="1"/>
  <c r="BE46" i="1" s="1"/>
  <c r="BC47" i="1"/>
  <c r="BD50" i="1"/>
  <c r="BC51" i="1"/>
  <c r="BE51" i="1" s="1"/>
  <c r="BD52" i="1"/>
  <c r="BE52" i="1" s="1"/>
  <c r="BC53" i="1"/>
  <c r="BE53" i="1" s="1"/>
  <c r="BD54" i="1"/>
  <c r="BE54" i="1" s="1"/>
  <c r="BD56" i="1"/>
  <c r="BC57" i="1"/>
  <c r="BD58" i="1"/>
  <c r="BC59" i="1"/>
  <c r="BD60" i="1"/>
  <c r="BC61" i="1"/>
  <c r="BE61" i="1" s="1"/>
  <c r="BD62" i="1"/>
  <c r="BC63" i="1"/>
  <c r="BE63" i="1" s="1"/>
  <c r="BD64" i="1"/>
  <c r="BD68" i="1"/>
  <c r="BE68" i="1" s="1"/>
  <c r="I25" i="1"/>
  <c r="I29" i="1"/>
  <c r="BC29" i="1"/>
  <c r="BE29" i="1" s="1"/>
  <c r="I36" i="1"/>
  <c r="AS69" i="1"/>
  <c r="AT69" i="1" s="1"/>
  <c r="AW69" i="1" s="1"/>
  <c r="G69" i="1" s="1"/>
  <c r="AZ69" i="1" s="1"/>
  <c r="H69" i="1" s="1"/>
  <c r="J69" i="1"/>
  <c r="AS70" i="1"/>
  <c r="AT70" i="1" s="1"/>
  <c r="AW70" i="1" s="1"/>
  <c r="G70" i="1" s="1"/>
  <c r="J70" i="1"/>
  <c r="AS71" i="1"/>
  <c r="AT71" i="1" s="1"/>
  <c r="AW71" i="1" s="1"/>
  <c r="G71" i="1" s="1"/>
  <c r="AZ71" i="1" s="1"/>
  <c r="H71" i="1" s="1"/>
  <c r="J71" i="1"/>
  <c r="BC71" i="1"/>
  <c r="I27" i="1"/>
  <c r="I34" i="1"/>
  <c r="BD70" i="1"/>
  <c r="BB16" i="1"/>
  <c r="BA16" i="1"/>
  <c r="BC72" i="1"/>
  <c r="BE72" i="1" s="1"/>
  <c r="BC74" i="1"/>
  <c r="BE74" i="1" s="1"/>
  <c r="BC76" i="1"/>
  <c r="BE76" i="1" s="1"/>
  <c r="BC78" i="1"/>
  <c r="BE78" i="1" s="1"/>
  <c r="BC87" i="1"/>
  <c r="BE87" i="1" s="1"/>
  <c r="BC89" i="1"/>
  <c r="BE89" i="1" s="1"/>
  <c r="AZ91" i="1"/>
  <c r="H91" i="1" s="1"/>
  <c r="BE107" i="1"/>
  <c r="BC92" i="1"/>
  <c r="BE92" i="1" s="1"/>
  <c r="BB94" i="1"/>
  <c r="BA94" i="1"/>
  <c r="BC96" i="1"/>
  <c r="BE96" i="1" s="1"/>
  <c r="BB98" i="1"/>
  <c r="BA98" i="1"/>
  <c r="BC106" i="1"/>
  <c r="BE106" i="1" s="1"/>
  <c r="BB112" i="1"/>
  <c r="BA112" i="1"/>
  <c r="BC114" i="1"/>
  <c r="BE114" i="1" s="1"/>
  <c r="BB116" i="1"/>
  <c r="BA116" i="1"/>
  <c r="BB95" i="1"/>
  <c r="BA95" i="1"/>
  <c r="BB97" i="1"/>
  <c r="BA97" i="1"/>
  <c r="BB105" i="1"/>
  <c r="BA105" i="1"/>
  <c r="BB107" i="1"/>
  <c r="BA107" i="1"/>
  <c r="BB109" i="1"/>
  <c r="BA109" i="1"/>
  <c r="BB111" i="1"/>
  <c r="BA111" i="1"/>
  <c r="BB113" i="1"/>
  <c r="BA113" i="1"/>
  <c r="BB115" i="1"/>
  <c r="BA115" i="1"/>
  <c r="J80" i="1" l="1"/>
  <c r="AS80" i="1"/>
  <c r="AT80" i="1" s="1"/>
  <c r="AW80" i="1" s="1"/>
  <c r="G80" i="1" s="1"/>
  <c r="CW99" i="1"/>
  <c r="BE45" i="1"/>
  <c r="BB58" i="1"/>
  <c r="BC97" i="1"/>
  <c r="BE97" i="1" s="1"/>
  <c r="J102" i="1"/>
  <c r="AS102" i="1"/>
  <c r="DJ47" i="1"/>
  <c r="CW81" i="1"/>
  <c r="AR50" i="1"/>
  <c r="BQ64" i="1"/>
  <c r="BA93" i="1"/>
  <c r="BO47" i="1"/>
  <c r="AR67" i="1"/>
  <c r="BQ81" i="1"/>
  <c r="BA40" i="1"/>
  <c r="BB68" i="1"/>
  <c r="BB24" i="1"/>
  <c r="BE42" i="1"/>
  <c r="K15" i="1"/>
  <c r="CW29" i="1"/>
  <c r="DJ64" i="1"/>
  <c r="BE59" i="1"/>
  <c r="DJ81" i="1"/>
  <c r="K33" i="1"/>
  <c r="CW47" i="1"/>
  <c r="BC40" i="1"/>
  <c r="BE40" i="1" s="1"/>
  <c r="BC55" i="1"/>
  <c r="BE64" i="1"/>
  <c r="K103" i="1"/>
  <c r="CW116" i="1"/>
  <c r="BE55" i="1"/>
  <c r="AR85" i="1"/>
  <c r="BQ99" i="1"/>
  <c r="BE57" i="1"/>
  <c r="BO29" i="1"/>
  <c r="BC56" i="1"/>
  <c r="BE56" i="1" s="1"/>
  <c r="J110" i="1"/>
  <c r="AS110" i="1"/>
  <c r="AT110" i="1" s="1"/>
  <c r="AW110" i="1" s="1"/>
  <c r="G110" i="1" s="1"/>
  <c r="BC36" i="1"/>
  <c r="BE36" i="1" s="1"/>
  <c r="J17" i="1"/>
  <c r="AS17" i="1"/>
  <c r="AT17" i="1" s="1"/>
  <c r="AW17" i="1" s="1"/>
  <c r="G17" i="1" s="1"/>
  <c r="AZ17" i="1" s="1"/>
  <c r="H17" i="1" s="1"/>
  <c r="J79" i="1"/>
  <c r="AS79" i="1"/>
  <c r="AT79" i="1" s="1"/>
  <c r="AW79" i="1" s="1"/>
  <c r="G79" i="1" s="1"/>
  <c r="AZ79" i="1" s="1"/>
  <c r="H79" i="1" s="1"/>
  <c r="BC79" i="1"/>
  <c r="BE79" i="1" s="1"/>
  <c r="J108" i="1"/>
  <c r="AS108" i="1"/>
  <c r="AT108" i="1" s="1"/>
  <c r="AW108" i="1" s="1"/>
  <c r="G108" i="1" s="1"/>
  <c r="AZ108" i="1" s="1"/>
  <c r="H108" i="1" s="1"/>
  <c r="BE62" i="1"/>
  <c r="J99" i="1"/>
  <c r="AS99" i="1"/>
  <c r="AT99" i="1" s="1"/>
  <c r="AW99" i="1" s="1"/>
  <c r="G99" i="1" s="1"/>
  <c r="AZ99" i="1" s="1"/>
  <c r="H99" i="1" s="1"/>
  <c r="AS77" i="1"/>
  <c r="AT77" i="1" s="1"/>
  <c r="AW77" i="1" s="1"/>
  <c r="G77" i="1" s="1"/>
  <c r="AZ77" i="1" s="1"/>
  <c r="H77" i="1" s="1"/>
  <c r="J77" i="1"/>
  <c r="J88" i="1"/>
  <c r="AS88" i="1"/>
  <c r="AT88" i="1" s="1"/>
  <c r="AW88" i="1" s="1"/>
  <c r="G88" i="1" s="1"/>
  <c r="AZ88" i="1" s="1"/>
  <c r="H88" i="1" s="1"/>
  <c r="AS86" i="1"/>
  <c r="AT86" i="1" s="1"/>
  <c r="AW86" i="1" s="1"/>
  <c r="G86" i="1" s="1"/>
  <c r="AZ86" i="1" s="1"/>
  <c r="H86" i="1" s="1"/>
  <c r="J86" i="1"/>
  <c r="BE44" i="1"/>
  <c r="BE43" i="1"/>
  <c r="BC25" i="1"/>
  <c r="BE25" i="1" s="1"/>
  <c r="BC69" i="1"/>
  <c r="BE69" i="1" s="1"/>
  <c r="BC86" i="1"/>
  <c r="BE86" i="1" s="1"/>
  <c r="J73" i="1"/>
  <c r="AS73" i="1"/>
  <c r="AT73" i="1" s="1"/>
  <c r="AW73" i="1" s="1"/>
  <c r="G73" i="1" s="1"/>
  <c r="AZ73" i="1" s="1"/>
  <c r="H73" i="1" s="1"/>
  <c r="BC73" i="1"/>
  <c r="BE73" i="1" s="1"/>
  <c r="AS104" i="1"/>
  <c r="AT104" i="1" s="1"/>
  <c r="AW104" i="1" s="1"/>
  <c r="G104" i="1" s="1"/>
  <c r="AZ104" i="1" s="1"/>
  <c r="H104" i="1" s="1"/>
  <c r="J104" i="1"/>
  <c r="BC24" i="1"/>
  <c r="BE24" i="1" s="1"/>
  <c r="BE47" i="1"/>
  <c r="AS75" i="1"/>
  <c r="AT75" i="1" s="1"/>
  <c r="AW75" i="1" s="1"/>
  <c r="G75" i="1" s="1"/>
  <c r="AZ75" i="1" s="1"/>
  <c r="H75" i="1" s="1"/>
  <c r="J75" i="1"/>
  <c r="BC58" i="1"/>
  <c r="BE71" i="1"/>
  <c r="BB60" i="1"/>
  <c r="BE58" i="1"/>
  <c r="J81" i="1"/>
  <c r="AS81" i="1"/>
  <c r="AT81" i="1" s="1"/>
  <c r="AW81" i="1" s="1"/>
  <c r="G81" i="1" s="1"/>
  <c r="AZ81" i="1" s="1"/>
  <c r="H81" i="1" s="1"/>
  <c r="BC81" i="1"/>
  <c r="BE81" i="1" s="1"/>
  <c r="J90" i="1"/>
  <c r="AS90" i="1"/>
  <c r="AT90" i="1" s="1"/>
  <c r="AW90" i="1" s="1"/>
  <c r="G90" i="1" s="1"/>
  <c r="AZ90" i="1" s="1"/>
  <c r="H90" i="1" s="1"/>
  <c r="BC39" i="1"/>
  <c r="BE39" i="1" s="1"/>
  <c r="BB19" i="1"/>
  <c r="BA19" i="1"/>
  <c r="BA63" i="1"/>
  <c r="BB63" i="1"/>
  <c r="BA59" i="1"/>
  <c r="BB59" i="1"/>
  <c r="BA55" i="1"/>
  <c r="BB55" i="1"/>
  <c r="BA51" i="1"/>
  <c r="BB51" i="1"/>
  <c r="BA45" i="1"/>
  <c r="BB45" i="1"/>
  <c r="BA41" i="1"/>
  <c r="BB41" i="1"/>
  <c r="AS38" i="1"/>
  <c r="AT38" i="1" s="1"/>
  <c r="AW38" i="1" s="1"/>
  <c r="G38" i="1" s="1"/>
  <c r="AZ38" i="1" s="1"/>
  <c r="H38" i="1" s="1"/>
  <c r="J38" i="1"/>
  <c r="BB23" i="1"/>
  <c r="BA23" i="1"/>
  <c r="BA37" i="1"/>
  <c r="BB37" i="1"/>
  <c r="BA36" i="1"/>
  <c r="BB36" i="1"/>
  <c r="BA35" i="1"/>
  <c r="BB35" i="1"/>
  <c r="BA34" i="1"/>
  <c r="BB34" i="1"/>
  <c r="BA29" i="1"/>
  <c r="BB29" i="1"/>
  <c r="BA28" i="1"/>
  <c r="BB28" i="1"/>
  <c r="BA27" i="1"/>
  <c r="BB27" i="1"/>
  <c r="BA26" i="1"/>
  <c r="BB26" i="1"/>
  <c r="BA25" i="1"/>
  <c r="BB25" i="1"/>
  <c r="BB91" i="1"/>
  <c r="BA91" i="1"/>
  <c r="BC34" i="1"/>
  <c r="BE34" i="1" s="1"/>
  <c r="BC27" i="1"/>
  <c r="BE27" i="1" s="1"/>
  <c r="BB71" i="1"/>
  <c r="BA71" i="1"/>
  <c r="AZ70" i="1"/>
  <c r="H70" i="1" s="1"/>
  <c r="BC70" i="1"/>
  <c r="BE70" i="1" s="1"/>
  <c r="BA69" i="1"/>
  <c r="BB69" i="1"/>
  <c r="BC37" i="1"/>
  <c r="BE37" i="1" s="1"/>
  <c r="BC35" i="1"/>
  <c r="BE35" i="1" s="1"/>
  <c r="BC28" i="1"/>
  <c r="BE28" i="1" s="1"/>
  <c r="BC26" i="1"/>
  <c r="BE26" i="1" s="1"/>
  <c r="BA61" i="1"/>
  <c r="BB61" i="1"/>
  <c r="BA57" i="1"/>
  <c r="BB57" i="1"/>
  <c r="BA53" i="1"/>
  <c r="BB53" i="1"/>
  <c r="BA47" i="1"/>
  <c r="BB47" i="1"/>
  <c r="BA43" i="1"/>
  <c r="BB43" i="1"/>
  <c r="BA39" i="1"/>
  <c r="BB39" i="1"/>
  <c r="CX81" i="1" l="1"/>
  <c r="AS67" i="1"/>
  <c r="J67" i="1"/>
  <c r="BP81" i="1" s="1"/>
  <c r="AR33" i="1"/>
  <c r="BQ47" i="1"/>
  <c r="AS50" i="1"/>
  <c r="CX64" i="1"/>
  <c r="J50" i="1"/>
  <c r="BP64" i="1" s="1"/>
  <c r="AR103" i="1"/>
  <c r="BQ116" i="1"/>
  <c r="AT102" i="1"/>
  <c r="AR15" i="1"/>
  <c r="BQ29" i="1"/>
  <c r="AZ80" i="1"/>
  <c r="H80" i="1" s="1"/>
  <c r="BC80" i="1"/>
  <c r="BE80" i="1" s="1"/>
  <c r="CX99" i="1"/>
  <c r="J85" i="1"/>
  <c r="BP99" i="1" s="1"/>
  <c r="AS85" i="1"/>
  <c r="BB99" i="1"/>
  <c r="BA99" i="1"/>
  <c r="BA77" i="1"/>
  <c r="BB77" i="1"/>
  <c r="BA73" i="1"/>
  <c r="BB73" i="1"/>
  <c r="BB81" i="1"/>
  <c r="BA81" i="1"/>
  <c r="BC104" i="1"/>
  <c r="BE104" i="1" s="1"/>
  <c r="BB90" i="1"/>
  <c r="BA90" i="1"/>
  <c r="BC17" i="1"/>
  <c r="BE17" i="1" s="1"/>
  <c r="BC38" i="1"/>
  <c r="BE38" i="1" s="1"/>
  <c r="BA88" i="1"/>
  <c r="BB88" i="1"/>
  <c r="BC99" i="1"/>
  <c r="BE99" i="1" s="1"/>
  <c r="BB75" i="1"/>
  <c r="BA75" i="1"/>
  <c r="BC88" i="1"/>
  <c r="BE88" i="1" s="1"/>
  <c r="BA104" i="1"/>
  <c r="BB104" i="1"/>
  <c r="BB108" i="1"/>
  <c r="BA108" i="1"/>
  <c r="BB17" i="1"/>
  <c r="BA17" i="1"/>
  <c r="AZ110" i="1"/>
  <c r="H110" i="1" s="1"/>
  <c r="BC110" i="1"/>
  <c r="BE110" i="1" s="1"/>
  <c r="BB79" i="1"/>
  <c r="BA79" i="1"/>
  <c r="BC108" i="1"/>
  <c r="BE108" i="1" s="1"/>
  <c r="BC90" i="1"/>
  <c r="BE90" i="1" s="1"/>
  <c r="BB86" i="1"/>
  <c r="BA86" i="1"/>
  <c r="BC77" i="1"/>
  <c r="BE77" i="1" s="1"/>
  <c r="BC75" i="1"/>
  <c r="BE75" i="1" s="1"/>
  <c r="BA70" i="1"/>
  <c r="BB70" i="1"/>
  <c r="BA38" i="1"/>
  <c r="BB38" i="1"/>
  <c r="CX29" i="1" l="1"/>
  <c r="AS15" i="1"/>
  <c r="J15" i="1"/>
  <c r="BP29" i="1" s="1"/>
  <c r="J103" i="1"/>
  <c r="BP116" i="1" s="1"/>
  <c r="AS103" i="1"/>
  <c r="CX116" i="1"/>
  <c r="CX47" i="1"/>
  <c r="AS33" i="1"/>
  <c r="J33" i="1"/>
  <c r="BP47" i="1" s="1"/>
  <c r="BB80" i="1"/>
  <c r="BA80" i="1"/>
  <c r="AW102" i="1"/>
  <c r="AT67" i="1"/>
  <c r="CY81" i="1"/>
  <c r="AT50" i="1"/>
  <c r="CY64" i="1"/>
  <c r="AT85" i="1"/>
  <c r="CY99" i="1"/>
  <c r="BB110" i="1"/>
  <c r="BA110" i="1"/>
  <c r="AW67" i="1" l="1"/>
  <c r="CZ81" i="1"/>
  <c r="AW50" i="1"/>
  <c r="CZ64" i="1"/>
  <c r="AT103" i="1"/>
  <c r="CY116" i="1"/>
  <c r="AT15" i="1"/>
  <c r="CY29" i="1"/>
  <c r="G102" i="1"/>
  <c r="AT33" i="1"/>
  <c r="CY47" i="1"/>
  <c r="AW85" i="1"/>
  <c r="CZ99" i="1"/>
  <c r="AZ102" i="1" l="1"/>
  <c r="BC102" i="1"/>
  <c r="AW103" i="1"/>
  <c r="CZ116" i="1"/>
  <c r="G85" i="1"/>
  <c r="DC99" i="1"/>
  <c r="AW33" i="1"/>
  <c r="CZ47" i="1"/>
  <c r="AW15" i="1"/>
  <c r="CZ29" i="1"/>
  <c r="G50" i="1"/>
  <c r="DC64" i="1"/>
  <c r="G67" i="1"/>
  <c r="DC81" i="1"/>
  <c r="AZ67" i="1" l="1"/>
  <c r="BM81" i="1"/>
  <c r="BC67" i="1"/>
  <c r="G15" i="1"/>
  <c r="DC29" i="1"/>
  <c r="AZ85" i="1"/>
  <c r="BM99" i="1"/>
  <c r="BC85" i="1"/>
  <c r="G103" i="1"/>
  <c r="DC116" i="1"/>
  <c r="BM64" i="1"/>
  <c r="AZ50" i="1"/>
  <c r="BC50" i="1"/>
  <c r="G33" i="1"/>
  <c r="DC47" i="1"/>
  <c r="BE102" i="1"/>
  <c r="H102" i="1"/>
  <c r="BA102" i="1" l="1"/>
  <c r="BB102" i="1"/>
  <c r="H50" i="1"/>
  <c r="DF64" i="1"/>
  <c r="AZ33" i="1"/>
  <c r="BM47" i="1"/>
  <c r="BC33" i="1"/>
  <c r="BE85" i="1"/>
  <c r="DK99" i="1" s="1"/>
  <c r="DI99" i="1"/>
  <c r="AZ103" i="1"/>
  <c r="BC103" i="1"/>
  <c r="BM116" i="1"/>
  <c r="DI64" i="1"/>
  <c r="BE50" i="1"/>
  <c r="DK64" i="1" s="1"/>
  <c r="H85" i="1"/>
  <c r="DF99" i="1"/>
  <c r="BM29" i="1"/>
  <c r="AZ15" i="1"/>
  <c r="BC15" i="1"/>
  <c r="BE67" i="1"/>
  <c r="DK81" i="1" s="1"/>
  <c r="DI81" i="1"/>
  <c r="DF81" i="1"/>
  <c r="H67" i="1"/>
  <c r="BN99" i="1" l="1"/>
  <c r="BB85" i="1"/>
  <c r="DH99" i="1" s="1"/>
  <c r="BA85" i="1"/>
  <c r="DG99" i="1" s="1"/>
  <c r="BE103" i="1"/>
  <c r="DK116" i="1" s="1"/>
  <c r="DI116" i="1"/>
  <c r="BE33" i="1"/>
  <c r="DK47" i="1" s="1"/>
  <c r="DI47" i="1"/>
  <c r="BN64" i="1"/>
  <c r="BA50" i="1"/>
  <c r="DG64" i="1" s="1"/>
  <c r="BB50" i="1"/>
  <c r="DH64" i="1" s="1"/>
  <c r="BN81" i="1"/>
  <c r="BB67" i="1"/>
  <c r="DH81" i="1" s="1"/>
  <c r="BA67" i="1"/>
  <c r="DG81" i="1" s="1"/>
  <c r="H15" i="1"/>
  <c r="DF29" i="1"/>
  <c r="H103" i="1"/>
  <c r="DF116" i="1"/>
  <c r="H33" i="1"/>
  <c r="DF47" i="1"/>
  <c r="BE15" i="1"/>
  <c r="DK29" i="1" s="1"/>
  <c r="DI29" i="1"/>
  <c r="BN47" i="1" l="1"/>
  <c r="BB33" i="1"/>
  <c r="DH47" i="1" s="1"/>
  <c r="BA33" i="1"/>
  <c r="DG47" i="1" s="1"/>
  <c r="BN29" i="1"/>
  <c r="BB15" i="1"/>
  <c r="DH29" i="1" s="1"/>
  <c r="BA15" i="1"/>
  <c r="DG29" i="1" s="1"/>
  <c r="BA103" i="1"/>
  <c r="DG116" i="1" s="1"/>
  <c r="BB103" i="1"/>
  <c r="DH116" i="1" s="1"/>
  <c r="BN116" i="1"/>
</calcChain>
</file>

<file path=xl/sharedStrings.xml><?xml version="1.0" encoding="utf-8"?>
<sst xmlns="http://schemas.openxmlformats.org/spreadsheetml/2006/main" count="365" uniqueCount="135">
  <si>
    <t>OPEN 6.3.2</t>
  </si>
  <si>
    <t>Sun Feb  5 2106 23:59:18</t>
  </si>
  <si>
    <t>Unit=</t>
  </si>
  <si>
    <t>PSC-2470</t>
  </si>
  <si>
    <t>LightSource=</t>
  </si>
  <si>
    <t>6400-02 or -02B LED Source</t>
  </si>
  <si>
    <t>A/D AvgTime=</t>
  </si>
  <si>
    <t>Config=</t>
  </si>
  <si>
    <t>/User/Configs/UserPrefs/LED2x3.xml</t>
  </si>
  <si>
    <t>Remark=</t>
  </si>
  <si>
    <t/>
  </si>
  <si>
    <t>Obs</t>
  </si>
  <si>
    <t>HHMMSS</t>
  </si>
  <si>
    <t>YYYYMMDD</t>
  </si>
  <si>
    <t>DOY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</si>
  <si>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</si>
  <si>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</si>
  <si>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</si>
  <si>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</si>
  <si>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</si>
  <si>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</si>
  <si>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</si>
  <si>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</si>
  <si>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</si>
  <si>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</si>
  <si>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</si>
  <si>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</si>
  <si>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</si>
  <si>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</si>
  <si>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</si>
  <si>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</si>
  <si>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</si>
  <si>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</si>
  <si>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</si>
  <si>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</si>
  <si>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</si>
  <si>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</si>
  <si>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</si>
  <si>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</si>
  <si>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</si>
  <si>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</si>
  <si>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</si>
  <si>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</si>
  <si>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</si>
  <si>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</si>
  <si>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</si>
  <si>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</si>
  <si>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</si>
  <si>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</si>
  <si>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</si>
  <si>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</si>
  <si>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</si>
  <si>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</si>
  <si>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</si>
  <si>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</si>
  <si>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</si>
  <si>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</si>
  <si>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</si>
  <si>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</si>
  <si>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</si>
  <si>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</si>
  <si>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</si>
  <si>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</si>
  <si>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</si>
  <si>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</si>
  <si>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</si>
  <si>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</si>
  <si>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</si>
  <si>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</si>
  <si>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</si>
  <si>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"00:01:50 Coolers: Tblock -&gt; 21.23 C"
</t>
  </si>
  <si>
    <t xml:space="preserve">"00:02:26 Flow: Fixed -&gt; 500 umol/s"
</t>
  </si>
  <si>
    <t xml:space="preserve">"00:03:21 Coolers: Tblock -&gt; 22.00 C"
</t>
  </si>
  <si>
    <t xml:space="preserve">"00:04:21 Flow: Fixed -&gt; 500 umol/s"
</t>
  </si>
  <si>
    <t>00:05:29</t>
  </si>
  <si>
    <t>00:05:30</t>
  </si>
  <si>
    <t>00:05:31</t>
  </si>
  <si>
    <t>00:05:32</t>
  </si>
  <si>
    <t>00:05:33</t>
  </si>
  <si>
    <t>00:05:34</t>
  </si>
  <si>
    <t>00:05:35</t>
  </si>
  <si>
    <t>00:05:36</t>
  </si>
  <si>
    <t xml:space="preserve">"00:05:46 Coolers: Tblock -&gt; 27.00 C"
</t>
  </si>
  <si>
    <t xml:space="preserve">"00:08:38 Flow: Fixed -&gt; 500 umol/s"
</t>
  </si>
  <si>
    <t xml:space="preserve">"00:12:22 Flow: Fixed -&gt; 500 umol/s"
</t>
  </si>
  <si>
    <t>00:14:19</t>
  </si>
  <si>
    <t>00:14:20</t>
  </si>
  <si>
    <t>00:14:21</t>
  </si>
  <si>
    <t>00:14:22</t>
  </si>
  <si>
    <t>00:14:23</t>
  </si>
  <si>
    <t>00:14:24</t>
  </si>
  <si>
    <t>00:14:25</t>
  </si>
  <si>
    <t>00:14:26</t>
  </si>
  <si>
    <t xml:space="preserve">"00:14:42 Coolers: Tblock -&gt; 32.00 C"
</t>
  </si>
  <si>
    <t xml:space="preserve">"00:17:26 Flow: Fixed -&gt; 500 umol/s"
</t>
  </si>
  <si>
    <t>00:19:42</t>
  </si>
  <si>
    <t>00:19:43</t>
  </si>
  <si>
    <t>00:19:44</t>
  </si>
  <si>
    <t>00:19:45</t>
  </si>
  <si>
    <t>00:19:46</t>
  </si>
  <si>
    <t>00:19:47</t>
  </si>
  <si>
    <t>00:19:48</t>
  </si>
  <si>
    <t>00:19:49</t>
  </si>
  <si>
    <t xml:space="preserve">"00:19:57 Coolers: Tblock -&gt; 37.00 C"
</t>
  </si>
  <si>
    <t xml:space="preserve">"00:21:50 Flow: Fixed -&gt; 500 umol/s"
</t>
  </si>
  <si>
    <t>00:25:13</t>
  </si>
  <si>
    <t>00:25:14</t>
  </si>
  <si>
    <t>00:25:15</t>
  </si>
  <si>
    <t>00:25:16</t>
  </si>
  <si>
    <t>00:25:17</t>
  </si>
  <si>
    <t>00:25:18</t>
  </si>
  <si>
    <t>00:25:19</t>
  </si>
  <si>
    <t>00:25:20</t>
  </si>
  <si>
    <t xml:space="preserve">"00:25:35 Coolers: Tblock -&gt; 42.00 C"
</t>
  </si>
  <si>
    <t xml:space="preserve">"00:28:23 Flow: Fixed -&gt; 500 umol/s"
</t>
  </si>
  <si>
    <t xml:space="preserve">"00:30:26 Flow: Fixed -&gt; 500 umol/s"
</t>
  </si>
  <si>
    <t>00:30:46</t>
  </si>
  <si>
    <t>00:30:47</t>
  </si>
  <si>
    <t>00:30:48</t>
  </si>
  <si>
    <t>00:30:49</t>
  </si>
  <si>
    <t>00:30:50</t>
  </si>
  <si>
    <t>00:30:51</t>
  </si>
  <si>
    <t>00:30:52</t>
  </si>
  <si>
    <t>00:30:53</t>
  </si>
  <si>
    <t xml:space="preserve">"00:31:01 Coolers: Tblock -&gt; 47.00 C"
</t>
  </si>
  <si>
    <t xml:space="preserve">"00:38:03 Flow: Fixed -&gt; 500 umol/s"
</t>
  </si>
  <si>
    <t>00:39:24</t>
  </si>
  <si>
    <t>00:39:25</t>
  </si>
  <si>
    <t>00:39:26</t>
  </si>
  <si>
    <t>00:39:27</t>
  </si>
  <si>
    <t>00:39:28</t>
  </si>
  <si>
    <t>00:39:29</t>
  </si>
  <si>
    <t>00:39:30</t>
  </si>
  <si>
    <t>00:39:31</t>
  </si>
  <si>
    <t xml:space="preserve">"00:39:51 Coolers: Tblock -&gt; 50.00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</si>
</sst>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7"/>
  <sheetViews>
    <sheetView tabSelected="1" topLeftCell="B1" workbookViewId="0">
      <selection activeCell="L1" sqref="L1:L1048576"/>
    </sheetView>
  </sheetViews>
  <sheetFormatPr defaultRowHeight="15" x14ac:dyDescent="0.25"/>
  <sheetData>
    <row r="1" spans="1:115" x14ac:dyDescent="0.25">
      <c r="A1" s="1" t="s">
        <v>0</v>
      </c>
    </row>
    <row r="2" spans="1:115" x14ac:dyDescent="0.25">
      <c r="A2" s="1" t="s">
        <v>1</v>
      </c>
    </row>
    <row r="3" spans="1:115" x14ac:dyDescent="0.25">
      <c r="A3" s="1" t="s">
        <v>2</v>
      </c>
      <c r="B3" s="1" t="s">
        <v>3</v>
      </c>
    </row>
    <row r="4" spans="1:115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5" x14ac:dyDescent="0.25">
      <c r="A5" s="1" t="s">
        <v>6</v>
      </c>
      <c r="B5" s="1">
        <v>4</v>
      </c>
    </row>
    <row r="6" spans="1:115" x14ac:dyDescent="0.25">
      <c r="A6" s="1" t="s">
        <v>7</v>
      </c>
      <c r="B6" s="1" t="s">
        <v>8</v>
      </c>
    </row>
    <row r="7" spans="1:115" x14ac:dyDescent="0.25">
      <c r="A7" s="1" t="s">
        <v>9</v>
      </c>
      <c r="B7" s="1" t="s">
        <v>10</v>
      </c>
    </row>
    <row r="9" spans="1:115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2" t="s">
        <v>16</v>
      </c>
      <c r="BG9" s="2" t="s">
        <v>26</v>
      </c>
      <c r="BH9" s="2" t="s">
        <v>27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  <c r="DK9" s="3" t="s">
        <v>67</v>
      </c>
    </row>
    <row r="10" spans="1:115" x14ac:dyDescent="0.25">
      <c r="A10" s="1" t="s">
        <v>68</v>
      </c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  <c r="L10" s="1" t="s">
        <v>68</v>
      </c>
      <c r="M10" s="1" t="s">
        <v>69</v>
      </c>
      <c r="N10" s="1" t="s">
        <v>68</v>
      </c>
      <c r="O10" s="1" t="s">
        <v>69</v>
      </c>
      <c r="P10" s="1" t="s">
        <v>68</v>
      </c>
      <c r="Q10" s="1" t="s">
        <v>68</v>
      </c>
      <c r="R10" s="1" t="s">
        <v>68</v>
      </c>
      <c r="S10" s="1" t="s">
        <v>68</v>
      </c>
      <c r="T10" s="1" t="s">
        <v>68</v>
      </c>
      <c r="U10" s="1" t="s">
        <v>68</v>
      </c>
      <c r="V10" s="1" t="s">
        <v>68</v>
      </c>
      <c r="W10" s="1" t="s">
        <v>68</v>
      </c>
      <c r="X10" s="1" t="s">
        <v>68</v>
      </c>
      <c r="Y10" s="1" t="s">
        <v>68</v>
      </c>
      <c r="Z10" s="1" t="s">
        <v>68</v>
      </c>
      <c r="AA10" s="1" t="s">
        <v>68</v>
      </c>
      <c r="AB10" s="1" t="s">
        <v>68</v>
      </c>
      <c r="AC10" s="1" t="s">
        <v>68</v>
      </c>
      <c r="AD10" s="1" t="s">
        <v>68</v>
      </c>
      <c r="AE10" s="1" t="s">
        <v>68</v>
      </c>
      <c r="AF10" s="1" t="s">
        <v>68</v>
      </c>
      <c r="AG10" s="1" t="s">
        <v>68</v>
      </c>
      <c r="AH10" s="1" t="s">
        <v>68</v>
      </c>
      <c r="AI10" s="1" t="s">
        <v>68</v>
      </c>
      <c r="AJ10" s="1" t="s">
        <v>68</v>
      </c>
      <c r="AK10" s="1" t="s">
        <v>68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69</v>
      </c>
      <c r="AR10" s="1" t="s">
        <v>69</v>
      </c>
      <c r="AS10" s="1" t="s">
        <v>69</v>
      </c>
      <c r="AT10" s="1" t="s">
        <v>69</v>
      </c>
      <c r="AU10" s="1" t="s">
        <v>69</v>
      </c>
      <c r="AV10" s="1" t="s">
        <v>69</v>
      </c>
      <c r="AW10" s="1" t="s">
        <v>69</v>
      </c>
      <c r="AX10" s="1" t="s">
        <v>69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2" t="s">
        <v>69</v>
      </c>
      <c r="BG10" s="2" t="s">
        <v>68</v>
      </c>
      <c r="BH10" s="2" t="s">
        <v>68</v>
      </c>
      <c r="BI10" s="3" t="s">
        <v>68</v>
      </c>
      <c r="BJ10" s="3" t="s">
        <v>68</v>
      </c>
      <c r="BK10" s="3" t="s">
        <v>68</v>
      </c>
      <c r="BL10" s="3" t="s">
        <v>69</v>
      </c>
      <c r="BM10" s="3" t="s">
        <v>69</v>
      </c>
      <c r="BN10" s="3" t="s">
        <v>69</v>
      </c>
      <c r="BO10" s="3" t="s">
        <v>69</v>
      </c>
      <c r="BP10" s="3" t="s">
        <v>69</v>
      </c>
      <c r="BQ10" s="3" t="s">
        <v>69</v>
      </c>
      <c r="BR10" s="3" t="s">
        <v>68</v>
      </c>
      <c r="BS10" s="3" t="s">
        <v>69</v>
      </c>
      <c r="BT10" s="3" t="s">
        <v>68</v>
      </c>
      <c r="BU10" s="3" t="s">
        <v>69</v>
      </c>
      <c r="BV10" s="3" t="s">
        <v>68</v>
      </c>
      <c r="BW10" s="3" t="s">
        <v>68</v>
      </c>
      <c r="BX10" s="3" t="s">
        <v>68</v>
      </c>
      <c r="BY10" s="3" t="s">
        <v>68</v>
      </c>
      <c r="BZ10" s="3" t="s">
        <v>68</v>
      </c>
      <c r="CA10" s="3" t="s">
        <v>68</v>
      </c>
      <c r="CB10" s="3" t="s">
        <v>68</v>
      </c>
      <c r="CC10" s="3" t="s">
        <v>68</v>
      </c>
      <c r="CD10" s="3" t="s">
        <v>68</v>
      </c>
      <c r="CE10" s="3" t="s">
        <v>68</v>
      </c>
      <c r="CF10" s="3" t="s">
        <v>68</v>
      </c>
      <c r="CG10" s="3" t="s">
        <v>68</v>
      </c>
      <c r="CH10" s="3" t="s">
        <v>68</v>
      </c>
      <c r="CI10" s="3" t="s">
        <v>68</v>
      </c>
      <c r="CJ10" s="3" t="s">
        <v>68</v>
      </c>
      <c r="CK10" s="3" t="s">
        <v>68</v>
      </c>
      <c r="CL10" s="3" t="s">
        <v>68</v>
      </c>
      <c r="CM10" s="3" t="s">
        <v>68</v>
      </c>
      <c r="CN10" s="3" t="s">
        <v>68</v>
      </c>
      <c r="CO10" s="3" t="s">
        <v>68</v>
      </c>
      <c r="CP10" s="3" t="s">
        <v>68</v>
      </c>
      <c r="CQ10" s="3" t="s">
        <v>68</v>
      </c>
      <c r="CR10" s="3" t="s">
        <v>69</v>
      </c>
      <c r="CS10" s="3" t="s">
        <v>69</v>
      </c>
      <c r="CT10" s="3" t="s">
        <v>69</v>
      </c>
      <c r="CU10" s="3" t="s">
        <v>69</v>
      </c>
      <c r="CV10" s="3" t="s">
        <v>69</v>
      </c>
      <c r="CW10" s="3" t="s">
        <v>69</v>
      </c>
      <c r="CX10" s="3" t="s">
        <v>69</v>
      </c>
      <c r="CY10" s="3" t="s">
        <v>69</v>
      </c>
      <c r="CZ10" s="3" t="s">
        <v>69</v>
      </c>
      <c r="DA10" s="3" t="s">
        <v>69</v>
      </c>
      <c r="DB10" s="3" t="s">
        <v>69</v>
      </c>
      <c r="DC10" s="3" t="s">
        <v>69</v>
      </c>
      <c r="DD10" s="3" t="s">
        <v>69</v>
      </c>
      <c r="DE10" s="3" t="s">
        <v>69</v>
      </c>
      <c r="DF10" s="3" t="s">
        <v>69</v>
      </c>
      <c r="DG10" s="3" t="s">
        <v>69</v>
      </c>
      <c r="DH10" s="3" t="s">
        <v>69</v>
      </c>
      <c r="DI10" s="3" t="s">
        <v>69</v>
      </c>
      <c r="DJ10" s="3" t="s">
        <v>69</v>
      </c>
      <c r="DK10" s="3" t="s">
        <v>69</v>
      </c>
    </row>
    <row r="11" spans="1:115" x14ac:dyDescent="0.25">
      <c r="A11" s="1" t="s">
        <v>9</v>
      </c>
      <c r="B11" s="1" t="s">
        <v>70</v>
      </c>
    </row>
    <row r="12" spans="1:115" x14ac:dyDescent="0.25">
      <c r="A12" s="1" t="s">
        <v>9</v>
      </c>
      <c r="B12" s="1" t="s">
        <v>71</v>
      </c>
    </row>
    <row r="13" spans="1:115" x14ac:dyDescent="0.25">
      <c r="A13" s="1" t="s">
        <v>9</v>
      </c>
      <c r="B13" s="1" t="s">
        <v>72</v>
      </c>
    </row>
    <row r="14" spans="1:115" x14ac:dyDescent="0.25">
      <c r="A14" s="1" t="s">
        <v>9</v>
      </c>
      <c r="B14" s="1" t="s">
        <v>73</v>
      </c>
    </row>
    <row r="15" spans="1:115" x14ac:dyDescent="0.25">
      <c r="A15" s="1">
        <v>1</v>
      </c>
      <c r="B15" s="1" t="s">
        <v>74</v>
      </c>
      <c r="C15" s="1">
        <v>21060206</v>
      </c>
      <c r="D15" s="1">
        <v>1</v>
      </c>
      <c r="E15" s="1">
        <v>0</v>
      </c>
      <c r="F15">
        <f t="shared" ref="F15:F29" si="0">(S15-T15*(1000-U15)/(1000-V15))*AL15</f>
        <v>21.636114835991204</v>
      </c>
      <c r="G15">
        <f t="shared" ref="G15:G29" si="1">IF(AW15&lt;&gt;0,1/(1/AW15-1/O15),0)</f>
        <v>0.34610049955426175</v>
      </c>
      <c r="H15">
        <f t="shared" ref="H15:H29" si="2">((AZ15-AM15/2)*T15-F15)/(AZ15+AM15/2)</f>
        <v>273.03790561425063</v>
      </c>
      <c r="I15">
        <f t="shared" ref="I15:I29" si="3">AM15*1000</f>
        <v>11.639659179169882</v>
      </c>
      <c r="J15">
        <f t="shared" ref="J15:J29" si="4">(AR15-AX15)</f>
        <v>2.6465633014139618</v>
      </c>
      <c r="K15">
        <f t="shared" ref="K15:K29" si="5">(Q15+AQ15*E15)</f>
        <v>27.475339889526367</v>
      </c>
      <c r="L15" s="1">
        <v>0.43401340399999999</v>
      </c>
      <c r="M15">
        <f t="shared" ref="M15:M29" si="6">(L15*AF15+AG15)</f>
        <v>2.642097213552733</v>
      </c>
      <c r="N15" s="1">
        <v>1</v>
      </c>
      <c r="O15">
        <f t="shared" ref="O15:O29" si="7">M15*(N15+1)*(N15+1)/(N15*N15+1)</f>
        <v>5.2841944271054659</v>
      </c>
      <c r="P15" s="1">
        <v>23.556343078613281</v>
      </c>
      <c r="Q15" s="1">
        <v>27.475339889526367</v>
      </c>
      <c r="R15" s="1">
        <v>22.018644332885742</v>
      </c>
      <c r="S15" s="1">
        <v>400.009033203125</v>
      </c>
      <c r="T15" s="1">
        <v>397.72857666015625</v>
      </c>
      <c r="U15" s="1">
        <v>12.566818237304688</v>
      </c>
      <c r="V15" s="1">
        <v>13.563702583312988</v>
      </c>
      <c r="W15" s="1">
        <v>32.844367980957031</v>
      </c>
      <c r="X15" s="1">
        <v>35.449802398681641</v>
      </c>
      <c r="Y15" s="1">
        <v>499.8822021484375</v>
      </c>
      <c r="Z15" s="1">
        <v>1501.345703125</v>
      </c>
      <c r="AA15" s="1">
        <v>1953.8822021484375</v>
      </c>
      <c r="AB15" s="1">
        <v>76.214065551757813</v>
      </c>
      <c r="AC15" s="1">
        <v>3.0406816005706787</v>
      </c>
      <c r="AD15" s="1">
        <v>0.45808005332946777</v>
      </c>
      <c r="AE15" s="1">
        <v>1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ref="AL15:AL29" si="8">Y15*0.000001/(L15*0.0001)</f>
        <v>11.51766737020955</v>
      </c>
      <c r="AM15">
        <f t="shared" ref="AM15:AM29" si="9">(V15-U15)/(1000-V15)*AL15</f>
        <v>1.1639659179169882E-2</v>
      </c>
      <c r="AN15">
        <f t="shared" ref="AN15:AN29" si="10">(Q15+273.15)</f>
        <v>300.62533988952634</v>
      </c>
      <c r="AO15">
        <f t="shared" ref="AO15:AO29" si="11">(P15+273.15)</f>
        <v>296.70634307861326</v>
      </c>
      <c r="AP15">
        <f t="shared" ref="AP15:AP29" si="12">(Z15*AH15+AA15*AI15)*AJ15</f>
        <v>240.21530713076936</v>
      </c>
      <c r="AQ15">
        <f t="shared" ref="AQ15:AQ29" si="13">((AP15+0.00000010773*(AO15^4-AN15^4))-AM15*44100)/(M15*51.4+0.00000043092*AN15^3)</f>
        <v>-2.1563523369569144</v>
      </c>
      <c r="AR15">
        <f t="shared" ref="AR15:AR29" si="14">0.61365*EXP(17.502*K15/(240.97+K15))</f>
        <v>3.6803082192231247</v>
      </c>
      <c r="AS15">
        <f t="shared" ref="AS15:AS29" si="15">AR15*1000/AB15</f>
        <v>48.289094573019291</v>
      </c>
      <c r="AT15">
        <f t="shared" ref="AT15:AT29" si="16">(AS15-V15)</f>
        <v>34.725391989706303</v>
      </c>
      <c r="AU15">
        <f t="shared" ref="AU15:AU29" si="17">IF(E15,Q15,(P15+Q15)/2)</f>
        <v>25.515841484069824</v>
      </c>
      <c r="AV15">
        <f t="shared" ref="AV15:AV29" si="18">0.61365*EXP(17.502*AU15/(240.97+AU15))</f>
        <v>3.2787894173297012</v>
      </c>
      <c r="AW15">
        <f t="shared" ref="AW15:AW29" si="19">IF(AT15&lt;&gt;0,(1000-(AS15+V15)/2)/AT15*AM15,0)</f>
        <v>0.32482531639742235</v>
      </c>
      <c r="AX15">
        <f t="shared" ref="AX15:AX29" si="20">V15*AB15/1000</f>
        <v>1.0337449178091629</v>
      </c>
      <c r="AY15">
        <f t="shared" ref="AY15:AY29" si="21">(AV15-AX15)</f>
        <v>2.2450444995205383</v>
      </c>
      <c r="AZ15">
        <f t="shared" ref="AZ15:AZ29" si="22">1/(1.6/G15+1.37/O15)</f>
        <v>0.20482575996267552</v>
      </c>
      <c r="BA15">
        <f t="shared" ref="BA15:BA29" si="23">H15*AB15*0.001</f>
        <v>20.80932883659916</v>
      </c>
      <c r="BB15">
        <f t="shared" ref="BB15:BB29" si="24">H15/T15</f>
        <v>0.68649305490450341</v>
      </c>
      <c r="BC15">
        <f t="shared" ref="BC15:BC29" si="25">(1-AM15*AB15/AR15/G15)*100</f>
        <v>30.355155126002398</v>
      </c>
      <c r="BD15">
        <f t="shared" ref="BD15:BD29" si="26">(T15-F15/(O15/1.35))</f>
        <v>392.20100657704938</v>
      </c>
      <c r="BE15">
        <f t="shared" ref="BE15:BE29" si="27">F15*BC15/100/BD15</f>
        <v>1.6745689357161059E-2</v>
      </c>
    </row>
    <row r="16" spans="1:115" x14ac:dyDescent="0.25">
      <c r="A16" s="1">
        <v>2</v>
      </c>
      <c r="B16" s="1" t="s">
        <v>74</v>
      </c>
      <c r="C16" s="1">
        <v>21060206</v>
      </c>
      <c r="D16" s="1">
        <v>1</v>
      </c>
      <c r="E16" s="1">
        <v>0</v>
      </c>
      <c r="F16">
        <f t="shared" si="0"/>
        <v>21.636114835991204</v>
      </c>
      <c r="G16">
        <f t="shared" si="1"/>
        <v>0.34610049955426175</v>
      </c>
      <c r="H16">
        <f t="shared" si="2"/>
        <v>273.03790561425063</v>
      </c>
      <c r="I16">
        <f t="shared" si="3"/>
        <v>11.639659179169882</v>
      </c>
      <c r="J16">
        <f t="shared" si="4"/>
        <v>2.6465633014139618</v>
      </c>
      <c r="K16">
        <f t="shared" si="5"/>
        <v>27.475339889526367</v>
      </c>
      <c r="L16" s="1">
        <v>0.43401340399999999</v>
      </c>
      <c r="M16">
        <f t="shared" si="6"/>
        <v>2.642097213552733</v>
      </c>
      <c r="N16" s="1">
        <v>1</v>
      </c>
      <c r="O16">
        <f t="shared" si="7"/>
        <v>5.2841944271054659</v>
      </c>
      <c r="P16" s="1">
        <v>23.556343078613281</v>
      </c>
      <c r="Q16" s="1">
        <v>27.475339889526367</v>
      </c>
      <c r="R16" s="1">
        <v>22.018644332885742</v>
      </c>
      <c r="S16" s="1">
        <v>400.009033203125</v>
      </c>
      <c r="T16" s="1">
        <v>397.72857666015625</v>
      </c>
      <c r="U16" s="1">
        <v>12.566818237304688</v>
      </c>
      <c r="V16" s="1">
        <v>13.563702583312988</v>
      </c>
      <c r="W16" s="1">
        <v>32.844367980957031</v>
      </c>
      <c r="X16" s="1">
        <v>35.449802398681641</v>
      </c>
      <c r="Y16" s="1">
        <v>499.8822021484375</v>
      </c>
      <c r="Z16" s="1">
        <v>1501.345703125</v>
      </c>
      <c r="AA16" s="1">
        <v>1953.8822021484375</v>
      </c>
      <c r="AB16" s="1">
        <v>76.214065551757813</v>
      </c>
      <c r="AC16" s="1">
        <v>3.0406816005706787</v>
      </c>
      <c r="AD16" s="1">
        <v>0.45808005332946777</v>
      </c>
      <c r="AE16" s="1">
        <v>1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11.51766737020955</v>
      </c>
      <c r="AM16">
        <f t="shared" si="9"/>
        <v>1.1639659179169882E-2</v>
      </c>
      <c r="AN16">
        <f t="shared" si="10"/>
        <v>300.62533988952634</v>
      </c>
      <c r="AO16">
        <f t="shared" si="11"/>
        <v>296.70634307861326</v>
      </c>
      <c r="AP16">
        <f t="shared" si="12"/>
        <v>240.21530713076936</v>
      </c>
      <c r="AQ16">
        <f t="shared" si="13"/>
        <v>-2.1563523369569144</v>
      </c>
      <c r="AR16">
        <f t="shared" si="14"/>
        <v>3.6803082192231247</v>
      </c>
      <c r="AS16">
        <f t="shared" si="15"/>
        <v>48.289094573019291</v>
      </c>
      <c r="AT16">
        <f t="shared" si="16"/>
        <v>34.725391989706303</v>
      </c>
      <c r="AU16">
        <f t="shared" si="17"/>
        <v>25.515841484069824</v>
      </c>
      <c r="AV16">
        <f t="shared" si="18"/>
        <v>3.2787894173297012</v>
      </c>
      <c r="AW16">
        <f t="shared" si="19"/>
        <v>0.32482531639742235</v>
      </c>
      <c r="AX16">
        <f t="shared" si="20"/>
        <v>1.0337449178091629</v>
      </c>
      <c r="AY16">
        <f t="shared" si="21"/>
        <v>2.2450444995205383</v>
      </c>
      <c r="AZ16">
        <f t="shared" si="22"/>
        <v>0.20482575996267552</v>
      </c>
      <c r="BA16">
        <f t="shared" si="23"/>
        <v>20.80932883659916</v>
      </c>
      <c r="BB16">
        <f t="shared" si="24"/>
        <v>0.68649305490450341</v>
      </c>
      <c r="BC16">
        <f t="shared" si="25"/>
        <v>30.355155126002398</v>
      </c>
      <c r="BD16">
        <f t="shared" si="26"/>
        <v>392.20100657704938</v>
      </c>
      <c r="BE16">
        <f t="shared" si="27"/>
        <v>1.6745689357161059E-2</v>
      </c>
    </row>
    <row r="17" spans="1:115" x14ac:dyDescent="0.25">
      <c r="A17" s="1">
        <v>3</v>
      </c>
      <c r="B17" s="1" t="s">
        <v>75</v>
      </c>
      <c r="C17" s="1">
        <v>21060206</v>
      </c>
      <c r="D17" s="1">
        <v>1</v>
      </c>
      <c r="E17" s="1">
        <v>0</v>
      </c>
      <c r="F17">
        <f t="shared" si="0"/>
        <v>22.566006072279784</v>
      </c>
      <c r="G17">
        <f t="shared" si="1"/>
        <v>0.34608991554841589</v>
      </c>
      <c r="H17">
        <f t="shared" si="2"/>
        <v>268.57899038438984</v>
      </c>
      <c r="I17">
        <f t="shared" si="3"/>
        <v>11.641957043901526</v>
      </c>
      <c r="J17">
        <f t="shared" si="4"/>
        <v>2.6471587398955934</v>
      </c>
      <c r="K17">
        <f t="shared" si="5"/>
        <v>27.477714538574219</v>
      </c>
      <c r="L17" s="1">
        <v>0.43401340399999999</v>
      </c>
      <c r="M17">
        <f t="shared" si="6"/>
        <v>2.642097213552733</v>
      </c>
      <c r="N17" s="1">
        <v>1</v>
      </c>
      <c r="O17">
        <f t="shared" si="7"/>
        <v>5.2841944271054659</v>
      </c>
      <c r="P17" s="1">
        <v>23.556554794311523</v>
      </c>
      <c r="Q17" s="1">
        <v>27.477714538574219</v>
      </c>
      <c r="R17" s="1">
        <v>22.018703460693359</v>
      </c>
      <c r="S17" s="1">
        <v>400.05050659179687</v>
      </c>
      <c r="T17" s="1">
        <v>397.68923950195312</v>
      </c>
      <c r="U17" s="1">
        <v>12.565481185913086</v>
      </c>
      <c r="V17" s="1">
        <v>13.562578201293945</v>
      </c>
      <c r="W17" s="1">
        <v>32.840507507324219</v>
      </c>
      <c r="X17" s="1">
        <v>35.44647216796875</v>
      </c>
      <c r="Y17" s="1">
        <v>499.87481689453125</v>
      </c>
      <c r="Z17" s="1">
        <v>1501.327880859375</v>
      </c>
      <c r="AA17" s="1">
        <v>1953.9609375</v>
      </c>
      <c r="AB17" s="1">
        <v>76.214195251464844</v>
      </c>
      <c r="AC17" s="1">
        <v>3.0406816005706787</v>
      </c>
      <c r="AD17" s="1">
        <v>0.45808005332946777</v>
      </c>
      <c r="AE17" s="1">
        <v>1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11.517497208324267</v>
      </c>
      <c r="AM17">
        <f t="shared" si="9"/>
        <v>1.1641957043901526E-2</v>
      </c>
      <c r="AN17">
        <f t="shared" si="10"/>
        <v>300.6277145385742</v>
      </c>
      <c r="AO17">
        <f t="shared" si="11"/>
        <v>296.7065547943115</v>
      </c>
      <c r="AP17">
        <f t="shared" si="12"/>
        <v>240.2124555683331</v>
      </c>
      <c r="AQ17">
        <f t="shared" si="13"/>
        <v>-2.157226898874077</v>
      </c>
      <c r="AR17">
        <f t="shared" si="14"/>
        <v>3.680819723042271</v>
      </c>
      <c r="AS17">
        <f t="shared" si="15"/>
        <v>48.295723793941463</v>
      </c>
      <c r="AT17">
        <f t="shared" si="16"/>
        <v>34.733145592647517</v>
      </c>
      <c r="AU17">
        <f t="shared" si="17"/>
        <v>25.517134666442871</v>
      </c>
      <c r="AV17">
        <f t="shared" si="18"/>
        <v>3.2790412373462519</v>
      </c>
      <c r="AW17">
        <f t="shared" si="19"/>
        <v>0.32481599360154473</v>
      </c>
      <c r="AX17">
        <f t="shared" si="20"/>
        <v>1.0336609831466776</v>
      </c>
      <c r="AY17">
        <f t="shared" si="21"/>
        <v>2.2453802541995742</v>
      </c>
      <c r="AZ17">
        <f t="shared" si="22"/>
        <v>0.20481982885980682</v>
      </c>
      <c r="BA17">
        <f t="shared" si="23"/>
        <v>20.469531613597184</v>
      </c>
      <c r="BB17">
        <f t="shared" si="24"/>
        <v>0.67534889986147284</v>
      </c>
      <c r="BC17">
        <f t="shared" si="25"/>
        <v>30.348837632217339</v>
      </c>
      <c r="BD17">
        <f t="shared" si="26"/>
        <v>391.92410186028894</v>
      </c>
      <c r="BE17">
        <f t="shared" si="27"/>
        <v>1.7474098965706942E-2</v>
      </c>
    </row>
    <row r="18" spans="1:115" x14ac:dyDescent="0.25">
      <c r="A18" s="1">
        <v>4</v>
      </c>
      <c r="B18" s="1" t="s">
        <v>75</v>
      </c>
      <c r="C18" s="1">
        <v>21060206</v>
      </c>
      <c r="D18" s="1">
        <v>1</v>
      </c>
      <c r="E18" s="1">
        <v>0</v>
      </c>
      <c r="F18">
        <f t="shared" si="0"/>
        <v>22.97620260560673</v>
      </c>
      <c r="G18">
        <f t="shared" si="1"/>
        <v>0.34562293435701041</v>
      </c>
      <c r="H18">
        <f t="shared" si="2"/>
        <v>266.48075115181939</v>
      </c>
      <c r="I18">
        <f t="shared" si="3"/>
        <v>11.630485800224925</v>
      </c>
      <c r="J18">
        <f t="shared" si="4"/>
        <v>2.6479023942769331</v>
      </c>
      <c r="K18">
        <f t="shared" si="5"/>
        <v>27.480484008789063</v>
      </c>
      <c r="L18" s="1">
        <v>0.43401340399999999</v>
      </c>
      <c r="M18">
        <f t="shared" si="6"/>
        <v>2.642097213552733</v>
      </c>
      <c r="N18" s="1">
        <v>1</v>
      </c>
      <c r="O18">
        <f t="shared" si="7"/>
        <v>5.2841944271054659</v>
      </c>
      <c r="P18" s="1">
        <v>23.556568145751953</v>
      </c>
      <c r="Q18" s="1">
        <v>27.480484008789063</v>
      </c>
      <c r="R18" s="1">
        <v>22.018703460693359</v>
      </c>
      <c r="S18" s="1">
        <v>400.079345703125</v>
      </c>
      <c r="T18" s="1">
        <v>397.68295288085937</v>
      </c>
      <c r="U18" s="1">
        <v>12.564536094665527</v>
      </c>
      <c r="V18" s="1">
        <v>13.560616493225098</v>
      </c>
      <c r="W18" s="1">
        <v>32.838092803955078</v>
      </c>
      <c r="X18" s="1">
        <v>35.441402435302734</v>
      </c>
      <c r="Y18" s="1">
        <v>499.8929443359375</v>
      </c>
      <c r="Z18" s="1">
        <v>1501.3433837890625</v>
      </c>
      <c r="AA18" s="1">
        <v>1953.88818359375</v>
      </c>
      <c r="AB18" s="1">
        <v>76.214378356933594</v>
      </c>
      <c r="AC18" s="1">
        <v>3.0406816005706787</v>
      </c>
      <c r="AD18" s="1">
        <v>0.45808005332946777</v>
      </c>
      <c r="AE18" s="1">
        <v>1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11.517914878406323</v>
      </c>
      <c r="AM18">
        <f t="shared" si="9"/>
        <v>1.1630485800224924E-2</v>
      </c>
      <c r="AN18">
        <f t="shared" si="10"/>
        <v>300.63048400878904</v>
      </c>
      <c r="AO18">
        <f t="shared" si="11"/>
        <v>296.70656814575193</v>
      </c>
      <c r="AP18">
        <f t="shared" si="12"/>
        <v>240.21493603702766</v>
      </c>
      <c r="AQ18">
        <f t="shared" si="13"/>
        <v>-2.1539947233862531</v>
      </c>
      <c r="AR18">
        <f t="shared" si="14"/>
        <v>3.6814163504448647</v>
      </c>
      <c r="AS18">
        <f t="shared" si="15"/>
        <v>48.303436041999134</v>
      </c>
      <c r="AT18">
        <f t="shared" si="16"/>
        <v>34.742819548774037</v>
      </c>
      <c r="AU18">
        <f t="shared" si="17"/>
        <v>25.518526077270508</v>
      </c>
      <c r="AV18">
        <f t="shared" si="18"/>
        <v>3.2793122041544871</v>
      </c>
      <c r="AW18">
        <f t="shared" si="19"/>
        <v>0.32440462387126506</v>
      </c>
      <c r="AX18">
        <f t="shared" si="20"/>
        <v>1.0335139561679316</v>
      </c>
      <c r="AY18">
        <f t="shared" si="21"/>
        <v>2.2457982479865555</v>
      </c>
      <c r="AZ18">
        <f t="shared" si="22"/>
        <v>0.20455812110091132</v>
      </c>
      <c r="BA18">
        <f t="shared" si="23"/>
        <v>20.309664793124629</v>
      </c>
      <c r="BB18">
        <f t="shared" si="24"/>
        <v>0.67008341499529533</v>
      </c>
      <c r="BC18">
        <f t="shared" si="25"/>
        <v>30.33457720640196</v>
      </c>
      <c r="BD18">
        <f t="shared" si="26"/>
        <v>391.81301869402063</v>
      </c>
      <c r="BE18">
        <f t="shared" si="27"/>
        <v>1.7788418418888733E-2</v>
      </c>
    </row>
    <row r="19" spans="1:115" x14ac:dyDescent="0.25">
      <c r="A19" s="1">
        <v>5</v>
      </c>
      <c r="B19" s="1" t="s">
        <v>76</v>
      </c>
      <c r="C19" s="1">
        <v>21060206</v>
      </c>
      <c r="D19" s="1">
        <v>1</v>
      </c>
      <c r="E19" s="1">
        <v>0</v>
      </c>
      <c r="F19">
        <f t="shared" si="0"/>
        <v>23.560593930400476</v>
      </c>
      <c r="G19">
        <f t="shared" si="1"/>
        <v>0.3450801196216835</v>
      </c>
      <c r="H19">
        <f t="shared" si="2"/>
        <v>263.51738453134396</v>
      </c>
      <c r="I19">
        <f t="shared" si="3"/>
        <v>11.615538958508479</v>
      </c>
      <c r="J19">
        <f t="shared" si="4"/>
        <v>2.6483950085004837</v>
      </c>
      <c r="K19">
        <f t="shared" si="5"/>
        <v>27.482070922851563</v>
      </c>
      <c r="L19" s="1">
        <v>0.43401340399999999</v>
      </c>
      <c r="M19">
        <f t="shared" si="6"/>
        <v>2.642097213552733</v>
      </c>
      <c r="N19" s="1">
        <v>1</v>
      </c>
      <c r="O19">
        <f t="shared" si="7"/>
        <v>5.2841944271054659</v>
      </c>
      <c r="P19" s="1">
        <v>23.556684494018555</v>
      </c>
      <c r="Q19" s="1">
        <v>27.482070922851563</v>
      </c>
      <c r="R19" s="1">
        <v>22.018964767456055</v>
      </c>
      <c r="S19" s="1">
        <v>400.11367797851562</v>
      </c>
      <c r="T19" s="1">
        <v>397.6671142578125</v>
      </c>
      <c r="U19" s="1">
        <v>12.563878059387207</v>
      </c>
      <c r="V19" s="1">
        <v>13.558666229248047</v>
      </c>
      <c r="W19" s="1">
        <v>32.836074829101563</v>
      </c>
      <c r="X19" s="1">
        <v>35.435981750488281</v>
      </c>
      <c r="Y19" s="1">
        <v>499.9000244140625</v>
      </c>
      <c r="Z19" s="1">
        <v>1501.3917236328125</v>
      </c>
      <c r="AA19" s="1">
        <v>1953.8831787109375</v>
      </c>
      <c r="AB19" s="1">
        <v>76.214225769042969</v>
      </c>
      <c r="AC19" s="1">
        <v>3.0406816005706787</v>
      </c>
      <c r="AD19" s="1">
        <v>0.45808005332946777</v>
      </c>
      <c r="AE19" s="1">
        <v>1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11.518078008808743</v>
      </c>
      <c r="AM19">
        <f t="shared" si="9"/>
        <v>1.1615538958508479E-2</v>
      </c>
      <c r="AN19">
        <f t="shared" si="10"/>
        <v>300.63207092285154</v>
      </c>
      <c r="AO19">
        <f t="shared" si="11"/>
        <v>296.70668449401853</v>
      </c>
      <c r="AP19">
        <f t="shared" si="12"/>
        <v>240.22267041185478</v>
      </c>
      <c r="AQ19">
        <f t="shared" si="13"/>
        <v>-2.1495881848341525</v>
      </c>
      <c r="AR19">
        <f t="shared" si="14"/>
        <v>3.6817582576234931</v>
      </c>
      <c r="AS19">
        <f t="shared" si="15"/>
        <v>48.308018883253759</v>
      </c>
      <c r="AT19">
        <f t="shared" si="16"/>
        <v>34.749352654005712</v>
      </c>
      <c r="AU19">
        <f t="shared" si="17"/>
        <v>25.519377708435059</v>
      </c>
      <c r="AV19">
        <f t="shared" si="18"/>
        <v>3.279478062577978</v>
      </c>
      <c r="AW19">
        <f t="shared" si="19"/>
        <v>0.32392636562200544</v>
      </c>
      <c r="AX19">
        <f t="shared" si="20"/>
        <v>1.0333632491230091</v>
      </c>
      <c r="AY19">
        <f t="shared" si="21"/>
        <v>2.2461148134549687</v>
      </c>
      <c r="AZ19">
        <f t="shared" si="22"/>
        <v>0.20425386721608765</v>
      </c>
      <c r="BA19">
        <f t="shared" si="23"/>
        <v>20.083773438739563</v>
      </c>
      <c r="BB19">
        <f t="shared" si="24"/>
        <v>0.66265822614766778</v>
      </c>
      <c r="BC19">
        <f t="shared" si="25"/>
        <v>30.32127448109415</v>
      </c>
      <c r="BD19">
        <f t="shared" si="26"/>
        <v>391.64788043801087</v>
      </c>
      <c r="BE19">
        <f t="shared" si="27"/>
        <v>1.8240549002903266E-2</v>
      </c>
    </row>
    <row r="20" spans="1:115" x14ac:dyDescent="0.25">
      <c r="A20" s="1">
        <v>6</v>
      </c>
      <c r="B20" s="1" t="s">
        <v>76</v>
      </c>
      <c r="C20" s="1">
        <v>21060206</v>
      </c>
      <c r="D20" s="1">
        <v>1</v>
      </c>
      <c r="E20" s="1">
        <v>0</v>
      </c>
      <c r="F20">
        <f t="shared" si="0"/>
        <v>24.058222826652717</v>
      </c>
      <c r="G20">
        <f t="shared" si="1"/>
        <v>0.34492874723067457</v>
      </c>
      <c r="H20">
        <f t="shared" si="2"/>
        <v>261.08662503247837</v>
      </c>
      <c r="I20">
        <f t="shared" si="3"/>
        <v>11.612097768795095</v>
      </c>
      <c r="J20">
        <f t="shared" si="4"/>
        <v>2.6486975015020544</v>
      </c>
      <c r="K20">
        <f t="shared" si="5"/>
        <v>27.483236312866211</v>
      </c>
      <c r="L20" s="1">
        <v>0.43401340399999999</v>
      </c>
      <c r="M20">
        <f t="shared" si="6"/>
        <v>2.642097213552733</v>
      </c>
      <c r="N20" s="1">
        <v>1</v>
      </c>
      <c r="O20">
        <f t="shared" si="7"/>
        <v>5.2841944271054659</v>
      </c>
      <c r="P20" s="1">
        <v>23.556814193725586</v>
      </c>
      <c r="Q20" s="1">
        <v>27.483236312866211</v>
      </c>
      <c r="R20" s="1">
        <v>22.019216537475586</v>
      </c>
      <c r="S20" s="1">
        <v>400.14395141601562</v>
      </c>
      <c r="T20" s="1">
        <v>397.65438842773437</v>
      </c>
      <c r="U20" s="1">
        <v>12.56352710723877</v>
      </c>
      <c r="V20" s="1">
        <v>13.557991981506348</v>
      </c>
      <c r="W20" s="1">
        <v>32.83489990234375</v>
      </c>
      <c r="X20" s="1">
        <v>35.433944702148438</v>
      </c>
      <c r="Y20" s="1">
        <v>499.91473388671875</v>
      </c>
      <c r="Z20" s="1">
        <v>1501.399658203125</v>
      </c>
      <c r="AA20" s="1">
        <v>1953.7357177734375</v>
      </c>
      <c r="AB20" s="1">
        <v>76.214225769042969</v>
      </c>
      <c r="AC20" s="1">
        <v>3.0406816005706787</v>
      </c>
      <c r="AD20" s="1">
        <v>0.45808005332946777</v>
      </c>
      <c r="AE20" s="1">
        <v>1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11.518416926282734</v>
      </c>
      <c r="AM20">
        <f t="shared" si="9"/>
        <v>1.1612097768795095E-2</v>
      </c>
      <c r="AN20">
        <f t="shared" si="10"/>
        <v>300.63323631286619</v>
      </c>
      <c r="AO20">
        <f t="shared" si="11"/>
        <v>296.70681419372556</v>
      </c>
      <c r="AP20">
        <f t="shared" si="12"/>
        <v>240.2239399430764</v>
      </c>
      <c r="AQ20">
        <f t="shared" si="13"/>
        <v>-2.1486314285141952</v>
      </c>
      <c r="AR20">
        <f t="shared" si="14"/>
        <v>3.6820093633554536</v>
      </c>
      <c r="AS20">
        <f t="shared" si="15"/>
        <v>48.311313618973067</v>
      </c>
      <c r="AT20">
        <f t="shared" si="16"/>
        <v>34.753321637466719</v>
      </c>
      <c r="AU20">
        <f t="shared" si="17"/>
        <v>25.520025253295898</v>
      </c>
      <c r="AV20">
        <f t="shared" si="18"/>
        <v>3.2796041793185733</v>
      </c>
      <c r="AW20">
        <f t="shared" si="19"/>
        <v>0.32379297937102852</v>
      </c>
      <c r="AX20">
        <f t="shared" si="20"/>
        <v>1.033311861853399</v>
      </c>
      <c r="AY20">
        <f t="shared" si="21"/>
        <v>2.2462923174651745</v>
      </c>
      <c r="AZ20">
        <f t="shared" si="22"/>
        <v>0.20416901221601805</v>
      </c>
      <c r="BA20">
        <f t="shared" si="23"/>
        <v>19.898514985502771</v>
      </c>
      <c r="BB20">
        <f t="shared" si="24"/>
        <v>0.65656668863828105</v>
      </c>
      <c r="BC20">
        <f t="shared" si="25"/>
        <v>30.316100416552093</v>
      </c>
      <c r="BD20">
        <f t="shared" si="26"/>
        <v>391.50802094182563</v>
      </c>
      <c r="BE20">
        <f t="shared" si="27"/>
        <v>1.8629286248134473E-2</v>
      </c>
    </row>
    <row r="21" spans="1:115" x14ac:dyDescent="0.25">
      <c r="A21" s="1">
        <v>7</v>
      </c>
      <c r="B21" s="1" t="s">
        <v>77</v>
      </c>
      <c r="C21" s="1">
        <v>21060206</v>
      </c>
      <c r="D21" s="1">
        <v>1</v>
      </c>
      <c r="E21" s="1">
        <v>0</v>
      </c>
      <c r="F21">
        <f t="shared" si="0"/>
        <v>24.021477627025611</v>
      </c>
      <c r="G21">
        <f t="shared" si="1"/>
        <v>0.34407675753730216</v>
      </c>
      <c r="H21">
        <f t="shared" si="2"/>
        <v>260.96800607113289</v>
      </c>
      <c r="I21">
        <f t="shared" si="3"/>
        <v>11.585641191690419</v>
      </c>
      <c r="J21">
        <f t="shared" si="4"/>
        <v>2.6488143650630507</v>
      </c>
      <c r="K21">
        <f t="shared" si="5"/>
        <v>27.482820510864258</v>
      </c>
      <c r="L21" s="1">
        <v>0.43401340399999999</v>
      </c>
      <c r="M21">
        <f t="shared" si="6"/>
        <v>2.642097213552733</v>
      </c>
      <c r="N21" s="1">
        <v>1</v>
      </c>
      <c r="O21">
        <f t="shared" si="7"/>
        <v>5.2841944271054659</v>
      </c>
      <c r="P21" s="1">
        <v>23.556560516357422</v>
      </c>
      <c r="Q21" s="1">
        <v>27.482820510864258</v>
      </c>
      <c r="R21" s="1">
        <v>22.019250869750977</v>
      </c>
      <c r="S21" s="1">
        <v>400.11419677734375</v>
      </c>
      <c r="T21" s="1">
        <v>397.62875366210937</v>
      </c>
      <c r="U21" s="1">
        <v>12.56305980682373</v>
      </c>
      <c r="V21" s="1">
        <v>13.555265426635742</v>
      </c>
      <c r="W21" s="1">
        <v>32.834224700927734</v>
      </c>
      <c r="X21" s="1">
        <v>35.427410125732422</v>
      </c>
      <c r="Y21" s="1">
        <v>499.912841796875</v>
      </c>
      <c r="Z21" s="1">
        <v>1501.4019775390625</v>
      </c>
      <c r="AA21" s="1">
        <v>1953.557861328125</v>
      </c>
      <c r="AB21" s="1">
        <v>76.214324951171875</v>
      </c>
      <c r="AC21" s="1">
        <v>3.0406816005706787</v>
      </c>
      <c r="AD21" s="1">
        <v>0.45808005332946777</v>
      </c>
      <c r="AE21" s="1">
        <v>1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11.518373331088984</v>
      </c>
      <c r="AM21">
        <f t="shared" si="9"/>
        <v>1.1585641191690419E-2</v>
      </c>
      <c r="AN21">
        <f t="shared" si="10"/>
        <v>300.63282051086424</v>
      </c>
      <c r="AO21">
        <f t="shared" si="11"/>
        <v>296.7065605163574</v>
      </c>
      <c r="AP21">
        <f t="shared" si="12"/>
        <v>240.22431103681811</v>
      </c>
      <c r="AQ21">
        <f t="shared" si="13"/>
        <v>-2.1407065711897029</v>
      </c>
      <c r="AR21">
        <f t="shared" si="14"/>
        <v>3.6819197690880525</v>
      </c>
      <c r="AS21">
        <f t="shared" si="15"/>
        <v>48.310075191861145</v>
      </c>
      <c r="AT21">
        <f t="shared" si="16"/>
        <v>34.754809765225403</v>
      </c>
      <c r="AU21">
        <f t="shared" si="17"/>
        <v>25.51969051361084</v>
      </c>
      <c r="AV21">
        <f t="shared" si="18"/>
        <v>3.279538984421444</v>
      </c>
      <c r="AW21">
        <f t="shared" si="19"/>
        <v>0.32304208966265929</v>
      </c>
      <c r="AX21">
        <f t="shared" si="20"/>
        <v>1.0331054040250018</v>
      </c>
      <c r="AY21">
        <f t="shared" si="21"/>
        <v>2.2464335803964421</v>
      </c>
      <c r="AZ21">
        <f t="shared" si="22"/>
        <v>0.20369133779715443</v>
      </c>
      <c r="BA21">
        <f t="shared" si="23"/>
        <v>19.889500416564715</v>
      </c>
      <c r="BB21">
        <f t="shared" si="24"/>
        <v>0.65631070104375333</v>
      </c>
      <c r="BC21">
        <f t="shared" si="25"/>
        <v>30.300923490852227</v>
      </c>
      <c r="BD21">
        <f t="shared" si="26"/>
        <v>391.49177379813261</v>
      </c>
      <c r="BE21">
        <f t="shared" si="27"/>
        <v>1.8592292467658318E-2</v>
      </c>
    </row>
    <row r="22" spans="1:115" x14ac:dyDescent="0.25">
      <c r="A22" s="1">
        <v>8</v>
      </c>
      <c r="B22" s="1" t="s">
        <v>77</v>
      </c>
      <c r="C22" s="1">
        <v>21060206</v>
      </c>
      <c r="D22" s="1">
        <v>1</v>
      </c>
      <c r="E22" s="1">
        <v>0</v>
      </c>
      <c r="F22">
        <f t="shared" si="0"/>
        <v>23.662495848046557</v>
      </c>
      <c r="G22">
        <f t="shared" si="1"/>
        <v>0.34403939096946157</v>
      </c>
      <c r="H22">
        <f t="shared" si="2"/>
        <v>262.64900904332143</v>
      </c>
      <c r="I22">
        <f t="shared" si="3"/>
        <v>11.584983793431139</v>
      </c>
      <c r="J22">
        <f t="shared" si="4"/>
        <v>2.6489379662949011</v>
      </c>
      <c r="K22">
        <f t="shared" si="5"/>
        <v>27.483074188232422</v>
      </c>
      <c r="L22" s="1">
        <v>0.43401340399999999</v>
      </c>
      <c r="M22">
        <f t="shared" si="6"/>
        <v>2.642097213552733</v>
      </c>
      <c r="N22" s="1">
        <v>1</v>
      </c>
      <c r="O22">
        <f t="shared" si="7"/>
        <v>5.2841944271054659</v>
      </c>
      <c r="P22" s="1">
        <v>23.556980133056641</v>
      </c>
      <c r="Q22" s="1">
        <v>27.483074188232422</v>
      </c>
      <c r="R22" s="1">
        <v>22.019306182861328</v>
      </c>
      <c r="S22" s="1">
        <v>400.06161499023437</v>
      </c>
      <c r="T22" s="1">
        <v>397.60739135742187</v>
      </c>
      <c r="U22" s="1">
        <v>12.562196731567383</v>
      </c>
      <c r="V22" s="1">
        <v>13.554343223571777</v>
      </c>
      <c r="W22" s="1">
        <v>32.831180572509766</v>
      </c>
      <c r="X22" s="1">
        <v>35.424144744873047</v>
      </c>
      <c r="Y22" s="1">
        <v>499.91473388671875</v>
      </c>
      <c r="Z22" s="1">
        <v>1501.3919677734375</v>
      </c>
      <c r="AA22" s="1">
        <v>1953.34326171875</v>
      </c>
      <c r="AB22" s="1">
        <v>76.214424133300781</v>
      </c>
      <c r="AC22" s="1">
        <v>3.0406816005706787</v>
      </c>
      <c r="AD22" s="1">
        <v>0.45808005332946777</v>
      </c>
      <c r="AE22" s="1">
        <v>1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11.518416926282734</v>
      </c>
      <c r="AM22">
        <f t="shared" si="9"/>
        <v>1.1584983793431139E-2</v>
      </c>
      <c r="AN22">
        <f t="shared" si="10"/>
        <v>300.6330741882324</v>
      </c>
      <c r="AO22">
        <f t="shared" si="11"/>
        <v>296.70698013305662</v>
      </c>
      <c r="AP22">
        <f t="shared" si="12"/>
        <v>240.22270947435391</v>
      </c>
      <c r="AQ22">
        <f t="shared" si="13"/>
        <v>-2.1405085805478019</v>
      </c>
      <c r="AR22">
        <f t="shared" si="14"/>
        <v>3.6819744295845318</v>
      </c>
      <c r="AS22">
        <f t="shared" si="15"/>
        <v>48.310729516825759</v>
      </c>
      <c r="AT22">
        <f t="shared" si="16"/>
        <v>34.756386293253982</v>
      </c>
      <c r="AU22">
        <f t="shared" si="17"/>
        <v>25.520027160644531</v>
      </c>
      <c r="AV22">
        <f t="shared" si="18"/>
        <v>3.2796045508027127</v>
      </c>
      <c r="AW22">
        <f t="shared" si="19"/>
        <v>0.32300915193452351</v>
      </c>
      <c r="AX22">
        <f t="shared" si="20"/>
        <v>1.0330364632896307</v>
      </c>
      <c r="AY22">
        <f t="shared" si="21"/>
        <v>2.246568087513082</v>
      </c>
      <c r="AZ22">
        <f t="shared" si="22"/>
        <v>0.20367038509063848</v>
      </c>
      <c r="BA22">
        <f t="shared" si="23"/>
        <v>20.017642973418855</v>
      </c>
      <c r="BB22">
        <f t="shared" si="24"/>
        <v>0.66057375881933222</v>
      </c>
      <c r="BC22">
        <f t="shared" si="25"/>
        <v>30.298252772212798</v>
      </c>
      <c r="BD22">
        <f t="shared" si="26"/>
        <v>391.56212375125602</v>
      </c>
      <c r="BE22">
        <f t="shared" si="27"/>
        <v>1.8309541115907043E-2</v>
      </c>
    </row>
    <row r="23" spans="1:115" x14ac:dyDescent="0.25">
      <c r="A23" s="1">
        <v>9</v>
      </c>
      <c r="B23" s="1" t="s">
        <v>78</v>
      </c>
      <c r="C23" s="1">
        <v>21060206</v>
      </c>
      <c r="D23" s="1">
        <v>1</v>
      </c>
      <c r="E23" s="1">
        <v>0</v>
      </c>
      <c r="F23">
        <f t="shared" si="0"/>
        <v>22.723711718514391</v>
      </c>
      <c r="G23">
        <f t="shared" si="1"/>
        <v>0.34471455056671735</v>
      </c>
      <c r="H23">
        <f t="shared" si="2"/>
        <v>267.33308928144334</v>
      </c>
      <c r="I23">
        <f t="shared" si="3"/>
        <v>11.605184915542154</v>
      </c>
      <c r="J23">
        <f t="shared" si="4"/>
        <v>2.6486883715578884</v>
      </c>
      <c r="K23">
        <f t="shared" si="5"/>
        <v>27.482070922851563</v>
      </c>
      <c r="L23" s="1">
        <v>0.43401340399999999</v>
      </c>
      <c r="M23">
        <f t="shared" si="6"/>
        <v>2.642097213552733</v>
      </c>
      <c r="N23" s="1">
        <v>1</v>
      </c>
      <c r="O23">
        <f t="shared" si="7"/>
        <v>5.2841944271054659</v>
      </c>
      <c r="P23" s="1">
        <v>23.556953430175781</v>
      </c>
      <c r="Q23" s="1">
        <v>27.482070922851563</v>
      </c>
      <c r="R23" s="1">
        <v>22.019462585449219</v>
      </c>
      <c r="S23" s="1">
        <v>399.97958374023437</v>
      </c>
      <c r="T23" s="1">
        <v>397.60617065429687</v>
      </c>
      <c r="U23" s="1">
        <v>12.560869216918945</v>
      </c>
      <c r="V23" s="1">
        <v>13.554743766784668</v>
      </c>
      <c r="W23" s="1">
        <v>32.827857971191406</v>
      </c>
      <c r="X23" s="1">
        <v>35.42535400390625</v>
      </c>
      <c r="Y23" s="1">
        <v>499.91552734375</v>
      </c>
      <c r="Z23" s="1">
        <v>1501.4140625</v>
      </c>
      <c r="AA23" s="1">
        <v>1953.1427001953125</v>
      </c>
      <c r="AB23" s="1">
        <v>76.214637756347656</v>
      </c>
      <c r="AC23" s="1">
        <v>3.0406816005706787</v>
      </c>
      <c r="AD23" s="1">
        <v>0.45808005332946777</v>
      </c>
      <c r="AE23" s="1">
        <v>0.66666668653488159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11.518435208138179</v>
      </c>
      <c r="AM23">
        <f t="shared" si="9"/>
        <v>1.1605184915542154E-2</v>
      </c>
      <c r="AN23">
        <f t="shared" si="10"/>
        <v>300.63207092285154</v>
      </c>
      <c r="AO23">
        <f t="shared" si="11"/>
        <v>296.70695343017576</v>
      </c>
      <c r="AP23">
        <f t="shared" si="12"/>
        <v>240.22624463052489</v>
      </c>
      <c r="AQ23">
        <f t="shared" si="13"/>
        <v>-2.1464480092438438</v>
      </c>
      <c r="AR23">
        <f t="shared" si="14"/>
        <v>3.6817582576234931</v>
      </c>
      <c r="AS23">
        <f t="shared" si="15"/>
        <v>48.307757748502219</v>
      </c>
      <c r="AT23">
        <f t="shared" si="16"/>
        <v>34.753013981717551</v>
      </c>
      <c r="AU23">
        <f t="shared" si="17"/>
        <v>25.519512176513672</v>
      </c>
      <c r="AV23">
        <f t="shared" si="18"/>
        <v>3.2795042514200183</v>
      </c>
      <c r="AW23">
        <f t="shared" si="19"/>
        <v>0.32360422139924255</v>
      </c>
      <c r="AX23">
        <f t="shared" si="20"/>
        <v>1.0330698860656049</v>
      </c>
      <c r="AY23">
        <f t="shared" si="21"/>
        <v>2.2464343653544132</v>
      </c>
      <c r="AZ23">
        <f t="shared" si="22"/>
        <v>0.20404893300261334</v>
      </c>
      <c r="BA23">
        <f t="shared" si="23"/>
        <v>20.374694559870552</v>
      </c>
      <c r="BB23">
        <f t="shared" si="24"/>
        <v>0.67235648994461672</v>
      </c>
      <c r="BC23">
        <f t="shared" si="25"/>
        <v>30.309180811536606</v>
      </c>
      <c r="BD23">
        <f t="shared" si="26"/>
        <v>391.80074255296972</v>
      </c>
      <c r="BE23">
        <f t="shared" si="27"/>
        <v>1.7578759108466256E-2</v>
      </c>
    </row>
    <row r="24" spans="1:115" x14ac:dyDescent="0.25">
      <c r="A24" s="1">
        <v>10</v>
      </c>
      <c r="B24" s="1" t="s">
        <v>78</v>
      </c>
      <c r="C24" s="1">
        <v>21060206</v>
      </c>
      <c r="D24" s="1">
        <v>1</v>
      </c>
      <c r="E24" s="1">
        <v>0</v>
      </c>
      <c r="F24">
        <f t="shared" si="0"/>
        <v>22.218826231067784</v>
      </c>
      <c r="G24">
        <f t="shared" si="1"/>
        <v>0.34464040785427691</v>
      </c>
      <c r="H24">
        <f t="shared" si="2"/>
        <v>269.71385105302085</v>
      </c>
      <c r="I24">
        <f t="shared" si="3"/>
        <v>11.60190143295792</v>
      </c>
      <c r="J24">
        <f t="shared" si="4"/>
        <v>2.6484775241030114</v>
      </c>
      <c r="K24">
        <f t="shared" si="5"/>
        <v>27.480489730834961</v>
      </c>
      <c r="L24" s="1">
        <v>0.43401340399999999</v>
      </c>
      <c r="M24">
        <f t="shared" si="6"/>
        <v>2.642097213552733</v>
      </c>
      <c r="N24" s="1">
        <v>1</v>
      </c>
      <c r="O24">
        <f t="shared" si="7"/>
        <v>5.2841944271054659</v>
      </c>
      <c r="P24" s="1">
        <v>23.557218551635742</v>
      </c>
      <c r="Q24" s="1">
        <v>27.480489730834961</v>
      </c>
      <c r="R24" s="1">
        <v>22.019454956054688</v>
      </c>
      <c r="S24" s="1">
        <v>399.93035888671875</v>
      </c>
      <c r="T24" s="1">
        <v>397.600830078125</v>
      </c>
      <c r="U24" s="1">
        <v>12.559439659118652</v>
      </c>
      <c r="V24" s="1">
        <v>13.55306339263916</v>
      </c>
      <c r="W24" s="1">
        <v>32.823539733886719</v>
      </c>
      <c r="X24" s="1">
        <v>35.420333862304687</v>
      </c>
      <c r="Y24" s="1">
        <v>499.90109252929687</v>
      </c>
      <c r="Z24" s="1">
        <v>1501.4395751953125</v>
      </c>
      <c r="AA24" s="1">
        <v>1953.0450439453125</v>
      </c>
      <c r="AB24" s="1">
        <v>76.214508056640625</v>
      </c>
      <c r="AC24" s="1">
        <v>3.0406816005706787</v>
      </c>
      <c r="AD24" s="1">
        <v>0.45808005332946777</v>
      </c>
      <c r="AE24" s="1">
        <v>0.66666668653488159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11.518102618998762</v>
      </c>
      <c r="AM24">
        <f t="shared" si="9"/>
        <v>1.1601901432957921E-2</v>
      </c>
      <c r="AN24">
        <f t="shared" si="10"/>
        <v>300.63048973083494</v>
      </c>
      <c r="AO24">
        <f t="shared" si="11"/>
        <v>296.70721855163572</v>
      </c>
      <c r="AP24">
        <f t="shared" si="12"/>
        <v>240.23032666168365</v>
      </c>
      <c r="AQ24">
        <f t="shared" si="13"/>
        <v>-2.1452956665331864</v>
      </c>
      <c r="AR24">
        <f t="shared" si="14"/>
        <v>3.6814175832334701</v>
      </c>
      <c r="AS24">
        <f t="shared" si="15"/>
        <v>48.30337001581821</v>
      </c>
      <c r="AT24">
        <f t="shared" si="16"/>
        <v>34.75030662317905</v>
      </c>
      <c r="AU24">
        <f t="shared" si="17"/>
        <v>25.518854141235352</v>
      </c>
      <c r="AV24">
        <f t="shared" si="18"/>
        <v>3.279376094997446</v>
      </c>
      <c r="AW24">
        <f t="shared" si="19"/>
        <v>0.32353888076944254</v>
      </c>
      <c r="AX24">
        <f t="shared" si="20"/>
        <v>1.0329400591304585</v>
      </c>
      <c r="AY24">
        <f t="shared" si="21"/>
        <v>2.2464360358669877</v>
      </c>
      <c r="AZ24">
        <f t="shared" si="22"/>
        <v>0.20400736656365148</v>
      </c>
      <c r="BA24">
        <f t="shared" si="23"/>
        <v>20.556108474068029</v>
      </c>
      <c r="BB24">
        <f t="shared" si="24"/>
        <v>0.6783533399566205</v>
      </c>
      <c r="BC24">
        <f t="shared" si="25"/>
        <v>30.307580137465141</v>
      </c>
      <c r="BD24">
        <f t="shared" si="26"/>
        <v>391.92438954859432</v>
      </c>
      <c r="BE24">
        <f t="shared" si="27"/>
        <v>1.7181856360970499E-2</v>
      </c>
    </row>
    <row r="25" spans="1:115" x14ac:dyDescent="0.25">
      <c r="A25" s="1">
        <v>11</v>
      </c>
      <c r="B25" s="1" t="s">
        <v>79</v>
      </c>
      <c r="C25" s="1">
        <v>21060206</v>
      </c>
      <c r="D25" s="1">
        <v>1</v>
      </c>
      <c r="E25" s="1">
        <v>0</v>
      </c>
      <c r="F25">
        <f t="shared" si="0"/>
        <v>22.0371572753129</v>
      </c>
      <c r="G25">
        <f t="shared" si="1"/>
        <v>0.344905798383006</v>
      </c>
      <c r="H25">
        <f t="shared" si="2"/>
        <v>270.65873786006557</v>
      </c>
      <c r="I25">
        <f t="shared" si="3"/>
        <v>11.609413939988126</v>
      </c>
      <c r="J25">
        <f t="shared" si="4"/>
        <v>2.6482703299835135</v>
      </c>
      <c r="K25">
        <f t="shared" si="5"/>
        <v>27.479352951049805</v>
      </c>
      <c r="L25" s="1">
        <v>0.43401340399999999</v>
      </c>
      <c r="M25">
        <f t="shared" si="6"/>
        <v>2.642097213552733</v>
      </c>
      <c r="N25" s="1">
        <v>1</v>
      </c>
      <c r="O25">
        <f t="shared" si="7"/>
        <v>5.2841944271054659</v>
      </c>
      <c r="P25" s="1">
        <v>23.557579040527344</v>
      </c>
      <c r="Q25" s="1">
        <v>27.479352951049805</v>
      </c>
      <c r="R25" s="1">
        <v>22.019708633422852</v>
      </c>
      <c r="S25" s="1">
        <v>399.915771484375</v>
      </c>
      <c r="T25" s="1">
        <v>397.60183715820312</v>
      </c>
      <c r="U25" s="1">
        <v>12.55840015411377</v>
      </c>
      <c r="V25" s="1">
        <v>13.552632331848145</v>
      </c>
      <c r="W25" s="1">
        <v>32.819957733154297</v>
      </c>
      <c r="X25" s="1">
        <v>35.418270111083984</v>
      </c>
      <c r="Y25" s="1">
        <v>499.91888427734375</v>
      </c>
      <c r="Z25" s="1">
        <v>1501.4630126953125</v>
      </c>
      <c r="AA25" s="1">
        <v>1952.82861328125</v>
      </c>
      <c r="AB25" s="1">
        <v>76.214149475097656</v>
      </c>
      <c r="AC25" s="1">
        <v>3.0406816005706787</v>
      </c>
      <c r="AD25" s="1">
        <v>0.45808005332946777</v>
      </c>
      <c r="AE25" s="1">
        <v>0.66666668653488159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11.518512554449671</v>
      </c>
      <c r="AM25">
        <f t="shared" si="9"/>
        <v>1.1609413939988126E-2</v>
      </c>
      <c r="AN25">
        <f t="shared" si="10"/>
        <v>300.62935295104978</v>
      </c>
      <c r="AO25">
        <f t="shared" si="11"/>
        <v>296.70757904052732</v>
      </c>
      <c r="AP25">
        <f t="shared" si="12"/>
        <v>240.23407666159983</v>
      </c>
      <c r="AQ25">
        <f t="shared" si="13"/>
        <v>-2.1474003704337914</v>
      </c>
      <c r="AR25">
        <f t="shared" si="14"/>
        <v>3.6811726763040293</v>
      </c>
      <c r="AS25">
        <f t="shared" si="15"/>
        <v>48.300383874346352</v>
      </c>
      <c r="AT25">
        <f t="shared" si="16"/>
        <v>34.747751542498207</v>
      </c>
      <c r="AU25">
        <f t="shared" si="17"/>
        <v>25.518465995788574</v>
      </c>
      <c r="AV25">
        <f t="shared" si="18"/>
        <v>3.2793005033330389</v>
      </c>
      <c r="AW25">
        <f t="shared" si="19"/>
        <v>0.32377275669020228</v>
      </c>
      <c r="AX25">
        <f t="shared" si="20"/>
        <v>1.0329023463205158</v>
      </c>
      <c r="AY25">
        <f t="shared" si="21"/>
        <v>2.2463981570125231</v>
      </c>
      <c r="AZ25">
        <f t="shared" si="22"/>
        <v>0.20415614740921878</v>
      </c>
      <c r="BA25">
        <f t="shared" si="23"/>
        <v>20.62802550400831</v>
      </c>
      <c r="BB25">
        <f t="shared" si="24"/>
        <v>0.68072808665713547</v>
      </c>
      <c r="BC25">
        <f t="shared" si="25"/>
        <v>30.311804589479163</v>
      </c>
      <c r="BD25">
        <f t="shared" si="26"/>
        <v>391.97180920747746</v>
      </c>
      <c r="BE25">
        <f t="shared" si="27"/>
        <v>1.7041684869825092E-2</v>
      </c>
    </row>
    <row r="26" spans="1:115" x14ac:dyDescent="0.25">
      <c r="A26" s="1">
        <v>12</v>
      </c>
      <c r="B26" s="1" t="s">
        <v>80</v>
      </c>
      <c r="C26" s="1">
        <v>21060206</v>
      </c>
      <c r="D26" s="1">
        <v>1</v>
      </c>
      <c r="E26" s="1">
        <v>0</v>
      </c>
      <c r="F26">
        <f t="shared" si="0"/>
        <v>22.677707386375666</v>
      </c>
      <c r="G26">
        <f t="shared" si="1"/>
        <v>0.34532362293605151</v>
      </c>
      <c r="H26">
        <f t="shared" si="2"/>
        <v>267.69801313889474</v>
      </c>
      <c r="I26">
        <f t="shared" si="3"/>
        <v>11.6208091292118</v>
      </c>
      <c r="J26">
        <f t="shared" si="4"/>
        <v>2.6478643387617531</v>
      </c>
      <c r="K26">
        <f t="shared" si="5"/>
        <v>27.477237701416016</v>
      </c>
      <c r="L26" s="1">
        <v>0.43401340399999999</v>
      </c>
      <c r="M26">
        <f t="shared" si="6"/>
        <v>2.642097213552733</v>
      </c>
      <c r="N26" s="1">
        <v>1</v>
      </c>
      <c r="O26">
        <f t="shared" si="7"/>
        <v>5.2841944271054659</v>
      </c>
      <c r="P26" s="1">
        <v>23.558134078979492</v>
      </c>
      <c r="Q26" s="1">
        <v>27.477237701416016</v>
      </c>
      <c r="R26" s="1">
        <v>22.020053863525391</v>
      </c>
      <c r="S26" s="1">
        <v>399.932861328125</v>
      </c>
      <c r="T26" s="1">
        <v>397.56295776367187</v>
      </c>
      <c r="U26" s="1">
        <v>12.556787490844727</v>
      </c>
      <c r="V26" s="1">
        <v>13.551998138427734</v>
      </c>
      <c r="W26" s="1">
        <v>32.814601898193359</v>
      </c>
      <c r="X26" s="1">
        <v>35.415382385253906</v>
      </c>
      <c r="Y26" s="1">
        <v>499.91790771484375</v>
      </c>
      <c r="Z26" s="1">
        <v>1501.46484375</v>
      </c>
      <c r="AA26" s="1">
        <v>1952.5401611328125</v>
      </c>
      <c r="AB26" s="1">
        <v>76.21405029296875</v>
      </c>
      <c r="AC26" s="1">
        <v>3.0406816005706787</v>
      </c>
      <c r="AD26" s="1">
        <v>0.45808005332946777</v>
      </c>
      <c r="AE26" s="1">
        <v>0.66666668653488159</v>
      </c>
      <c r="AF26" s="1">
        <v>-0.21956524252891541</v>
      </c>
      <c r="AG26" s="1">
        <v>2.737391471862793</v>
      </c>
      <c r="AH26" s="1">
        <v>1</v>
      </c>
      <c r="AI26" s="1">
        <v>0</v>
      </c>
      <c r="AJ26" s="1">
        <v>0.15999999642372131</v>
      </c>
      <c r="AK26" s="1">
        <v>111115</v>
      </c>
      <c r="AL26">
        <f t="shared" si="8"/>
        <v>11.518490053704509</v>
      </c>
      <c r="AM26">
        <f t="shared" si="9"/>
        <v>1.16208091292118E-2</v>
      </c>
      <c r="AN26">
        <f t="shared" si="10"/>
        <v>300.62723770141599</v>
      </c>
      <c r="AO26">
        <f t="shared" si="11"/>
        <v>296.70813407897947</v>
      </c>
      <c r="AP26">
        <f t="shared" si="12"/>
        <v>240.23436963034328</v>
      </c>
      <c r="AQ26">
        <f t="shared" si="13"/>
        <v>-2.1505984375222509</v>
      </c>
      <c r="AR26">
        <f t="shared" si="14"/>
        <v>3.6807170064541035</v>
      </c>
      <c r="AS26">
        <f t="shared" si="15"/>
        <v>48.294467913794549</v>
      </c>
      <c r="AT26">
        <f t="shared" si="16"/>
        <v>34.742469775366814</v>
      </c>
      <c r="AU26">
        <f t="shared" si="17"/>
        <v>25.517685890197754</v>
      </c>
      <c r="AV26">
        <f t="shared" si="18"/>
        <v>3.2791485816927741</v>
      </c>
      <c r="AW26">
        <f t="shared" si="19"/>
        <v>0.32414092070512063</v>
      </c>
      <c r="AX26">
        <f t="shared" si="20"/>
        <v>1.0328526676923502</v>
      </c>
      <c r="AY26">
        <f t="shared" si="21"/>
        <v>2.2462959140004237</v>
      </c>
      <c r="AZ26">
        <f t="shared" si="22"/>
        <v>0.20439035988544901</v>
      </c>
      <c r="BA26">
        <f t="shared" si="23"/>
        <v>20.402349836695532</v>
      </c>
      <c r="BB26">
        <f t="shared" si="24"/>
        <v>0.6733474734284115</v>
      </c>
      <c r="BC26">
        <f t="shared" si="25"/>
        <v>30.319269687731243</v>
      </c>
      <c r="BD26">
        <f t="shared" si="26"/>
        <v>391.76928279695096</v>
      </c>
      <c r="BE26">
        <f t="shared" si="27"/>
        <v>1.7550419502984315E-2</v>
      </c>
    </row>
    <row r="27" spans="1:115" x14ac:dyDescent="0.25">
      <c r="A27" s="1">
        <v>13</v>
      </c>
      <c r="B27" s="1" t="s">
        <v>80</v>
      </c>
      <c r="C27" s="1">
        <v>21060206</v>
      </c>
      <c r="D27" s="1">
        <v>1</v>
      </c>
      <c r="E27" s="1">
        <v>0</v>
      </c>
      <c r="F27">
        <f t="shared" si="0"/>
        <v>22.579584389697999</v>
      </c>
      <c r="G27">
        <f t="shared" si="1"/>
        <v>0.34557478464817848</v>
      </c>
      <c r="H27">
        <f t="shared" si="2"/>
        <v>268.23898491915946</v>
      </c>
      <c r="I27">
        <f t="shared" si="3"/>
        <v>11.628411901556547</v>
      </c>
      <c r="J27">
        <f t="shared" si="4"/>
        <v>2.6477998737911568</v>
      </c>
      <c r="K27">
        <f t="shared" si="5"/>
        <v>27.476364135742187</v>
      </c>
      <c r="L27" s="1">
        <v>0.43401340399999999</v>
      </c>
      <c r="M27">
        <f t="shared" si="6"/>
        <v>2.642097213552733</v>
      </c>
      <c r="N27" s="1">
        <v>1</v>
      </c>
      <c r="O27">
        <f t="shared" si="7"/>
        <v>5.2841944271054659</v>
      </c>
      <c r="P27" s="1">
        <v>23.558469772338867</v>
      </c>
      <c r="Q27" s="1">
        <v>27.476364135742187</v>
      </c>
      <c r="R27" s="1">
        <v>22.019929885864258</v>
      </c>
      <c r="S27" s="1">
        <v>399.9241943359375</v>
      </c>
      <c r="T27" s="1">
        <v>397.56253051757812</v>
      </c>
      <c r="U27" s="1">
        <v>12.554478645324707</v>
      </c>
      <c r="V27" s="1">
        <v>13.550349235534668</v>
      </c>
      <c r="W27" s="1">
        <v>32.807964324951172</v>
      </c>
      <c r="X27" s="1">
        <v>35.410419464111328</v>
      </c>
      <c r="Y27" s="1">
        <v>499.914306640625</v>
      </c>
      <c r="Z27" s="1">
        <v>1501.446044921875</v>
      </c>
      <c r="AA27" s="1">
        <v>1952.406982421875</v>
      </c>
      <c r="AB27" s="1">
        <v>76.214195251464844</v>
      </c>
      <c r="AC27" s="1">
        <v>3.0406816005706787</v>
      </c>
      <c r="AD27" s="1">
        <v>0.45808005332946777</v>
      </c>
      <c r="AE27" s="1">
        <v>0.66666668653488159</v>
      </c>
      <c r="AF27" s="1">
        <v>-0.21956524252891541</v>
      </c>
      <c r="AG27" s="1">
        <v>2.737391471862793</v>
      </c>
      <c r="AH27" s="1">
        <v>1</v>
      </c>
      <c r="AI27" s="1">
        <v>0</v>
      </c>
      <c r="AJ27" s="1">
        <v>0.15999999642372131</v>
      </c>
      <c r="AK27" s="1">
        <v>111115</v>
      </c>
      <c r="AL27">
        <f t="shared" si="8"/>
        <v>11.518407082206727</v>
      </c>
      <c r="AM27">
        <f t="shared" si="9"/>
        <v>1.1628411901556546E-2</v>
      </c>
      <c r="AN27">
        <f t="shared" si="10"/>
        <v>300.62636413574216</v>
      </c>
      <c r="AO27">
        <f t="shared" si="11"/>
        <v>296.70846977233884</v>
      </c>
      <c r="AP27">
        <f t="shared" si="12"/>
        <v>240.23136181791051</v>
      </c>
      <c r="AQ27">
        <f t="shared" si="13"/>
        <v>-2.1527982862786286</v>
      </c>
      <c r="AR27">
        <f t="shared" si="14"/>
        <v>3.6805288361537332</v>
      </c>
      <c r="AS27">
        <f t="shared" si="15"/>
        <v>48.291907091717185</v>
      </c>
      <c r="AT27">
        <f t="shared" si="16"/>
        <v>34.741557856182517</v>
      </c>
      <c r="AU27">
        <f t="shared" si="17"/>
        <v>25.517416954040527</v>
      </c>
      <c r="AV27">
        <f t="shared" si="18"/>
        <v>3.2790962091540323</v>
      </c>
      <c r="AW27">
        <f t="shared" si="19"/>
        <v>0.32436220429314194</v>
      </c>
      <c r="AX27">
        <f t="shared" si="20"/>
        <v>1.0327289623625766</v>
      </c>
      <c r="AY27">
        <f t="shared" si="21"/>
        <v>2.2463672467914559</v>
      </c>
      <c r="AZ27">
        <f t="shared" si="22"/>
        <v>0.20453113468542969</v>
      </c>
      <c r="BA27">
        <f t="shared" si="23"/>
        <v>20.443618370683556</v>
      </c>
      <c r="BB27">
        <f t="shared" si="24"/>
        <v>0.67470891829253854</v>
      </c>
      <c r="BC27">
        <f t="shared" si="25"/>
        <v>30.320663839428875</v>
      </c>
      <c r="BD27">
        <f t="shared" si="26"/>
        <v>391.79392390277769</v>
      </c>
      <c r="BE27">
        <f t="shared" si="27"/>
        <v>1.7474185946894288E-2</v>
      </c>
    </row>
    <row r="28" spans="1:115" x14ac:dyDescent="0.25">
      <c r="A28" s="1">
        <v>14</v>
      </c>
      <c r="B28" s="1" t="s">
        <v>81</v>
      </c>
      <c r="C28" s="1">
        <v>21060206</v>
      </c>
      <c r="D28" s="1">
        <v>1</v>
      </c>
      <c r="E28" s="1">
        <v>0</v>
      </c>
      <c r="F28">
        <f t="shared" si="0"/>
        <v>22.319838465044242</v>
      </c>
      <c r="G28">
        <f t="shared" si="1"/>
        <v>0.34643459519781611</v>
      </c>
      <c r="H28">
        <f t="shared" si="2"/>
        <v>269.74313169640465</v>
      </c>
      <c r="I28">
        <f t="shared" si="3"/>
        <v>11.65346789653093</v>
      </c>
      <c r="J28">
        <f t="shared" si="4"/>
        <v>2.6473235488487816</v>
      </c>
      <c r="K28">
        <f t="shared" si="5"/>
        <v>27.474287033081055</v>
      </c>
      <c r="L28" s="1">
        <v>0.43401340399999999</v>
      </c>
      <c r="M28">
        <f t="shared" si="6"/>
        <v>2.642097213552733</v>
      </c>
      <c r="N28" s="1">
        <v>1</v>
      </c>
      <c r="O28">
        <f t="shared" si="7"/>
        <v>5.2841944271054659</v>
      </c>
      <c r="P28" s="1">
        <v>23.558815002441406</v>
      </c>
      <c r="Q28" s="1">
        <v>27.474287033081055</v>
      </c>
      <c r="R28" s="1">
        <v>22.019847869873047</v>
      </c>
      <c r="S28" s="1">
        <v>399.919677734375</v>
      </c>
      <c r="T28" s="1">
        <v>397.57968139648437</v>
      </c>
      <c r="U28" s="1">
        <v>12.552750587463379</v>
      </c>
      <c r="V28" s="1">
        <v>13.550766944885254</v>
      </c>
      <c r="W28" s="1">
        <v>32.802677154541016</v>
      </c>
      <c r="X28" s="1">
        <v>35.410678863525391</v>
      </c>
      <c r="Y28" s="1">
        <v>499.91412353515625</v>
      </c>
      <c r="Z28" s="1">
        <v>1501.4051513671875</v>
      </c>
      <c r="AA28" s="1">
        <v>1952.2547607421875</v>
      </c>
      <c r="AB28" s="1">
        <v>76.213981628417969</v>
      </c>
      <c r="AC28" s="1">
        <v>3.0406816005706787</v>
      </c>
      <c r="AD28" s="1">
        <v>0.45808005332946777</v>
      </c>
      <c r="AE28" s="1">
        <v>0.66666668653488159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si="8"/>
        <v>11.518402863317009</v>
      </c>
      <c r="AM28">
        <f t="shared" si="9"/>
        <v>1.165346789653093E-2</v>
      </c>
      <c r="AN28">
        <f t="shared" si="10"/>
        <v>300.62428703308103</v>
      </c>
      <c r="AO28">
        <f t="shared" si="11"/>
        <v>296.70881500244138</v>
      </c>
      <c r="AP28">
        <f t="shared" si="12"/>
        <v>240.22481884930676</v>
      </c>
      <c r="AQ28">
        <f t="shared" si="13"/>
        <v>-2.1601457216659132</v>
      </c>
      <c r="AR28">
        <f t="shared" si="14"/>
        <v>3.6800814518372396</v>
      </c>
      <c r="AS28">
        <f t="shared" si="15"/>
        <v>48.286172342753503</v>
      </c>
      <c r="AT28">
        <f t="shared" si="16"/>
        <v>34.735405397868249</v>
      </c>
      <c r="AU28">
        <f t="shared" si="17"/>
        <v>25.51655101776123</v>
      </c>
      <c r="AV28">
        <f t="shared" si="18"/>
        <v>3.2789275819724941</v>
      </c>
      <c r="AW28">
        <f t="shared" si="19"/>
        <v>0.32511958256344081</v>
      </c>
      <c r="AX28">
        <f t="shared" si="20"/>
        <v>1.0327579029884582</v>
      </c>
      <c r="AY28">
        <f t="shared" si="21"/>
        <v>2.2461696789840362</v>
      </c>
      <c r="AZ28">
        <f t="shared" si="22"/>
        <v>0.20501297176771544</v>
      </c>
      <c r="BA28">
        <f t="shared" si="23"/>
        <v>20.558198083501715</v>
      </c>
      <c r="BB28">
        <f t="shared" si="24"/>
        <v>0.67846307122371441</v>
      </c>
      <c r="BC28">
        <f t="shared" si="25"/>
        <v>30.335560138741457</v>
      </c>
      <c r="BD28">
        <f t="shared" si="26"/>
        <v>391.87743437596453</v>
      </c>
      <c r="BE28">
        <f t="shared" si="27"/>
        <v>1.7277973739966715E-2</v>
      </c>
    </row>
    <row r="29" spans="1:115" x14ac:dyDescent="0.25">
      <c r="A29" s="1">
        <v>15</v>
      </c>
      <c r="B29" s="1" t="s">
        <v>81</v>
      </c>
      <c r="C29" s="1">
        <v>21060206</v>
      </c>
      <c r="D29" s="1">
        <v>1</v>
      </c>
      <c r="E29" s="1">
        <v>0</v>
      </c>
      <c r="F29">
        <f t="shared" si="0"/>
        <v>22.929576838686863</v>
      </c>
      <c r="G29">
        <f t="shared" si="1"/>
        <v>0.34663243885257317</v>
      </c>
      <c r="H29">
        <f t="shared" si="2"/>
        <v>266.90085122678727</v>
      </c>
      <c r="I29">
        <f t="shared" si="3"/>
        <v>11.658170386080451</v>
      </c>
      <c r="J29">
        <f t="shared" si="4"/>
        <v>2.6469917159769007</v>
      </c>
      <c r="K29">
        <f t="shared" si="5"/>
        <v>27.472537994384766</v>
      </c>
      <c r="L29" s="1">
        <v>0.43401340399999999</v>
      </c>
      <c r="M29">
        <f t="shared" si="6"/>
        <v>2.642097213552733</v>
      </c>
      <c r="N29" s="1">
        <v>1</v>
      </c>
      <c r="O29">
        <f t="shared" si="7"/>
        <v>5.2841944271054659</v>
      </c>
      <c r="P29" s="1">
        <v>23.559284210205078</v>
      </c>
      <c r="Q29" s="1">
        <v>27.472537994384766</v>
      </c>
      <c r="R29" s="1">
        <v>22.019887924194336</v>
      </c>
      <c r="S29" s="1">
        <v>399.96035766601562</v>
      </c>
      <c r="T29" s="1">
        <v>397.5673828125</v>
      </c>
      <c r="U29" s="1">
        <v>12.551749229431152</v>
      </c>
      <c r="V29" s="1">
        <v>13.550124168395996</v>
      </c>
      <c r="W29" s="1">
        <v>32.799263000488281</v>
      </c>
      <c r="X29" s="1">
        <v>35.40814208984375</v>
      </c>
      <c r="Y29" s="1">
        <v>499.93655395507812</v>
      </c>
      <c r="Z29" s="1">
        <v>1501.378662109375</v>
      </c>
      <c r="AA29" s="1">
        <v>1952.1014404296875</v>
      </c>
      <c r="AB29" s="1">
        <v>76.214286804199219</v>
      </c>
      <c r="AC29" s="1">
        <v>3.0406816005706787</v>
      </c>
      <c r="AD29" s="1">
        <v>0.45808005332946777</v>
      </c>
      <c r="AE29" s="1">
        <v>0.66666668653488159</v>
      </c>
      <c r="AF29" s="1">
        <v>-0.21956524252891541</v>
      </c>
      <c r="AG29" s="1">
        <v>2.737391471862793</v>
      </c>
      <c r="AH29" s="1">
        <v>1</v>
      </c>
      <c r="AI29" s="1">
        <v>0</v>
      </c>
      <c r="AJ29" s="1">
        <v>0.15999999642372131</v>
      </c>
      <c r="AK29" s="1">
        <v>111115</v>
      </c>
      <c r="AL29">
        <f t="shared" si="8"/>
        <v>11.518919677307432</v>
      </c>
      <c r="AM29">
        <f t="shared" si="9"/>
        <v>1.1658170386080451E-2</v>
      </c>
      <c r="AN29">
        <f t="shared" si="10"/>
        <v>300.62253799438474</v>
      </c>
      <c r="AO29">
        <f t="shared" si="11"/>
        <v>296.70928421020506</v>
      </c>
      <c r="AP29">
        <f t="shared" si="12"/>
        <v>240.22058056815149</v>
      </c>
      <c r="AQ29">
        <f t="shared" si="13"/>
        <v>-2.161408683975186</v>
      </c>
      <c r="AR29">
        <f t="shared" si="14"/>
        <v>3.6797047655795447</v>
      </c>
      <c r="AS29">
        <f t="shared" si="15"/>
        <v>48.281036533648987</v>
      </c>
      <c r="AT29">
        <f t="shared" si="16"/>
        <v>34.730912365252991</v>
      </c>
      <c r="AU29">
        <f t="shared" si="17"/>
        <v>25.515911102294922</v>
      </c>
      <c r="AV29">
        <f t="shared" si="18"/>
        <v>3.2788029735817066</v>
      </c>
      <c r="AW29">
        <f t="shared" si="19"/>
        <v>0.32529382366777837</v>
      </c>
      <c r="AX29">
        <f t="shared" si="20"/>
        <v>1.032713049602644</v>
      </c>
      <c r="AY29">
        <f t="shared" si="21"/>
        <v>2.2460899239790626</v>
      </c>
      <c r="AZ29">
        <f t="shared" si="22"/>
        <v>0.20512382518846561</v>
      </c>
      <c r="BA29">
        <f t="shared" si="23"/>
        <v>20.341658023683269</v>
      </c>
      <c r="BB29">
        <f t="shared" si="24"/>
        <v>0.67133487998602381</v>
      </c>
      <c r="BC29">
        <f t="shared" si="25"/>
        <v>30.339817128273982</v>
      </c>
      <c r="BD29">
        <f t="shared" si="26"/>
        <v>391.7093605237207</v>
      </c>
      <c r="BE29">
        <f t="shared" si="27"/>
        <v>1.7760085364933165E-2</v>
      </c>
      <c r="BF29">
        <f>AVERAGE(F15:F29)</f>
        <v>22.773575392446272</v>
      </c>
      <c r="BG29">
        <f>AVERAGE(P15:P29)</f>
        <v>23.557286834716798</v>
      </c>
      <c r="BH29">
        <f>AVERAGE(Q15:Q29)</f>
        <v>27.478828048706056</v>
      </c>
      <c r="BI29">
        <f>AVERAGE(C15:C29)</f>
        <v>21060206</v>
      </c>
      <c r="BJ29">
        <f t="shared" ref="BJ29:DK29" si="28">AVERAGE(D15:D29)</f>
        <v>1</v>
      </c>
      <c r="BK29">
        <f t="shared" si="28"/>
        <v>0</v>
      </c>
      <c r="BL29">
        <f t="shared" si="28"/>
        <v>22.773575392446272</v>
      </c>
      <c r="BM29">
        <f t="shared" si="28"/>
        <v>0.34535100418744608</v>
      </c>
      <c r="BN29">
        <f t="shared" si="28"/>
        <v>267.30954910791758</v>
      </c>
      <c r="BO29">
        <f t="shared" si="28"/>
        <v>11.621825501117286</v>
      </c>
      <c r="BP29">
        <f t="shared" si="28"/>
        <v>2.6478965520922633</v>
      </c>
      <c r="BQ29">
        <f t="shared" si="28"/>
        <v>27.478828048706056</v>
      </c>
      <c r="BR29">
        <f t="shared" si="28"/>
        <v>0.43401340399999994</v>
      </c>
      <c r="BS29">
        <f t="shared" si="28"/>
        <v>2.642097213552733</v>
      </c>
      <c r="BT29">
        <f t="shared" si="28"/>
        <v>1</v>
      </c>
      <c r="BU29">
        <f t="shared" si="28"/>
        <v>5.2841944271054659</v>
      </c>
      <c r="BV29">
        <f t="shared" si="28"/>
        <v>23.557286834716798</v>
      </c>
      <c r="BW29">
        <f t="shared" si="28"/>
        <v>27.478828048706056</v>
      </c>
      <c r="BX29">
        <f t="shared" si="28"/>
        <v>22.019318644205729</v>
      </c>
      <c r="BY29">
        <f t="shared" si="28"/>
        <v>400.00961100260417</v>
      </c>
      <c r="BZ29">
        <f t="shared" si="28"/>
        <v>397.6312255859375</v>
      </c>
      <c r="CA29">
        <f t="shared" si="28"/>
        <v>12.560719362894694</v>
      </c>
      <c r="CB29">
        <f t="shared" si="28"/>
        <v>13.556036313374838</v>
      </c>
      <c r="CC29">
        <f t="shared" si="28"/>
        <v>32.826638539632164</v>
      </c>
      <c r="CD29">
        <f t="shared" si="28"/>
        <v>35.427836100260414</v>
      </c>
      <c r="CE29">
        <f t="shared" si="28"/>
        <v>499.90619303385415</v>
      </c>
      <c r="CF29">
        <f t="shared" si="28"/>
        <v>1501.3972900390625</v>
      </c>
      <c r="CG29">
        <f t="shared" si="28"/>
        <v>1953.2302164713542</v>
      </c>
      <c r="CH29">
        <f t="shared" si="28"/>
        <v>76.214247639973962</v>
      </c>
      <c r="CI29">
        <f t="shared" si="28"/>
        <v>3.0406816005706787</v>
      </c>
      <c r="CJ29">
        <f t="shared" si="28"/>
        <v>0.45808005332946777</v>
      </c>
      <c r="CK29">
        <f t="shared" si="28"/>
        <v>0.84444445371627808</v>
      </c>
      <c r="CL29">
        <f t="shared" si="28"/>
        <v>-0.21956524252891541</v>
      </c>
      <c r="CM29">
        <f t="shared" si="28"/>
        <v>2.737391471862793</v>
      </c>
      <c r="CN29">
        <f t="shared" si="28"/>
        <v>1</v>
      </c>
      <c r="CO29">
        <f t="shared" si="28"/>
        <v>0</v>
      </c>
      <c r="CP29">
        <f t="shared" si="28"/>
        <v>0.15999999642372131</v>
      </c>
      <c r="CQ29">
        <f t="shared" si="28"/>
        <v>111115</v>
      </c>
      <c r="CR29">
        <f t="shared" si="28"/>
        <v>11.51822013851568</v>
      </c>
      <c r="CS29">
        <f t="shared" si="28"/>
        <v>1.1621825501117285E-2</v>
      </c>
      <c r="CT29">
        <f t="shared" si="28"/>
        <v>300.62882804870605</v>
      </c>
      <c r="CU29">
        <f t="shared" si="28"/>
        <v>296.7072868347168</v>
      </c>
      <c r="CV29">
        <f t="shared" si="28"/>
        <v>240.22356103683487</v>
      </c>
      <c r="CW29">
        <f t="shared" si="28"/>
        <v>-2.1511637491275208</v>
      </c>
      <c r="CX29">
        <f t="shared" si="28"/>
        <v>3.6810596605847019</v>
      </c>
      <c r="CY29">
        <f t="shared" si="28"/>
        <v>48.298838780898258</v>
      </c>
      <c r="CZ29">
        <f t="shared" si="28"/>
        <v>34.742802467523425</v>
      </c>
      <c r="DA29">
        <f t="shared" si="28"/>
        <v>25.518057441711427</v>
      </c>
      <c r="DB29">
        <f t="shared" si="28"/>
        <v>3.2792209499621574</v>
      </c>
      <c r="DC29">
        <f t="shared" si="28"/>
        <v>0.32416494846308275</v>
      </c>
      <c r="DD29">
        <f t="shared" si="28"/>
        <v>1.0331631084924386</v>
      </c>
      <c r="DE29">
        <f t="shared" si="28"/>
        <v>2.2460578414697183</v>
      </c>
      <c r="DF29">
        <f t="shared" si="28"/>
        <v>0.20440565404723407</v>
      </c>
      <c r="DG29">
        <f t="shared" si="28"/>
        <v>20.372795916443803</v>
      </c>
      <c r="DH29">
        <f t="shared" si="28"/>
        <v>0.67225467058692456</v>
      </c>
      <c r="DI29">
        <f t="shared" si="28"/>
        <v>30.324943505599453</v>
      </c>
      <c r="DJ29">
        <f t="shared" si="28"/>
        <v>391.81305836973922</v>
      </c>
      <c r="DK29">
        <f t="shared" si="28"/>
        <v>1.7626035321837416E-2</v>
      </c>
    </row>
    <row r="30" spans="1:115" x14ac:dyDescent="0.25">
      <c r="A30" s="1" t="s">
        <v>9</v>
      </c>
      <c r="B30" s="1" t="s">
        <v>82</v>
      </c>
    </row>
    <row r="31" spans="1:115" x14ac:dyDescent="0.25">
      <c r="A31" s="1" t="s">
        <v>9</v>
      </c>
      <c r="B31" s="1" t="s">
        <v>83</v>
      </c>
    </row>
    <row r="32" spans="1:115" x14ac:dyDescent="0.25">
      <c r="A32" s="1" t="s">
        <v>9</v>
      </c>
      <c r="B32" s="1" t="s">
        <v>84</v>
      </c>
    </row>
    <row r="33" spans="1:115" x14ac:dyDescent="0.25">
      <c r="A33" s="1">
        <v>16</v>
      </c>
      <c r="B33" s="1" t="s">
        <v>85</v>
      </c>
      <c r="C33" s="1">
        <v>21060206</v>
      </c>
      <c r="D33" s="1">
        <v>1</v>
      </c>
      <c r="E33" s="1">
        <v>0</v>
      </c>
      <c r="F33">
        <f t="shared" ref="F33:F47" si="29">(S33-T33*(1000-U33)/(1000-V33))*AL33</f>
        <v>24.694569632606317</v>
      </c>
      <c r="G33">
        <f t="shared" ref="G33:G47" si="30">IF(AW33&lt;&gt;0,1/(1/AW33-1/O33),0)</f>
        <v>0.3749302300407435</v>
      </c>
      <c r="H33">
        <f t="shared" ref="H33:H47" si="31">((AZ33-AM33/2)*T33-F33)/(AZ33+AM33/2)</f>
        <v>265.98563926866098</v>
      </c>
      <c r="I33">
        <f t="shared" ref="I33:I47" si="32">AM33*1000</f>
        <v>12.754306547905831</v>
      </c>
      <c r="J33">
        <f t="shared" ref="J33:J47" si="33">(AR33-AX33)</f>
        <v>2.6752363056550239</v>
      </c>
      <c r="K33">
        <f t="shared" ref="K33:K47" si="34">(Q33+AQ33*E33)</f>
        <v>29.389549255371094</v>
      </c>
      <c r="L33" s="1">
        <v>0.43401340399999999</v>
      </c>
      <c r="M33">
        <f t="shared" ref="M33:M47" si="35">(L33*AF33+AG33)</f>
        <v>2.642097213552733</v>
      </c>
      <c r="N33" s="1">
        <v>1</v>
      </c>
      <c r="O33">
        <f t="shared" ref="O33:O47" si="36">M33*(N33+1)*(N33+1)/(N33*N33+1)</f>
        <v>5.2841944271054659</v>
      </c>
      <c r="P33" s="1">
        <v>27.851219177246094</v>
      </c>
      <c r="Q33" s="1">
        <v>29.389549255371094</v>
      </c>
      <c r="R33" s="1">
        <v>27.045251846313477</v>
      </c>
      <c r="S33" s="1">
        <v>399.49069213867187</v>
      </c>
      <c r="T33" s="1">
        <v>396.90728759765625</v>
      </c>
      <c r="U33" s="1">
        <v>17.784255981445313</v>
      </c>
      <c r="V33" s="1">
        <v>18.87065315246582</v>
      </c>
      <c r="W33" s="1">
        <v>36.025501251220703</v>
      </c>
      <c r="X33" s="1">
        <v>38.226211547851563</v>
      </c>
      <c r="Y33" s="1">
        <v>499.91668701171875</v>
      </c>
      <c r="Z33" s="1">
        <v>1500.04541015625</v>
      </c>
      <c r="AA33" s="1">
        <v>1954.7991943359375</v>
      </c>
      <c r="AB33" s="1">
        <v>76.207695007324219</v>
      </c>
      <c r="AC33" s="1">
        <v>2.5619142055511475</v>
      </c>
      <c r="AD33" s="1">
        <v>0.44963374733924866</v>
      </c>
      <c r="AE33" s="1">
        <v>0.66666668653488159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ref="AL33:AL47" si="37">Y33*0.000001/(L33*0.0001)</f>
        <v>11.518461927773059</v>
      </c>
      <c r="AM33">
        <f t="shared" ref="AM33:AM47" si="38">(V33-U33)/(1000-V33)*AL33</f>
        <v>1.275430654790583E-2</v>
      </c>
      <c r="AN33">
        <f t="shared" ref="AN33:AN47" si="39">(Q33+273.15)</f>
        <v>302.53954925537107</v>
      </c>
      <c r="AO33">
        <f t="shared" ref="AO33:AO47" si="40">(P33+273.15)</f>
        <v>301.00121917724607</v>
      </c>
      <c r="AP33">
        <f t="shared" ref="AP33:AP47" si="41">(Z33*AH33+AA33*AI33)*AJ33</f>
        <v>240.00726026041957</v>
      </c>
      <c r="AQ33">
        <f t="shared" ref="AQ33:AQ47" si="42">((AP33+0.00000010773*(AO33^4-AN33^4))-AM33*44100)/(M33*51.4+0.00000043092*AN33^3)</f>
        <v>-2.3059600779136815</v>
      </c>
      <c r="AR33">
        <f t="shared" ref="AR33:AR47" si="43">0.61365*EXP(17.502*K33/(240.97+K33))</f>
        <v>4.1133252856871403</v>
      </c>
      <c r="AS33">
        <f t="shared" ref="AS33:AS47" si="44">AR33*1000/AB33</f>
        <v>53.975196143799053</v>
      </c>
      <c r="AT33">
        <f t="shared" ref="AT33:AT47" si="45">(AS33-V33)</f>
        <v>35.104542991333233</v>
      </c>
      <c r="AU33">
        <f t="shared" ref="AU33:AU47" si="46">IF(E33,Q33,(P33+Q33)/2)</f>
        <v>28.620384216308594</v>
      </c>
      <c r="AV33">
        <f t="shared" ref="AV33:AV47" si="47">0.61365*EXP(17.502*AU33/(240.97+AU33))</f>
        <v>3.9342694404805663</v>
      </c>
      <c r="AW33">
        <f t="shared" ref="AW33:AW47" si="48">IF(AT33&lt;&gt;0,(1000-(AS33+V33)/2)/AT33*AM33,0)</f>
        <v>0.35009022634496118</v>
      </c>
      <c r="AX33">
        <f t="shared" ref="AX33:AX47" si="49">V33*AB33/1000</f>
        <v>1.4380889800321166</v>
      </c>
      <c r="AY33">
        <f t="shared" ref="AY33:AY47" si="50">(AV33-AX33)</f>
        <v>2.4961804604484499</v>
      </c>
      <c r="AZ33">
        <f t="shared" ref="AZ33:AZ47" si="51">1/(1.6/G33+1.37/O33)</f>
        <v>0.22091029100682907</v>
      </c>
      <c r="BA33">
        <f t="shared" ref="BA33:BA47" si="52">H33*AB33*0.001</f>
        <v>20.270152473714276</v>
      </c>
      <c r="BB33">
        <f t="shared" ref="BB33:BB47" si="53">H33/T33</f>
        <v>0.67014551654765742</v>
      </c>
      <c r="BC33">
        <f t="shared" ref="BC33:BC47" si="54">(1-AM33*AB33/AR33/G33)*100</f>
        <v>36.975100264625574</v>
      </c>
      <c r="BD33">
        <f t="shared" ref="BD33:BD47" si="55">(T33-F33/(O33/1.35))</f>
        <v>390.59834695137499</v>
      </c>
      <c r="BE33">
        <f t="shared" ref="BE33:BE47" si="56">F33*BC33/100/BD33</f>
        <v>2.3376550241034813E-2</v>
      </c>
    </row>
    <row r="34" spans="1:115" x14ac:dyDescent="0.25">
      <c r="A34" s="1">
        <v>17</v>
      </c>
      <c r="B34" s="1" t="s">
        <v>86</v>
      </c>
      <c r="C34" s="1">
        <v>21060206</v>
      </c>
      <c r="D34" s="1">
        <v>1</v>
      </c>
      <c r="E34" s="1">
        <v>0</v>
      </c>
      <c r="F34">
        <f t="shared" si="29"/>
        <v>24.694569632606317</v>
      </c>
      <c r="G34">
        <f t="shared" si="30"/>
        <v>0.3749302300407435</v>
      </c>
      <c r="H34">
        <f t="shared" si="31"/>
        <v>265.98563926866098</v>
      </c>
      <c r="I34">
        <f t="shared" si="32"/>
        <v>12.754306547905831</v>
      </c>
      <c r="J34">
        <f t="shared" si="33"/>
        <v>2.6752363056550239</v>
      </c>
      <c r="K34">
        <f t="shared" si="34"/>
        <v>29.389549255371094</v>
      </c>
      <c r="L34" s="1">
        <v>0.43401340399999999</v>
      </c>
      <c r="M34">
        <f t="shared" si="35"/>
        <v>2.642097213552733</v>
      </c>
      <c r="N34" s="1">
        <v>1</v>
      </c>
      <c r="O34">
        <f t="shared" si="36"/>
        <v>5.2841944271054659</v>
      </c>
      <c r="P34" s="1">
        <v>27.851219177246094</v>
      </c>
      <c r="Q34" s="1">
        <v>29.389549255371094</v>
      </c>
      <c r="R34" s="1">
        <v>27.045251846313477</v>
      </c>
      <c r="S34" s="1">
        <v>399.49069213867187</v>
      </c>
      <c r="T34" s="1">
        <v>396.90728759765625</v>
      </c>
      <c r="U34" s="1">
        <v>17.784255981445313</v>
      </c>
      <c r="V34" s="1">
        <v>18.87065315246582</v>
      </c>
      <c r="W34" s="1">
        <v>36.025501251220703</v>
      </c>
      <c r="X34" s="1">
        <v>38.226211547851563</v>
      </c>
      <c r="Y34" s="1">
        <v>499.91668701171875</v>
      </c>
      <c r="Z34" s="1">
        <v>1500.04541015625</v>
      </c>
      <c r="AA34" s="1">
        <v>1954.7991943359375</v>
      </c>
      <c r="AB34" s="1">
        <v>76.207695007324219</v>
      </c>
      <c r="AC34" s="1">
        <v>2.5619142055511475</v>
      </c>
      <c r="AD34" s="1">
        <v>0.44963374733924866</v>
      </c>
      <c r="AE34" s="1">
        <v>0.66666668653488159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37"/>
        <v>11.518461927773059</v>
      </c>
      <c r="AM34">
        <f t="shared" si="38"/>
        <v>1.275430654790583E-2</v>
      </c>
      <c r="AN34">
        <f t="shared" si="39"/>
        <v>302.53954925537107</v>
      </c>
      <c r="AO34">
        <f t="shared" si="40"/>
        <v>301.00121917724607</v>
      </c>
      <c r="AP34">
        <f t="shared" si="41"/>
        <v>240.00726026041957</v>
      </c>
      <c r="AQ34">
        <f t="shared" si="42"/>
        <v>-2.3059600779136815</v>
      </c>
      <c r="AR34">
        <f t="shared" si="43"/>
        <v>4.1133252856871403</v>
      </c>
      <c r="AS34">
        <f t="shared" si="44"/>
        <v>53.975196143799053</v>
      </c>
      <c r="AT34">
        <f t="shared" si="45"/>
        <v>35.104542991333233</v>
      </c>
      <c r="AU34">
        <f t="shared" si="46"/>
        <v>28.620384216308594</v>
      </c>
      <c r="AV34">
        <f t="shared" si="47"/>
        <v>3.9342694404805663</v>
      </c>
      <c r="AW34">
        <f t="shared" si="48"/>
        <v>0.35009022634496118</v>
      </c>
      <c r="AX34">
        <f t="shared" si="49"/>
        <v>1.4380889800321166</v>
      </c>
      <c r="AY34">
        <f t="shared" si="50"/>
        <v>2.4961804604484499</v>
      </c>
      <c r="AZ34">
        <f t="shared" si="51"/>
        <v>0.22091029100682907</v>
      </c>
      <c r="BA34">
        <f t="shared" si="52"/>
        <v>20.270152473714276</v>
      </c>
      <c r="BB34">
        <f t="shared" si="53"/>
        <v>0.67014551654765742</v>
      </c>
      <c r="BC34">
        <f t="shared" si="54"/>
        <v>36.975100264625574</v>
      </c>
      <c r="BD34">
        <f t="shared" si="55"/>
        <v>390.59834695137499</v>
      </c>
      <c r="BE34">
        <f t="shared" si="56"/>
        <v>2.3376550241034813E-2</v>
      </c>
    </row>
    <row r="35" spans="1:115" x14ac:dyDescent="0.25">
      <c r="A35" s="1">
        <v>18</v>
      </c>
      <c r="B35" s="1" t="s">
        <v>86</v>
      </c>
      <c r="C35" s="1">
        <v>21060206</v>
      </c>
      <c r="D35" s="1">
        <v>1</v>
      </c>
      <c r="E35" s="1">
        <v>0</v>
      </c>
      <c r="F35">
        <f t="shared" si="29"/>
        <v>24.203552749414381</v>
      </c>
      <c r="G35">
        <f t="shared" si="30"/>
        <v>0.3736639748049293</v>
      </c>
      <c r="H35">
        <f t="shared" si="31"/>
        <v>267.79417923995101</v>
      </c>
      <c r="I35">
        <f t="shared" si="32"/>
        <v>12.713526639773903</v>
      </c>
      <c r="J35">
        <f t="shared" si="33"/>
        <v>2.6751309220240014</v>
      </c>
      <c r="K35">
        <f t="shared" si="34"/>
        <v>29.388046264648438</v>
      </c>
      <c r="L35" s="1">
        <v>0.43401340399999999</v>
      </c>
      <c r="M35">
        <f t="shared" si="35"/>
        <v>2.642097213552733</v>
      </c>
      <c r="N35" s="1">
        <v>1</v>
      </c>
      <c r="O35">
        <f t="shared" si="36"/>
        <v>5.2841944271054659</v>
      </c>
      <c r="P35" s="1">
        <v>27.851703643798828</v>
      </c>
      <c r="Q35" s="1">
        <v>29.388046264648438</v>
      </c>
      <c r="R35" s="1">
        <v>27.045452117919922</v>
      </c>
      <c r="S35" s="1">
        <v>399.43414306640625</v>
      </c>
      <c r="T35" s="1">
        <v>396.89474487304687</v>
      </c>
      <c r="U35" s="1">
        <v>17.784416198730469</v>
      </c>
      <c r="V35" s="1">
        <v>18.867361068725586</v>
      </c>
      <c r="W35" s="1">
        <v>36.024795532226563</v>
      </c>
      <c r="X35" s="1">
        <v>38.218448638916016</v>
      </c>
      <c r="Y35" s="1">
        <v>499.90853881835937</v>
      </c>
      <c r="Z35" s="1">
        <v>1500.0511474609375</v>
      </c>
      <c r="AA35" s="1">
        <v>1955.0208740234375</v>
      </c>
      <c r="AB35" s="1">
        <v>76.207672119140625</v>
      </c>
      <c r="AC35" s="1">
        <v>2.5619142055511475</v>
      </c>
      <c r="AD35" s="1">
        <v>0.44963374733924866</v>
      </c>
      <c r="AE35" s="1">
        <v>0.66666668653488159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37"/>
        <v>11.518274187180618</v>
      </c>
      <c r="AM35">
        <f t="shared" si="38"/>
        <v>1.2713526639773903E-2</v>
      </c>
      <c r="AN35">
        <f t="shared" si="39"/>
        <v>302.53804626464841</v>
      </c>
      <c r="AO35">
        <f t="shared" si="40"/>
        <v>301.00170364379881</v>
      </c>
      <c r="AP35">
        <f t="shared" si="41"/>
        <v>240.00817822914905</v>
      </c>
      <c r="AQ35">
        <f t="shared" si="42"/>
        <v>-2.2936237177271086</v>
      </c>
      <c r="AR35">
        <f t="shared" si="43"/>
        <v>4.1129685881028797</v>
      </c>
      <c r="AS35">
        <f t="shared" si="44"/>
        <v>53.970531755290949</v>
      </c>
      <c r="AT35">
        <f t="shared" si="45"/>
        <v>35.103170686565363</v>
      </c>
      <c r="AU35">
        <f t="shared" si="46"/>
        <v>28.619874954223633</v>
      </c>
      <c r="AV35">
        <f t="shared" si="47"/>
        <v>3.9341531774315075</v>
      </c>
      <c r="AW35">
        <f t="shared" si="48"/>
        <v>0.34898595069250649</v>
      </c>
      <c r="AX35">
        <f t="shared" si="49"/>
        <v>1.4378376660788781</v>
      </c>
      <c r="AY35">
        <f t="shared" si="50"/>
        <v>2.4963155113526296</v>
      </c>
      <c r="AZ35">
        <f t="shared" si="51"/>
        <v>0.22020680375751264</v>
      </c>
      <c r="BA35">
        <f t="shared" si="52"/>
        <v>20.407971006932563</v>
      </c>
      <c r="BB35">
        <f t="shared" si="53"/>
        <v>0.67472341899011345</v>
      </c>
      <c r="BC35">
        <f t="shared" si="54"/>
        <v>36.958271672723711</v>
      </c>
      <c r="BD35">
        <f t="shared" si="55"/>
        <v>390.71124866327403</v>
      </c>
      <c r="BE35">
        <f t="shared" si="56"/>
        <v>2.2894694765465518E-2</v>
      </c>
    </row>
    <row r="36" spans="1:115" x14ac:dyDescent="0.25">
      <c r="A36" s="1">
        <v>19</v>
      </c>
      <c r="B36" s="1" t="s">
        <v>87</v>
      </c>
      <c r="C36" s="1">
        <v>21060206</v>
      </c>
      <c r="D36" s="1">
        <v>1</v>
      </c>
      <c r="E36" s="1">
        <v>0</v>
      </c>
      <c r="F36">
        <f t="shared" si="29"/>
        <v>24.331856394290138</v>
      </c>
      <c r="G36">
        <f t="shared" si="30"/>
        <v>0.37305055593511349</v>
      </c>
      <c r="H36">
        <f t="shared" si="31"/>
        <v>267.06087439363091</v>
      </c>
      <c r="I36">
        <f t="shared" si="32"/>
        <v>12.690253878744487</v>
      </c>
      <c r="J36">
        <f t="shared" si="33"/>
        <v>2.6743549618386071</v>
      </c>
      <c r="K36">
        <f t="shared" si="34"/>
        <v>29.384584426879883</v>
      </c>
      <c r="L36" s="1">
        <v>0.43401340399999999</v>
      </c>
      <c r="M36">
        <f t="shared" si="35"/>
        <v>2.642097213552733</v>
      </c>
      <c r="N36" s="1">
        <v>1</v>
      </c>
      <c r="O36">
        <f t="shared" si="36"/>
        <v>5.2841944271054659</v>
      </c>
      <c r="P36" s="1">
        <v>27.851657867431641</v>
      </c>
      <c r="Q36" s="1">
        <v>29.384584426879883</v>
      </c>
      <c r="R36" s="1">
        <v>27.045322418212891</v>
      </c>
      <c r="S36" s="1">
        <v>399.43829345703125</v>
      </c>
      <c r="T36" s="1">
        <v>396.88864135742187</v>
      </c>
      <c r="U36" s="1">
        <v>17.785802841186523</v>
      </c>
      <c r="V36" s="1">
        <v>18.866733551025391</v>
      </c>
      <c r="W36" s="1">
        <v>36.027755737304688</v>
      </c>
      <c r="X36" s="1">
        <v>38.217342376708984</v>
      </c>
      <c r="Y36" s="1">
        <v>499.92355346679687</v>
      </c>
      <c r="Z36" s="1">
        <v>1500.0408935546875</v>
      </c>
      <c r="AA36" s="1">
        <v>1955.3162841796875</v>
      </c>
      <c r="AB36" s="1">
        <v>76.207794189453125</v>
      </c>
      <c r="AC36" s="1">
        <v>2.5619142055511475</v>
      </c>
      <c r="AD36" s="1">
        <v>0.44963374733924866</v>
      </c>
      <c r="AE36" s="1">
        <v>0.66666668653488159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37"/>
        <v>11.518620136137475</v>
      </c>
      <c r="AM36">
        <f t="shared" si="38"/>
        <v>1.2690253878744487E-2</v>
      </c>
      <c r="AN36">
        <f t="shared" si="39"/>
        <v>302.53458442687986</v>
      </c>
      <c r="AO36">
        <f t="shared" si="40"/>
        <v>301.00165786743162</v>
      </c>
      <c r="AP36">
        <f t="shared" si="41"/>
        <v>240.00653760418572</v>
      </c>
      <c r="AQ36">
        <f t="shared" si="42"/>
        <v>-2.2864181712103284</v>
      </c>
      <c r="AR36">
        <f t="shared" si="43"/>
        <v>4.1121471093224002</v>
      </c>
      <c r="AS36">
        <f t="shared" si="44"/>
        <v>53.959665845983842</v>
      </c>
      <c r="AT36">
        <f t="shared" si="45"/>
        <v>35.092932294958452</v>
      </c>
      <c r="AU36">
        <f t="shared" si="46"/>
        <v>28.618121147155762</v>
      </c>
      <c r="AV36">
        <f t="shared" si="47"/>
        <v>3.9337528113201823</v>
      </c>
      <c r="AW36">
        <f t="shared" si="48"/>
        <v>0.34845082272562822</v>
      </c>
      <c r="AX36">
        <f t="shared" si="49"/>
        <v>1.4377921474837931</v>
      </c>
      <c r="AY36">
        <f t="shared" si="50"/>
        <v>2.4959606638363891</v>
      </c>
      <c r="AZ36">
        <f t="shared" si="51"/>
        <v>0.21986591174310527</v>
      </c>
      <c r="BA36">
        <f t="shared" si="52"/>
        <v>20.35212015184522</v>
      </c>
      <c r="BB36">
        <f t="shared" si="53"/>
        <v>0.6728861614185796</v>
      </c>
      <c r="BC36">
        <f t="shared" si="54"/>
        <v>36.957508654302472</v>
      </c>
      <c r="BD36">
        <f t="shared" si="55"/>
        <v>390.67236627795154</v>
      </c>
      <c r="BE36">
        <f t="shared" si="56"/>
        <v>2.301787561363983E-2</v>
      </c>
    </row>
    <row r="37" spans="1:115" x14ac:dyDescent="0.25">
      <c r="A37" s="1">
        <v>20</v>
      </c>
      <c r="B37" s="1" t="s">
        <v>87</v>
      </c>
      <c r="C37" s="1">
        <v>21060206</v>
      </c>
      <c r="D37" s="1">
        <v>1</v>
      </c>
      <c r="E37" s="1">
        <v>0</v>
      </c>
      <c r="F37">
        <f t="shared" si="29"/>
        <v>24.806478498189204</v>
      </c>
      <c r="G37">
        <f t="shared" si="30"/>
        <v>0.37271814458341096</v>
      </c>
      <c r="H37">
        <f t="shared" si="31"/>
        <v>264.85664871933778</v>
      </c>
      <c r="I37">
        <f t="shared" si="32"/>
        <v>12.679475390622718</v>
      </c>
      <c r="J37">
        <f t="shared" si="33"/>
        <v>2.6743094919594315</v>
      </c>
      <c r="K37">
        <f t="shared" si="34"/>
        <v>29.384035110473633</v>
      </c>
      <c r="L37" s="1">
        <v>0.43401340399999999</v>
      </c>
      <c r="M37">
        <f t="shared" si="35"/>
        <v>2.642097213552733</v>
      </c>
      <c r="N37" s="1">
        <v>1</v>
      </c>
      <c r="O37">
        <f t="shared" si="36"/>
        <v>5.2841944271054659</v>
      </c>
      <c r="P37" s="1">
        <v>27.851787567138672</v>
      </c>
      <c r="Q37" s="1">
        <v>29.384035110473633</v>
      </c>
      <c r="R37" s="1">
        <v>27.045122146606445</v>
      </c>
      <c r="S37" s="1">
        <v>399.4642333984375</v>
      </c>
      <c r="T37" s="1">
        <v>396.873779296875</v>
      </c>
      <c r="U37" s="1">
        <v>17.785638809204102</v>
      </c>
      <c r="V37" s="1">
        <v>18.865646362304688</v>
      </c>
      <c r="W37" s="1">
        <v>36.027103424072266</v>
      </c>
      <c r="X37" s="1">
        <v>38.214794158935547</v>
      </c>
      <c r="Y37" s="1">
        <v>499.92645263671875</v>
      </c>
      <c r="Z37" s="1">
        <v>1499.99853515625</v>
      </c>
      <c r="AA37" s="1">
        <v>1955.6044921875</v>
      </c>
      <c r="AB37" s="1">
        <v>76.207687377929688</v>
      </c>
      <c r="AC37" s="1">
        <v>2.5619142055511475</v>
      </c>
      <c r="AD37" s="1">
        <v>0.44963374733924866</v>
      </c>
      <c r="AE37" s="1">
        <v>0.66666668653488159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37"/>
        <v>11.518686935224672</v>
      </c>
      <c r="AM37">
        <f t="shared" si="38"/>
        <v>1.2679475390622719E-2</v>
      </c>
      <c r="AN37">
        <f t="shared" si="39"/>
        <v>302.53403511047361</v>
      </c>
      <c r="AO37">
        <f t="shared" si="40"/>
        <v>301.00178756713865</v>
      </c>
      <c r="AP37">
        <f t="shared" si="41"/>
        <v>239.99976026058721</v>
      </c>
      <c r="AQ37">
        <f t="shared" si="42"/>
        <v>-2.2831929299560225</v>
      </c>
      <c r="AR37">
        <f t="shared" si="43"/>
        <v>4.1120167721205236</v>
      </c>
      <c r="AS37">
        <f t="shared" si="44"/>
        <v>53.95803118559656</v>
      </c>
      <c r="AT37">
        <f t="shared" si="45"/>
        <v>35.092384823291873</v>
      </c>
      <c r="AU37">
        <f t="shared" si="46"/>
        <v>28.617911338806152</v>
      </c>
      <c r="AV37">
        <f t="shared" si="47"/>
        <v>3.9337049178085679</v>
      </c>
      <c r="AW37">
        <f t="shared" si="48"/>
        <v>0.34816078868631845</v>
      </c>
      <c r="AX37">
        <f t="shared" si="49"/>
        <v>1.4377072801610919</v>
      </c>
      <c r="AY37">
        <f t="shared" si="50"/>
        <v>2.4959976376474762</v>
      </c>
      <c r="AZ37">
        <f t="shared" si="51"/>
        <v>0.21968115584654854</v>
      </c>
      <c r="BA37">
        <f t="shared" si="52"/>
        <v>20.184112685569435</v>
      </c>
      <c r="BB37">
        <f t="shared" si="53"/>
        <v>0.66735738800525812</v>
      </c>
      <c r="BC37">
        <f t="shared" si="54"/>
        <v>36.952966800889712</v>
      </c>
      <c r="BD37">
        <f t="shared" si="55"/>
        <v>390.53624830051842</v>
      </c>
      <c r="BE37">
        <f t="shared" si="56"/>
        <v>2.3472161172736736E-2</v>
      </c>
    </row>
    <row r="38" spans="1:115" x14ac:dyDescent="0.25">
      <c r="A38" s="1">
        <v>21</v>
      </c>
      <c r="B38" s="1" t="s">
        <v>88</v>
      </c>
      <c r="C38" s="1">
        <v>21060206</v>
      </c>
      <c r="D38" s="1">
        <v>1</v>
      </c>
      <c r="E38" s="1">
        <v>0</v>
      </c>
      <c r="F38">
        <f t="shared" si="29"/>
        <v>24.692937793534938</v>
      </c>
      <c r="G38">
        <f t="shared" si="30"/>
        <v>0.37289851320963435</v>
      </c>
      <c r="H38">
        <f t="shared" si="31"/>
        <v>265.41489517752177</v>
      </c>
      <c r="I38">
        <f t="shared" si="32"/>
        <v>12.690560823932286</v>
      </c>
      <c r="J38">
        <f t="shared" si="33"/>
        <v>2.6754355084716299</v>
      </c>
      <c r="K38">
        <f t="shared" si="34"/>
        <v>29.388778686523438</v>
      </c>
      <c r="L38" s="1">
        <v>0.43401340399999999</v>
      </c>
      <c r="M38">
        <f t="shared" si="35"/>
        <v>2.642097213552733</v>
      </c>
      <c r="N38" s="1">
        <v>1</v>
      </c>
      <c r="O38">
        <f t="shared" si="36"/>
        <v>5.2841944271054659</v>
      </c>
      <c r="P38" s="1">
        <v>27.852350234985352</v>
      </c>
      <c r="Q38" s="1">
        <v>29.388778686523438</v>
      </c>
      <c r="R38" s="1">
        <v>27.045225143432617</v>
      </c>
      <c r="S38" s="1">
        <v>399.46929931640625</v>
      </c>
      <c r="T38" s="1">
        <v>396.888427734375</v>
      </c>
      <c r="U38" s="1">
        <v>17.78462028503418</v>
      </c>
      <c r="V38" s="1">
        <v>18.865520477294922</v>
      </c>
      <c r="W38" s="1">
        <v>36.024085998535156</v>
      </c>
      <c r="X38" s="1">
        <v>38.213527679443359</v>
      </c>
      <c r="Y38" s="1">
        <v>499.95037841796875</v>
      </c>
      <c r="Z38" s="1">
        <v>1499.966796875</v>
      </c>
      <c r="AA38" s="1">
        <v>1955.7320556640625</v>
      </c>
      <c r="AB38" s="1">
        <v>76.208175659179688</v>
      </c>
      <c r="AC38" s="1">
        <v>2.5619142055511475</v>
      </c>
      <c r="AD38" s="1">
        <v>0.44963374733924866</v>
      </c>
      <c r="AE38" s="1">
        <v>0.66666668653488159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37"/>
        <v>11.519238203481123</v>
      </c>
      <c r="AM38">
        <f t="shared" si="38"/>
        <v>1.2690560823932285E-2</v>
      </c>
      <c r="AN38">
        <f t="shared" si="39"/>
        <v>302.53877868652341</v>
      </c>
      <c r="AO38">
        <f t="shared" si="40"/>
        <v>301.00235023498533</v>
      </c>
      <c r="AP38">
        <f t="shared" si="41"/>
        <v>239.99468213570071</v>
      </c>
      <c r="AQ38">
        <f t="shared" si="42"/>
        <v>-2.2868660522807396</v>
      </c>
      <c r="AR38">
        <f t="shared" si="43"/>
        <v>4.1131424069071727</v>
      </c>
      <c r="AS38">
        <f t="shared" si="44"/>
        <v>53.972455990838597</v>
      </c>
      <c r="AT38">
        <f t="shared" si="45"/>
        <v>35.106935513543675</v>
      </c>
      <c r="AU38">
        <f t="shared" si="46"/>
        <v>28.620564460754395</v>
      </c>
      <c r="AV38">
        <f t="shared" si="47"/>
        <v>3.9343105904799511</v>
      </c>
      <c r="AW38">
        <f t="shared" si="48"/>
        <v>0.34831816732862597</v>
      </c>
      <c r="AX38">
        <f t="shared" si="49"/>
        <v>1.4377068984355428</v>
      </c>
      <c r="AY38">
        <f t="shared" si="50"/>
        <v>2.4966036920444084</v>
      </c>
      <c r="AZ38">
        <f t="shared" si="51"/>
        <v>0.21978140796279738</v>
      </c>
      <c r="BA38">
        <f t="shared" si="52"/>
        <v>20.226784954251343</v>
      </c>
      <c r="BB38">
        <f t="shared" si="53"/>
        <v>0.66873931470522907</v>
      </c>
      <c r="BC38">
        <f t="shared" si="54"/>
        <v>36.945224714234058</v>
      </c>
      <c r="BD38">
        <f t="shared" si="55"/>
        <v>390.57990398848921</v>
      </c>
      <c r="BE38">
        <f t="shared" si="56"/>
        <v>2.3357221565184192E-2</v>
      </c>
    </row>
    <row r="39" spans="1:115" x14ac:dyDescent="0.25">
      <c r="A39" s="1">
        <v>22</v>
      </c>
      <c r="B39" s="1" t="s">
        <v>88</v>
      </c>
      <c r="C39" s="1">
        <v>21060206</v>
      </c>
      <c r="D39" s="1">
        <v>1</v>
      </c>
      <c r="E39" s="1">
        <v>0</v>
      </c>
      <c r="F39">
        <f t="shared" si="29"/>
        <v>25.394390221498185</v>
      </c>
      <c r="G39">
        <f t="shared" si="30"/>
        <v>0.37265758402586546</v>
      </c>
      <c r="H39">
        <f t="shared" si="31"/>
        <v>262.22688528046353</v>
      </c>
      <c r="I39">
        <f t="shared" si="32"/>
        <v>12.687526778113055</v>
      </c>
      <c r="J39">
        <f t="shared" si="33"/>
        <v>2.6763870530072249</v>
      </c>
      <c r="K39">
        <f t="shared" si="34"/>
        <v>29.392704010009766</v>
      </c>
      <c r="L39" s="1">
        <v>0.43401340399999999</v>
      </c>
      <c r="M39">
        <f t="shared" si="35"/>
        <v>2.642097213552733</v>
      </c>
      <c r="N39" s="1">
        <v>1</v>
      </c>
      <c r="O39">
        <f t="shared" si="36"/>
        <v>5.2841944271054659</v>
      </c>
      <c r="P39" s="1">
        <v>27.852758407592773</v>
      </c>
      <c r="Q39" s="1">
        <v>29.392704010009766</v>
      </c>
      <c r="R39" s="1">
        <v>27.044729232788086</v>
      </c>
      <c r="S39" s="1">
        <v>399.51870727539062</v>
      </c>
      <c r="T39" s="1">
        <v>396.87713623046875</v>
      </c>
      <c r="U39" s="1">
        <v>17.784700393676758</v>
      </c>
      <c r="V39" s="1">
        <v>18.865310668945313</v>
      </c>
      <c r="W39" s="1">
        <v>36.023292541503906</v>
      </c>
      <c r="X39" s="1">
        <v>38.212089538574219</v>
      </c>
      <c r="Y39" s="1">
        <v>499.96505737304687</v>
      </c>
      <c r="Z39" s="1">
        <v>1499.9603271484375</v>
      </c>
      <c r="AA39" s="1">
        <v>1955.8109130859375</v>
      </c>
      <c r="AB39" s="1">
        <v>76.207969665527344</v>
      </c>
      <c r="AC39" s="1">
        <v>2.5619142055511475</v>
      </c>
      <c r="AD39" s="1">
        <v>0.44963374733924866</v>
      </c>
      <c r="AE39" s="1">
        <v>0.66666668653488159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37"/>
        <v>11.51957641780683</v>
      </c>
      <c r="AM39">
        <f t="shared" si="38"/>
        <v>1.2687526778113054E-2</v>
      </c>
      <c r="AN39">
        <f t="shared" si="39"/>
        <v>302.54270401000974</v>
      </c>
      <c r="AO39">
        <f t="shared" si="40"/>
        <v>301.00275840759275</v>
      </c>
      <c r="AP39">
        <f t="shared" si="41"/>
        <v>239.99364697947385</v>
      </c>
      <c r="AQ39">
        <f t="shared" si="42"/>
        <v>-2.2862447826082479</v>
      </c>
      <c r="AR39">
        <f t="shared" si="43"/>
        <v>4.1140740761969585</v>
      </c>
      <c r="AS39">
        <f t="shared" si="44"/>
        <v>53.984827233338017</v>
      </c>
      <c r="AT39">
        <f t="shared" si="45"/>
        <v>35.119516564392704</v>
      </c>
      <c r="AU39">
        <f t="shared" si="46"/>
        <v>28.62273120880127</v>
      </c>
      <c r="AV39">
        <f t="shared" si="47"/>
        <v>3.9348052907517137</v>
      </c>
      <c r="AW39">
        <f t="shared" si="48"/>
        <v>0.34810794499363962</v>
      </c>
      <c r="AX39">
        <f t="shared" si="49"/>
        <v>1.4376870231897336</v>
      </c>
      <c r="AY39">
        <f t="shared" si="50"/>
        <v>2.4971182675619801</v>
      </c>
      <c r="AZ39">
        <f t="shared" si="51"/>
        <v>0.21964749396360506</v>
      </c>
      <c r="BA39">
        <f t="shared" si="52"/>
        <v>19.983778518939285</v>
      </c>
      <c r="BB39">
        <f t="shared" si="53"/>
        <v>0.66072560332169639</v>
      </c>
      <c r="BC39">
        <f t="shared" si="54"/>
        <v>36.93399920270565</v>
      </c>
      <c r="BD39">
        <f t="shared" si="55"/>
        <v>390.38940621372871</v>
      </c>
      <c r="BE39">
        <f t="shared" si="56"/>
        <v>2.4025149588217148E-2</v>
      </c>
    </row>
    <row r="40" spans="1:115" x14ac:dyDescent="0.25">
      <c r="A40" s="1">
        <v>23</v>
      </c>
      <c r="B40" s="1" t="s">
        <v>89</v>
      </c>
      <c r="C40" s="1">
        <v>21060206</v>
      </c>
      <c r="D40" s="1">
        <v>1</v>
      </c>
      <c r="E40" s="1">
        <v>0</v>
      </c>
      <c r="F40">
        <f t="shared" si="29"/>
        <v>25.926642071650463</v>
      </c>
      <c r="G40">
        <f t="shared" si="30"/>
        <v>0.3720602284824529</v>
      </c>
      <c r="H40">
        <f t="shared" si="31"/>
        <v>259.68936005138238</v>
      </c>
      <c r="I40">
        <f t="shared" si="32"/>
        <v>12.670478291322144</v>
      </c>
      <c r="J40">
        <f t="shared" si="33"/>
        <v>2.6767892326356635</v>
      </c>
      <c r="K40">
        <f t="shared" si="34"/>
        <v>29.393653869628906</v>
      </c>
      <c r="L40" s="1">
        <v>0.43401340399999999</v>
      </c>
      <c r="M40">
        <f t="shared" si="35"/>
        <v>2.642097213552733</v>
      </c>
      <c r="N40" s="1">
        <v>1</v>
      </c>
      <c r="O40">
        <f t="shared" si="36"/>
        <v>5.2841944271054659</v>
      </c>
      <c r="P40" s="1">
        <v>27.852907180786133</v>
      </c>
      <c r="Q40" s="1">
        <v>29.393653869628906</v>
      </c>
      <c r="R40" s="1">
        <v>27.042932510375977</v>
      </c>
      <c r="S40" s="1">
        <v>399.55841064453125</v>
      </c>
      <c r="T40" s="1">
        <v>396.87127685546875</v>
      </c>
      <c r="U40" s="1">
        <v>17.783912658691406</v>
      </c>
      <c r="V40" s="1">
        <v>18.863054275512695</v>
      </c>
      <c r="W40" s="1">
        <v>36.021266937255859</v>
      </c>
      <c r="X40" s="1">
        <v>38.207065582275391</v>
      </c>
      <c r="Y40" s="1">
        <v>499.97390747070312</v>
      </c>
      <c r="Z40" s="1">
        <v>1499.9517822265625</v>
      </c>
      <c r="AA40" s="1">
        <v>1955.84228515625</v>
      </c>
      <c r="AB40" s="1">
        <v>76.207717895507813</v>
      </c>
      <c r="AC40" s="1">
        <v>2.5619142055511475</v>
      </c>
      <c r="AD40" s="1">
        <v>0.44963374733924866</v>
      </c>
      <c r="AE40" s="1">
        <v>0.66666668653488159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37"/>
        <v>11.519780330809853</v>
      </c>
      <c r="AM40">
        <f t="shared" si="38"/>
        <v>1.2670478291322144E-2</v>
      </c>
      <c r="AN40">
        <f t="shared" si="39"/>
        <v>302.54365386962888</v>
      </c>
      <c r="AO40">
        <f t="shared" si="40"/>
        <v>301.00290718078611</v>
      </c>
      <c r="AP40">
        <f t="shared" si="41"/>
        <v>239.99227979200441</v>
      </c>
      <c r="AQ40">
        <f t="shared" si="42"/>
        <v>-2.2812281585806597</v>
      </c>
      <c r="AR40">
        <f t="shared" si="43"/>
        <v>4.1142995515115874</v>
      </c>
      <c r="AS40">
        <f t="shared" si="44"/>
        <v>53.987964278800575</v>
      </c>
      <c r="AT40">
        <f t="shared" si="45"/>
        <v>35.12491000328788</v>
      </c>
      <c r="AU40">
        <f t="shared" si="46"/>
        <v>28.62328052520752</v>
      </c>
      <c r="AV40">
        <f t="shared" si="47"/>
        <v>3.9349307163420262</v>
      </c>
      <c r="AW40">
        <f t="shared" si="48"/>
        <v>0.34758664621867374</v>
      </c>
      <c r="AX40">
        <f t="shared" si="49"/>
        <v>1.437510318875924</v>
      </c>
      <c r="AY40">
        <f t="shared" si="50"/>
        <v>2.4974203974661022</v>
      </c>
      <c r="AZ40">
        <f t="shared" si="51"/>
        <v>0.21931542743384891</v>
      </c>
      <c r="BA40">
        <f t="shared" si="52"/>
        <v>19.790333491260707</v>
      </c>
      <c r="BB40">
        <f t="shared" si="53"/>
        <v>0.65434153388216898</v>
      </c>
      <c r="BC40">
        <f t="shared" si="54"/>
        <v>36.921289170693051</v>
      </c>
      <c r="BD40">
        <f t="shared" si="55"/>
        <v>390.24756773962145</v>
      </c>
      <c r="BE40">
        <f t="shared" si="56"/>
        <v>2.4529173998366856E-2</v>
      </c>
    </row>
    <row r="41" spans="1:115" x14ac:dyDescent="0.25">
      <c r="A41" s="1">
        <v>24</v>
      </c>
      <c r="B41" s="1" t="s">
        <v>89</v>
      </c>
      <c r="C41" s="1">
        <v>21060206</v>
      </c>
      <c r="D41" s="1">
        <v>1</v>
      </c>
      <c r="E41" s="1">
        <v>0</v>
      </c>
      <c r="F41">
        <f t="shared" si="29"/>
        <v>26.072194176575923</v>
      </c>
      <c r="G41">
        <f t="shared" si="30"/>
        <v>0.37104339358763672</v>
      </c>
      <c r="H41">
        <f t="shared" si="31"/>
        <v>258.74086328953695</v>
      </c>
      <c r="I41">
        <f t="shared" si="32"/>
        <v>12.637944494712698</v>
      </c>
      <c r="J41">
        <f t="shared" si="33"/>
        <v>2.6767586353752861</v>
      </c>
      <c r="K41">
        <f t="shared" si="34"/>
        <v>29.392683029174805</v>
      </c>
      <c r="L41" s="1">
        <v>0.43401340399999999</v>
      </c>
      <c r="M41">
        <f t="shared" si="35"/>
        <v>2.642097213552733</v>
      </c>
      <c r="N41" s="1">
        <v>1</v>
      </c>
      <c r="O41">
        <f t="shared" si="36"/>
        <v>5.2841944271054659</v>
      </c>
      <c r="P41" s="1">
        <v>27.852670669555664</v>
      </c>
      <c r="Q41" s="1">
        <v>29.392683029174805</v>
      </c>
      <c r="R41" s="1">
        <v>27.040813446044922</v>
      </c>
      <c r="S41" s="1">
        <v>399.56500244140625</v>
      </c>
      <c r="T41" s="1">
        <v>396.86636352539062</v>
      </c>
      <c r="U41" s="1">
        <v>17.784065246582031</v>
      </c>
      <c r="V41" s="1">
        <v>18.860437393188477</v>
      </c>
      <c r="W41" s="1">
        <v>36.022060394287109</v>
      </c>
      <c r="X41" s="1">
        <v>38.202278137207031</v>
      </c>
      <c r="Y41" s="1">
        <v>499.97457885742187</v>
      </c>
      <c r="Z41" s="1">
        <v>1499.9388427734375</v>
      </c>
      <c r="AA41" s="1">
        <v>1956.005859375</v>
      </c>
      <c r="AB41" s="1">
        <v>76.207695007324219</v>
      </c>
      <c r="AC41" s="1">
        <v>2.5619142055511475</v>
      </c>
      <c r="AD41" s="1">
        <v>0.44963374733924866</v>
      </c>
      <c r="AE41" s="1">
        <v>0.66666668653488159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37"/>
        <v>11.519795800072153</v>
      </c>
      <c r="AM41">
        <f t="shared" si="38"/>
        <v>1.2637944494712698E-2</v>
      </c>
      <c r="AN41">
        <f t="shared" si="39"/>
        <v>302.54268302917478</v>
      </c>
      <c r="AO41">
        <f t="shared" si="40"/>
        <v>301.00267066955564</v>
      </c>
      <c r="AP41">
        <f t="shared" si="41"/>
        <v>239.99020947955069</v>
      </c>
      <c r="AQ41">
        <f t="shared" si="42"/>
        <v>-2.2714728908397861</v>
      </c>
      <c r="AR41">
        <f t="shared" si="43"/>
        <v>4.1140690959401267</v>
      </c>
      <c r="AS41">
        <f t="shared" si="44"/>
        <v>53.984956447570404</v>
      </c>
      <c r="AT41">
        <f t="shared" si="45"/>
        <v>35.124519054381928</v>
      </c>
      <c r="AU41">
        <f t="shared" si="46"/>
        <v>28.622676849365234</v>
      </c>
      <c r="AV41">
        <f t="shared" si="47"/>
        <v>3.9347928790339379</v>
      </c>
      <c r="AW41">
        <f t="shared" si="48"/>
        <v>0.346699023944813</v>
      </c>
      <c r="AX41">
        <f t="shared" si="49"/>
        <v>1.4373104605648406</v>
      </c>
      <c r="AY41">
        <f t="shared" si="50"/>
        <v>2.4974824184690974</v>
      </c>
      <c r="AZ41">
        <f t="shared" si="51"/>
        <v>0.21875003526787373</v>
      </c>
      <c r="BA41">
        <f t="shared" si="52"/>
        <v>19.718044795500802</v>
      </c>
      <c r="BB41">
        <f t="shared" si="53"/>
        <v>0.65195966972641484</v>
      </c>
      <c r="BC41">
        <f t="shared" si="54"/>
        <v>36.907318622491992</v>
      </c>
      <c r="BD41">
        <f t="shared" si="55"/>
        <v>390.20546892283193</v>
      </c>
      <c r="BE41">
        <f t="shared" si="56"/>
        <v>2.4660207359950302E-2</v>
      </c>
    </row>
    <row r="42" spans="1:115" x14ac:dyDescent="0.25">
      <c r="A42" s="1">
        <v>25</v>
      </c>
      <c r="B42" s="1" t="s">
        <v>90</v>
      </c>
      <c r="C42" s="1">
        <v>21060206</v>
      </c>
      <c r="D42" s="1">
        <v>1</v>
      </c>
      <c r="E42" s="1">
        <v>0</v>
      </c>
      <c r="F42">
        <f t="shared" si="29"/>
        <v>25.969326056828358</v>
      </c>
      <c r="G42">
        <f t="shared" si="30"/>
        <v>0.37093753841909177</v>
      </c>
      <c r="H42">
        <f t="shared" si="31"/>
        <v>259.16086504371196</v>
      </c>
      <c r="I42">
        <f t="shared" si="32"/>
        <v>12.634759831132767</v>
      </c>
      <c r="J42">
        <f t="shared" si="33"/>
        <v>2.6768056675989511</v>
      </c>
      <c r="K42">
        <f t="shared" si="34"/>
        <v>29.392374038696289</v>
      </c>
      <c r="L42" s="1">
        <v>0.43401340399999999</v>
      </c>
      <c r="M42">
        <f t="shared" si="35"/>
        <v>2.642097213552733</v>
      </c>
      <c r="N42" s="1">
        <v>1</v>
      </c>
      <c r="O42">
        <f t="shared" si="36"/>
        <v>5.2841944271054659</v>
      </c>
      <c r="P42" s="1">
        <v>27.852766036987305</v>
      </c>
      <c r="Q42" s="1">
        <v>29.392374038696289</v>
      </c>
      <c r="R42" s="1">
        <v>27.039365768432617</v>
      </c>
      <c r="S42" s="1">
        <v>399.5499267578125</v>
      </c>
      <c r="T42" s="1">
        <v>396.8603515625</v>
      </c>
      <c r="U42" s="1">
        <v>17.782732009887695</v>
      </c>
      <c r="V42" s="1">
        <v>18.858827590942383</v>
      </c>
      <c r="W42" s="1">
        <v>36.019214630126953</v>
      </c>
      <c r="X42" s="1">
        <v>38.198863983154297</v>
      </c>
      <c r="Y42" s="1">
        <v>499.97787475585937</v>
      </c>
      <c r="Z42" s="1">
        <v>1499.9141845703125</v>
      </c>
      <c r="AA42" s="1">
        <v>1956.227783203125</v>
      </c>
      <c r="AB42" s="1">
        <v>76.207817077636719</v>
      </c>
      <c r="AC42" s="1">
        <v>2.5619142055511475</v>
      </c>
      <c r="AD42" s="1">
        <v>0.44963374733924866</v>
      </c>
      <c r="AE42" s="1">
        <v>0.66666668653488159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37"/>
        <v>11.519871740087071</v>
      </c>
      <c r="AM42">
        <f t="shared" si="38"/>
        <v>1.2634759831132767E-2</v>
      </c>
      <c r="AN42">
        <f t="shared" si="39"/>
        <v>302.54237403869627</v>
      </c>
      <c r="AO42">
        <f t="shared" si="40"/>
        <v>301.00276603698728</v>
      </c>
      <c r="AP42">
        <f t="shared" si="41"/>
        <v>239.98626416713887</v>
      </c>
      <c r="AQ42">
        <f t="shared" si="42"/>
        <v>-2.2705169804599166</v>
      </c>
      <c r="AR42">
        <f t="shared" si="43"/>
        <v>4.1139957509481766</v>
      </c>
      <c r="AS42">
        <f t="shared" si="44"/>
        <v>53.983907540049898</v>
      </c>
      <c r="AT42">
        <f t="shared" si="45"/>
        <v>35.125079949107516</v>
      </c>
      <c r="AU42">
        <f t="shared" si="46"/>
        <v>28.622570037841797</v>
      </c>
      <c r="AV42">
        <f t="shared" si="47"/>
        <v>3.9347684911967185</v>
      </c>
      <c r="AW42">
        <f t="shared" si="48"/>
        <v>0.34660660180307024</v>
      </c>
      <c r="AX42">
        <f t="shared" si="49"/>
        <v>1.4371900833492255</v>
      </c>
      <c r="AY42">
        <f t="shared" si="50"/>
        <v>2.497578407847493</v>
      </c>
      <c r="AZ42">
        <f t="shared" si="51"/>
        <v>0.21869116636606403</v>
      </c>
      <c r="BA42">
        <f t="shared" si="52"/>
        <v>19.750083796933296</v>
      </c>
      <c r="BB42">
        <f t="shared" si="53"/>
        <v>0.65302785733912683</v>
      </c>
      <c r="BC42">
        <f t="shared" si="54"/>
        <v>36.903991210525298</v>
      </c>
      <c r="BD42">
        <f t="shared" si="55"/>
        <v>390.22573759052273</v>
      </c>
      <c r="BE42">
        <f t="shared" si="56"/>
        <v>2.4559420054197239E-2</v>
      </c>
    </row>
    <row r="43" spans="1:115" x14ac:dyDescent="0.25">
      <c r="A43" s="1">
        <v>26</v>
      </c>
      <c r="B43" s="1" t="s">
        <v>90</v>
      </c>
      <c r="C43" s="1">
        <v>21060206</v>
      </c>
      <c r="D43" s="1">
        <v>1</v>
      </c>
      <c r="E43" s="1">
        <v>0</v>
      </c>
      <c r="F43">
        <f t="shared" si="29"/>
        <v>25.610269396130352</v>
      </c>
      <c r="G43">
        <f t="shared" si="30"/>
        <v>0.37187338688792437</v>
      </c>
      <c r="H43">
        <f t="shared" si="31"/>
        <v>261.00933649105696</v>
      </c>
      <c r="I43">
        <f t="shared" si="32"/>
        <v>12.667974931272832</v>
      </c>
      <c r="J43">
        <f t="shared" si="33"/>
        <v>2.6775087027287565</v>
      </c>
      <c r="K43">
        <f t="shared" si="34"/>
        <v>29.395755767822266</v>
      </c>
      <c r="L43" s="1">
        <v>0.43401340399999999</v>
      </c>
      <c r="M43">
        <f t="shared" si="35"/>
        <v>2.642097213552733</v>
      </c>
      <c r="N43" s="1">
        <v>1</v>
      </c>
      <c r="O43">
        <f t="shared" si="36"/>
        <v>5.2841944271054659</v>
      </c>
      <c r="P43" s="1">
        <v>27.852834701538086</v>
      </c>
      <c r="Q43" s="1">
        <v>29.395755767822266</v>
      </c>
      <c r="R43" s="1">
        <v>27.037677764892578</v>
      </c>
      <c r="S43" s="1">
        <v>399.5062255859375</v>
      </c>
      <c r="T43" s="1">
        <v>396.84671020507812</v>
      </c>
      <c r="U43" s="1">
        <v>17.781265258789063</v>
      </c>
      <c r="V43" s="1">
        <v>18.860179901123047</v>
      </c>
      <c r="W43" s="1">
        <v>36.016017913818359</v>
      </c>
      <c r="X43" s="1">
        <v>38.201366424560547</v>
      </c>
      <c r="Y43" s="1">
        <v>499.98175048828125</v>
      </c>
      <c r="Z43" s="1">
        <v>1499.888671875</v>
      </c>
      <c r="AA43" s="1">
        <v>1956.362548828125</v>
      </c>
      <c r="AB43" s="1">
        <v>76.2076416015625</v>
      </c>
      <c r="AC43" s="1">
        <v>2.5619142055511475</v>
      </c>
      <c r="AD43" s="1">
        <v>0.44963374733924866</v>
      </c>
      <c r="AE43" s="1">
        <v>0.66666668653488159</v>
      </c>
      <c r="AF43" s="1">
        <v>-0.21956524252891541</v>
      </c>
      <c r="AG43" s="1">
        <v>2.737391471862793</v>
      </c>
      <c r="AH43" s="1">
        <v>1</v>
      </c>
      <c r="AI43" s="1">
        <v>0</v>
      </c>
      <c r="AJ43" s="1">
        <v>0.15999999642372131</v>
      </c>
      <c r="AK43" s="1">
        <v>111115</v>
      </c>
      <c r="AL43">
        <f t="shared" si="37"/>
        <v>11.519961039919432</v>
      </c>
      <c r="AM43">
        <f t="shared" si="38"/>
        <v>1.2667974931272832E-2</v>
      </c>
      <c r="AN43">
        <f t="shared" si="39"/>
        <v>302.54575576782224</v>
      </c>
      <c r="AO43">
        <f t="shared" si="40"/>
        <v>301.00283470153806</v>
      </c>
      <c r="AP43">
        <f t="shared" si="41"/>
        <v>239.98218213598011</v>
      </c>
      <c r="AQ43">
        <f t="shared" si="42"/>
        <v>-2.280720952521452</v>
      </c>
      <c r="AR43">
        <f t="shared" si="43"/>
        <v>4.1147985331745343</v>
      </c>
      <c r="AS43">
        <f t="shared" si="44"/>
        <v>53.994565987069826</v>
      </c>
      <c r="AT43">
        <f t="shared" si="45"/>
        <v>35.13438608594678</v>
      </c>
      <c r="AU43">
        <f t="shared" si="46"/>
        <v>28.624295234680176</v>
      </c>
      <c r="AV43">
        <f t="shared" si="47"/>
        <v>3.9351624144493567</v>
      </c>
      <c r="AW43">
        <f t="shared" si="48"/>
        <v>0.34742357114608335</v>
      </c>
      <c r="AX43">
        <f t="shared" si="49"/>
        <v>1.4372898304457775</v>
      </c>
      <c r="AY43">
        <f t="shared" si="50"/>
        <v>2.4978725840035789</v>
      </c>
      <c r="AZ43">
        <f t="shared" si="51"/>
        <v>0.21921155081212512</v>
      </c>
      <c r="BA43">
        <f t="shared" si="52"/>
        <v>19.890905969972096</v>
      </c>
      <c r="BB43">
        <f t="shared" si="53"/>
        <v>0.65770820263616492</v>
      </c>
      <c r="BC43">
        <f t="shared" si="54"/>
        <v>36.909780054096188</v>
      </c>
      <c r="BD43">
        <f t="shared" si="55"/>
        <v>390.30382762160843</v>
      </c>
      <c r="BE43">
        <f t="shared" si="56"/>
        <v>2.4218809646256952E-2</v>
      </c>
    </row>
    <row r="44" spans="1:115" x14ac:dyDescent="0.25">
      <c r="A44" s="1">
        <v>27</v>
      </c>
      <c r="B44" s="1" t="s">
        <v>91</v>
      </c>
      <c r="C44" s="1">
        <v>21060206</v>
      </c>
      <c r="D44" s="1">
        <v>1</v>
      </c>
      <c r="E44" s="1">
        <v>0</v>
      </c>
      <c r="F44">
        <f t="shared" si="29"/>
        <v>24.983037842324343</v>
      </c>
      <c r="G44">
        <f t="shared" si="30"/>
        <v>0.37263717961025922</v>
      </c>
      <c r="H44">
        <f t="shared" si="31"/>
        <v>263.98668639729397</v>
      </c>
      <c r="I44">
        <f t="shared" si="32"/>
        <v>12.697079578937679</v>
      </c>
      <c r="J44">
        <f t="shared" si="33"/>
        <v>2.6784960977062262</v>
      </c>
      <c r="K44">
        <f t="shared" si="34"/>
        <v>29.399999618530273</v>
      </c>
      <c r="L44" s="1">
        <v>0.43401340399999999</v>
      </c>
      <c r="M44">
        <f t="shared" si="35"/>
        <v>2.642097213552733</v>
      </c>
      <c r="N44" s="1">
        <v>1</v>
      </c>
      <c r="O44">
        <f t="shared" si="36"/>
        <v>5.2841944271054659</v>
      </c>
      <c r="P44" s="1">
        <v>27.853376388549805</v>
      </c>
      <c r="Q44" s="1">
        <v>29.399999618530273</v>
      </c>
      <c r="R44" s="1">
        <v>27.035593032836914</v>
      </c>
      <c r="S44" s="1">
        <v>399.441162109375</v>
      </c>
      <c r="T44" s="1">
        <v>396.83499145507812</v>
      </c>
      <c r="U44" s="1">
        <v>17.779048919677734</v>
      </c>
      <c r="V44" s="1">
        <v>18.860488891601563</v>
      </c>
      <c r="W44" s="1">
        <v>36.010307312011719</v>
      </c>
      <c r="X44" s="1">
        <v>38.200695037841797</v>
      </c>
      <c r="Y44" s="1">
        <v>499.9600830078125</v>
      </c>
      <c r="Z44" s="1">
        <v>1499.850341796875</v>
      </c>
      <c r="AA44" s="1">
        <v>1956.3902587890625</v>
      </c>
      <c r="AB44" s="1">
        <v>76.207466125488281</v>
      </c>
      <c r="AC44" s="1">
        <v>2.5619142055511475</v>
      </c>
      <c r="AD44" s="1">
        <v>0.44963374733924866</v>
      </c>
      <c r="AE44" s="1">
        <v>0.66666668653488159</v>
      </c>
      <c r="AF44" s="1">
        <v>-0.21956524252891541</v>
      </c>
      <c r="AG44" s="1">
        <v>2.737391471862793</v>
      </c>
      <c r="AH44" s="1">
        <v>1</v>
      </c>
      <c r="AI44" s="1">
        <v>0</v>
      </c>
      <c r="AJ44" s="1">
        <v>0.15999999642372131</v>
      </c>
      <c r="AK44" s="1">
        <v>111115</v>
      </c>
      <c r="AL44">
        <f t="shared" si="37"/>
        <v>11.519461804636164</v>
      </c>
      <c r="AM44">
        <f t="shared" si="38"/>
        <v>1.2697079578937679E-2</v>
      </c>
      <c r="AN44">
        <f t="shared" si="39"/>
        <v>302.54999961853025</v>
      </c>
      <c r="AO44">
        <f t="shared" si="40"/>
        <v>301.00337638854978</v>
      </c>
      <c r="AP44">
        <f t="shared" si="41"/>
        <v>239.97604932361719</v>
      </c>
      <c r="AQ44">
        <f t="shared" si="42"/>
        <v>-2.2897422142041086</v>
      </c>
      <c r="AR44">
        <f t="shared" si="43"/>
        <v>4.1158061660231002</v>
      </c>
      <c r="AS44">
        <f t="shared" si="44"/>
        <v>54.007912548171333</v>
      </c>
      <c r="AT44">
        <f t="shared" si="45"/>
        <v>35.147423656569771</v>
      </c>
      <c r="AU44">
        <f t="shared" si="46"/>
        <v>28.626688003540039</v>
      </c>
      <c r="AV44">
        <f t="shared" si="47"/>
        <v>3.9357088248608765</v>
      </c>
      <c r="AW44">
        <f t="shared" si="48"/>
        <v>0.34809014033423813</v>
      </c>
      <c r="AX44">
        <f t="shared" si="49"/>
        <v>1.437310068316874</v>
      </c>
      <c r="AY44">
        <f t="shared" si="50"/>
        <v>2.4983987565440025</v>
      </c>
      <c r="AZ44">
        <f t="shared" si="51"/>
        <v>0.21963615226571531</v>
      </c>
      <c r="BA44">
        <f t="shared" si="52"/>
        <v>20.117756461201679</v>
      </c>
      <c r="BB44">
        <f t="shared" si="53"/>
        <v>0.66523036547087699</v>
      </c>
      <c r="BC44">
        <f t="shared" si="54"/>
        <v>36.910038026956983</v>
      </c>
      <c r="BD44">
        <f t="shared" si="55"/>
        <v>390.45235327769888</v>
      </c>
      <c r="BE44">
        <f t="shared" si="56"/>
        <v>2.3616834910795376E-2</v>
      </c>
    </row>
    <row r="45" spans="1:115" x14ac:dyDescent="0.25">
      <c r="A45" s="1">
        <v>28</v>
      </c>
      <c r="B45" s="1" t="s">
        <v>91</v>
      </c>
      <c r="C45" s="1">
        <v>21060206</v>
      </c>
      <c r="D45" s="1">
        <v>1</v>
      </c>
      <c r="E45" s="1">
        <v>0</v>
      </c>
      <c r="F45">
        <f t="shared" si="29"/>
        <v>24.749081506457944</v>
      </c>
      <c r="G45">
        <f t="shared" si="30"/>
        <v>0.37269375494152185</v>
      </c>
      <c r="H45">
        <f t="shared" si="31"/>
        <v>265.02539550580417</v>
      </c>
      <c r="I45">
        <f t="shared" si="32"/>
        <v>12.700689624841006</v>
      </c>
      <c r="J45">
        <f t="shared" si="33"/>
        <v>2.6788714668170024</v>
      </c>
      <c r="K45">
        <f t="shared" si="34"/>
        <v>29.401159286499023</v>
      </c>
      <c r="L45" s="1">
        <v>0.43401340399999999</v>
      </c>
      <c r="M45">
        <f t="shared" si="35"/>
        <v>2.642097213552733</v>
      </c>
      <c r="N45" s="1">
        <v>1</v>
      </c>
      <c r="O45">
        <f t="shared" si="36"/>
        <v>5.2841944271054659</v>
      </c>
      <c r="P45" s="1">
        <v>27.853750228881836</v>
      </c>
      <c r="Q45" s="1">
        <v>29.401159286499023</v>
      </c>
      <c r="R45" s="1">
        <v>27.033430099487305</v>
      </c>
      <c r="S45" s="1">
        <v>399.41082763671875</v>
      </c>
      <c r="T45" s="1">
        <v>396.82479858398437</v>
      </c>
      <c r="U45" s="1">
        <v>17.777425765991211</v>
      </c>
      <c r="V45" s="1">
        <v>18.859197616577148</v>
      </c>
      <c r="W45" s="1">
        <v>36.006198883056641</v>
      </c>
      <c r="X45" s="1">
        <v>38.19720458984375</v>
      </c>
      <c r="Y45" s="1">
        <v>499.949462890625</v>
      </c>
      <c r="Z45" s="1">
        <v>1499.876708984375</v>
      </c>
      <c r="AA45" s="1">
        <v>1956.6766357421875</v>
      </c>
      <c r="AB45" s="1">
        <v>76.207382202148438</v>
      </c>
      <c r="AC45" s="1">
        <v>2.5619142055511475</v>
      </c>
      <c r="AD45" s="1">
        <v>0.44963374733924866</v>
      </c>
      <c r="AE45" s="1">
        <v>0.66666668653488159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si="37"/>
        <v>11.519217109032535</v>
      </c>
      <c r="AM45">
        <f t="shared" si="38"/>
        <v>1.2700689624841006E-2</v>
      </c>
      <c r="AN45">
        <f t="shared" si="39"/>
        <v>302.551159286499</v>
      </c>
      <c r="AO45">
        <f t="shared" si="40"/>
        <v>301.00375022888181</v>
      </c>
      <c r="AP45">
        <f t="shared" si="41"/>
        <v>239.98026807352289</v>
      </c>
      <c r="AQ45">
        <f t="shared" si="42"/>
        <v>-2.2908530747686151</v>
      </c>
      <c r="AR45">
        <f t="shared" si="43"/>
        <v>4.116081547609344</v>
      </c>
      <c r="AS45">
        <f t="shared" si="44"/>
        <v>54.011585605853597</v>
      </c>
      <c r="AT45">
        <f t="shared" si="45"/>
        <v>35.152387989276448</v>
      </c>
      <c r="AU45">
        <f t="shared" si="46"/>
        <v>28.62745475769043</v>
      </c>
      <c r="AV45">
        <f t="shared" si="47"/>
        <v>3.9358839341053007</v>
      </c>
      <c r="AW45">
        <f t="shared" si="48"/>
        <v>0.34813950700477919</v>
      </c>
      <c r="AX45">
        <f t="shared" si="49"/>
        <v>1.4372100807923416</v>
      </c>
      <c r="AY45">
        <f t="shared" si="50"/>
        <v>2.4986738533129591</v>
      </c>
      <c r="AZ45">
        <f t="shared" si="51"/>
        <v>0.21966759922214418</v>
      </c>
      <c r="BA45">
        <f t="shared" si="52"/>
        <v>20.196891608586373</v>
      </c>
      <c r="BB45">
        <f t="shared" si="53"/>
        <v>0.66786500352677414</v>
      </c>
      <c r="BC45">
        <f t="shared" si="54"/>
        <v>36.905971079357727</v>
      </c>
      <c r="BD45">
        <f t="shared" si="55"/>
        <v>390.50193130598757</v>
      </c>
      <c r="BE45">
        <f t="shared" si="56"/>
        <v>2.3390124685511358E-2</v>
      </c>
    </row>
    <row r="46" spans="1:115" x14ac:dyDescent="0.25">
      <c r="A46" s="1">
        <v>29</v>
      </c>
      <c r="B46" s="1" t="s">
        <v>92</v>
      </c>
      <c r="C46" s="1">
        <v>21060206</v>
      </c>
      <c r="D46" s="1">
        <v>1</v>
      </c>
      <c r="E46" s="1">
        <v>0</v>
      </c>
      <c r="F46">
        <f t="shared" si="29"/>
        <v>25.728000007390182</v>
      </c>
      <c r="G46">
        <f t="shared" si="30"/>
        <v>0.37332362354047205</v>
      </c>
      <c r="H46">
        <f t="shared" si="31"/>
        <v>260.83019918792832</v>
      </c>
      <c r="I46">
        <f t="shared" si="32"/>
        <v>12.717953792259785</v>
      </c>
      <c r="J46">
        <f t="shared" si="33"/>
        <v>2.6782817936935399</v>
      </c>
      <c r="K46">
        <f t="shared" si="34"/>
        <v>29.398473739624023</v>
      </c>
      <c r="L46" s="1">
        <v>0.43401340399999999</v>
      </c>
      <c r="M46">
        <f t="shared" si="35"/>
        <v>2.642097213552733</v>
      </c>
      <c r="N46" s="1">
        <v>1</v>
      </c>
      <c r="O46">
        <f t="shared" si="36"/>
        <v>5.2841944271054659</v>
      </c>
      <c r="P46" s="1">
        <v>27.853683471679687</v>
      </c>
      <c r="Q46" s="1">
        <v>29.398473739624023</v>
      </c>
      <c r="R46" s="1">
        <v>27.031076431274414</v>
      </c>
      <c r="S46" s="1">
        <v>399.44406127929687</v>
      </c>
      <c r="T46" s="1">
        <v>396.77236938476562</v>
      </c>
      <c r="U46" s="1">
        <v>17.775373458862305</v>
      </c>
      <c r="V46" s="1">
        <v>18.858675003051758</v>
      </c>
      <c r="W46" s="1">
        <v>36.001972198486328</v>
      </c>
      <c r="X46" s="1">
        <v>38.196075439453125</v>
      </c>
      <c r="Y46" s="1">
        <v>499.92239379882812</v>
      </c>
      <c r="Z46" s="1">
        <v>1499.884033203125</v>
      </c>
      <c r="AA46" s="1">
        <v>1956.957763671875</v>
      </c>
      <c r="AB46" s="1">
        <v>76.206947326660156</v>
      </c>
      <c r="AC46" s="1">
        <v>2.5619142055511475</v>
      </c>
      <c r="AD46" s="1">
        <v>0.44963374733924866</v>
      </c>
      <c r="AE46" s="1">
        <v>0.66666668653488159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37"/>
        <v>11.518593416502593</v>
      </c>
      <c r="AM46">
        <f t="shared" si="38"/>
        <v>1.2717953792259784E-2</v>
      </c>
      <c r="AN46">
        <f t="shared" si="39"/>
        <v>302.548473739624</v>
      </c>
      <c r="AO46">
        <f t="shared" si="40"/>
        <v>301.00368347167966</v>
      </c>
      <c r="AP46">
        <f t="shared" si="41"/>
        <v>239.9814399484967</v>
      </c>
      <c r="AQ46">
        <f t="shared" si="42"/>
        <v>-2.2957918356607094</v>
      </c>
      <c r="AR46">
        <f t="shared" si="43"/>
        <v>4.1154438463017078</v>
      </c>
      <c r="AS46">
        <f t="shared" si="44"/>
        <v>54.003525802718585</v>
      </c>
      <c r="AT46">
        <f t="shared" si="45"/>
        <v>35.144850799666827</v>
      </c>
      <c r="AU46">
        <f t="shared" si="46"/>
        <v>28.626078605651855</v>
      </c>
      <c r="AV46">
        <f t="shared" si="47"/>
        <v>3.9355696570612682</v>
      </c>
      <c r="AW46">
        <f t="shared" si="48"/>
        <v>0.34868905293093144</v>
      </c>
      <c r="AX46">
        <f t="shared" si="49"/>
        <v>1.4371620526081679</v>
      </c>
      <c r="AY46">
        <f t="shared" si="50"/>
        <v>2.4984076044531003</v>
      </c>
      <c r="AZ46">
        <f t="shared" si="51"/>
        <v>0.22001767004654937</v>
      </c>
      <c r="BA46">
        <f t="shared" si="52"/>
        <v>19.87707325071673</v>
      </c>
      <c r="BB46">
        <f t="shared" si="53"/>
        <v>0.65737994707739111</v>
      </c>
      <c r="BC46">
        <f t="shared" si="54"/>
        <v>36.91738979186038</v>
      </c>
      <c r="BD46">
        <f t="shared" si="55"/>
        <v>390.19940911823687</v>
      </c>
      <c r="BE46">
        <f t="shared" si="56"/>
        <v>2.4341672043639656E-2</v>
      </c>
    </row>
    <row r="47" spans="1:115" x14ac:dyDescent="0.25">
      <c r="A47" s="1">
        <v>30</v>
      </c>
      <c r="B47" s="1" t="s">
        <v>92</v>
      </c>
      <c r="C47" s="1">
        <v>21060206</v>
      </c>
      <c r="D47" s="1">
        <v>1</v>
      </c>
      <c r="E47" s="1">
        <v>0</v>
      </c>
      <c r="F47">
        <f t="shared" si="29"/>
        <v>25.88667560486439</v>
      </c>
      <c r="G47">
        <f t="shared" si="30"/>
        <v>0.37441020475379772</v>
      </c>
      <c r="H47">
        <f t="shared" si="31"/>
        <v>260.44056793036083</v>
      </c>
      <c r="I47">
        <f t="shared" si="32"/>
        <v>12.747689936696956</v>
      </c>
      <c r="J47">
        <f t="shared" si="33"/>
        <v>2.6772867496311266</v>
      </c>
      <c r="K47">
        <f t="shared" si="34"/>
        <v>29.394247055053711</v>
      </c>
      <c r="L47" s="1">
        <v>0.43401340399999999</v>
      </c>
      <c r="M47">
        <f t="shared" si="35"/>
        <v>2.642097213552733</v>
      </c>
      <c r="N47" s="1">
        <v>1</v>
      </c>
      <c r="O47">
        <f t="shared" si="36"/>
        <v>5.2841944271054659</v>
      </c>
      <c r="P47" s="1">
        <v>27.853532791137695</v>
      </c>
      <c r="Q47" s="1">
        <v>29.394247055053711</v>
      </c>
      <c r="R47" s="1">
        <v>27.029294967651367</v>
      </c>
      <c r="S47" s="1">
        <v>399.44924926757812</v>
      </c>
      <c r="T47" s="1">
        <v>396.76272583007812</v>
      </c>
      <c r="U47" s="1">
        <v>17.772705078125</v>
      </c>
      <c r="V47" s="1">
        <v>18.858556747436523</v>
      </c>
      <c r="W47" s="1">
        <v>35.996898651123047</v>
      </c>
      <c r="X47" s="1">
        <v>38.196186065673828</v>
      </c>
      <c r="Y47" s="1">
        <v>499.91452026367187</v>
      </c>
      <c r="Z47" s="1">
        <v>1499.86962890625</v>
      </c>
      <c r="AA47" s="1">
        <v>1957.224365234375</v>
      </c>
      <c r="AB47" s="1">
        <v>76.206977844238281</v>
      </c>
      <c r="AC47" s="1">
        <v>2.5619142055511475</v>
      </c>
      <c r="AD47" s="1">
        <v>0.44963374733924866</v>
      </c>
      <c r="AE47" s="1">
        <v>0.66666668653488159</v>
      </c>
      <c r="AF47" s="1">
        <v>-0.21956524252891541</v>
      </c>
      <c r="AG47" s="1">
        <v>2.737391471862793</v>
      </c>
      <c r="AH47" s="1">
        <v>1</v>
      </c>
      <c r="AI47" s="1">
        <v>0</v>
      </c>
      <c r="AJ47" s="1">
        <v>0.15999999642372131</v>
      </c>
      <c r="AK47" s="1">
        <v>111115</v>
      </c>
      <c r="AL47">
        <f t="shared" si="37"/>
        <v>11.51841200424473</v>
      </c>
      <c r="AM47">
        <f t="shared" si="38"/>
        <v>1.2747689936696956E-2</v>
      </c>
      <c r="AN47">
        <f t="shared" si="39"/>
        <v>302.54424705505369</v>
      </c>
      <c r="AO47">
        <f t="shared" si="40"/>
        <v>301.00353279113767</v>
      </c>
      <c r="AP47">
        <f t="shared" si="41"/>
        <v>239.97913526104821</v>
      </c>
      <c r="AQ47">
        <f t="shared" si="42"/>
        <v>-2.3043621094325153</v>
      </c>
      <c r="AR47">
        <f t="shared" si="43"/>
        <v>4.1144403658573321</v>
      </c>
      <c r="AS47">
        <f t="shared" si="44"/>
        <v>53.990336347768043</v>
      </c>
      <c r="AT47">
        <f t="shared" si="45"/>
        <v>35.131779600331519</v>
      </c>
      <c r="AU47">
        <f t="shared" si="46"/>
        <v>28.623889923095703</v>
      </c>
      <c r="AV47">
        <f t="shared" si="47"/>
        <v>3.9350698644361168</v>
      </c>
      <c r="AW47">
        <f t="shared" si="48"/>
        <v>0.34963678258634007</v>
      </c>
      <c r="AX47">
        <f t="shared" si="49"/>
        <v>1.4371536162262055</v>
      </c>
      <c r="AY47">
        <f t="shared" si="50"/>
        <v>2.4979162482099113</v>
      </c>
      <c r="AZ47">
        <f t="shared" si="51"/>
        <v>0.22062141602912363</v>
      </c>
      <c r="BA47">
        <f t="shared" si="52"/>
        <v>19.847388590009842</v>
      </c>
      <c r="BB47">
        <f t="shared" si="53"/>
        <v>0.65641389922777149</v>
      </c>
      <c r="BC47">
        <f t="shared" si="54"/>
        <v>36.93799402563571</v>
      </c>
      <c r="BD47">
        <f t="shared" si="55"/>
        <v>390.14922730184361</v>
      </c>
      <c r="BE47">
        <f t="shared" si="56"/>
        <v>2.4508618803345046E-2</v>
      </c>
      <c r="BF47">
        <f>AVERAGE(F33:F47)</f>
        <v>25.18290543895743</v>
      </c>
      <c r="BG47">
        <f>AVERAGE(P33:P47)</f>
        <v>27.85254783630371</v>
      </c>
      <c r="BH47">
        <f>AVERAGE(Q33:Q47)</f>
        <v>29.39237289428711</v>
      </c>
      <c r="BI47">
        <f>AVERAGE(C33:C47)</f>
        <v>21060206</v>
      </c>
      <c r="BJ47">
        <f t="shared" ref="BJ47" si="57">AVERAGE(D33:D47)</f>
        <v>1</v>
      </c>
      <c r="BK47">
        <f t="shared" ref="BK47" si="58">AVERAGE(E33:E47)</f>
        <v>0</v>
      </c>
      <c r="BL47">
        <f t="shared" ref="BL47" si="59">AVERAGE(F33:F47)</f>
        <v>25.18290543895743</v>
      </c>
      <c r="BM47">
        <f t="shared" ref="BM47" si="60">AVERAGE(G33:G47)</f>
        <v>0.37292190285757315</v>
      </c>
      <c r="BN47">
        <f t="shared" ref="BN47" si="61">AVERAGE(H33:H47)</f>
        <v>263.2138690163535</v>
      </c>
      <c r="BO47">
        <f t="shared" ref="BO47" si="62">AVERAGE(I33:I47)</f>
        <v>12.696301805878266</v>
      </c>
      <c r="BP47">
        <f t="shared" ref="BP47" si="63">AVERAGE(J33:J47)</f>
        <v>2.676459259653166</v>
      </c>
      <c r="BQ47">
        <f t="shared" ref="BQ47" si="64">AVERAGE(K33:K47)</f>
        <v>29.39237289428711</v>
      </c>
      <c r="BR47">
        <f t="shared" ref="BR47" si="65">AVERAGE(L33:L47)</f>
        <v>0.43401340399999994</v>
      </c>
      <c r="BS47">
        <f t="shared" ref="BS47" si="66">AVERAGE(M33:M47)</f>
        <v>2.642097213552733</v>
      </c>
      <c r="BT47">
        <f t="shared" ref="BT47" si="67">AVERAGE(N33:N47)</f>
        <v>1</v>
      </c>
      <c r="BU47">
        <f t="shared" ref="BU47" si="68">AVERAGE(O33:O47)</f>
        <v>5.2841944271054659</v>
      </c>
      <c r="BV47">
        <f t="shared" ref="BV47" si="69">AVERAGE(P33:P47)</f>
        <v>27.85254783630371</v>
      </c>
      <c r="BW47">
        <f t="shared" ref="BW47" si="70">AVERAGE(Q33:Q47)</f>
        <v>29.39237289428711</v>
      </c>
      <c r="BX47">
        <f t="shared" ref="BX47" si="71">AVERAGE(R33:R47)</f>
        <v>27.0404359181722</v>
      </c>
      <c r="BY47">
        <f t="shared" ref="BY47" si="72">AVERAGE(S33:S47)</f>
        <v>399.4820617675781</v>
      </c>
      <c r="BZ47">
        <f t="shared" ref="BZ47" si="73">AVERAGE(T33:T47)</f>
        <v>396.85845947265625</v>
      </c>
      <c r="CA47">
        <f t="shared" ref="CA47" si="74">AVERAGE(U33:U47)</f>
        <v>17.782014592488608</v>
      </c>
      <c r="CB47">
        <f t="shared" ref="CB47" si="75">AVERAGE(V33:V47)</f>
        <v>18.863419723510741</v>
      </c>
      <c r="CC47">
        <f t="shared" ref="CC47" si="76">AVERAGE(W33:W47)</f>
        <v>36.018131510416666</v>
      </c>
      <c r="CD47">
        <f t="shared" ref="CD47" si="77">AVERAGE(X33:X47)</f>
        <v>38.2085573832194</v>
      </c>
      <c r="CE47">
        <f t="shared" ref="CE47" si="78">AVERAGE(Y33:Y47)</f>
        <v>499.94412841796873</v>
      </c>
      <c r="CF47">
        <f t="shared" ref="CF47" si="79">AVERAGE(Z33:Z47)</f>
        <v>1499.9521809895834</v>
      </c>
      <c r="CG47">
        <f t="shared" ref="CG47" si="80">AVERAGE(AA33:AA47)</f>
        <v>1955.9180338541667</v>
      </c>
      <c r="CH47">
        <f t="shared" ref="CH47" si="81">AVERAGE(AB33:AB47)</f>
        <v>76.207622273763022</v>
      </c>
      <c r="CI47">
        <f t="shared" ref="CI47" si="82">AVERAGE(AC33:AC47)</f>
        <v>2.5619142055511475</v>
      </c>
      <c r="CJ47">
        <f t="shared" ref="CJ47" si="83">AVERAGE(AD33:AD47)</f>
        <v>0.44963374733924866</v>
      </c>
      <c r="CK47">
        <f t="shared" ref="CK47" si="84">AVERAGE(AE33:AE47)</f>
        <v>0.66666668653488159</v>
      </c>
      <c r="CL47">
        <f t="shared" ref="CL47" si="85">AVERAGE(AF33:AF47)</f>
        <v>-0.21956524252891541</v>
      </c>
      <c r="CM47">
        <f t="shared" ref="CM47" si="86">AVERAGE(AG33:AG47)</f>
        <v>2.737391471862793</v>
      </c>
      <c r="CN47">
        <f t="shared" ref="CN47" si="87">AVERAGE(AH33:AH47)</f>
        <v>1</v>
      </c>
      <c r="CO47">
        <f t="shared" ref="CO47" si="88">AVERAGE(AI33:AI47)</f>
        <v>0</v>
      </c>
      <c r="CP47">
        <f t="shared" ref="CP47" si="89">AVERAGE(AJ33:AJ47)</f>
        <v>0.15999999642372131</v>
      </c>
      <c r="CQ47">
        <f t="shared" ref="CQ47" si="90">AVERAGE(AK33:AK47)</f>
        <v>111115</v>
      </c>
      <c r="CR47">
        <f t="shared" ref="CR47" si="91">AVERAGE(AL33:AL47)</f>
        <v>11.519094198712091</v>
      </c>
      <c r="CS47">
        <f t="shared" ref="CS47" si="92">AVERAGE(AM33:AM47)</f>
        <v>1.2696301805878265E-2</v>
      </c>
      <c r="CT47">
        <f t="shared" ref="CT47" si="93">AVERAGE(AN33:AN47)</f>
        <v>302.5423728942871</v>
      </c>
      <c r="CU47">
        <f t="shared" ref="CU47" si="94">AVERAGE(AO33:AO47)</f>
        <v>301.00254783630373</v>
      </c>
      <c r="CV47">
        <f t="shared" ref="CV47" si="95">AVERAGE(AP33:AP47)</f>
        <v>239.99234359408632</v>
      </c>
      <c r="CW47">
        <f t="shared" ref="CW47" si="96">AVERAGE(AQ33:AQ47)</f>
        <v>-2.2888636017385049</v>
      </c>
      <c r="CX47">
        <f t="shared" ref="CX47" si="97">AVERAGE(AR33:AR47)</f>
        <v>4.1139956254260079</v>
      </c>
      <c r="CY47">
        <f t="shared" ref="CY47" si="98">AVERAGE(AS33:AS47)</f>
        <v>53.984043923776554</v>
      </c>
      <c r="CZ47">
        <f t="shared" ref="CZ47" si="99">AVERAGE(AT33:AT47)</f>
        <v>35.120624200265816</v>
      </c>
      <c r="DA47">
        <f t="shared" ref="DA47" si="100">AVERAGE(AU33:AU47)</f>
        <v>28.62246036529541</v>
      </c>
      <c r="DB47">
        <f t="shared" ref="DB47" si="101">AVERAGE(AV33:AV47)</f>
        <v>3.9347434966825769</v>
      </c>
      <c r="DC47">
        <f t="shared" ref="DC47" si="102">AVERAGE(AW33:AW47)</f>
        <v>0.34833836353903802</v>
      </c>
      <c r="DD47">
        <f t="shared" ref="DD47" si="103">AVERAGE(AX33:AX47)</f>
        <v>1.4375363657728422</v>
      </c>
      <c r="DE47">
        <f t="shared" ref="DE47" si="104">AVERAGE(AY33:AY47)</f>
        <v>2.4972071309097355</v>
      </c>
      <c r="DF47">
        <f t="shared" ref="DF47" si="105">AVERAGE(AZ33:AZ47)</f>
        <v>0.21979429151537808</v>
      </c>
      <c r="DG47">
        <f t="shared" ref="DG47" si="106">AVERAGE(BA33:BA47)</f>
        <v>20.05890334860986</v>
      </c>
      <c r="DH47">
        <f t="shared" ref="DH47" si="107">AVERAGE(BB33:BB47)</f>
        <v>0.66324329322819209</v>
      </c>
      <c r="DI47">
        <f t="shared" ref="DI47" si="108">AVERAGE(BC33:BC47)</f>
        <v>36.934129570381607</v>
      </c>
      <c r="DJ47">
        <f t="shared" ref="DJ47" si="109">AVERAGE(BD33:BD47)</f>
        <v>390.42475934833755</v>
      </c>
      <c r="DK47">
        <f t="shared" ref="DK47" si="110">AVERAGE(BE33:BE47)</f>
        <v>2.3823004312625056E-2</v>
      </c>
    </row>
    <row r="48" spans="1:115" x14ac:dyDescent="0.25">
      <c r="A48" s="1" t="s">
        <v>9</v>
      </c>
      <c r="B48" s="1" t="s">
        <v>93</v>
      </c>
    </row>
    <row r="49" spans="1:115" x14ac:dyDescent="0.25">
      <c r="A49" s="1" t="s">
        <v>9</v>
      </c>
      <c r="B49" s="1" t="s">
        <v>94</v>
      </c>
    </row>
    <row r="50" spans="1:115" x14ac:dyDescent="0.25">
      <c r="A50" s="1">
        <v>31</v>
      </c>
      <c r="B50" s="1" t="s">
        <v>95</v>
      </c>
      <c r="C50" s="1">
        <v>21060206</v>
      </c>
      <c r="D50" s="1">
        <v>1</v>
      </c>
      <c r="E50" s="1">
        <v>0</v>
      </c>
      <c r="F50">
        <f t="shared" ref="F50:F64" si="111">(S50-T50*(1000-U50)/(1000-V50))*AL50</f>
        <v>27.791945105106993</v>
      </c>
      <c r="G50">
        <f t="shared" ref="G50:G64" si="112">IF(AW50&lt;&gt;0,1/(1/AW50-1/O50),0)</f>
        <v>0.33140272351280925</v>
      </c>
      <c r="H50">
        <f t="shared" ref="H50:H64" si="113">((AZ50-AM50/2)*T50-F50)/(AZ50+AM50/2)</f>
        <v>234.93090389965525</v>
      </c>
      <c r="I50">
        <f t="shared" ref="I50:I64" si="114">AM50*1000</f>
        <v>12.941836494709165</v>
      </c>
      <c r="J50">
        <f t="shared" ref="J50:J64" si="115">(AR50-AX50)</f>
        <v>3.028330726137245</v>
      </c>
      <c r="K50">
        <f t="shared" ref="K50:K64" si="116">(Q50+AQ50*E50)</f>
        <v>31.873647689819336</v>
      </c>
      <c r="L50" s="1">
        <v>0.43401340399999999</v>
      </c>
      <c r="M50">
        <f t="shared" ref="M50:M64" si="117">(L50*AF50+AG50)</f>
        <v>2.642097213552733</v>
      </c>
      <c r="N50" s="1">
        <v>1</v>
      </c>
      <c r="O50">
        <f t="shared" ref="O50:O64" si="118">M50*(N50+1)*(N50+1)/(N50*N50+1)</f>
        <v>5.2841944271054659</v>
      </c>
      <c r="P50" s="1">
        <v>32.155574798583984</v>
      </c>
      <c r="Q50" s="1">
        <v>31.873647689819336</v>
      </c>
      <c r="R50" s="1">
        <v>32.042736053466797</v>
      </c>
      <c r="S50" s="1">
        <v>399.98028564453125</v>
      </c>
      <c r="T50" s="1">
        <v>397.12136840820312</v>
      </c>
      <c r="U50" s="1">
        <v>21.379039764404297</v>
      </c>
      <c r="V50" s="1">
        <v>22.477321624755859</v>
      </c>
      <c r="W50" s="1">
        <v>33.816158294677734</v>
      </c>
      <c r="X50" s="1">
        <v>35.553356170654297</v>
      </c>
      <c r="Y50" s="1">
        <v>499.93331909179687</v>
      </c>
      <c r="Z50" s="1">
        <v>1499.3260498046875</v>
      </c>
      <c r="AA50" s="1">
        <v>1985.9095458984375</v>
      </c>
      <c r="AB50" s="1">
        <v>76.19720458984375</v>
      </c>
      <c r="AC50" s="1">
        <v>1.7307618856430054</v>
      </c>
      <c r="AD50" s="1">
        <v>0.40511509776115417</v>
      </c>
      <c r="AE50" s="1">
        <v>1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ref="AL50:AL64" si="119">Y50*0.000001/(L50*0.0001)</f>
        <v>11.518845143589086</v>
      </c>
      <c r="AM50">
        <f t="shared" ref="AM50:AM64" si="120">(V50-U50)/(1000-V50)*AL50</f>
        <v>1.2941836494709164E-2</v>
      </c>
      <c r="AN50">
        <f t="shared" ref="AN50:AN64" si="121">(Q50+273.15)</f>
        <v>305.02364768981931</v>
      </c>
      <c r="AO50">
        <f t="shared" ref="AO50:AO64" si="122">(P50+273.15)</f>
        <v>305.30557479858396</v>
      </c>
      <c r="AP50">
        <f t="shared" ref="AP50:AP64" si="123">(Z50*AH50+AA50*AI50)*AJ50</f>
        <v>239.8921626067422</v>
      </c>
      <c r="AQ50">
        <f t="shared" ref="AQ50:AQ64" si="124">((AP50+0.00000010773*(AO50^4-AN50^4))-AM50*44100)/(M50*51.4+0.00000043092*AN50^3)</f>
        <v>-2.2116039582139257</v>
      </c>
      <c r="AR50">
        <f t="shared" ref="AR50:AR64" si="125">0.61365*EXP(17.502*K50/(240.97+K50))</f>
        <v>4.7410398006104861</v>
      </c>
      <c r="AS50">
        <f t="shared" ref="AS50:AS64" si="126">AR50*1000/AB50</f>
        <v>62.220652662137354</v>
      </c>
      <c r="AT50">
        <f t="shared" ref="AT50:AT64" si="127">(AS50-V50)</f>
        <v>39.743331037381495</v>
      </c>
      <c r="AU50">
        <f t="shared" ref="AU50:AU64" si="128">IF(E50,Q50,(P50+Q50)/2)</f>
        <v>32.01461124420166</v>
      </c>
      <c r="AV50">
        <f t="shared" ref="AV50:AV64" si="129">0.61365*EXP(17.502*AU50/(240.97+AU50))</f>
        <v>4.7790336664541648</v>
      </c>
      <c r="AW50">
        <f t="shared" ref="AW50:AW64" si="130">IF(AT50&lt;&gt;0,(1000-(AS50+V50)/2)/AT50*AM50,0)</f>
        <v>0.31184509460781995</v>
      </c>
      <c r="AX50">
        <f t="shared" ref="AX50:AX64" si="131">V50*AB50/1000</f>
        <v>1.7127090744732414</v>
      </c>
      <c r="AY50">
        <f t="shared" ref="AY50:AY64" si="132">(AV50-AX50)</f>
        <v>3.0663245919809237</v>
      </c>
      <c r="AZ50">
        <f t="shared" ref="AZ50:AZ64" si="133">1/(1.6/G50+1.37/O50)</f>
        <v>0.1965707650192072</v>
      </c>
      <c r="BA50">
        <f t="shared" ref="BA50:BA64" si="134">H50*AB50*0.001</f>
        <v>17.901078148918952</v>
      </c>
      <c r="BB50">
        <f t="shared" ref="BB50:BB64" si="135">H50/T50</f>
        <v>0.59158464537261701</v>
      </c>
      <c r="BC50">
        <f t="shared" ref="BC50:BC64" si="136">(1-AM50*AB50/AR50/G50)*100</f>
        <v>37.236771806160853</v>
      </c>
      <c r="BD50">
        <f t="shared" ref="BD50:BD64" si="137">(T50-F50/(O50/1.35))</f>
        <v>390.02111378860798</v>
      </c>
      <c r="BE50">
        <f t="shared" ref="BE50:BE64" si="138">F50*BC50/100/BD50</f>
        <v>2.653400755347635E-2</v>
      </c>
    </row>
    <row r="51" spans="1:115" x14ac:dyDescent="0.25">
      <c r="A51" s="1">
        <v>32</v>
      </c>
      <c r="B51" s="1" t="s">
        <v>95</v>
      </c>
      <c r="C51" s="1">
        <v>21060206</v>
      </c>
      <c r="D51" s="1">
        <v>1</v>
      </c>
      <c r="E51" s="1">
        <v>0</v>
      </c>
      <c r="F51">
        <f t="shared" si="111"/>
        <v>27.791945105106993</v>
      </c>
      <c r="G51">
        <f t="shared" si="112"/>
        <v>0.33140272351280925</v>
      </c>
      <c r="H51">
        <f t="shared" si="113"/>
        <v>234.93090389965525</v>
      </c>
      <c r="I51">
        <f t="shared" si="114"/>
        <v>12.941836494709165</v>
      </c>
      <c r="J51">
        <f t="shared" si="115"/>
        <v>3.028330726137245</v>
      </c>
      <c r="K51">
        <f t="shared" si="116"/>
        <v>31.873647689819336</v>
      </c>
      <c r="L51" s="1">
        <v>0.43401340399999999</v>
      </c>
      <c r="M51">
        <f t="shared" si="117"/>
        <v>2.642097213552733</v>
      </c>
      <c r="N51" s="1">
        <v>1</v>
      </c>
      <c r="O51">
        <f t="shared" si="118"/>
        <v>5.2841944271054659</v>
      </c>
      <c r="P51" s="1">
        <v>32.155574798583984</v>
      </c>
      <c r="Q51" s="1">
        <v>31.873647689819336</v>
      </c>
      <c r="R51" s="1">
        <v>32.042736053466797</v>
      </c>
      <c r="S51" s="1">
        <v>399.98028564453125</v>
      </c>
      <c r="T51" s="1">
        <v>397.12136840820312</v>
      </c>
      <c r="U51" s="1">
        <v>21.379039764404297</v>
      </c>
      <c r="V51" s="1">
        <v>22.477321624755859</v>
      </c>
      <c r="W51" s="1">
        <v>33.816158294677734</v>
      </c>
      <c r="X51" s="1">
        <v>35.553356170654297</v>
      </c>
      <c r="Y51" s="1">
        <v>499.93331909179687</v>
      </c>
      <c r="Z51" s="1">
        <v>1499.3260498046875</v>
      </c>
      <c r="AA51" s="1">
        <v>1985.9095458984375</v>
      </c>
      <c r="AB51" s="1">
        <v>76.19720458984375</v>
      </c>
      <c r="AC51" s="1">
        <v>1.7307618856430054</v>
      </c>
      <c r="AD51" s="1">
        <v>0.40511509776115417</v>
      </c>
      <c r="AE51" s="1">
        <v>1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119"/>
        <v>11.518845143589086</v>
      </c>
      <c r="AM51">
        <f t="shared" si="120"/>
        <v>1.2941836494709164E-2</v>
      </c>
      <c r="AN51">
        <f t="shared" si="121"/>
        <v>305.02364768981931</v>
      </c>
      <c r="AO51">
        <f t="shared" si="122"/>
        <v>305.30557479858396</v>
      </c>
      <c r="AP51">
        <f t="shared" si="123"/>
        <v>239.8921626067422</v>
      </c>
      <c r="AQ51">
        <f t="shared" si="124"/>
        <v>-2.2116039582139257</v>
      </c>
      <c r="AR51">
        <f t="shared" si="125"/>
        <v>4.7410398006104861</v>
      </c>
      <c r="AS51">
        <f t="shared" si="126"/>
        <v>62.220652662137354</v>
      </c>
      <c r="AT51">
        <f t="shared" si="127"/>
        <v>39.743331037381495</v>
      </c>
      <c r="AU51">
        <f t="shared" si="128"/>
        <v>32.01461124420166</v>
      </c>
      <c r="AV51">
        <f t="shared" si="129"/>
        <v>4.7790336664541648</v>
      </c>
      <c r="AW51">
        <f t="shared" si="130"/>
        <v>0.31184509460781995</v>
      </c>
      <c r="AX51">
        <f t="shared" si="131"/>
        <v>1.7127090744732414</v>
      </c>
      <c r="AY51">
        <f t="shared" si="132"/>
        <v>3.0663245919809237</v>
      </c>
      <c r="AZ51">
        <f t="shared" si="133"/>
        <v>0.1965707650192072</v>
      </c>
      <c r="BA51">
        <f t="shared" si="134"/>
        <v>17.901078148918952</v>
      </c>
      <c r="BB51">
        <f t="shared" si="135"/>
        <v>0.59158464537261701</v>
      </c>
      <c r="BC51">
        <f t="shared" si="136"/>
        <v>37.236771806160853</v>
      </c>
      <c r="BD51">
        <f t="shared" si="137"/>
        <v>390.02111378860798</v>
      </c>
      <c r="BE51">
        <f t="shared" si="138"/>
        <v>2.653400755347635E-2</v>
      </c>
    </row>
    <row r="52" spans="1:115" x14ac:dyDescent="0.25">
      <c r="A52" s="1">
        <v>33</v>
      </c>
      <c r="B52" s="1" t="s">
        <v>95</v>
      </c>
      <c r="C52" s="1">
        <v>21060206</v>
      </c>
      <c r="D52" s="1">
        <v>1</v>
      </c>
      <c r="E52" s="1">
        <v>0</v>
      </c>
      <c r="F52">
        <f t="shared" si="111"/>
        <v>28.065102293182274</v>
      </c>
      <c r="G52">
        <f t="shared" si="112"/>
        <v>0.33095637427324548</v>
      </c>
      <c r="H52">
        <f t="shared" si="113"/>
        <v>233.39181701089021</v>
      </c>
      <c r="I52">
        <f t="shared" si="114"/>
        <v>12.927012278699346</v>
      </c>
      <c r="J52">
        <f t="shared" si="115"/>
        <v>3.0287016969031679</v>
      </c>
      <c r="K52">
        <f t="shared" si="116"/>
        <v>31.874561309814453</v>
      </c>
      <c r="L52" s="1">
        <v>0.43401340399999999</v>
      </c>
      <c r="M52">
        <f t="shared" si="117"/>
        <v>2.642097213552733</v>
      </c>
      <c r="N52" s="1">
        <v>1</v>
      </c>
      <c r="O52">
        <f t="shared" si="118"/>
        <v>5.2841944271054659</v>
      </c>
      <c r="P52" s="1">
        <v>32.156623840332031</v>
      </c>
      <c r="Q52" s="1">
        <v>31.874561309814453</v>
      </c>
      <c r="R52" s="1">
        <v>32.042770385742188</v>
      </c>
      <c r="S52" s="1">
        <v>399.98837280273437</v>
      </c>
      <c r="T52" s="1">
        <v>397.10623168945312</v>
      </c>
      <c r="U52" s="1">
        <v>21.378608703613281</v>
      </c>
      <c r="V52" s="1">
        <v>22.475648880004883</v>
      </c>
      <c r="W52" s="1">
        <v>33.813507080078125</v>
      </c>
      <c r="X52" s="1">
        <v>35.548641204833984</v>
      </c>
      <c r="Y52" s="1">
        <v>499.92672729492187</v>
      </c>
      <c r="Z52" s="1">
        <v>1499.29296875</v>
      </c>
      <c r="AA52" s="1">
        <v>1985.8115234375</v>
      </c>
      <c r="AB52" s="1">
        <v>76.197288513183594</v>
      </c>
      <c r="AC52" s="1">
        <v>1.7307618856430054</v>
      </c>
      <c r="AD52" s="1">
        <v>0.40511509776115417</v>
      </c>
      <c r="AE52" s="1">
        <v>1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119"/>
        <v>11.518693263559246</v>
      </c>
      <c r="AM52">
        <f t="shared" si="120"/>
        <v>1.2927012278699346E-2</v>
      </c>
      <c r="AN52">
        <f t="shared" si="121"/>
        <v>305.02456130981443</v>
      </c>
      <c r="AO52">
        <f t="shared" si="122"/>
        <v>305.30662384033201</v>
      </c>
      <c r="AP52">
        <f t="shared" si="123"/>
        <v>239.88686963811051</v>
      </c>
      <c r="AQ52">
        <f t="shared" si="124"/>
        <v>-2.2072104152651515</v>
      </c>
      <c r="AR52">
        <f t="shared" si="125"/>
        <v>4.7412851991339116</v>
      </c>
      <c r="AS52">
        <f t="shared" si="126"/>
        <v>62.223804700262761</v>
      </c>
      <c r="AT52">
        <f t="shared" si="127"/>
        <v>39.748155820257878</v>
      </c>
      <c r="AU52">
        <f t="shared" si="128"/>
        <v>32.015592575073242</v>
      </c>
      <c r="AV52">
        <f t="shared" si="129"/>
        <v>4.7792990905680703</v>
      </c>
      <c r="AW52">
        <f t="shared" si="130"/>
        <v>0.31144984176031659</v>
      </c>
      <c r="AX52">
        <f t="shared" si="131"/>
        <v>1.7125835022307438</v>
      </c>
      <c r="AY52">
        <f t="shared" si="132"/>
        <v>3.0667155883373267</v>
      </c>
      <c r="AZ52">
        <f t="shared" si="133"/>
        <v>0.19631948942864499</v>
      </c>
      <c r="BA52">
        <f t="shared" si="134"/>
        <v>17.783823617394951</v>
      </c>
      <c r="BB52">
        <f t="shared" si="135"/>
        <v>0.58773143906089187</v>
      </c>
      <c r="BC52">
        <f t="shared" si="136"/>
        <v>37.227294295641968</v>
      </c>
      <c r="BD52">
        <f t="shared" si="137"/>
        <v>389.93619118120671</v>
      </c>
      <c r="BE52">
        <f t="shared" si="138"/>
        <v>2.679381514551623E-2</v>
      </c>
    </row>
    <row r="53" spans="1:115" x14ac:dyDescent="0.25">
      <c r="A53" s="1">
        <v>34</v>
      </c>
      <c r="B53" s="1" t="s">
        <v>96</v>
      </c>
      <c r="C53" s="1">
        <v>21060206</v>
      </c>
      <c r="D53" s="1">
        <v>1</v>
      </c>
      <c r="E53" s="1">
        <v>0</v>
      </c>
      <c r="F53">
        <f t="shared" si="111"/>
        <v>28.096777144504532</v>
      </c>
      <c r="G53">
        <f t="shared" si="112"/>
        <v>0.32968223798276447</v>
      </c>
      <c r="H53">
        <f t="shared" si="113"/>
        <v>232.73603646201275</v>
      </c>
      <c r="I53">
        <f t="shared" si="114"/>
        <v>12.882561479503339</v>
      </c>
      <c r="J53">
        <f t="shared" si="115"/>
        <v>3.0292672185432759</v>
      </c>
      <c r="K53">
        <f t="shared" si="116"/>
        <v>31.875576019287109</v>
      </c>
      <c r="L53" s="1">
        <v>0.43401340399999999</v>
      </c>
      <c r="M53">
        <f t="shared" si="117"/>
        <v>2.642097213552733</v>
      </c>
      <c r="N53" s="1">
        <v>1</v>
      </c>
      <c r="O53">
        <f t="shared" si="118"/>
        <v>5.2841944271054659</v>
      </c>
      <c r="P53" s="1">
        <v>32.157012939453125</v>
      </c>
      <c r="Q53" s="1">
        <v>31.875576019287109</v>
      </c>
      <c r="R53" s="1">
        <v>32.042728424072266</v>
      </c>
      <c r="S53" s="1">
        <v>400.00344848632812</v>
      </c>
      <c r="T53" s="1">
        <v>397.1201171875</v>
      </c>
      <c r="U53" s="1">
        <v>21.378532409667969</v>
      </c>
      <c r="V53" s="1">
        <v>22.47178840637207</v>
      </c>
      <c r="W53" s="1">
        <v>33.812664031982422</v>
      </c>
      <c r="X53" s="1">
        <v>35.541774749755859</v>
      </c>
      <c r="Y53" s="1">
        <v>499.93414306640625</v>
      </c>
      <c r="Z53" s="1">
        <v>1499.2880859375</v>
      </c>
      <c r="AA53" s="1">
        <v>1985.8712158203125</v>
      </c>
      <c r="AB53" s="1">
        <v>76.197341918945312</v>
      </c>
      <c r="AC53" s="1">
        <v>1.7307618856430054</v>
      </c>
      <c r="AD53" s="1">
        <v>0.40511509776115417</v>
      </c>
      <c r="AE53" s="1">
        <v>1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119"/>
        <v>11.518864128592815</v>
      </c>
      <c r="AM53">
        <f t="shared" si="120"/>
        <v>1.2882561479503339E-2</v>
      </c>
      <c r="AN53">
        <f t="shared" si="121"/>
        <v>305.02557601928709</v>
      </c>
      <c r="AO53">
        <f t="shared" si="122"/>
        <v>305.3070129394531</v>
      </c>
      <c r="AP53">
        <f t="shared" si="123"/>
        <v>239.88608838812797</v>
      </c>
      <c r="AQ53">
        <f t="shared" si="124"/>
        <v>-2.194023301055223</v>
      </c>
      <c r="AR53">
        <f t="shared" si="125"/>
        <v>4.7415577632738</v>
      </c>
      <c r="AS53">
        <f t="shared" si="126"/>
        <v>62.22733817037367</v>
      </c>
      <c r="AT53">
        <f t="shared" si="127"/>
        <v>39.7555497640016</v>
      </c>
      <c r="AU53">
        <f t="shared" si="128"/>
        <v>32.016294479370117</v>
      </c>
      <c r="AV53">
        <f t="shared" si="129"/>
        <v>4.7794889450366744</v>
      </c>
      <c r="AW53">
        <f t="shared" si="130"/>
        <v>0.31032121804492874</v>
      </c>
      <c r="AX53">
        <f t="shared" si="131"/>
        <v>1.7122905447305239</v>
      </c>
      <c r="AY53">
        <f t="shared" si="132"/>
        <v>3.0671984003061503</v>
      </c>
      <c r="AZ53">
        <f t="shared" si="133"/>
        <v>0.19560201519462495</v>
      </c>
      <c r="BA53">
        <f t="shared" si="134"/>
        <v>17.73386734715611</v>
      </c>
      <c r="BB53">
        <f t="shared" si="135"/>
        <v>0.58605954820497441</v>
      </c>
      <c r="BC53">
        <f t="shared" si="136"/>
        <v>37.204944296314288</v>
      </c>
      <c r="BD53">
        <f t="shared" si="137"/>
        <v>389.94198442415683</v>
      </c>
      <c r="BE53">
        <f t="shared" si="138"/>
        <v>2.6807552669942485E-2</v>
      </c>
    </row>
    <row r="54" spans="1:115" x14ac:dyDescent="0.25">
      <c r="A54" s="1">
        <v>35</v>
      </c>
      <c r="B54" s="1" t="s">
        <v>97</v>
      </c>
      <c r="C54" s="1">
        <v>21060206</v>
      </c>
      <c r="D54" s="1">
        <v>1</v>
      </c>
      <c r="E54" s="1">
        <v>0</v>
      </c>
      <c r="F54">
        <f t="shared" si="111"/>
        <v>28.531539279478928</v>
      </c>
      <c r="G54">
        <f t="shared" si="112"/>
        <v>0.32934272344342636</v>
      </c>
      <c r="H54">
        <f t="shared" si="113"/>
        <v>230.42035729104137</v>
      </c>
      <c r="I54">
        <f t="shared" si="114"/>
        <v>12.871217563130777</v>
      </c>
      <c r="J54">
        <f t="shared" si="115"/>
        <v>3.0295431486308217</v>
      </c>
      <c r="K54">
        <f t="shared" si="116"/>
        <v>31.876155853271484</v>
      </c>
      <c r="L54" s="1">
        <v>0.43401340399999999</v>
      </c>
      <c r="M54">
        <f t="shared" si="117"/>
        <v>2.642097213552733</v>
      </c>
      <c r="N54" s="1">
        <v>1</v>
      </c>
      <c r="O54">
        <f t="shared" si="118"/>
        <v>5.2841944271054659</v>
      </c>
      <c r="P54" s="1">
        <v>32.157169342041016</v>
      </c>
      <c r="Q54" s="1">
        <v>31.876155853271484</v>
      </c>
      <c r="R54" s="1">
        <v>32.041778564453125</v>
      </c>
      <c r="S54" s="1">
        <v>400.01547241210937</v>
      </c>
      <c r="T54" s="1">
        <v>397.09478759765625</v>
      </c>
      <c r="U54" s="1">
        <v>21.377853393554687</v>
      </c>
      <c r="V54" s="1">
        <v>22.470159530639648</v>
      </c>
      <c r="W54" s="1">
        <v>33.811370849609375</v>
      </c>
      <c r="X54" s="1">
        <v>35.538970947265625</v>
      </c>
      <c r="Y54" s="1">
        <v>499.92910766601562</v>
      </c>
      <c r="Z54" s="1">
        <v>1499.2314453125</v>
      </c>
      <c r="AA54" s="1">
        <v>1985.923095703125</v>
      </c>
      <c r="AB54" s="1">
        <v>76.197517395019531</v>
      </c>
      <c r="AC54" s="1">
        <v>1.7307618856430054</v>
      </c>
      <c r="AD54" s="1">
        <v>0.40511509776115417</v>
      </c>
      <c r="AE54" s="1">
        <v>1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119"/>
        <v>11.518748109125578</v>
      </c>
      <c r="AM54">
        <f t="shared" si="120"/>
        <v>1.2871217563130777E-2</v>
      </c>
      <c r="AN54">
        <f t="shared" si="121"/>
        <v>305.02615585327146</v>
      </c>
      <c r="AO54">
        <f t="shared" si="122"/>
        <v>305.30716934204099</v>
      </c>
      <c r="AP54">
        <f t="shared" si="123"/>
        <v>239.87702588833054</v>
      </c>
      <c r="AQ54">
        <f t="shared" si="124"/>
        <v>-2.1907390111117628</v>
      </c>
      <c r="AR54">
        <f t="shared" si="125"/>
        <v>4.7417135203356002</v>
      </c>
      <c r="AS54">
        <f t="shared" si="126"/>
        <v>62.229238988900853</v>
      </c>
      <c r="AT54">
        <f t="shared" si="127"/>
        <v>39.759079458261205</v>
      </c>
      <c r="AU54">
        <f t="shared" si="128"/>
        <v>32.01666259765625</v>
      </c>
      <c r="AV54">
        <f t="shared" si="129"/>
        <v>4.7795885180754869</v>
      </c>
      <c r="AW54">
        <f t="shared" si="130"/>
        <v>0.310020391271005</v>
      </c>
      <c r="AX54">
        <f t="shared" si="131"/>
        <v>1.7121703717047785</v>
      </c>
      <c r="AY54">
        <f t="shared" si="132"/>
        <v>3.0674181463707084</v>
      </c>
      <c r="AZ54">
        <f t="shared" si="133"/>
        <v>0.19541078494508157</v>
      </c>
      <c r="BA54">
        <f t="shared" si="134"/>
        <v>17.557459182850739</v>
      </c>
      <c r="BB54">
        <f t="shared" si="135"/>
        <v>0.58026537866447025</v>
      </c>
      <c r="BC54">
        <f t="shared" si="136"/>
        <v>37.197480242229517</v>
      </c>
      <c r="BD54">
        <f t="shared" si="137"/>
        <v>389.80558229708686</v>
      </c>
      <c r="BE54">
        <f t="shared" si="138"/>
        <v>2.7226428169003267E-2</v>
      </c>
    </row>
    <row r="55" spans="1:115" x14ac:dyDescent="0.25">
      <c r="A55" s="1">
        <v>36</v>
      </c>
      <c r="B55" s="1" t="s">
        <v>97</v>
      </c>
      <c r="C55" s="1">
        <v>21060206</v>
      </c>
      <c r="D55" s="1">
        <v>1</v>
      </c>
      <c r="E55" s="1">
        <v>0</v>
      </c>
      <c r="F55">
        <f t="shared" si="111"/>
        <v>28.64395281122469</v>
      </c>
      <c r="G55">
        <f t="shared" si="112"/>
        <v>0.32970958986005233</v>
      </c>
      <c r="H55">
        <f t="shared" si="113"/>
        <v>230.00190500544048</v>
      </c>
      <c r="I55">
        <f t="shared" si="114"/>
        <v>12.88609857579614</v>
      </c>
      <c r="J55">
        <f t="shared" si="115"/>
        <v>3.02985817403908</v>
      </c>
      <c r="K55">
        <f t="shared" si="116"/>
        <v>31.877191543579102</v>
      </c>
      <c r="L55" s="1">
        <v>0.43401340399999999</v>
      </c>
      <c r="M55">
        <f t="shared" si="117"/>
        <v>2.642097213552733</v>
      </c>
      <c r="N55" s="1">
        <v>1</v>
      </c>
      <c r="O55">
        <f t="shared" si="118"/>
        <v>5.2841944271054659</v>
      </c>
      <c r="P55" s="1">
        <v>32.157848358154297</v>
      </c>
      <c r="Q55" s="1">
        <v>31.877191543579102</v>
      </c>
      <c r="R55" s="1">
        <v>32.041404724121094</v>
      </c>
      <c r="S55" s="1">
        <v>400.015625</v>
      </c>
      <c r="T55" s="1">
        <v>397.08468627929687</v>
      </c>
      <c r="U55" s="1">
        <v>21.376150131225586</v>
      </c>
      <c r="V55" s="1">
        <v>22.469717025756836</v>
      </c>
      <c r="W55" s="1">
        <v>33.807315826416016</v>
      </c>
      <c r="X55" s="1">
        <v>35.536838531494141</v>
      </c>
      <c r="Y55" s="1">
        <v>499.9302978515625</v>
      </c>
      <c r="Z55" s="1">
        <v>1499.1580810546875</v>
      </c>
      <c r="AA55" s="1">
        <v>1986.183837890625</v>
      </c>
      <c r="AB55" s="1">
        <v>76.197380065917969</v>
      </c>
      <c r="AC55" s="1">
        <v>1.7307618856430054</v>
      </c>
      <c r="AD55" s="1">
        <v>0.40511509776115417</v>
      </c>
      <c r="AE55" s="1">
        <v>1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119"/>
        <v>11.518775531908744</v>
      </c>
      <c r="AM55">
        <f t="shared" si="120"/>
        <v>1.288609857579614E-2</v>
      </c>
      <c r="AN55">
        <f t="shared" si="121"/>
        <v>305.02719154357908</v>
      </c>
      <c r="AO55">
        <f t="shared" si="122"/>
        <v>305.30784835815427</v>
      </c>
      <c r="AP55">
        <f t="shared" si="123"/>
        <v>239.86528760734291</v>
      </c>
      <c r="AQ55">
        <f t="shared" si="124"/>
        <v>-2.1952789125302292</v>
      </c>
      <c r="AR55">
        <f t="shared" si="125"/>
        <v>4.7419917422243012</v>
      </c>
      <c r="AS55">
        <f t="shared" si="126"/>
        <v>62.233002474914862</v>
      </c>
      <c r="AT55">
        <f t="shared" si="127"/>
        <v>39.763285449158026</v>
      </c>
      <c r="AU55">
        <f t="shared" si="128"/>
        <v>32.017519950866699</v>
      </c>
      <c r="AV55">
        <f t="shared" si="129"/>
        <v>4.7798204322315367</v>
      </c>
      <c r="AW55">
        <f t="shared" si="130"/>
        <v>0.3103454515853043</v>
      </c>
      <c r="AX55">
        <f t="shared" si="131"/>
        <v>1.7121335681852214</v>
      </c>
      <c r="AY55">
        <f t="shared" si="132"/>
        <v>3.0676868640463155</v>
      </c>
      <c r="AZ55">
        <f t="shared" si="133"/>
        <v>0.19561742016420691</v>
      </c>
      <c r="BA55">
        <f t="shared" si="134"/>
        <v>17.525542571584708</v>
      </c>
      <c r="BB55">
        <f t="shared" si="135"/>
        <v>0.57922632867202628</v>
      </c>
      <c r="BC55">
        <f t="shared" si="136"/>
        <v>37.198630298624977</v>
      </c>
      <c r="BD55">
        <f t="shared" si="137"/>
        <v>389.76676169711317</v>
      </c>
      <c r="BE55">
        <f t="shared" si="138"/>
        <v>2.733726719735062E-2</v>
      </c>
    </row>
    <row r="56" spans="1:115" x14ac:dyDescent="0.25">
      <c r="A56" s="1">
        <v>37</v>
      </c>
      <c r="B56" s="1" t="s">
        <v>98</v>
      </c>
      <c r="C56" s="1">
        <v>21060206</v>
      </c>
      <c r="D56" s="1">
        <v>1</v>
      </c>
      <c r="E56" s="1">
        <v>0</v>
      </c>
      <c r="F56">
        <f t="shared" si="111"/>
        <v>28.040666205923603</v>
      </c>
      <c r="G56">
        <f t="shared" si="112"/>
        <v>0.32989321914939723</v>
      </c>
      <c r="H56">
        <f t="shared" si="113"/>
        <v>233.08385217654399</v>
      </c>
      <c r="I56">
        <f t="shared" si="114"/>
        <v>12.894596098222573</v>
      </c>
      <c r="J56">
        <f t="shared" si="115"/>
        <v>3.0302615749868282</v>
      </c>
      <c r="K56">
        <f t="shared" si="116"/>
        <v>31.878515243530273</v>
      </c>
      <c r="L56" s="1">
        <v>0.43401340399999999</v>
      </c>
      <c r="M56">
        <f t="shared" si="117"/>
        <v>2.642097213552733</v>
      </c>
      <c r="N56" s="1">
        <v>1</v>
      </c>
      <c r="O56">
        <f t="shared" si="118"/>
        <v>5.2841944271054659</v>
      </c>
      <c r="P56" s="1">
        <v>32.159374237060547</v>
      </c>
      <c r="Q56" s="1">
        <v>31.878515243530273</v>
      </c>
      <c r="R56" s="1">
        <v>32.041481018066406</v>
      </c>
      <c r="S56" s="1">
        <v>399.99087524414062</v>
      </c>
      <c r="T56" s="1">
        <v>397.11199951171875</v>
      </c>
      <c r="U56" s="1">
        <v>21.37480354309082</v>
      </c>
      <c r="V56" s="1">
        <v>22.469087600708008</v>
      </c>
      <c r="W56" s="1">
        <v>33.802272796630859</v>
      </c>
      <c r="X56" s="1">
        <v>35.532779693603516</v>
      </c>
      <c r="Y56" s="1">
        <v>499.93243408203125</v>
      </c>
      <c r="Z56" s="1">
        <v>1499.1788330078125</v>
      </c>
      <c r="AA56" s="1">
        <v>1986.3629150390625</v>
      </c>
      <c r="AB56" s="1">
        <v>76.1973876953125</v>
      </c>
      <c r="AC56" s="1">
        <v>1.7307618856430054</v>
      </c>
      <c r="AD56" s="1">
        <v>0.40511509776115417</v>
      </c>
      <c r="AE56" s="1">
        <v>1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119"/>
        <v>11.518824752288783</v>
      </c>
      <c r="AM56">
        <f t="shared" si="120"/>
        <v>1.2894596098222574E-2</v>
      </c>
      <c r="AN56">
        <f t="shared" si="121"/>
        <v>305.02851524353025</v>
      </c>
      <c r="AO56">
        <f t="shared" si="122"/>
        <v>305.30937423706052</v>
      </c>
      <c r="AP56">
        <f t="shared" si="123"/>
        <v>239.86860791976869</v>
      </c>
      <c r="AQ56">
        <f t="shared" si="124"/>
        <v>-2.1977685287240178</v>
      </c>
      <c r="AR56">
        <f t="shared" si="125"/>
        <v>4.7423473540579151</v>
      </c>
      <c r="AS56">
        <f t="shared" si="126"/>
        <v>62.237663225686333</v>
      </c>
      <c r="AT56">
        <f t="shared" si="127"/>
        <v>39.768575624978325</v>
      </c>
      <c r="AU56">
        <f t="shared" si="128"/>
        <v>32.01894474029541</v>
      </c>
      <c r="AV56">
        <f t="shared" si="129"/>
        <v>4.7802058596261929</v>
      </c>
      <c r="AW56">
        <f t="shared" si="130"/>
        <v>0.3105081395250433</v>
      </c>
      <c r="AX56">
        <f t="shared" si="131"/>
        <v>1.7120857790710871</v>
      </c>
      <c r="AY56">
        <f t="shared" si="132"/>
        <v>3.0681200805551061</v>
      </c>
      <c r="AZ56">
        <f t="shared" si="133"/>
        <v>0.1957208394573321</v>
      </c>
      <c r="BA56">
        <f t="shared" si="134"/>
        <v>17.76038064981303</v>
      </c>
      <c r="BB56">
        <f t="shared" si="135"/>
        <v>0.58694739132320195</v>
      </c>
      <c r="BC56">
        <f t="shared" si="136"/>
        <v>37.196900766788566</v>
      </c>
      <c r="BD56">
        <f t="shared" si="137"/>
        <v>389.94820190733486</v>
      </c>
      <c r="BE56">
        <f t="shared" si="138"/>
        <v>2.6747805816123262E-2</v>
      </c>
    </row>
    <row r="57" spans="1:115" x14ac:dyDescent="0.25">
      <c r="A57" s="1">
        <v>38</v>
      </c>
      <c r="B57" s="1" t="s">
        <v>98</v>
      </c>
      <c r="C57" s="1">
        <v>21060206</v>
      </c>
      <c r="D57" s="1">
        <v>1</v>
      </c>
      <c r="E57" s="1">
        <v>0</v>
      </c>
      <c r="F57">
        <f t="shared" si="111"/>
        <v>27.784657289462373</v>
      </c>
      <c r="G57">
        <f t="shared" si="112"/>
        <v>0.32970614728066727</v>
      </c>
      <c r="H57">
        <f t="shared" si="113"/>
        <v>234.27926011558804</v>
      </c>
      <c r="I57">
        <f t="shared" si="114"/>
        <v>12.889667457782561</v>
      </c>
      <c r="J57">
        <f t="shared" si="115"/>
        <v>3.0307141334233423</v>
      </c>
      <c r="K57">
        <f t="shared" si="116"/>
        <v>31.879776000976563</v>
      </c>
      <c r="L57" s="1">
        <v>0.43401340399999999</v>
      </c>
      <c r="M57">
        <f t="shared" si="117"/>
        <v>2.642097213552733</v>
      </c>
      <c r="N57" s="1">
        <v>1</v>
      </c>
      <c r="O57">
        <f t="shared" si="118"/>
        <v>5.2841944271054659</v>
      </c>
      <c r="P57" s="1">
        <v>32.160308837890625</v>
      </c>
      <c r="Q57" s="1">
        <v>31.879776000976563</v>
      </c>
      <c r="R57" s="1">
        <v>32.040969848632813</v>
      </c>
      <c r="S57" s="1">
        <v>399.97512817382812</v>
      </c>
      <c r="T57" s="1">
        <v>397.11868286132812</v>
      </c>
      <c r="U57" s="1">
        <v>21.373758316040039</v>
      </c>
      <c r="V57" s="1">
        <v>22.467609405517578</v>
      </c>
      <c r="W57" s="1">
        <v>33.798812866210937</v>
      </c>
      <c r="X57" s="1">
        <v>35.528545379638672</v>
      </c>
      <c r="Y57" s="1">
        <v>499.93991088867187</v>
      </c>
      <c r="Z57" s="1">
        <v>1499.1923828125</v>
      </c>
      <c r="AA57" s="1">
        <v>1986.3839111328125</v>
      </c>
      <c r="AB57" s="1">
        <v>76.197334289550781</v>
      </c>
      <c r="AC57" s="1">
        <v>1.7307618856430054</v>
      </c>
      <c r="AD57" s="1">
        <v>0.40511509776115417</v>
      </c>
      <c r="AE57" s="1">
        <v>1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119"/>
        <v>11.518997023618924</v>
      </c>
      <c r="AM57">
        <f t="shared" si="120"/>
        <v>1.2889667457782561E-2</v>
      </c>
      <c r="AN57">
        <f t="shared" si="121"/>
        <v>305.02977600097654</v>
      </c>
      <c r="AO57">
        <f t="shared" si="122"/>
        <v>305.3103088378906</v>
      </c>
      <c r="AP57">
        <f t="shared" si="123"/>
        <v>239.87077588847023</v>
      </c>
      <c r="AQ57">
        <f t="shared" si="124"/>
        <v>-2.1963100971415646</v>
      </c>
      <c r="AR57">
        <f t="shared" si="125"/>
        <v>4.7426860779826203</v>
      </c>
      <c r="AS57">
        <f t="shared" si="126"/>
        <v>62.242152198662964</v>
      </c>
      <c r="AT57">
        <f t="shared" si="127"/>
        <v>39.774542793145386</v>
      </c>
      <c r="AU57">
        <f t="shared" si="128"/>
        <v>32.020042419433594</v>
      </c>
      <c r="AV57">
        <f t="shared" si="129"/>
        <v>4.7805028171211799</v>
      </c>
      <c r="AW57">
        <f t="shared" si="130"/>
        <v>0.31034240150101428</v>
      </c>
      <c r="AX57">
        <f t="shared" si="131"/>
        <v>1.7119719445592783</v>
      </c>
      <c r="AY57">
        <f t="shared" si="132"/>
        <v>3.0685308725619018</v>
      </c>
      <c r="AZ57">
        <f t="shared" si="133"/>
        <v>0.19561548126125303</v>
      </c>
      <c r="BA57">
        <f t="shared" si="134"/>
        <v>17.851455100136086</v>
      </c>
      <c r="BB57">
        <f t="shared" si="135"/>
        <v>0.58994771645482413</v>
      </c>
      <c r="BC57">
        <f t="shared" si="136"/>
        <v>37.189815754122868</v>
      </c>
      <c r="BD57">
        <f t="shared" si="137"/>
        <v>390.02029012460957</v>
      </c>
      <c r="BE57">
        <f t="shared" si="138"/>
        <v>2.64936546008008E-2</v>
      </c>
    </row>
    <row r="58" spans="1:115" x14ac:dyDescent="0.25">
      <c r="A58" s="1">
        <v>39</v>
      </c>
      <c r="B58" s="1" t="s">
        <v>99</v>
      </c>
      <c r="C58" s="1">
        <v>21060206</v>
      </c>
      <c r="D58" s="1">
        <v>1</v>
      </c>
      <c r="E58" s="1">
        <v>0</v>
      </c>
      <c r="F58">
        <f t="shared" si="111"/>
        <v>27.465346010177015</v>
      </c>
      <c r="G58">
        <f t="shared" si="112"/>
        <v>0.32983579816764391</v>
      </c>
      <c r="H58">
        <f t="shared" si="113"/>
        <v>235.90819949174681</v>
      </c>
      <c r="I58">
        <f t="shared" si="114"/>
        <v>12.897872981176461</v>
      </c>
      <c r="J58">
        <f t="shared" si="115"/>
        <v>3.0314892580411157</v>
      </c>
      <c r="K58">
        <f t="shared" si="116"/>
        <v>31.882595062255859</v>
      </c>
      <c r="L58" s="1">
        <v>0.43401340399999999</v>
      </c>
      <c r="M58">
        <f t="shared" si="117"/>
        <v>2.642097213552733</v>
      </c>
      <c r="N58" s="1">
        <v>1</v>
      </c>
      <c r="O58">
        <f t="shared" si="118"/>
        <v>5.2841944271054659</v>
      </c>
      <c r="P58" s="1">
        <v>32.160831451416016</v>
      </c>
      <c r="Q58" s="1">
        <v>31.882595062255859</v>
      </c>
      <c r="R58" s="1">
        <v>32.040470123291016</v>
      </c>
      <c r="S58" s="1">
        <v>399.95120239257812</v>
      </c>
      <c r="T58" s="1">
        <v>397.12216186523437</v>
      </c>
      <c r="U58" s="1">
        <v>21.37293815612793</v>
      </c>
      <c r="V58" s="1">
        <v>22.467496871948242</v>
      </c>
      <c r="W58" s="1">
        <v>33.796337127685547</v>
      </c>
      <c r="X58" s="1">
        <v>35.527130126953125</v>
      </c>
      <c r="Y58" s="1">
        <v>499.934814453125</v>
      </c>
      <c r="Z58" s="1">
        <v>1499.1929931640625</v>
      </c>
      <c r="AA58" s="1">
        <v>1986.5185546875</v>
      </c>
      <c r="AB58" s="1">
        <v>76.196929931640625</v>
      </c>
      <c r="AC58" s="1">
        <v>1.7307618856430054</v>
      </c>
      <c r="AD58" s="1">
        <v>0.40511509776115417</v>
      </c>
      <c r="AE58" s="1">
        <v>1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119"/>
        <v>11.518879597855115</v>
      </c>
      <c r="AM58">
        <f t="shared" si="120"/>
        <v>1.2897872981176461E-2</v>
      </c>
      <c r="AN58">
        <f t="shared" si="121"/>
        <v>305.03259506225584</v>
      </c>
      <c r="AO58">
        <f t="shared" si="122"/>
        <v>305.31083145141599</v>
      </c>
      <c r="AP58">
        <f t="shared" si="123"/>
        <v>239.87087354471805</v>
      </c>
      <c r="AQ58">
        <f t="shared" si="124"/>
        <v>-2.1989384745693048</v>
      </c>
      <c r="AR58">
        <f t="shared" si="125"/>
        <v>4.7434435429323107</v>
      </c>
      <c r="AS58">
        <f t="shared" si="126"/>
        <v>62.252423387501935</v>
      </c>
      <c r="AT58">
        <f t="shared" si="127"/>
        <v>39.784926515553693</v>
      </c>
      <c r="AU58">
        <f t="shared" si="128"/>
        <v>32.021713256835938</v>
      </c>
      <c r="AV58">
        <f t="shared" si="129"/>
        <v>4.7809548631795673</v>
      </c>
      <c r="AW58">
        <f t="shared" si="130"/>
        <v>0.31045726805871593</v>
      </c>
      <c r="AX58">
        <f t="shared" si="131"/>
        <v>1.7119542848911951</v>
      </c>
      <c r="AY58">
        <f t="shared" si="132"/>
        <v>3.0690005782883722</v>
      </c>
      <c r="AZ58">
        <f t="shared" si="133"/>
        <v>0.19568850081418554</v>
      </c>
      <c r="BA58">
        <f t="shared" si="134"/>
        <v>17.975480546972129</v>
      </c>
      <c r="BB58">
        <f t="shared" si="135"/>
        <v>0.59404440785604806</v>
      </c>
      <c r="BC58">
        <f t="shared" si="136"/>
        <v>37.184901676619532</v>
      </c>
      <c r="BD58">
        <f t="shared" si="137"/>
        <v>390.10534641205101</v>
      </c>
      <c r="BE58">
        <f t="shared" si="138"/>
        <v>2.6180010099733853E-2</v>
      </c>
    </row>
    <row r="59" spans="1:115" x14ac:dyDescent="0.25">
      <c r="A59" s="1">
        <v>40</v>
      </c>
      <c r="B59" s="1" t="s">
        <v>99</v>
      </c>
      <c r="C59" s="1">
        <v>21060206</v>
      </c>
      <c r="D59" s="1">
        <v>1</v>
      </c>
      <c r="E59" s="1">
        <v>0</v>
      </c>
      <c r="F59">
        <f t="shared" si="111"/>
        <v>27.21627394463097</v>
      </c>
      <c r="G59">
        <f t="shared" si="112"/>
        <v>0.33027859591397418</v>
      </c>
      <c r="H59">
        <f t="shared" si="113"/>
        <v>237.31743171132095</v>
      </c>
      <c r="I59">
        <f t="shared" si="114"/>
        <v>12.916786925201261</v>
      </c>
      <c r="J59">
        <f t="shared" si="115"/>
        <v>3.0320967037040751</v>
      </c>
      <c r="K59">
        <f t="shared" si="116"/>
        <v>31.885002136230469</v>
      </c>
      <c r="L59" s="1">
        <v>0.43401340399999999</v>
      </c>
      <c r="M59">
        <f t="shared" si="117"/>
        <v>2.642097213552733</v>
      </c>
      <c r="N59" s="1">
        <v>1</v>
      </c>
      <c r="O59">
        <f t="shared" si="118"/>
        <v>5.2841944271054659</v>
      </c>
      <c r="P59" s="1">
        <v>32.160964965820312</v>
      </c>
      <c r="Q59" s="1">
        <v>31.885002136230469</v>
      </c>
      <c r="R59" s="1">
        <v>32.039901733398437</v>
      </c>
      <c r="S59" s="1">
        <v>399.94046020507812</v>
      </c>
      <c r="T59" s="1">
        <v>397.13238525390625</v>
      </c>
      <c r="U59" s="1">
        <v>21.371801376342773</v>
      </c>
      <c r="V59" s="1">
        <v>22.467962265014648</v>
      </c>
      <c r="W59" s="1">
        <v>33.794361114501953</v>
      </c>
      <c r="X59" s="1">
        <v>35.527675628662109</v>
      </c>
      <c r="Y59" s="1">
        <v>499.9359130859375</v>
      </c>
      <c r="Z59" s="1">
        <v>1499.225341796875</v>
      </c>
      <c r="AA59" s="1">
        <v>1986.471435546875</v>
      </c>
      <c r="AB59" s="1">
        <v>76.197105407714844</v>
      </c>
      <c r="AC59" s="1">
        <v>1.7307618856430054</v>
      </c>
      <c r="AD59" s="1">
        <v>0.40511509776115417</v>
      </c>
      <c r="AE59" s="1">
        <v>1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119"/>
        <v>11.51890491119342</v>
      </c>
      <c r="AM59">
        <f t="shared" si="120"/>
        <v>1.2916786925201261E-2</v>
      </c>
      <c r="AN59">
        <f t="shared" si="121"/>
        <v>305.03500213623045</v>
      </c>
      <c r="AO59">
        <f t="shared" si="122"/>
        <v>305.31096496582029</v>
      </c>
      <c r="AP59">
        <f t="shared" si="123"/>
        <v>239.87604932585236</v>
      </c>
      <c r="AQ59">
        <f t="shared" si="124"/>
        <v>-2.2047215555032142</v>
      </c>
      <c r="AR59">
        <f t="shared" si="125"/>
        <v>4.7440903927079558</v>
      </c>
      <c r="AS59">
        <f t="shared" si="126"/>
        <v>62.260769189634125</v>
      </c>
      <c r="AT59">
        <f t="shared" si="127"/>
        <v>39.792806924619477</v>
      </c>
      <c r="AU59">
        <f t="shared" si="128"/>
        <v>32.022983551025391</v>
      </c>
      <c r="AV59">
        <f t="shared" si="129"/>
        <v>4.7812985669318815</v>
      </c>
      <c r="AW59">
        <f t="shared" si="130"/>
        <v>0.3108495327638513</v>
      </c>
      <c r="AX59">
        <f t="shared" si="131"/>
        <v>1.7119936890038807</v>
      </c>
      <c r="AY59">
        <f t="shared" si="132"/>
        <v>3.0693048779280008</v>
      </c>
      <c r="AZ59">
        <f t="shared" si="133"/>
        <v>0.19593786313946701</v>
      </c>
      <c r="BA59">
        <f t="shared" si="134"/>
        <v>18.082901359195692</v>
      </c>
      <c r="BB59">
        <f t="shared" si="135"/>
        <v>0.5975776353761536</v>
      </c>
      <c r="BC59">
        <f t="shared" si="136"/>
        <v>37.185546727677846</v>
      </c>
      <c r="BD59">
        <f t="shared" si="137"/>
        <v>390.17920244958276</v>
      </c>
      <c r="BE59">
        <f t="shared" si="138"/>
        <v>2.5938133559338775E-2</v>
      </c>
    </row>
    <row r="60" spans="1:115" x14ac:dyDescent="0.25">
      <c r="A60" s="1">
        <v>41</v>
      </c>
      <c r="B60" s="1" t="s">
        <v>100</v>
      </c>
      <c r="C60" s="1">
        <v>21060206</v>
      </c>
      <c r="D60" s="1">
        <v>1</v>
      </c>
      <c r="E60" s="1">
        <v>0</v>
      </c>
      <c r="F60">
        <f t="shared" si="111"/>
        <v>27.166350141218864</v>
      </c>
      <c r="G60">
        <f t="shared" si="112"/>
        <v>0.33036765565079235</v>
      </c>
      <c r="H60">
        <f t="shared" si="113"/>
        <v>237.58358341282744</v>
      </c>
      <c r="I60">
        <f t="shared" si="114"/>
        <v>12.923374293802896</v>
      </c>
      <c r="J60">
        <f t="shared" si="115"/>
        <v>3.0328611381248658</v>
      </c>
      <c r="K60">
        <f t="shared" si="116"/>
        <v>31.887516021728516</v>
      </c>
      <c r="L60" s="1">
        <v>0.43401340399999999</v>
      </c>
      <c r="M60">
        <f t="shared" si="117"/>
        <v>2.642097213552733</v>
      </c>
      <c r="N60" s="1">
        <v>1</v>
      </c>
      <c r="O60">
        <f t="shared" si="118"/>
        <v>5.2841944271054659</v>
      </c>
      <c r="P60" s="1">
        <v>32.161659240722656</v>
      </c>
      <c r="Q60" s="1">
        <v>31.887516021728516</v>
      </c>
      <c r="R60" s="1">
        <v>32.039203643798828</v>
      </c>
      <c r="S60" s="1">
        <v>399.9259033203125</v>
      </c>
      <c r="T60" s="1">
        <v>397.12200927734375</v>
      </c>
      <c r="U60" s="1">
        <v>21.370100021362305</v>
      </c>
      <c r="V60" s="1">
        <v>22.466796875</v>
      </c>
      <c r="W60" s="1">
        <v>33.79034423828125</v>
      </c>
      <c r="X60" s="1">
        <v>35.524440765380859</v>
      </c>
      <c r="Y60" s="1">
        <v>499.947021484375</v>
      </c>
      <c r="Z60" s="1">
        <v>1499.239013671875</v>
      </c>
      <c r="AA60" s="1">
        <v>1986.516845703125</v>
      </c>
      <c r="AB60" s="1">
        <v>76.197105407714844</v>
      </c>
      <c r="AC60" s="1">
        <v>1.7307618856430054</v>
      </c>
      <c r="AD60" s="1">
        <v>0.40511509776115417</v>
      </c>
      <c r="AE60" s="1">
        <v>1</v>
      </c>
      <c r="AF60" s="1">
        <v>-0.21956524252891541</v>
      </c>
      <c r="AG60" s="1">
        <v>2.737391471862793</v>
      </c>
      <c r="AH60" s="1">
        <v>1</v>
      </c>
      <c r="AI60" s="1">
        <v>0</v>
      </c>
      <c r="AJ60" s="1">
        <v>0.15999999642372131</v>
      </c>
      <c r="AK60" s="1">
        <v>111115</v>
      </c>
      <c r="AL60">
        <f t="shared" si="119"/>
        <v>11.519160857169631</v>
      </c>
      <c r="AM60">
        <f t="shared" si="120"/>
        <v>1.2923374293802897E-2</v>
      </c>
      <c r="AN60">
        <f t="shared" si="121"/>
        <v>305.03751602172849</v>
      </c>
      <c r="AO60">
        <f t="shared" si="122"/>
        <v>305.31165924072263</v>
      </c>
      <c r="AP60">
        <f t="shared" si="123"/>
        <v>239.87823682580347</v>
      </c>
      <c r="AQ60">
        <f t="shared" si="124"/>
        <v>-2.206814855266316</v>
      </c>
      <c r="AR60">
        <f t="shared" si="125"/>
        <v>4.7447660277829593</v>
      </c>
      <c r="AS60">
        <f t="shared" si="126"/>
        <v>62.269636128494703</v>
      </c>
      <c r="AT60">
        <f t="shared" si="127"/>
        <v>39.802839253494703</v>
      </c>
      <c r="AU60">
        <f t="shared" si="128"/>
        <v>32.024587631225586</v>
      </c>
      <c r="AV60">
        <f t="shared" si="129"/>
        <v>4.7817326139624008</v>
      </c>
      <c r="AW60">
        <f t="shared" si="130"/>
        <v>0.3109284213362577</v>
      </c>
      <c r="AX60">
        <f t="shared" si="131"/>
        <v>1.7119048896580935</v>
      </c>
      <c r="AY60">
        <f t="shared" si="132"/>
        <v>3.0698277243043073</v>
      </c>
      <c r="AZ60">
        <f t="shared" si="133"/>
        <v>0.19598801318326026</v>
      </c>
      <c r="BA60">
        <f t="shared" si="134"/>
        <v>18.103181348449823</v>
      </c>
      <c r="BB60">
        <f t="shared" si="135"/>
        <v>0.59826345018037719</v>
      </c>
      <c r="BC60">
        <f t="shared" si="136"/>
        <v>37.179400970002597</v>
      </c>
      <c r="BD60">
        <f t="shared" si="137"/>
        <v>390.18158094970278</v>
      </c>
      <c r="BE60">
        <f t="shared" si="138"/>
        <v>2.58861174926159E-2</v>
      </c>
    </row>
    <row r="61" spans="1:115" x14ac:dyDescent="0.25">
      <c r="A61" s="1">
        <v>42</v>
      </c>
      <c r="B61" s="1" t="s">
        <v>100</v>
      </c>
      <c r="C61" s="1">
        <v>21060206</v>
      </c>
      <c r="D61" s="1">
        <v>1</v>
      </c>
      <c r="E61" s="1">
        <v>0</v>
      </c>
      <c r="F61">
        <f t="shared" si="111"/>
        <v>27.05156302655055</v>
      </c>
      <c r="G61">
        <f t="shared" si="112"/>
        <v>0.33098370032914448</v>
      </c>
      <c r="H61">
        <f t="shared" si="113"/>
        <v>238.39565991484869</v>
      </c>
      <c r="I61">
        <f t="shared" si="114"/>
        <v>12.948658069564916</v>
      </c>
      <c r="J61">
        <f t="shared" si="115"/>
        <v>3.0334587005099216</v>
      </c>
      <c r="K61">
        <f t="shared" si="116"/>
        <v>31.890007019042969</v>
      </c>
      <c r="L61" s="1">
        <v>0.43401340399999999</v>
      </c>
      <c r="M61">
        <f t="shared" si="117"/>
        <v>2.642097213552733</v>
      </c>
      <c r="N61" s="1">
        <v>1</v>
      </c>
      <c r="O61">
        <f t="shared" si="118"/>
        <v>5.2841944271054659</v>
      </c>
      <c r="P61" s="1">
        <v>32.162826538085937</v>
      </c>
      <c r="Q61" s="1">
        <v>31.890007019042969</v>
      </c>
      <c r="R61" s="1">
        <v>32.038551330566406</v>
      </c>
      <c r="S61" s="1">
        <v>399.93048095703125</v>
      </c>
      <c r="T61" s="1">
        <v>397.13568115234375</v>
      </c>
      <c r="U61" s="1">
        <v>21.368888854980469</v>
      </c>
      <c r="V61" s="1">
        <v>22.467723846435547</v>
      </c>
      <c r="W61" s="1">
        <v>33.786228179931641</v>
      </c>
      <c r="X61" s="1">
        <v>35.523590087890625</v>
      </c>
      <c r="Y61" s="1">
        <v>499.949951171875</v>
      </c>
      <c r="Z61" s="1">
        <v>1499.2100830078125</v>
      </c>
      <c r="AA61" s="1">
        <v>1986.571533203125</v>
      </c>
      <c r="AB61" s="1">
        <v>76.197166442871094</v>
      </c>
      <c r="AC61" s="1">
        <v>1.7307618856430054</v>
      </c>
      <c r="AD61" s="1">
        <v>0.40511509776115417</v>
      </c>
      <c r="AE61" s="1">
        <v>1</v>
      </c>
      <c r="AF61" s="1">
        <v>-0.21956524252891541</v>
      </c>
      <c r="AG61" s="1">
        <v>2.737391471862793</v>
      </c>
      <c r="AH61" s="1">
        <v>1</v>
      </c>
      <c r="AI61" s="1">
        <v>0</v>
      </c>
      <c r="AJ61" s="1">
        <v>0.15999999642372131</v>
      </c>
      <c r="AK61" s="1">
        <v>111115</v>
      </c>
      <c r="AL61">
        <f t="shared" si="119"/>
        <v>11.519228359405114</v>
      </c>
      <c r="AM61">
        <f t="shared" si="120"/>
        <v>1.2948658069564916E-2</v>
      </c>
      <c r="AN61">
        <f t="shared" si="121"/>
        <v>305.04000701904295</v>
      </c>
      <c r="AO61">
        <f t="shared" si="122"/>
        <v>305.31282653808591</v>
      </c>
      <c r="AP61">
        <f t="shared" si="123"/>
        <v>239.87360791965693</v>
      </c>
      <c r="AQ61">
        <f t="shared" si="124"/>
        <v>-2.2144828686038731</v>
      </c>
      <c r="AR61">
        <f t="shared" si="125"/>
        <v>4.7454355940292352</v>
      </c>
      <c r="AS61">
        <f t="shared" si="126"/>
        <v>62.278373534888999</v>
      </c>
      <c r="AT61">
        <f t="shared" si="127"/>
        <v>39.810649688453452</v>
      </c>
      <c r="AU61">
        <f t="shared" si="128"/>
        <v>32.026416778564453</v>
      </c>
      <c r="AV61">
        <f t="shared" si="129"/>
        <v>4.7822276036236868</v>
      </c>
      <c r="AW61">
        <f t="shared" si="130"/>
        <v>0.31147404143723273</v>
      </c>
      <c r="AX61">
        <f t="shared" si="131"/>
        <v>1.7119768935193134</v>
      </c>
      <c r="AY61">
        <f t="shared" si="132"/>
        <v>3.0702507101043732</v>
      </c>
      <c r="AZ61">
        <f t="shared" si="133"/>
        <v>0.19633487382433665</v>
      </c>
      <c r="BA61">
        <f t="shared" si="134"/>
        <v>18.165073777789818</v>
      </c>
      <c r="BB61">
        <f t="shared" si="135"/>
        <v>0.60028768813497424</v>
      </c>
      <c r="BC61">
        <f t="shared" si="136"/>
        <v>37.182464508330114</v>
      </c>
      <c r="BD61">
        <f t="shared" si="137"/>
        <v>390.22457850659049</v>
      </c>
      <c r="BE61">
        <f t="shared" si="138"/>
        <v>2.5776023283284381E-2</v>
      </c>
    </row>
    <row r="62" spans="1:115" x14ac:dyDescent="0.25">
      <c r="A62" s="1">
        <v>43</v>
      </c>
      <c r="B62" s="1" t="s">
        <v>101</v>
      </c>
      <c r="C62" s="1">
        <v>21060206</v>
      </c>
      <c r="D62" s="1">
        <v>1</v>
      </c>
      <c r="E62" s="1">
        <v>0</v>
      </c>
      <c r="F62">
        <f t="shared" si="111"/>
        <v>26.514572556627574</v>
      </c>
      <c r="G62">
        <f t="shared" si="112"/>
        <v>0.33090228099679059</v>
      </c>
      <c r="H62">
        <f t="shared" si="113"/>
        <v>241.03190702715472</v>
      </c>
      <c r="I62">
        <f t="shared" si="114"/>
        <v>12.9495086944327</v>
      </c>
      <c r="J62">
        <f t="shared" si="115"/>
        <v>3.0343249522197615</v>
      </c>
      <c r="K62">
        <f t="shared" si="116"/>
        <v>31.893115997314453</v>
      </c>
      <c r="L62" s="1">
        <v>0.43401340399999999</v>
      </c>
      <c r="M62">
        <f t="shared" si="117"/>
        <v>2.642097213552733</v>
      </c>
      <c r="N62" s="1">
        <v>1</v>
      </c>
      <c r="O62">
        <f t="shared" si="118"/>
        <v>5.2841944271054659</v>
      </c>
      <c r="P62" s="1">
        <v>32.163768768310547</v>
      </c>
      <c r="Q62" s="1">
        <v>31.893115997314453</v>
      </c>
      <c r="R62" s="1">
        <v>32.038936614990234</v>
      </c>
      <c r="S62" s="1">
        <v>399.91070556640625</v>
      </c>
      <c r="T62" s="1">
        <v>397.16250610351562</v>
      </c>
      <c r="U62" s="1">
        <v>21.368566513061523</v>
      </c>
      <c r="V62" s="1">
        <v>22.467456817626953</v>
      </c>
      <c r="W62" s="1">
        <v>33.783721923828125</v>
      </c>
      <c r="X62" s="1">
        <v>35.521064758300781</v>
      </c>
      <c r="Y62" s="1">
        <v>499.957763671875</v>
      </c>
      <c r="Z62" s="1">
        <v>1499.280517578125</v>
      </c>
      <c r="AA62" s="1">
        <v>1986.5970458984375</v>
      </c>
      <c r="AB62" s="1">
        <v>76.19671630859375</v>
      </c>
      <c r="AC62" s="1">
        <v>1.7307618856430054</v>
      </c>
      <c r="AD62" s="1">
        <v>0.40511509776115417</v>
      </c>
      <c r="AE62" s="1">
        <v>1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si="119"/>
        <v>11.519408365366406</v>
      </c>
      <c r="AM62">
        <f t="shared" si="120"/>
        <v>1.2949508694432699E-2</v>
      </c>
      <c r="AN62">
        <f t="shared" si="121"/>
        <v>305.04311599731443</v>
      </c>
      <c r="AO62">
        <f t="shared" si="122"/>
        <v>305.31376876831052</v>
      </c>
      <c r="AP62">
        <f t="shared" si="123"/>
        <v>239.88487745065504</v>
      </c>
      <c r="AQ62">
        <f t="shared" si="124"/>
        <v>-2.2148333675924636</v>
      </c>
      <c r="AR62">
        <f t="shared" si="125"/>
        <v>4.7462713855280629</v>
      </c>
      <c r="AS62">
        <f t="shared" si="126"/>
        <v>62.289710311214037</v>
      </c>
      <c r="AT62">
        <f t="shared" si="127"/>
        <v>39.822253493587084</v>
      </c>
      <c r="AU62">
        <f t="shared" si="128"/>
        <v>32.0284423828125</v>
      </c>
      <c r="AV62">
        <f t="shared" si="129"/>
        <v>4.7827758089787773</v>
      </c>
      <c r="AW62">
        <f t="shared" si="130"/>
        <v>0.31140193661075677</v>
      </c>
      <c r="AX62">
        <f t="shared" si="131"/>
        <v>1.7119464333083014</v>
      </c>
      <c r="AY62">
        <f t="shared" si="132"/>
        <v>3.0708293756704759</v>
      </c>
      <c r="AZ62">
        <f t="shared" si="133"/>
        <v>0.19628903487666594</v>
      </c>
      <c r="BA62">
        <f t="shared" si="134"/>
        <v>18.365839841067451</v>
      </c>
      <c r="BB62">
        <f t="shared" si="135"/>
        <v>0.60688484769590167</v>
      </c>
      <c r="BC62">
        <f t="shared" si="136"/>
        <v>37.174316869355941</v>
      </c>
      <c r="BD62">
        <f t="shared" si="137"/>
        <v>390.38859317407508</v>
      </c>
      <c r="BE62">
        <f t="shared" si="138"/>
        <v>2.5248204970888942E-2</v>
      </c>
    </row>
    <row r="63" spans="1:115" x14ac:dyDescent="0.25">
      <c r="A63" s="1">
        <v>44</v>
      </c>
      <c r="B63" s="1" t="s">
        <v>101</v>
      </c>
      <c r="C63" s="1">
        <v>21060206</v>
      </c>
      <c r="D63" s="1">
        <v>1</v>
      </c>
      <c r="E63" s="1">
        <v>0</v>
      </c>
      <c r="F63">
        <f t="shared" si="111"/>
        <v>25.740503620593984</v>
      </c>
      <c r="G63">
        <f t="shared" si="112"/>
        <v>0.33015707254549681</v>
      </c>
      <c r="H63">
        <f t="shared" si="113"/>
        <v>244.60666284740222</v>
      </c>
      <c r="I63">
        <f t="shared" si="114"/>
        <v>12.925926171339546</v>
      </c>
      <c r="J63">
        <f t="shared" si="115"/>
        <v>3.0352094134198682</v>
      </c>
      <c r="K63">
        <f t="shared" si="116"/>
        <v>31.89607048034668</v>
      </c>
      <c r="L63" s="1">
        <v>0.43401340399999999</v>
      </c>
      <c r="M63">
        <f t="shared" si="117"/>
        <v>2.642097213552733</v>
      </c>
      <c r="N63" s="1">
        <v>1</v>
      </c>
      <c r="O63">
        <f t="shared" si="118"/>
        <v>5.2841944271054659</v>
      </c>
      <c r="P63" s="1">
        <v>32.164440155029297</v>
      </c>
      <c r="Q63" s="1">
        <v>31.89607048034668</v>
      </c>
      <c r="R63" s="1">
        <v>32.038623809814453</v>
      </c>
      <c r="S63" s="1">
        <v>399.88082885742187</v>
      </c>
      <c r="T63" s="1">
        <v>397.2005615234375</v>
      </c>
      <c r="U63" s="1">
        <v>21.369430541992188</v>
      </c>
      <c r="V63" s="1">
        <v>22.466335296630859</v>
      </c>
      <c r="W63" s="1">
        <v>33.783710479736328</v>
      </c>
      <c r="X63" s="1">
        <v>35.517845153808594</v>
      </c>
      <c r="Y63" s="1">
        <v>499.95120239257812</v>
      </c>
      <c r="Z63" s="1">
        <v>1499.32080078125</v>
      </c>
      <c r="AA63" s="1">
        <v>1986.3369140625</v>
      </c>
      <c r="AB63" s="1">
        <v>76.196510314941406</v>
      </c>
      <c r="AC63" s="1">
        <v>1.7307618856430054</v>
      </c>
      <c r="AD63" s="1">
        <v>0.40511509776115417</v>
      </c>
      <c r="AE63" s="1">
        <v>1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119"/>
        <v>11.519257188484852</v>
      </c>
      <c r="AM63">
        <f t="shared" si="120"/>
        <v>1.2925926171339546E-2</v>
      </c>
      <c r="AN63">
        <f t="shared" si="121"/>
        <v>305.04607048034666</v>
      </c>
      <c r="AO63">
        <f t="shared" si="122"/>
        <v>305.31444015502927</v>
      </c>
      <c r="AP63">
        <f t="shared" si="123"/>
        <v>239.89132276301098</v>
      </c>
      <c r="AQ63">
        <f t="shared" si="124"/>
        <v>-2.2079477473953886</v>
      </c>
      <c r="AR63">
        <f t="shared" si="125"/>
        <v>4.7470657625885337</v>
      </c>
      <c r="AS63">
        <f t="shared" si="126"/>
        <v>62.300304081743228</v>
      </c>
      <c r="AT63">
        <f t="shared" si="127"/>
        <v>39.833968785112368</v>
      </c>
      <c r="AU63">
        <f t="shared" si="128"/>
        <v>32.030255317687988</v>
      </c>
      <c r="AV63">
        <f t="shared" si="129"/>
        <v>4.783266504325872</v>
      </c>
      <c r="AW63">
        <f t="shared" si="130"/>
        <v>0.31074188406672254</v>
      </c>
      <c r="AX63">
        <f t="shared" si="131"/>
        <v>1.7118563491686656</v>
      </c>
      <c r="AY63">
        <f t="shared" si="132"/>
        <v>3.0714101551572064</v>
      </c>
      <c r="AZ63">
        <f t="shared" si="133"/>
        <v>0.19586943042377913</v>
      </c>
      <c r="BA63">
        <f t="shared" si="134"/>
        <v>18.638174108755479</v>
      </c>
      <c r="BB63">
        <f t="shared" si="135"/>
        <v>0.6158265786665279</v>
      </c>
      <c r="BC63">
        <f t="shared" si="136"/>
        <v>37.157869598096291</v>
      </c>
      <c r="BD63">
        <f t="shared" si="137"/>
        <v>390.62440684798645</v>
      </c>
      <c r="BE63">
        <f t="shared" si="138"/>
        <v>2.4485471469671092E-2</v>
      </c>
    </row>
    <row r="64" spans="1:115" x14ac:dyDescent="0.25">
      <c r="A64" s="1">
        <v>45</v>
      </c>
      <c r="B64" s="1" t="s">
        <v>102</v>
      </c>
      <c r="C64" s="1">
        <v>21060206</v>
      </c>
      <c r="D64" s="1">
        <v>1</v>
      </c>
      <c r="E64" s="1">
        <v>0</v>
      </c>
      <c r="F64">
        <f t="shared" si="111"/>
        <v>25.775891069684114</v>
      </c>
      <c r="G64">
        <f t="shared" si="112"/>
        <v>0.32917985731902366</v>
      </c>
      <c r="H64">
        <f t="shared" si="113"/>
        <v>244.06062195187022</v>
      </c>
      <c r="I64">
        <f t="shared" si="114"/>
        <v>12.893393237136722</v>
      </c>
      <c r="J64">
        <f t="shared" si="115"/>
        <v>3.0360065825369489</v>
      </c>
      <c r="K64">
        <f t="shared" si="116"/>
        <v>31.898456573486328</v>
      </c>
      <c r="L64" s="1">
        <v>0.43401340399999999</v>
      </c>
      <c r="M64">
        <f t="shared" si="117"/>
        <v>2.642097213552733</v>
      </c>
      <c r="N64" s="1">
        <v>1</v>
      </c>
      <c r="O64">
        <f t="shared" si="118"/>
        <v>5.2841944271054659</v>
      </c>
      <c r="P64" s="1">
        <v>32.164581298828125</v>
      </c>
      <c r="Q64" s="1">
        <v>31.898456573486328</v>
      </c>
      <c r="R64" s="1">
        <v>32.03778076171875</v>
      </c>
      <c r="S64" s="1">
        <v>399.8763427734375</v>
      </c>
      <c r="T64" s="1">
        <v>397.19400024414062</v>
      </c>
      <c r="U64" s="1">
        <v>21.370183944702148</v>
      </c>
      <c r="V64" s="1">
        <v>22.464384078979492</v>
      </c>
      <c r="W64" s="1">
        <v>33.784500122070313</v>
      </c>
      <c r="X64" s="1">
        <v>35.514339447021484</v>
      </c>
      <c r="Y64" s="1">
        <v>499.92654418945312</v>
      </c>
      <c r="Z64" s="1">
        <v>1499.311767578125</v>
      </c>
      <c r="AA64" s="1">
        <v>1986.087890625</v>
      </c>
      <c r="AB64" s="1">
        <v>76.196205139160156</v>
      </c>
      <c r="AC64" s="1">
        <v>1.7307618856430054</v>
      </c>
      <c r="AD64" s="1">
        <v>0.40511509776115417</v>
      </c>
      <c r="AE64" s="1">
        <v>1</v>
      </c>
      <c r="AF64" s="1">
        <v>-0.21956524252891541</v>
      </c>
      <c r="AG64" s="1">
        <v>2.737391471862793</v>
      </c>
      <c r="AH64" s="1">
        <v>1</v>
      </c>
      <c r="AI64" s="1">
        <v>0</v>
      </c>
      <c r="AJ64" s="1">
        <v>0.15999999642372131</v>
      </c>
      <c r="AK64" s="1">
        <v>111115</v>
      </c>
      <c r="AL64">
        <f t="shared" si="119"/>
        <v>11.518689044669529</v>
      </c>
      <c r="AM64">
        <f t="shared" si="120"/>
        <v>1.2893393237136723E-2</v>
      </c>
      <c r="AN64">
        <f t="shared" si="121"/>
        <v>305.04845657348631</v>
      </c>
      <c r="AO64">
        <f t="shared" si="122"/>
        <v>305.3145812988281</v>
      </c>
      <c r="AP64">
        <f t="shared" si="123"/>
        <v>239.88987745054328</v>
      </c>
      <c r="AQ64">
        <f t="shared" si="124"/>
        <v>-2.1984471154685035</v>
      </c>
      <c r="AR64">
        <f t="shared" si="125"/>
        <v>4.7477074001437538</v>
      </c>
      <c r="AS64">
        <f t="shared" si="126"/>
        <v>62.308974462347926</v>
      </c>
      <c r="AT64">
        <f t="shared" si="127"/>
        <v>39.844590383368434</v>
      </c>
      <c r="AU64">
        <f t="shared" si="128"/>
        <v>32.031518936157227</v>
      </c>
      <c r="AV64">
        <f t="shared" si="129"/>
        <v>4.7836085456755901</v>
      </c>
      <c r="AW64">
        <f t="shared" si="130"/>
        <v>0.30987607086650809</v>
      </c>
      <c r="AX64">
        <f t="shared" si="131"/>
        <v>1.7117008176068047</v>
      </c>
      <c r="AY64">
        <f t="shared" si="132"/>
        <v>3.0719077280687852</v>
      </c>
      <c r="AZ64">
        <f t="shared" si="133"/>
        <v>0.19531904414170567</v>
      </c>
      <c r="BA64">
        <f t="shared" si="134"/>
        <v>18.596493216635718</v>
      </c>
      <c r="BB64">
        <f t="shared" si="135"/>
        <v>0.61446200547303098</v>
      </c>
      <c r="BC64">
        <f t="shared" si="136"/>
        <v>37.138697925998756</v>
      </c>
      <c r="BD64">
        <f t="shared" si="137"/>
        <v>390.60880482332516</v>
      </c>
      <c r="BE64">
        <f t="shared" si="138"/>
        <v>2.4507461695427793E-2</v>
      </c>
      <c r="BF64">
        <f>AVERAGE(F50:F64)</f>
        <v>27.445139040231563</v>
      </c>
      <c r="BG64">
        <f>AVERAGE(P50:P64)</f>
        <v>32.159903971354169</v>
      </c>
      <c r="BH64">
        <f>AVERAGE(Q50:Q64)</f>
        <v>31.882788976033527</v>
      </c>
      <c r="BI64">
        <f>AVERAGE(C50:C64)</f>
        <v>21060206</v>
      </c>
      <c r="BJ64">
        <f t="shared" ref="BJ64" si="139">AVERAGE(D50:D64)</f>
        <v>1</v>
      </c>
      <c r="BK64">
        <f t="shared" ref="BK64" si="140">AVERAGE(E50:E64)</f>
        <v>0</v>
      </c>
      <c r="BL64">
        <f t="shared" ref="BL64" si="141">AVERAGE(F50:F64)</f>
        <v>27.445139040231563</v>
      </c>
      <c r="BM64">
        <f t="shared" ref="BM64" si="142">AVERAGE(G50:G64)</f>
        <v>0.33025337999586912</v>
      </c>
      <c r="BN64">
        <f t="shared" ref="BN64" si="143">AVERAGE(H50:H64)</f>
        <v>236.17860681453325</v>
      </c>
      <c r="BO64">
        <f t="shared" ref="BO64" si="144">AVERAGE(I50:I64)</f>
        <v>12.912689787680506</v>
      </c>
      <c r="BP64">
        <f t="shared" ref="BP64" si="145">AVERAGE(J50:J64)</f>
        <v>3.0313636098238379</v>
      </c>
      <c r="BQ64">
        <f t="shared" ref="BQ64" si="146">AVERAGE(K50:K64)</f>
        <v>31.882788976033527</v>
      </c>
      <c r="BR64">
        <f t="shared" ref="BR64" si="147">AVERAGE(L50:L64)</f>
        <v>0.43401340399999994</v>
      </c>
      <c r="BS64">
        <f t="shared" ref="BS64" si="148">AVERAGE(M50:M64)</f>
        <v>2.642097213552733</v>
      </c>
      <c r="BT64">
        <f t="shared" ref="BT64" si="149">AVERAGE(N50:N64)</f>
        <v>1</v>
      </c>
      <c r="BU64">
        <f t="shared" ref="BU64" si="150">AVERAGE(O50:O64)</f>
        <v>5.2841944271054659</v>
      </c>
      <c r="BV64">
        <f t="shared" ref="BV64" si="151">AVERAGE(P50:P64)</f>
        <v>32.159903971354169</v>
      </c>
      <c r="BW64">
        <f t="shared" ref="BW64" si="152">AVERAGE(Q50:Q64)</f>
        <v>31.882788976033527</v>
      </c>
      <c r="BX64">
        <f t="shared" ref="BX64" si="153">AVERAGE(R50:R64)</f>
        <v>32.040671539306643</v>
      </c>
      <c r="BY64">
        <f t="shared" ref="BY64" si="154">AVERAGE(S50:S64)</f>
        <v>399.95769449869789</v>
      </c>
      <c r="BZ64">
        <f t="shared" ref="BZ64" si="155">AVERAGE(T50:T64)</f>
        <v>397.12990315755206</v>
      </c>
      <c r="CA64">
        <f t="shared" ref="CA64" si="156">AVERAGE(U50:U64)</f>
        <v>21.37397969563802</v>
      </c>
      <c r="CB64">
        <f t="shared" ref="CB64" si="157">AVERAGE(V50:V64)</f>
        <v>22.4697873433431</v>
      </c>
      <c r="CC64">
        <f t="shared" ref="CC64" si="158">AVERAGE(W50:W64)</f>
        <v>33.799830881754559</v>
      </c>
      <c r="CD64">
        <f t="shared" ref="CD64" si="159">AVERAGE(X50:X64)</f>
        <v>35.532689921061198</v>
      </c>
      <c r="CE64">
        <f t="shared" ref="CE64" si="160">AVERAGE(Y50:Y64)</f>
        <v>499.9374979654948</v>
      </c>
      <c r="CF64">
        <f t="shared" ref="CF64" si="161">AVERAGE(Z50:Z64)</f>
        <v>1499.2516276041667</v>
      </c>
      <c r="CG64">
        <f t="shared" ref="CG64" si="162">AVERAGE(AA50:AA64)</f>
        <v>1986.2303873697917</v>
      </c>
      <c r="CH64">
        <f t="shared" ref="CH64" si="163">AVERAGE(AB50:AB64)</f>
        <v>76.197093200683597</v>
      </c>
      <c r="CI64">
        <f t="shared" ref="CI64" si="164">AVERAGE(AC50:AC64)</f>
        <v>1.7307618856430054</v>
      </c>
      <c r="CJ64">
        <f t="shared" ref="CJ64" si="165">AVERAGE(AD50:AD64)</f>
        <v>0.40511509776115417</v>
      </c>
      <c r="CK64">
        <f t="shared" ref="CK64" si="166">AVERAGE(AE50:AE64)</f>
        <v>1</v>
      </c>
      <c r="CL64">
        <f t="shared" ref="CL64" si="167">AVERAGE(AF50:AF64)</f>
        <v>-0.21956524252891541</v>
      </c>
      <c r="CM64">
        <f t="shared" ref="CM64" si="168">AVERAGE(AG50:AG64)</f>
        <v>2.737391471862793</v>
      </c>
      <c r="CN64">
        <f t="shared" ref="CN64" si="169">AVERAGE(AH50:AH64)</f>
        <v>1</v>
      </c>
      <c r="CO64">
        <f t="shared" ref="CO64" si="170">AVERAGE(AI50:AI64)</f>
        <v>0</v>
      </c>
      <c r="CP64">
        <f t="shared" ref="CP64" si="171">AVERAGE(AJ50:AJ64)</f>
        <v>0.15999999642372131</v>
      </c>
      <c r="CQ64">
        <f t="shared" ref="CQ64" si="172">AVERAGE(AK50:AK64)</f>
        <v>111115</v>
      </c>
      <c r="CR64">
        <f t="shared" ref="CR64" si="173">AVERAGE(AL50:AL64)</f>
        <v>11.518941428027755</v>
      </c>
      <c r="CS64">
        <f t="shared" ref="CS64" si="174">AVERAGE(AM50:AM64)</f>
        <v>1.2912689787680506E-2</v>
      </c>
      <c r="CT64">
        <f t="shared" ref="CT64" si="175">AVERAGE(AN50:AN64)</f>
        <v>305.03278897603354</v>
      </c>
      <c r="CU64">
        <f t="shared" ref="CU64" si="176">AVERAGE(AO50:AO64)</f>
        <v>305.30990397135417</v>
      </c>
      <c r="CV64">
        <f t="shared" ref="CV64" si="177">AVERAGE(AP50:AP64)</f>
        <v>239.88025505492502</v>
      </c>
      <c r="CW64">
        <f t="shared" ref="CW64" si="178">AVERAGE(AQ50:AQ64)</f>
        <v>-2.2033816111103239</v>
      </c>
      <c r="CX64">
        <f t="shared" ref="CX64" si="179">AVERAGE(AR50:AR64)</f>
        <v>4.7434960909294608</v>
      </c>
      <c r="CY64">
        <f t="shared" ref="CY64" si="180">AVERAGE(AS50:AS64)</f>
        <v>62.25297974526007</v>
      </c>
      <c r="CZ64">
        <f t="shared" ref="CZ64" si="181">AVERAGE(AT50:AT64)</f>
        <v>39.78319240191697</v>
      </c>
      <c r="DA64">
        <f t="shared" ref="DA64" si="182">AVERAGE(AU50:AU64)</f>
        <v>32.021346473693846</v>
      </c>
      <c r="DB64">
        <f t="shared" ref="DB64" si="183">AVERAGE(AV50:AV64)</f>
        <v>4.7808558334830167</v>
      </c>
      <c r="DC64">
        <f t="shared" ref="DC64" si="184">AVERAGE(AW50:AW64)</f>
        <v>0.31082711920288647</v>
      </c>
      <c r="DD64">
        <f t="shared" ref="DD64" si="185">AVERAGE(AX50:AX64)</f>
        <v>1.7121324811056247</v>
      </c>
      <c r="DE64">
        <f t="shared" ref="DE64" si="186">AVERAGE(AY50:AY64)</f>
        <v>3.068723352377392</v>
      </c>
      <c r="DF64">
        <f t="shared" ref="DF64" si="187">AVERAGE(AZ50:AZ64)</f>
        <v>0.1959236213928639</v>
      </c>
      <c r="DG64">
        <f t="shared" ref="DG64" si="188">AVERAGE(BA50:BA64)</f>
        <v>17.996121931042641</v>
      </c>
      <c r="DH64">
        <f t="shared" ref="DH64" si="189">AVERAGE(BB50:BB64)</f>
        <v>0.59471291376724256</v>
      </c>
      <c r="DI64">
        <f t="shared" ref="DI64" si="190">AVERAGE(BC50:BC64)</f>
        <v>37.19278716947499</v>
      </c>
      <c r="DJ64">
        <f t="shared" ref="DJ64" si="191">AVERAGE(BD50:BD64)</f>
        <v>390.11825015813582</v>
      </c>
      <c r="DK64">
        <f t="shared" ref="DK64" si="192">AVERAGE(BE50:BE64)</f>
        <v>2.616639741844334E-2</v>
      </c>
    </row>
    <row r="65" spans="1:57" x14ac:dyDescent="0.25">
      <c r="A65" s="1" t="s">
        <v>9</v>
      </c>
      <c r="B65" s="1" t="s">
        <v>103</v>
      </c>
    </row>
    <row r="66" spans="1:57" x14ac:dyDescent="0.25">
      <c r="A66" s="1" t="s">
        <v>9</v>
      </c>
      <c r="B66" s="1" t="s">
        <v>104</v>
      </c>
    </row>
    <row r="67" spans="1:57" x14ac:dyDescent="0.25">
      <c r="A67" s="1">
        <v>46</v>
      </c>
      <c r="B67" s="1" t="s">
        <v>105</v>
      </c>
      <c r="C67" s="1">
        <v>21060206</v>
      </c>
      <c r="D67" s="1">
        <v>1</v>
      </c>
      <c r="E67" s="1">
        <v>0</v>
      </c>
      <c r="F67">
        <f t="shared" ref="F67:F81" si="193">(S67-T67*(1000-U67)/(1000-V67))*AL67</f>
        <v>31.165464876299009</v>
      </c>
      <c r="G67">
        <f t="shared" ref="G67:G81" si="194">IF(AW67&lt;&gt;0,1/(1/AW67-1/O67),0)</f>
        <v>0.25473069153890776</v>
      </c>
      <c r="H67">
        <f t="shared" ref="H67:H81" si="195">((AZ67-AM67/2)*T67-F67)/(AZ67+AM67/2)</f>
        <v>172.31206444414238</v>
      </c>
      <c r="I67">
        <f t="shared" ref="I67:I81" si="196">AM67*1000</f>
        <v>11.357751000490802</v>
      </c>
      <c r="J67">
        <f t="shared" ref="J67:J81" si="197">(AR67-AX67)</f>
        <v>3.3814493771912524</v>
      </c>
      <c r="K67">
        <f t="shared" ref="K67:K81" si="198">(Q67+AQ67*E67)</f>
        <v>34.57525634765625</v>
      </c>
      <c r="L67" s="1">
        <v>0.43401340399999999</v>
      </c>
      <c r="M67">
        <f t="shared" ref="M67:M81" si="199">(L67*AF67+AG67)</f>
        <v>2.642097213552733</v>
      </c>
      <c r="N67" s="1">
        <v>1</v>
      </c>
      <c r="O67">
        <f t="shared" ref="O67:O81" si="200">M67*(N67+1)*(N67+1)/(N67*N67+1)</f>
        <v>5.2841944271054659</v>
      </c>
      <c r="P67" s="1">
        <v>36.476665496826172</v>
      </c>
      <c r="Q67" s="1">
        <v>34.57525634765625</v>
      </c>
      <c r="R67" s="1">
        <v>37.038192749023438</v>
      </c>
      <c r="S67" s="1">
        <v>400.40087890625</v>
      </c>
      <c r="T67" s="1">
        <v>397.30364990234375</v>
      </c>
      <c r="U67" s="1">
        <v>27.073888778686523</v>
      </c>
      <c r="V67" s="1">
        <v>28.032224655151367</v>
      </c>
      <c r="W67" s="1">
        <v>33.661090850830078</v>
      </c>
      <c r="X67" s="1">
        <v>34.852592468261719</v>
      </c>
      <c r="Y67" s="1">
        <v>499.9534912109375</v>
      </c>
      <c r="Z67" s="1">
        <v>1501.3057861328125</v>
      </c>
      <c r="AA67" s="1">
        <v>1999.2288818359375</v>
      </c>
      <c r="AB67" s="1">
        <v>76.177238464355469</v>
      </c>
      <c r="AC67" s="1">
        <v>1.1248185634613037</v>
      </c>
      <c r="AD67" s="1">
        <v>0.34139716625213623</v>
      </c>
      <c r="AE67" s="1">
        <v>0.66666668653488159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ref="AL67:AL81" si="201">Y67*0.000001/(L67*0.0001)</f>
        <v>11.519309924606326</v>
      </c>
      <c r="AM67">
        <f t="shared" ref="AM67:AM81" si="202">(V67-U67)/(1000-V67)*AL67</f>
        <v>1.1357751000490803E-2</v>
      </c>
      <c r="AN67">
        <f t="shared" ref="AN67:AN81" si="203">(Q67+273.15)</f>
        <v>307.72525634765623</v>
      </c>
      <c r="AO67">
        <f t="shared" ref="AO67:AO81" si="204">(P67+273.15)</f>
        <v>309.62666549682615</v>
      </c>
      <c r="AP67">
        <f t="shared" ref="AP67:AP81" si="205">(Z67*AH67+AA67*AI67)*AJ67</f>
        <v>240.20892041216212</v>
      </c>
      <c r="AQ67">
        <f t="shared" ref="AQ67:AQ81" si="206">((AP67+0.00000010773*(AO67^4-AN67^4))-AM67*44100)/(M67*51.4+0.00000043092*AN67^3)</f>
        <v>-1.5945565529629924</v>
      </c>
      <c r="AR67">
        <f t="shared" ref="AR67:AR81" si="207">0.61365*EXP(17.502*K67/(240.97+K67))</f>
        <v>5.5168668394331029</v>
      </c>
      <c r="AS67">
        <f t="shared" ref="AS67:AS81" si="208">AR67*1000/AB67</f>
        <v>72.42146014540198</v>
      </c>
      <c r="AT67">
        <f t="shared" ref="AT67:AT81" si="209">(AS67-V67)</f>
        <v>44.389235490250613</v>
      </c>
      <c r="AU67">
        <f t="shared" ref="AU67:AU81" si="210">IF(E67,Q67,(P67+Q67)/2)</f>
        <v>35.525960922241211</v>
      </c>
      <c r="AV67">
        <f t="shared" ref="AV67:AV81" si="211">0.61365*EXP(17.502*AU67/(240.97+AU67))</f>
        <v>5.8149827072550186</v>
      </c>
      <c r="AW67">
        <f t="shared" ref="AW67:AW81" si="212">IF(AT67&lt;&gt;0,(1000-(AS67+V67)/2)/AT67*AM67,0)</f>
        <v>0.24301583282137898</v>
      </c>
      <c r="AX67">
        <f t="shared" ref="AX67:AX81" si="213">V67*AB67/1000</f>
        <v>2.1354174622418505</v>
      </c>
      <c r="AY67">
        <f t="shared" ref="AY67:AY81" si="214">(AV67-AX67)</f>
        <v>3.6795652450131682</v>
      </c>
      <c r="AZ67">
        <f t="shared" ref="AZ67:AZ81" si="215">1/(1.6/G67+1.37/O67)</f>
        <v>0.15289568065845238</v>
      </c>
      <c r="BA67">
        <f t="shared" ref="BA67:BA81" si="216">H67*AB67*0.001</f>
        <v>13.126257223446821</v>
      </c>
      <c r="BB67">
        <f t="shared" ref="BB67:BB81" si="217">H67/T67</f>
        <v>0.43370370366971522</v>
      </c>
      <c r="BC67">
        <f t="shared" ref="BC67:BC81" si="218">(1-AM67*AB67/AR67/G67)*100</f>
        <v>38.433595420146773</v>
      </c>
      <c r="BD67">
        <f t="shared" ref="BD67:BD81" si="219">(T67-F67/(O67/1.35))</f>
        <v>389.34153227715063</v>
      </c>
      <c r="BE67">
        <f t="shared" ref="BE67:BE81" si="220">F67*BC67/100/BD67</f>
        <v>3.0764785383436119E-2</v>
      </c>
    </row>
    <row r="68" spans="1:57" x14ac:dyDescent="0.25">
      <c r="A68" s="1">
        <v>47</v>
      </c>
      <c r="B68" s="1" t="s">
        <v>105</v>
      </c>
      <c r="C68" s="1">
        <v>21060206</v>
      </c>
      <c r="D68" s="1">
        <v>1</v>
      </c>
      <c r="E68" s="1">
        <v>0</v>
      </c>
      <c r="F68">
        <f t="shared" si="193"/>
        <v>31.165464876299009</v>
      </c>
      <c r="G68">
        <f t="shared" si="194"/>
        <v>0.25473069153890776</v>
      </c>
      <c r="H68">
        <f t="shared" si="195"/>
        <v>172.31206444414238</v>
      </c>
      <c r="I68">
        <f t="shared" si="196"/>
        <v>11.357751000490802</v>
      </c>
      <c r="J68">
        <f t="shared" si="197"/>
        <v>3.3814493771912524</v>
      </c>
      <c r="K68">
        <f t="shared" si="198"/>
        <v>34.57525634765625</v>
      </c>
      <c r="L68" s="1">
        <v>0.43401340399999999</v>
      </c>
      <c r="M68">
        <f t="shared" si="199"/>
        <v>2.642097213552733</v>
      </c>
      <c r="N68" s="1">
        <v>1</v>
      </c>
      <c r="O68">
        <f t="shared" si="200"/>
        <v>5.2841944271054659</v>
      </c>
      <c r="P68" s="1">
        <v>36.476665496826172</v>
      </c>
      <c r="Q68" s="1">
        <v>34.57525634765625</v>
      </c>
      <c r="R68" s="1">
        <v>37.038192749023438</v>
      </c>
      <c r="S68" s="1">
        <v>400.40087890625</v>
      </c>
      <c r="T68" s="1">
        <v>397.30364990234375</v>
      </c>
      <c r="U68" s="1">
        <v>27.073888778686523</v>
      </c>
      <c r="V68" s="1">
        <v>28.032224655151367</v>
      </c>
      <c r="W68" s="1">
        <v>33.661090850830078</v>
      </c>
      <c r="X68" s="1">
        <v>34.852592468261719</v>
      </c>
      <c r="Y68" s="1">
        <v>499.9534912109375</v>
      </c>
      <c r="Z68" s="1">
        <v>1501.3057861328125</v>
      </c>
      <c r="AA68" s="1">
        <v>1999.2288818359375</v>
      </c>
      <c r="AB68" s="1">
        <v>76.177238464355469</v>
      </c>
      <c r="AC68" s="1">
        <v>1.1248185634613037</v>
      </c>
      <c r="AD68" s="1">
        <v>0.34139716625213623</v>
      </c>
      <c r="AE68" s="1">
        <v>0.66666668653488159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201"/>
        <v>11.519309924606326</v>
      </c>
      <c r="AM68">
        <f t="shared" si="202"/>
        <v>1.1357751000490803E-2</v>
      </c>
      <c r="AN68">
        <f t="shared" si="203"/>
        <v>307.72525634765623</v>
      </c>
      <c r="AO68">
        <f t="shared" si="204"/>
        <v>309.62666549682615</v>
      </c>
      <c r="AP68">
        <f t="shared" si="205"/>
        <v>240.20892041216212</v>
      </c>
      <c r="AQ68">
        <f t="shared" si="206"/>
        <v>-1.5945565529629924</v>
      </c>
      <c r="AR68">
        <f t="shared" si="207"/>
        <v>5.5168668394331029</v>
      </c>
      <c r="AS68">
        <f t="shared" si="208"/>
        <v>72.42146014540198</v>
      </c>
      <c r="AT68">
        <f t="shared" si="209"/>
        <v>44.389235490250613</v>
      </c>
      <c r="AU68">
        <f t="shared" si="210"/>
        <v>35.525960922241211</v>
      </c>
      <c r="AV68">
        <f t="shared" si="211"/>
        <v>5.8149827072550186</v>
      </c>
      <c r="AW68">
        <f t="shared" si="212"/>
        <v>0.24301583282137898</v>
      </c>
      <c r="AX68">
        <f t="shared" si="213"/>
        <v>2.1354174622418505</v>
      </c>
      <c r="AY68">
        <f t="shared" si="214"/>
        <v>3.6795652450131682</v>
      </c>
      <c r="AZ68">
        <f t="shared" si="215"/>
        <v>0.15289568065845238</v>
      </c>
      <c r="BA68">
        <f t="shared" si="216"/>
        <v>13.126257223446821</v>
      </c>
      <c r="BB68">
        <f t="shared" si="217"/>
        <v>0.43370370366971522</v>
      </c>
      <c r="BC68">
        <f t="shared" si="218"/>
        <v>38.433595420146773</v>
      </c>
      <c r="BD68">
        <f t="shared" si="219"/>
        <v>389.34153227715063</v>
      </c>
      <c r="BE68">
        <f t="shared" si="220"/>
        <v>3.0764785383436119E-2</v>
      </c>
    </row>
    <row r="69" spans="1:57" x14ac:dyDescent="0.25">
      <c r="A69" s="1">
        <v>48</v>
      </c>
      <c r="B69" s="1" t="s">
        <v>106</v>
      </c>
      <c r="C69" s="1">
        <v>21060206</v>
      </c>
      <c r="D69" s="1">
        <v>1</v>
      </c>
      <c r="E69" s="1">
        <v>0</v>
      </c>
      <c r="F69">
        <f t="shared" si="193"/>
        <v>30.821652335068425</v>
      </c>
      <c r="G69">
        <f t="shared" si="194"/>
        <v>0.25400843700461267</v>
      </c>
      <c r="H69">
        <f t="shared" si="195"/>
        <v>173.95695303047816</v>
      </c>
      <c r="I69">
        <f t="shared" si="196"/>
        <v>11.330712678049816</v>
      </c>
      <c r="J69">
        <f t="shared" si="197"/>
        <v>3.3825388676283374</v>
      </c>
      <c r="K69">
        <f t="shared" si="198"/>
        <v>34.577960968017578</v>
      </c>
      <c r="L69" s="1">
        <v>0.43401340399999999</v>
      </c>
      <c r="M69">
        <f t="shared" si="199"/>
        <v>2.642097213552733</v>
      </c>
      <c r="N69" s="1">
        <v>1</v>
      </c>
      <c r="O69">
        <f t="shared" si="200"/>
        <v>5.2841944271054659</v>
      </c>
      <c r="P69" s="1">
        <v>36.477008819580078</v>
      </c>
      <c r="Q69" s="1">
        <v>34.577960968017578</v>
      </c>
      <c r="R69" s="1">
        <v>37.037982940673828</v>
      </c>
      <c r="S69" s="1">
        <v>400.3857421875</v>
      </c>
      <c r="T69" s="1">
        <v>397.31930541992187</v>
      </c>
      <c r="U69" s="1">
        <v>27.07274055480957</v>
      </c>
      <c r="V69" s="1">
        <v>28.028789520263672</v>
      </c>
      <c r="W69" s="1">
        <v>33.659042358398437</v>
      </c>
      <c r="X69" s="1">
        <v>34.847682952880859</v>
      </c>
      <c r="Y69" s="1">
        <v>499.9581298828125</v>
      </c>
      <c r="Z69" s="1">
        <v>1501.34521484375</v>
      </c>
      <c r="AA69" s="1">
        <v>1999.3526611328125</v>
      </c>
      <c r="AB69" s="1">
        <v>76.177276611328125</v>
      </c>
      <c r="AC69" s="1">
        <v>1.1248185634613037</v>
      </c>
      <c r="AD69" s="1">
        <v>0.34139716625213623</v>
      </c>
      <c r="AE69" s="1">
        <v>0.66666668653488159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201"/>
        <v>11.519416803145841</v>
      </c>
      <c r="AM69">
        <f t="shared" si="202"/>
        <v>1.1330712678049816E-2</v>
      </c>
      <c r="AN69">
        <f t="shared" si="203"/>
        <v>307.72796096801756</v>
      </c>
      <c r="AO69">
        <f t="shared" si="204"/>
        <v>309.62700881958006</v>
      </c>
      <c r="AP69">
        <f t="shared" si="205"/>
        <v>240.21522900577111</v>
      </c>
      <c r="AQ69">
        <f t="shared" si="206"/>
        <v>-1.5866727111394123</v>
      </c>
      <c r="AR69">
        <f t="shared" si="207"/>
        <v>5.5176957199941583</v>
      </c>
      <c r="AS69">
        <f t="shared" si="208"/>
        <v>72.432304821640685</v>
      </c>
      <c r="AT69">
        <f t="shared" si="209"/>
        <v>44.403515301377013</v>
      </c>
      <c r="AU69">
        <f t="shared" si="210"/>
        <v>35.527484893798828</v>
      </c>
      <c r="AV69">
        <f t="shared" si="211"/>
        <v>5.8154716007128169</v>
      </c>
      <c r="AW69">
        <f t="shared" si="212"/>
        <v>0.24235839679253499</v>
      </c>
      <c r="AX69">
        <f t="shared" si="213"/>
        <v>2.1351568523658209</v>
      </c>
      <c r="AY69">
        <f t="shared" si="214"/>
        <v>3.680314748346996</v>
      </c>
      <c r="AZ69">
        <f t="shared" si="215"/>
        <v>0.15247930344068333</v>
      </c>
      <c r="BA69">
        <f t="shared" si="216"/>
        <v>13.25156692946655</v>
      </c>
      <c r="BB69">
        <f t="shared" si="217"/>
        <v>0.4378265809324951</v>
      </c>
      <c r="BC69">
        <f t="shared" si="218"/>
        <v>38.414739900898432</v>
      </c>
      <c r="BD69">
        <f t="shared" si="219"/>
        <v>389.44502463288148</v>
      </c>
      <c r="BE69">
        <f t="shared" si="220"/>
        <v>3.0402385006297102E-2</v>
      </c>
    </row>
    <row r="70" spans="1:57" x14ac:dyDescent="0.25">
      <c r="A70" s="1">
        <v>49</v>
      </c>
      <c r="B70" s="1" t="s">
        <v>106</v>
      </c>
      <c r="C70" s="1">
        <v>21060206</v>
      </c>
      <c r="D70" s="1">
        <v>1</v>
      </c>
      <c r="E70" s="1">
        <v>0</v>
      </c>
      <c r="F70">
        <f t="shared" si="193"/>
        <v>30.835677366594016</v>
      </c>
      <c r="G70">
        <f t="shared" si="194"/>
        <v>0.2542481997765329</v>
      </c>
      <c r="H70">
        <f t="shared" si="195"/>
        <v>174.040475522376</v>
      </c>
      <c r="I70">
        <f t="shared" si="196"/>
        <v>11.342778363634149</v>
      </c>
      <c r="J70">
        <f t="shared" si="197"/>
        <v>3.3830848073727524</v>
      </c>
      <c r="K70">
        <f t="shared" si="198"/>
        <v>34.579421997070312</v>
      </c>
      <c r="L70" s="1">
        <v>0.43401340399999999</v>
      </c>
      <c r="M70">
        <f t="shared" si="199"/>
        <v>2.642097213552733</v>
      </c>
      <c r="N70" s="1">
        <v>1</v>
      </c>
      <c r="O70">
        <f t="shared" si="200"/>
        <v>5.2841944271054659</v>
      </c>
      <c r="P70" s="1">
        <v>36.477363586425781</v>
      </c>
      <c r="Q70" s="1">
        <v>34.579421997070312</v>
      </c>
      <c r="R70" s="1">
        <v>37.037998199462891</v>
      </c>
      <c r="S70" s="1">
        <v>400.385986328125</v>
      </c>
      <c r="T70" s="1">
        <v>397.31805419921875</v>
      </c>
      <c r="U70" s="1">
        <v>27.070484161376953</v>
      </c>
      <c r="V70" s="1">
        <v>28.027509689331055</v>
      </c>
      <c r="W70" s="1">
        <v>33.655574798583984</v>
      </c>
      <c r="X70" s="1">
        <v>34.845401763916016</v>
      </c>
      <c r="Y70" s="1">
        <v>499.98046875</v>
      </c>
      <c r="Z70" s="1">
        <v>1501.376220703125</v>
      </c>
      <c r="AA70" s="1">
        <v>1999.402587890625</v>
      </c>
      <c r="AB70" s="1">
        <v>76.177253723144531</v>
      </c>
      <c r="AC70" s="1">
        <v>1.1248185634613037</v>
      </c>
      <c r="AD70" s="1">
        <v>0.34139716625213623</v>
      </c>
      <c r="AE70" s="1">
        <v>0.66666668653488159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201"/>
        <v>11.519931507691407</v>
      </c>
      <c r="AM70">
        <f t="shared" si="202"/>
        <v>1.134277836363415E-2</v>
      </c>
      <c r="AN70">
        <f t="shared" si="203"/>
        <v>307.72942199707029</v>
      </c>
      <c r="AO70">
        <f t="shared" si="204"/>
        <v>309.62736358642576</v>
      </c>
      <c r="AP70">
        <f t="shared" si="205"/>
        <v>240.22018994316022</v>
      </c>
      <c r="AQ70">
        <f t="shared" si="206"/>
        <v>-1.5903169283576093</v>
      </c>
      <c r="AR70">
        <f t="shared" si="207"/>
        <v>5.5181435242048158</v>
      </c>
      <c r="AS70">
        <f t="shared" si="208"/>
        <v>72.438205035058473</v>
      </c>
      <c r="AT70">
        <f t="shared" si="209"/>
        <v>44.410695345727419</v>
      </c>
      <c r="AU70">
        <f t="shared" si="210"/>
        <v>35.528392791748047</v>
      </c>
      <c r="AV70">
        <f t="shared" si="211"/>
        <v>5.8157628733653857</v>
      </c>
      <c r="AW70">
        <f t="shared" si="212"/>
        <v>0.24257666114293694</v>
      </c>
      <c r="AX70">
        <f t="shared" si="213"/>
        <v>2.1350587168320634</v>
      </c>
      <c r="AY70">
        <f t="shared" si="214"/>
        <v>3.6807041565333223</v>
      </c>
      <c r="AZ70">
        <f t="shared" si="215"/>
        <v>0.15261753622075708</v>
      </c>
      <c r="BA70">
        <f t="shared" si="216"/>
        <v>13.257925461964762</v>
      </c>
      <c r="BB70">
        <f t="shared" si="217"/>
        <v>0.43803817541880585</v>
      </c>
      <c r="BC70">
        <f t="shared" si="218"/>
        <v>38.412315079621841</v>
      </c>
      <c r="BD70">
        <f t="shared" si="219"/>
        <v>389.44019031302849</v>
      </c>
      <c r="BE70">
        <f t="shared" si="220"/>
        <v>3.0414676865967719E-2</v>
      </c>
    </row>
    <row r="71" spans="1:57" x14ac:dyDescent="0.25">
      <c r="A71" s="1">
        <v>50</v>
      </c>
      <c r="B71" s="1" t="s">
        <v>107</v>
      </c>
      <c r="C71" s="1">
        <v>21060206</v>
      </c>
      <c r="D71" s="1">
        <v>1</v>
      </c>
      <c r="E71" s="1">
        <v>0</v>
      </c>
      <c r="F71">
        <f t="shared" si="193"/>
        <v>30.804020290035556</v>
      </c>
      <c r="G71">
        <f t="shared" si="194"/>
        <v>0.25314303212960565</v>
      </c>
      <c r="H71">
        <f t="shared" si="195"/>
        <v>173.42466222081291</v>
      </c>
      <c r="I71">
        <f t="shared" si="196"/>
        <v>11.29824170243263</v>
      </c>
      <c r="J71">
        <f t="shared" si="197"/>
        <v>3.3838406627628776</v>
      </c>
      <c r="K71">
        <f t="shared" si="198"/>
        <v>34.580879211425781</v>
      </c>
      <c r="L71" s="1">
        <v>0.43401340399999999</v>
      </c>
      <c r="M71">
        <f t="shared" si="199"/>
        <v>2.642097213552733</v>
      </c>
      <c r="N71" s="1">
        <v>1</v>
      </c>
      <c r="O71">
        <f t="shared" si="200"/>
        <v>5.2841944271054659</v>
      </c>
      <c r="P71" s="1">
        <v>36.477588653564453</v>
      </c>
      <c r="Q71" s="1">
        <v>34.580879211425781</v>
      </c>
      <c r="R71" s="1">
        <v>37.037574768066406</v>
      </c>
      <c r="S71" s="1">
        <v>400.38739013671875</v>
      </c>
      <c r="T71" s="1">
        <v>397.32376098632812</v>
      </c>
      <c r="U71" s="1">
        <v>27.070138931274414</v>
      </c>
      <c r="V71" s="1">
        <v>28.023403167724609</v>
      </c>
      <c r="W71" s="1">
        <v>33.654788970947266</v>
      </c>
      <c r="X71" s="1">
        <v>34.839927673339844</v>
      </c>
      <c r="Y71" s="1">
        <v>499.98446655273438</v>
      </c>
      <c r="Z71" s="1">
        <v>1501.412353515625</v>
      </c>
      <c r="AA71" s="1">
        <v>1999.4287109375</v>
      </c>
      <c r="AB71" s="1">
        <v>76.177383422851563</v>
      </c>
      <c r="AC71" s="1">
        <v>1.1248185634613037</v>
      </c>
      <c r="AD71" s="1">
        <v>0.34139716625213623</v>
      </c>
      <c r="AE71" s="1">
        <v>0.66666668653488159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201"/>
        <v>11.520023620116911</v>
      </c>
      <c r="AM71">
        <f t="shared" si="202"/>
        <v>1.129824170243263E-2</v>
      </c>
      <c r="AN71">
        <f t="shared" si="203"/>
        <v>307.73087921142576</v>
      </c>
      <c r="AO71">
        <f t="shared" si="204"/>
        <v>309.62758865356443</v>
      </c>
      <c r="AP71">
        <f t="shared" si="205"/>
        <v>240.225971193031</v>
      </c>
      <c r="AQ71">
        <f t="shared" si="206"/>
        <v>-1.5771415990335966</v>
      </c>
      <c r="AR71">
        <f t="shared" si="207"/>
        <v>5.5185901906837884</v>
      </c>
      <c r="AS71">
        <f t="shared" si="208"/>
        <v>72.443945206817517</v>
      </c>
      <c r="AT71">
        <f t="shared" si="209"/>
        <v>44.420542039092908</v>
      </c>
      <c r="AU71">
        <f t="shared" si="210"/>
        <v>35.529233932495117</v>
      </c>
      <c r="AV71">
        <f t="shared" si="211"/>
        <v>5.8160327402230276</v>
      </c>
      <c r="AW71">
        <f t="shared" si="212"/>
        <v>0.24157043154538502</v>
      </c>
      <c r="AX71">
        <f t="shared" si="213"/>
        <v>2.1347495279209108</v>
      </c>
      <c r="AY71">
        <f t="shared" si="214"/>
        <v>3.6812832123021169</v>
      </c>
      <c r="AZ71">
        <f t="shared" si="215"/>
        <v>0.15198027725877949</v>
      </c>
      <c r="BA71">
        <f t="shared" si="216"/>
        <v>13.211036988973385</v>
      </c>
      <c r="BB71">
        <f t="shared" si="217"/>
        <v>0.43648198081659767</v>
      </c>
      <c r="BC71">
        <f t="shared" si="218"/>
        <v>38.391194274610406</v>
      </c>
      <c r="BD71">
        <f t="shared" si="219"/>
        <v>389.45398481415816</v>
      </c>
      <c r="BE71">
        <f t="shared" si="220"/>
        <v>3.0365670233368315E-2</v>
      </c>
    </row>
    <row r="72" spans="1:57" x14ac:dyDescent="0.25">
      <c r="A72" s="1">
        <v>51</v>
      </c>
      <c r="B72" s="1" t="s">
        <v>107</v>
      </c>
      <c r="C72" s="1">
        <v>21060206</v>
      </c>
      <c r="D72" s="1">
        <v>1</v>
      </c>
      <c r="E72" s="1">
        <v>0</v>
      </c>
      <c r="F72">
        <f t="shared" si="193"/>
        <v>30.102245508102296</v>
      </c>
      <c r="G72">
        <f t="shared" si="194"/>
        <v>0.25336644946418013</v>
      </c>
      <c r="H72">
        <f t="shared" si="195"/>
        <v>178.04550154172136</v>
      </c>
      <c r="I72">
        <f t="shared" si="196"/>
        <v>11.309389970367571</v>
      </c>
      <c r="J72">
        <f t="shared" si="197"/>
        <v>3.3843268506818527</v>
      </c>
      <c r="K72">
        <f t="shared" si="198"/>
        <v>34.5826416015625</v>
      </c>
      <c r="L72" s="1">
        <v>0.43401340399999999</v>
      </c>
      <c r="M72">
        <f t="shared" si="199"/>
        <v>2.642097213552733</v>
      </c>
      <c r="N72" s="1">
        <v>1</v>
      </c>
      <c r="O72">
        <f t="shared" si="200"/>
        <v>5.2841944271054659</v>
      </c>
      <c r="P72" s="1">
        <v>36.478309631347656</v>
      </c>
      <c r="Q72" s="1">
        <v>34.5826416015625</v>
      </c>
      <c r="R72" s="1">
        <v>37.037864685058594</v>
      </c>
      <c r="S72" s="1">
        <v>400.33755493164062</v>
      </c>
      <c r="T72" s="1">
        <v>397.33441162109375</v>
      </c>
      <c r="U72" s="1">
        <v>27.069807052612305</v>
      </c>
      <c r="V72" s="1">
        <v>28.024023056030273</v>
      </c>
      <c r="W72" s="1">
        <v>33.653156280517578</v>
      </c>
      <c r="X72" s="1">
        <v>34.839431762695313</v>
      </c>
      <c r="Y72" s="1">
        <v>499.97830200195312</v>
      </c>
      <c r="Z72" s="1">
        <v>1501.4866943359375</v>
      </c>
      <c r="AA72" s="1">
        <v>1999.4835205078125</v>
      </c>
      <c r="AB72" s="1">
        <v>76.177627563476562</v>
      </c>
      <c r="AC72" s="1">
        <v>1.1248185634613037</v>
      </c>
      <c r="AD72" s="1">
        <v>0.34139716625213623</v>
      </c>
      <c r="AE72" s="1">
        <v>1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201"/>
        <v>11.519881584163079</v>
      </c>
      <c r="AM72">
        <f t="shared" si="202"/>
        <v>1.1309389970367571E-2</v>
      </c>
      <c r="AN72">
        <f t="shared" si="203"/>
        <v>307.73264160156248</v>
      </c>
      <c r="AO72">
        <f t="shared" si="204"/>
        <v>309.62830963134763</v>
      </c>
      <c r="AP72">
        <f t="shared" si="205"/>
        <v>240.23786572401514</v>
      </c>
      <c r="AQ72">
        <f t="shared" si="206"/>
        <v>-1.5804599300856259</v>
      </c>
      <c r="AR72">
        <f t="shared" si="207"/>
        <v>5.5191304418744069</v>
      </c>
      <c r="AS72">
        <f t="shared" si="208"/>
        <v>72.450805025077457</v>
      </c>
      <c r="AT72">
        <f t="shared" si="209"/>
        <v>44.426781969047184</v>
      </c>
      <c r="AU72">
        <f t="shared" si="210"/>
        <v>35.530475616455078</v>
      </c>
      <c r="AV72">
        <f t="shared" si="211"/>
        <v>5.8164311349941258</v>
      </c>
      <c r="AW72">
        <f t="shared" si="212"/>
        <v>0.24177388025456603</v>
      </c>
      <c r="AX72">
        <f t="shared" si="213"/>
        <v>2.1348035911925543</v>
      </c>
      <c r="AY72">
        <f t="shared" si="214"/>
        <v>3.6816275438015715</v>
      </c>
      <c r="AZ72">
        <f t="shared" si="215"/>
        <v>0.15210912127551859</v>
      </c>
      <c r="BA72">
        <f t="shared" si="216"/>
        <v>13.563083905797644</v>
      </c>
      <c r="BB72">
        <f t="shared" si="217"/>
        <v>0.44809987842560489</v>
      </c>
      <c r="BC72">
        <f t="shared" si="218"/>
        <v>38.390617105734073</v>
      </c>
      <c r="BD72">
        <f t="shared" si="219"/>
        <v>389.64392407440471</v>
      </c>
      <c r="BE72">
        <f t="shared" si="220"/>
        <v>2.9658970919913073E-2</v>
      </c>
    </row>
    <row r="73" spans="1:57" x14ac:dyDescent="0.25">
      <c r="A73" s="1">
        <v>52</v>
      </c>
      <c r="B73" s="1" t="s">
        <v>108</v>
      </c>
      <c r="C73" s="1">
        <v>21060206</v>
      </c>
      <c r="D73" s="1">
        <v>1</v>
      </c>
      <c r="E73" s="1">
        <v>0</v>
      </c>
      <c r="F73">
        <f t="shared" si="193"/>
        <v>29.625586039946651</v>
      </c>
      <c r="G73">
        <f t="shared" si="194"/>
        <v>0.25231991239219942</v>
      </c>
      <c r="H73">
        <f t="shared" si="195"/>
        <v>180.32749816245746</v>
      </c>
      <c r="I73">
        <f t="shared" si="196"/>
        <v>11.266706400320265</v>
      </c>
      <c r="J73">
        <f t="shared" si="197"/>
        <v>3.3848993465434796</v>
      </c>
      <c r="K73">
        <f t="shared" si="198"/>
        <v>34.583908081054687</v>
      </c>
      <c r="L73" s="1">
        <v>0.43401340399999999</v>
      </c>
      <c r="M73">
        <f t="shared" si="199"/>
        <v>2.642097213552733</v>
      </c>
      <c r="N73" s="1">
        <v>1</v>
      </c>
      <c r="O73">
        <f t="shared" si="200"/>
        <v>5.2841944271054659</v>
      </c>
      <c r="P73" s="1">
        <v>36.478935241699219</v>
      </c>
      <c r="Q73" s="1">
        <v>34.583908081054687</v>
      </c>
      <c r="R73" s="1">
        <v>37.038311004638672</v>
      </c>
      <c r="S73" s="1">
        <v>400.3084716796875</v>
      </c>
      <c r="T73" s="1">
        <v>397.34823608398437</v>
      </c>
      <c r="U73" s="1">
        <v>27.070962905883789</v>
      </c>
      <c r="V73" s="1">
        <v>28.021556854248047</v>
      </c>
      <c r="W73" s="1">
        <v>33.653495788574219</v>
      </c>
      <c r="X73" s="1">
        <v>34.835235595703125</v>
      </c>
      <c r="Y73" s="1">
        <v>499.99044799804687</v>
      </c>
      <c r="Z73" s="1">
        <v>1501.53466796875</v>
      </c>
      <c r="AA73" s="1">
        <v>1999.5194091796875</v>
      </c>
      <c r="AB73" s="1">
        <v>76.177757263183594</v>
      </c>
      <c r="AC73" s="1">
        <v>1.1248185634613037</v>
      </c>
      <c r="AD73" s="1">
        <v>0.34139716625213623</v>
      </c>
      <c r="AE73" s="1">
        <v>1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201"/>
        <v>11.520161437181022</v>
      </c>
      <c r="AM73">
        <f t="shared" si="202"/>
        <v>1.1266706400320264E-2</v>
      </c>
      <c r="AN73">
        <f t="shared" si="203"/>
        <v>307.73390808105466</v>
      </c>
      <c r="AO73">
        <f t="shared" si="204"/>
        <v>309.6289352416992</v>
      </c>
      <c r="AP73">
        <f t="shared" si="205"/>
        <v>240.24554150509357</v>
      </c>
      <c r="AQ73">
        <f t="shared" si="206"/>
        <v>-1.5677722738048787</v>
      </c>
      <c r="AR73">
        <f t="shared" si="207"/>
        <v>5.5195187027228858</v>
      </c>
      <c r="AS73">
        <f t="shared" si="208"/>
        <v>72.455778445323787</v>
      </c>
      <c r="AT73">
        <f t="shared" si="209"/>
        <v>44.43422159107574</v>
      </c>
      <c r="AU73">
        <f t="shared" si="210"/>
        <v>35.531421661376953</v>
      </c>
      <c r="AV73">
        <f t="shared" si="211"/>
        <v>5.816734689782348</v>
      </c>
      <c r="AW73">
        <f t="shared" si="212"/>
        <v>0.24082073903407827</v>
      </c>
      <c r="AX73">
        <f t="shared" si="213"/>
        <v>2.1346193561794062</v>
      </c>
      <c r="AY73">
        <f t="shared" si="214"/>
        <v>3.6821153336029417</v>
      </c>
      <c r="AZ73">
        <f t="shared" si="215"/>
        <v>0.15150550957027806</v>
      </c>
      <c r="BA73">
        <f t="shared" si="216"/>
        <v>13.736944382896871</v>
      </c>
      <c r="BB73">
        <f t="shared" si="217"/>
        <v>0.45382735290246273</v>
      </c>
      <c r="BC73">
        <f t="shared" si="218"/>
        <v>38.372801563696903</v>
      </c>
      <c r="BD73">
        <f t="shared" si="219"/>
        <v>389.77952495769148</v>
      </c>
      <c r="BE73">
        <f t="shared" si="220"/>
        <v>2.9165634968704356E-2</v>
      </c>
    </row>
    <row r="74" spans="1:57" x14ac:dyDescent="0.25">
      <c r="A74" s="1">
        <v>53</v>
      </c>
      <c r="B74" s="1" t="s">
        <v>108</v>
      </c>
      <c r="C74" s="1">
        <v>21060206</v>
      </c>
      <c r="D74" s="1">
        <v>1</v>
      </c>
      <c r="E74" s="1">
        <v>0</v>
      </c>
      <c r="F74">
        <f t="shared" si="193"/>
        <v>29.163958577437654</v>
      </c>
      <c r="G74">
        <f t="shared" si="194"/>
        <v>0.25209793942975517</v>
      </c>
      <c r="H74">
        <f t="shared" si="195"/>
        <v>183.09487405220645</v>
      </c>
      <c r="I74">
        <f t="shared" si="196"/>
        <v>11.258081618617526</v>
      </c>
      <c r="J74">
        <f t="shared" si="197"/>
        <v>3.3851580872297471</v>
      </c>
      <c r="K74">
        <f t="shared" si="198"/>
        <v>34.584453582763672</v>
      </c>
      <c r="L74" s="1">
        <v>0.43401340399999999</v>
      </c>
      <c r="M74">
        <f t="shared" si="199"/>
        <v>2.642097213552733</v>
      </c>
      <c r="N74" s="1">
        <v>1</v>
      </c>
      <c r="O74">
        <f t="shared" si="200"/>
        <v>5.2841944271054659</v>
      </c>
      <c r="P74" s="1">
        <v>36.479156494140625</v>
      </c>
      <c r="Q74" s="1">
        <v>34.584453582763672</v>
      </c>
      <c r="R74" s="1">
        <v>37.038406372070313</v>
      </c>
      <c r="S74" s="1">
        <v>400.2554931640625</v>
      </c>
      <c r="T74" s="1">
        <v>397.33566284179687</v>
      </c>
      <c r="U74" s="1">
        <v>27.070423126220703</v>
      </c>
      <c r="V74" s="1">
        <v>28.020282745361328</v>
      </c>
      <c r="W74" s="1">
        <v>33.652503967285156</v>
      </c>
      <c r="X74" s="1">
        <v>34.833320617675781</v>
      </c>
      <c r="Y74" s="1">
        <v>499.99459838867187</v>
      </c>
      <c r="Z74" s="1">
        <v>1501.593994140625</v>
      </c>
      <c r="AA74" s="1">
        <v>1999.4273681640625</v>
      </c>
      <c r="AB74" s="1">
        <v>76.177955627441406</v>
      </c>
      <c r="AC74" s="1">
        <v>1.1248185634613037</v>
      </c>
      <c r="AD74" s="1">
        <v>0.34139716625213623</v>
      </c>
      <c r="AE74" s="1">
        <v>1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201"/>
        <v>11.520257065347959</v>
      </c>
      <c r="AM74">
        <f t="shared" si="202"/>
        <v>1.1258081618617527E-2</v>
      </c>
      <c r="AN74">
        <f t="shared" si="203"/>
        <v>307.73445358276365</v>
      </c>
      <c r="AO74">
        <f t="shared" si="204"/>
        <v>309.6291564941406</v>
      </c>
      <c r="AP74">
        <f t="shared" si="205"/>
        <v>240.2550336923814</v>
      </c>
      <c r="AQ74">
        <f t="shared" si="206"/>
        <v>-1.5651710036917885</v>
      </c>
      <c r="AR74">
        <f t="shared" si="207"/>
        <v>5.5196859428742444</v>
      </c>
      <c r="AS74">
        <f t="shared" si="208"/>
        <v>72.457785161221906</v>
      </c>
      <c r="AT74">
        <f t="shared" si="209"/>
        <v>44.437502415860578</v>
      </c>
      <c r="AU74">
        <f t="shared" si="210"/>
        <v>35.531805038452148</v>
      </c>
      <c r="AV74">
        <f t="shared" si="211"/>
        <v>5.8168577068315264</v>
      </c>
      <c r="AW74">
        <f t="shared" si="212"/>
        <v>0.2406185292293683</v>
      </c>
      <c r="AX74">
        <f t="shared" si="213"/>
        <v>2.1345278556444973</v>
      </c>
      <c r="AY74">
        <f t="shared" si="214"/>
        <v>3.682329851187029</v>
      </c>
      <c r="AZ74">
        <f t="shared" si="215"/>
        <v>0.15137745683168791</v>
      </c>
      <c r="BA74">
        <f t="shared" si="216"/>
        <v>13.947793191160956</v>
      </c>
      <c r="BB74">
        <f t="shared" si="217"/>
        <v>0.4608065451328679</v>
      </c>
      <c r="BC74">
        <f t="shared" si="218"/>
        <v>38.367463400516769</v>
      </c>
      <c r="BD74">
        <f t="shared" si="219"/>
        <v>389.88488777614373</v>
      </c>
      <c r="BE74">
        <f t="shared" si="220"/>
        <v>2.8699422532541985E-2</v>
      </c>
    </row>
    <row r="75" spans="1:57" x14ac:dyDescent="0.25">
      <c r="A75" s="1">
        <v>54</v>
      </c>
      <c r="B75" s="1" t="s">
        <v>109</v>
      </c>
      <c r="C75" s="1">
        <v>21060206</v>
      </c>
      <c r="D75" s="1">
        <v>1</v>
      </c>
      <c r="E75" s="1">
        <v>0</v>
      </c>
      <c r="F75">
        <f t="shared" si="193"/>
        <v>29.134419511337164</v>
      </c>
      <c r="G75">
        <f t="shared" si="194"/>
        <v>0.25203680373273774</v>
      </c>
      <c r="H75">
        <f t="shared" si="195"/>
        <v>183.22862101617474</v>
      </c>
      <c r="I75">
        <f t="shared" si="196"/>
        <v>11.255435598976478</v>
      </c>
      <c r="J75">
        <f t="shared" si="197"/>
        <v>3.3851529538588099</v>
      </c>
      <c r="K75">
        <f t="shared" si="198"/>
        <v>34.583961486816406</v>
      </c>
      <c r="L75" s="1">
        <v>0.43401340399999999</v>
      </c>
      <c r="M75">
        <f t="shared" si="199"/>
        <v>2.642097213552733</v>
      </c>
      <c r="N75" s="1">
        <v>1</v>
      </c>
      <c r="O75">
        <f t="shared" si="200"/>
        <v>5.2841944271054659</v>
      </c>
      <c r="P75" s="1">
        <v>36.479087829589844</v>
      </c>
      <c r="Q75" s="1">
        <v>34.583961486816406</v>
      </c>
      <c r="R75" s="1">
        <v>37.038063049316406</v>
      </c>
      <c r="S75" s="1">
        <v>400.24078369140625</v>
      </c>
      <c r="T75" s="1">
        <v>397.3236083984375</v>
      </c>
      <c r="U75" s="1">
        <v>27.068727493286133</v>
      </c>
      <c r="V75" s="1">
        <v>28.018369674682617</v>
      </c>
      <c r="W75" s="1">
        <v>33.650520324707031</v>
      </c>
      <c r="X75" s="1">
        <v>34.831069946289063</v>
      </c>
      <c r="Y75" s="1">
        <v>499.99252319335937</v>
      </c>
      <c r="Z75" s="1">
        <v>1501.638916015625</v>
      </c>
      <c r="AA75" s="1">
        <v>1999.3997802734375</v>
      </c>
      <c r="AB75" s="1">
        <v>76.177955627441406</v>
      </c>
      <c r="AC75" s="1">
        <v>1.1248185634613037</v>
      </c>
      <c r="AD75" s="1">
        <v>0.34139716625213623</v>
      </c>
      <c r="AE75" s="1">
        <v>1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si="201"/>
        <v>11.520209251264493</v>
      </c>
      <c r="AM75">
        <f t="shared" si="202"/>
        <v>1.1255435598976477E-2</v>
      </c>
      <c r="AN75">
        <f t="shared" si="203"/>
        <v>307.73396148681638</v>
      </c>
      <c r="AO75">
        <f t="shared" si="204"/>
        <v>309.62908782958982</v>
      </c>
      <c r="AP75">
        <f t="shared" si="205"/>
        <v>240.26222119222075</v>
      </c>
      <c r="AQ75">
        <f t="shared" si="206"/>
        <v>-1.5643009409088484</v>
      </c>
      <c r="AR75">
        <f t="shared" si="207"/>
        <v>5.5195350756900323</v>
      </c>
      <c r="AS75">
        <f t="shared" si="208"/>
        <v>72.455804703975843</v>
      </c>
      <c r="AT75">
        <f t="shared" si="209"/>
        <v>44.437435029293226</v>
      </c>
      <c r="AU75">
        <f t="shared" si="210"/>
        <v>35.531524658203125</v>
      </c>
      <c r="AV75">
        <f t="shared" si="211"/>
        <v>5.8167677389167753</v>
      </c>
      <c r="AW75">
        <f t="shared" si="212"/>
        <v>0.2405628338447067</v>
      </c>
      <c r="AX75">
        <f t="shared" si="213"/>
        <v>2.1343821218312224</v>
      </c>
      <c r="AY75">
        <f t="shared" si="214"/>
        <v>3.6823856170855529</v>
      </c>
      <c r="AZ75">
        <f t="shared" si="215"/>
        <v>0.15134218704753638</v>
      </c>
      <c r="BA75">
        <f t="shared" si="216"/>
        <v>13.957981761447439</v>
      </c>
      <c r="BB75">
        <f t="shared" si="217"/>
        <v>0.46115714531725593</v>
      </c>
      <c r="BC75">
        <f t="shared" si="218"/>
        <v>38.365317962850597</v>
      </c>
      <c r="BD75">
        <f t="shared" si="219"/>
        <v>389.88037993989462</v>
      </c>
      <c r="BE75">
        <f t="shared" si="220"/>
        <v>2.8669082255122592E-2</v>
      </c>
    </row>
    <row r="76" spans="1:57" x14ac:dyDescent="0.25">
      <c r="A76" s="1">
        <v>55</v>
      </c>
      <c r="B76" s="1" t="s">
        <v>110</v>
      </c>
      <c r="C76" s="1">
        <v>21060206</v>
      </c>
      <c r="D76" s="1">
        <v>1</v>
      </c>
      <c r="E76" s="1">
        <v>0</v>
      </c>
      <c r="F76">
        <f t="shared" si="193"/>
        <v>28.859869999987609</v>
      </c>
      <c r="G76">
        <f t="shared" si="194"/>
        <v>0.2519827557771161</v>
      </c>
      <c r="H76">
        <f t="shared" si="195"/>
        <v>184.93537847764276</v>
      </c>
      <c r="I76">
        <f t="shared" si="196"/>
        <v>11.252792343783616</v>
      </c>
      <c r="J76">
        <f t="shared" si="197"/>
        <v>3.3850614714803133</v>
      </c>
      <c r="K76">
        <f t="shared" si="198"/>
        <v>34.58294677734375</v>
      </c>
      <c r="L76" s="1">
        <v>0.43401340399999999</v>
      </c>
      <c r="M76">
        <f t="shared" si="199"/>
        <v>2.642097213552733</v>
      </c>
      <c r="N76" s="1">
        <v>1</v>
      </c>
      <c r="O76">
        <f t="shared" si="200"/>
        <v>5.2841944271054659</v>
      </c>
      <c r="P76" s="1">
        <v>36.479133605957031</v>
      </c>
      <c r="Q76" s="1">
        <v>34.58294677734375</v>
      </c>
      <c r="R76" s="1">
        <v>37.037952423095703</v>
      </c>
      <c r="S76" s="1">
        <v>400.21145629882813</v>
      </c>
      <c r="T76" s="1">
        <v>397.31820678710937</v>
      </c>
      <c r="U76" s="1">
        <v>27.066078186035156</v>
      </c>
      <c r="V76" s="1">
        <v>28.015501022338867</v>
      </c>
      <c r="W76" s="1">
        <v>33.647125244140625</v>
      </c>
      <c r="X76" s="1">
        <v>34.827396392822266</v>
      </c>
      <c r="Y76" s="1">
        <v>499.9920654296875</v>
      </c>
      <c r="Z76" s="1">
        <v>1501.7108154296875</v>
      </c>
      <c r="AA76" s="1">
        <v>1999.45947265625</v>
      </c>
      <c r="AB76" s="1">
        <v>76.17791748046875</v>
      </c>
      <c r="AC76" s="1">
        <v>1.1248185634613037</v>
      </c>
      <c r="AD76" s="1">
        <v>0.34139716625213623</v>
      </c>
      <c r="AE76" s="1">
        <v>1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201"/>
        <v>11.520198704040197</v>
      </c>
      <c r="AM76">
        <f t="shared" si="202"/>
        <v>1.1252792343783615E-2</v>
      </c>
      <c r="AN76">
        <f t="shared" si="203"/>
        <v>307.73294677734373</v>
      </c>
      <c r="AO76">
        <f t="shared" si="204"/>
        <v>309.62913360595701</v>
      </c>
      <c r="AP76">
        <f t="shared" si="205"/>
        <v>240.27372509821362</v>
      </c>
      <c r="AQ76">
        <f t="shared" si="206"/>
        <v>-1.5633491765859819</v>
      </c>
      <c r="AR76">
        <f t="shared" si="207"/>
        <v>5.5192239965340315</v>
      </c>
      <c r="AS76">
        <f t="shared" si="208"/>
        <v>72.451757400024817</v>
      </c>
      <c r="AT76">
        <f t="shared" si="209"/>
        <v>44.43625637768595</v>
      </c>
      <c r="AU76">
        <f t="shared" si="210"/>
        <v>35.531040191650391</v>
      </c>
      <c r="AV76">
        <f t="shared" si="211"/>
        <v>5.8166122870019379</v>
      </c>
      <c r="AW76">
        <f t="shared" si="212"/>
        <v>0.24051359445667425</v>
      </c>
      <c r="AX76">
        <f t="shared" si="213"/>
        <v>2.1341625250537182</v>
      </c>
      <c r="AY76">
        <f t="shared" si="214"/>
        <v>3.6824497619482197</v>
      </c>
      <c r="AZ76">
        <f t="shared" si="215"/>
        <v>0.15131100569188102</v>
      </c>
      <c r="BA76">
        <f t="shared" si="216"/>
        <v>14.087992000889127</v>
      </c>
      <c r="BB76">
        <f t="shared" si="217"/>
        <v>0.4654591088918677</v>
      </c>
      <c r="BC76">
        <f t="shared" si="218"/>
        <v>38.363132478103026</v>
      </c>
      <c r="BD76">
        <f t="shared" si="219"/>
        <v>389.945119926389</v>
      </c>
      <c r="BE76">
        <f t="shared" si="220"/>
        <v>2.8392585508426323E-2</v>
      </c>
    </row>
    <row r="77" spans="1:57" x14ac:dyDescent="0.25">
      <c r="A77" s="1">
        <v>56</v>
      </c>
      <c r="B77" s="1" t="s">
        <v>110</v>
      </c>
      <c r="C77" s="1">
        <v>21060206</v>
      </c>
      <c r="D77" s="1">
        <v>1</v>
      </c>
      <c r="E77" s="1">
        <v>0</v>
      </c>
      <c r="F77">
        <f t="shared" si="193"/>
        <v>28.301794687199244</v>
      </c>
      <c r="G77">
        <f t="shared" si="194"/>
        <v>0.25197794374840116</v>
      </c>
      <c r="H77">
        <f t="shared" si="195"/>
        <v>188.48048453097789</v>
      </c>
      <c r="I77">
        <f t="shared" si="196"/>
        <v>11.251828104554331</v>
      </c>
      <c r="J77">
        <f t="shared" si="197"/>
        <v>3.3848361401631295</v>
      </c>
      <c r="K77">
        <f t="shared" si="198"/>
        <v>34.581645965576172</v>
      </c>
      <c r="L77" s="1">
        <v>0.43401340399999999</v>
      </c>
      <c r="M77">
        <f t="shared" si="199"/>
        <v>2.642097213552733</v>
      </c>
      <c r="N77" s="1">
        <v>1</v>
      </c>
      <c r="O77">
        <f t="shared" si="200"/>
        <v>5.2841944271054659</v>
      </c>
      <c r="P77" s="1">
        <v>36.479663848876953</v>
      </c>
      <c r="Q77" s="1">
        <v>34.581645965576172</v>
      </c>
      <c r="R77" s="1">
        <v>37.038238525390625</v>
      </c>
      <c r="S77" s="1">
        <v>400.1531982421875</v>
      </c>
      <c r="T77" s="1">
        <v>397.3084716796875</v>
      </c>
      <c r="U77" s="1">
        <v>27.063974380493164</v>
      </c>
      <c r="V77" s="1">
        <v>28.0133056640625</v>
      </c>
      <c r="W77" s="1">
        <v>33.643436431884766</v>
      </c>
      <c r="X77" s="1">
        <v>34.823558807373047</v>
      </c>
      <c r="Y77" s="1">
        <v>499.99856567382812</v>
      </c>
      <c r="Z77" s="1">
        <v>1501.7572021484375</v>
      </c>
      <c r="AA77" s="1">
        <v>1999.4813232421875</v>
      </c>
      <c r="AB77" s="1">
        <v>76.177696228027344</v>
      </c>
      <c r="AC77" s="1">
        <v>1.1248185634613037</v>
      </c>
      <c r="AD77" s="1">
        <v>0.34139716625213623</v>
      </c>
      <c r="AE77" s="1">
        <v>1</v>
      </c>
      <c r="AF77" s="1">
        <v>-0.21956524252891541</v>
      </c>
      <c r="AG77" s="1">
        <v>2.737391471862793</v>
      </c>
      <c r="AH77" s="1">
        <v>1</v>
      </c>
      <c r="AI77" s="1">
        <v>0</v>
      </c>
      <c r="AJ77" s="1">
        <v>0.15999999642372131</v>
      </c>
      <c r="AK77" s="1">
        <v>111115</v>
      </c>
      <c r="AL77">
        <f t="shared" si="201"/>
        <v>11.520348474625177</v>
      </c>
      <c r="AM77">
        <f t="shared" si="202"/>
        <v>1.1251828104554331E-2</v>
      </c>
      <c r="AN77">
        <f t="shared" si="203"/>
        <v>307.73164596557615</v>
      </c>
      <c r="AO77">
        <f t="shared" si="204"/>
        <v>309.62966384887693</v>
      </c>
      <c r="AP77">
        <f t="shared" si="205"/>
        <v>240.28114697304773</v>
      </c>
      <c r="AQ77">
        <f t="shared" si="206"/>
        <v>-1.5628583897473822</v>
      </c>
      <c r="AR77">
        <f t="shared" si="207"/>
        <v>5.5188252293829603</v>
      </c>
      <c r="AS77">
        <f t="shared" si="208"/>
        <v>72.446733133844376</v>
      </c>
      <c r="AT77">
        <f t="shared" si="209"/>
        <v>44.433427469781876</v>
      </c>
      <c r="AU77">
        <f t="shared" si="210"/>
        <v>35.530654907226563</v>
      </c>
      <c r="AV77">
        <f t="shared" si="211"/>
        <v>5.8164886624654208</v>
      </c>
      <c r="AW77">
        <f t="shared" si="212"/>
        <v>0.24050921050050919</v>
      </c>
      <c r="AX77">
        <f t="shared" si="213"/>
        <v>2.1339890892198308</v>
      </c>
      <c r="AY77">
        <f t="shared" si="214"/>
        <v>3.6824995732455901</v>
      </c>
      <c r="AZ77">
        <f t="shared" si="215"/>
        <v>0.15130822951002545</v>
      </c>
      <c r="BA77">
        <f t="shared" si="216"/>
        <v>14.358009095512243</v>
      </c>
      <c r="BB77">
        <f t="shared" si="217"/>
        <v>0.47439331895981318</v>
      </c>
      <c r="BC77">
        <f t="shared" si="218"/>
        <v>38.362962788089803</v>
      </c>
      <c r="BD77">
        <f t="shared" si="219"/>
        <v>390.07796126702505</v>
      </c>
      <c r="BE77">
        <f t="shared" si="220"/>
        <v>2.7833941012574824E-2</v>
      </c>
    </row>
    <row r="78" spans="1:57" x14ac:dyDescent="0.25">
      <c r="A78" s="1">
        <v>57</v>
      </c>
      <c r="B78" s="1" t="s">
        <v>111</v>
      </c>
      <c r="C78" s="1">
        <v>21060206</v>
      </c>
      <c r="D78" s="1">
        <v>1</v>
      </c>
      <c r="E78" s="1">
        <v>0</v>
      </c>
      <c r="F78">
        <f t="shared" si="193"/>
        <v>27.477864600192735</v>
      </c>
      <c r="G78">
        <f t="shared" si="194"/>
        <v>0.25204359505529578</v>
      </c>
      <c r="H78">
        <f t="shared" si="195"/>
        <v>193.78957397081061</v>
      </c>
      <c r="I78">
        <f t="shared" si="196"/>
        <v>11.253497380837809</v>
      </c>
      <c r="J78">
        <f t="shared" si="197"/>
        <v>3.3845194404124852</v>
      </c>
      <c r="K78">
        <f t="shared" si="198"/>
        <v>34.580360412597656</v>
      </c>
      <c r="L78" s="1">
        <v>0.43401340399999999</v>
      </c>
      <c r="M78">
        <f t="shared" si="199"/>
        <v>2.642097213552733</v>
      </c>
      <c r="N78" s="1">
        <v>1</v>
      </c>
      <c r="O78">
        <f t="shared" si="200"/>
        <v>5.2841944271054659</v>
      </c>
      <c r="P78" s="1">
        <v>36.47967529296875</v>
      </c>
      <c r="Q78" s="1">
        <v>34.580360412597656</v>
      </c>
      <c r="R78" s="1">
        <v>37.038185119628906</v>
      </c>
      <c r="S78" s="1">
        <v>400.09585571289062</v>
      </c>
      <c r="T78" s="1">
        <v>397.32241821289063</v>
      </c>
      <c r="U78" s="1">
        <v>27.06266975402832</v>
      </c>
      <c r="V78" s="1">
        <v>28.012197494506836</v>
      </c>
      <c r="W78" s="1">
        <v>33.641902923583984</v>
      </c>
      <c r="X78" s="1">
        <v>34.822273254394531</v>
      </c>
      <c r="Y78" s="1">
        <v>499.9698486328125</v>
      </c>
      <c r="Z78" s="1">
        <v>1501.754638671875</v>
      </c>
      <c r="AA78" s="1">
        <v>1999.310791015625</v>
      </c>
      <c r="AB78" s="1">
        <v>76.177947998046875</v>
      </c>
      <c r="AC78" s="1">
        <v>1.1248185634613037</v>
      </c>
      <c r="AD78" s="1">
        <v>0.34139716625213623</v>
      </c>
      <c r="AE78" s="1">
        <v>1</v>
      </c>
      <c r="AF78" s="1">
        <v>-0.21956524252891541</v>
      </c>
      <c r="AG78" s="1">
        <v>2.737391471862793</v>
      </c>
      <c r="AH78" s="1">
        <v>1</v>
      </c>
      <c r="AI78" s="1">
        <v>0</v>
      </c>
      <c r="AJ78" s="1">
        <v>0.15999999642372131</v>
      </c>
      <c r="AK78" s="1">
        <v>111115</v>
      </c>
      <c r="AL78">
        <f t="shared" si="201"/>
        <v>11.519686812087778</v>
      </c>
      <c r="AM78">
        <f t="shared" si="202"/>
        <v>1.1253497380837809E-2</v>
      </c>
      <c r="AN78">
        <f t="shared" si="203"/>
        <v>307.73036041259763</v>
      </c>
      <c r="AO78">
        <f t="shared" si="204"/>
        <v>309.62967529296873</v>
      </c>
      <c r="AP78">
        <f t="shared" si="205"/>
        <v>240.28073681680689</v>
      </c>
      <c r="AQ78">
        <f t="shared" si="206"/>
        <v>-1.5632492003281384</v>
      </c>
      <c r="AR78">
        <f t="shared" si="207"/>
        <v>5.5184311644600461</v>
      </c>
      <c r="AS78">
        <f t="shared" si="208"/>
        <v>72.441320742868172</v>
      </c>
      <c r="AT78">
        <f t="shared" si="209"/>
        <v>44.429123248361336</v>
      </c>
      <c r="AU78">
        <f t="shared" si="210"/>
        <v>35.530017852783203</v>
      </c>
      <c r="AV78">
        <f t="shared" si="211"/>
        <v>5.8162842585864443</v>
      </c>
      <c r="AW78">
        <f t="shared" si="212"/>
        <v>0.24056902088523432</v>
      </c>
      <c r="AX78">
        <f t="shared" si="213"/>
        <v>2.1339117240475609</v>
      </c>
      <c r="AY78">
        <f t="shared" si="214"/>
        <v>3.6823725345388834</v>
      </c>
      <c r="AZ78">
        <f t="shared" si="215"/>
        <v>0.15134610506137974</v>
      </c>
      <c r="BA78">
        <f t="shared" si="216"/>
        <v>14.762492088512069</v>
      </c>
      <c r="BB78">
        <f t="shared" si="217"/>
        <v>0.4877388364906598</v>
      </c>
      <c r="BC78">
        <f t="shared" si="218"/>
        <v>38.365271272296297</v>
      </c>
      <c r="BD78">
        <f t="shared" si="219"/>
        <v>390.30240452452603</v>
      </c>
      <c r="BE78">
        <f t="shared" si="220"/>
        <v>2.7009716495445719E-2</v>
      </c>
    </row>
    <row r="79" spans="1:57" x14ac:dyDescent="0.25">
      <c r="A79" s="1">
        <v>58</v>
      </c>
      <c r="B79" s="1" t="s">
        <v>111</v>
      </c>
      <c r="C79" s="1">
        <v>21060206</v>
      </c>
      <c r="D79" s="1">
        <v>1</v>
      </c>
      <c r="E79" s="1">
        <v>0</v>
      </c>
      <c r="F79">
        <f t="shared" si="193"/>
        <v>27.311432004239673</v>
      </c>
      <c r="G79">
        <f t="shared" si="194"/>
        <v>0.25346387473724508</v>
      </c>
      <c r="H79">
        <f t="shared" si="195"/>
        <v>195.765280005129</v>
      </c>
      <c r="I79">
        <f t="shared" si="196"/>
        <v>11.312431638096569</v>
      </c>
      <c r="J79">
        <f t="shared" si="197"/>
        <v>3.3840566447355163</v>
      </c>
      <c r="K79">
        <f t="shared" si="198"/>
        <v>34.579273223876953</v>
      </c>
      <c r="L79" s="1">
        <v>0.43401340399999999</v>
      </c>
      <c r="M79">
        <f t="shared" si="199"/>
        <v>2.642097213552733</v>
      </c>
      <c r="N79" s="1">
        <v>1</v>
      </c>
      <c r="O79">
        <f t="shared" si="200"/>
        <v>5.2841944271054659</v>
      </c>
      <c r="P79" s="1">
        <v>36.480525970458984</v>
      </c>
      <c r="Q79" s="1">
        <v>34.579273223876953</v>
      </c>
      <c r="R79" s="1">
        <v>37.037986755371094</v>
      </c>
      <c r="S79" s="1">
        <v>400.05654907226562</v>
      </c>
      <c r="T79" s="1">
        <v>397.2955322265625</v>
      </c>
      <c r="U79" s="1">
        <v>27.059358596801758</v>
      </c>
      <c r="V79" s="1">
        <v>28.013864517211914</v>
      </c>
      <c r="W79" s="1">
        <v>33.636260986328125</v>
      </c>
      <c r="X79" s="1">
        <v>34.822765350341797</v>
      </c>
      <c r="Y79" s="1">
        <v>499.96609497070312</v>
      </c>
      <c r="Z79" s="1">
        <v>1501.57275390625</v>
      </c>
      <c r="AA79" s="1">
        <v>1999.309326171875</v>
      </c>
      <c r="AB79" s="1">
        <v>76.17803955078125</v>
      </c>
      <c r="AC79" s="1">
        <v>1.1248185634613037</v>
      </c>
      <c r="AD79" s="1">
        <v>0.34139716625213623</v>
      </c>
      <c r="AE79" s="1">
        <v>1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si="201"/>
        <v>11.519600324848563</v>
      </c>
      <c r="AM79">
        <f t="shared" si="202"/>
        <v>1.131243163809657E-2</v>
      </c>
      <c r="AN79">
        <f t="shared" si="203"/>
        <v>307.72927322387693</v>
      </c>
      <c r="AO79">
        <f t="shared" si="204"/>
        <v>309.63052597045896</v>
      </c>
      <c r="AP79">
        <f t="shared" si="205"/>
        <v>240.25163525495736</v>
      </c>
      <c r="AQ79">
        <f t="shared" si="206"/>
        <v>-1.580799440693115</v>
      </c>
      <c r="AR79">
        <f t="shared" si="207"/>
        <v>5.5180979238979129</v>
      </c>
      <c r="AS79">
        <f t="shared" si="208"/>
        <v>72.436859184587945</v>
      </c>
      <c r="AT79">
        <f t="shared" si="209"/>
        <v>44.422994667376031</v>
      </c>
      <c r="AU79">
        <f t="shared" si="210"/>
        <v>35.529899597167969</v>
      </c>
      <c r="AV79">
        <f t="shared" si="211"/>
        <v>5.8162463160382503</v>
      </c>
      <c r="AW79">
        <f t="shared" si="212"/>
        <v>0.24186259269796861</v>
      </c>
      <c r="AX79">
        <f t="shared" si="213"/>
        <v>2.1340412791623966</v>
      </c>
      <c r="AY79">
        <f t="shared" si="214"/>
        <v>3.6822050368758537</v>
      </c>
      <c r="AZ79">
        <f t="shared" si="215"/>
        <v>0.15216530329326292</v>
      </c>
      <c r="BA79">
        <f t="shared" si="216"/>
        <v>14.913015242900483</v>
      </c>
      <c r="BB79">
        <f t="shared" si="217"/>
        <v>0.49274473062408242</v>
      </c>
      <c r="BC79">
        <f t="shared" si="218"/>
        <v>38.385874801304389</v>
      </c>
      <c r="BD79">
        <f t="shared" si="219"/>
        <v>390.31803854907866</v>
      </c>
      <c r="BE79">
        <f t="shared" si="220"/>
        <v>2.6859460901581141E-2</v>
      </c>
    </row>
    <row r="80" spans="1:57" x14ac:dyDescent="0.25">
      <c r="A80" s="1">
        <v>59</v>
      </c>
      <c r="B80" s="1" t="s">
        <v>112</v>
      </c>
      <c r="C80" s="1">
        <v>21060206</v>
      </c>
      <c r="D80" s="1">
        <v>1</v>
      </c>
      <c r="E80" s="1">
        <v>0</v>
      </c>
      <c r="F80">
        <f t="shared" si="193"/>
        <v>27.458825509398405</v>
      </c>
      <c r="G80">
        <f t="shared" si="194"/>
        <v>0.25272010199184619</v>
      </c>
      <c r="H80">
        <f t="shared" si="195"/>
        <v>194.30419355035673</v>
      </c>
      <c r="I80">
        <f t="shared" si="196"/>
        <v>11.28184274865845</v>
      </c>
      <c r="J80">
        <f t="shared" si="197"/>
        <v>3.384378141453301</v>
      </c>
      <c r="K80">
        <f t="shared" si="198"/>
        <v>34.579441070556641</v>
      </c>
      <c r="L80" s="1">
        <v>0.43401340399999999</v>
      </c>
      <c r="M80">
        <f t="shared" si="199"/>
        <v>2.642097213552733</v>
      </c>
      <c r="N80" s="1">
        <v>1</v>
      </c>
      <c r="O80">
        <f t="shared" si="200"/>
        <v>5.2841944271054659</v>
      </c>
      <c r="P80" s="1">
        <v>36.480953216552734</v>
      </c>
      <c r="Q80" s="1">
        <v>34.579441070556641</v>
      </c>
      <c r="R80" s="1">
        <v>37.037921905517578</v>
      </c>
      <c r="S80" s="1">
        <v>400.03286743164062</v>
      </c>
      <c r="T80" s="1">
        <v>397.2601318359375</v>
      </c>
      <c r="U80" s="1">
        <v>27.058473587036133</v>
      </c>
      <c r="V80" s="1">
        <v>28.010406494140625</v>
      </c>
      <c r="W80" s="1">
        <v>33.634273529052734</v>
      </c>
      <c r="X80" s="1">
        <v>34.817546844482422</v>
      </c>
      <c r="Y80" s="1">
        <v>499.96368408203125</v>
      </c>
      <c r="Z80" s="1">
        <v>1501.3572998046875</v>
      </c>
      <c r="AA80" s="1">
        <v>1999.204345703125</v>
      </c>
      <c r="AB80" s="1">
        <v>76.177803039550781</v>
      </c>
      <c r="AC80" s="1">
        <v>1.1248185634613037</v>
      </c>
      <c r="AD80" s="1">
        <v>0.34139716625213623</v>
      </c>
      <c r="AE80" s="1">
        <v>1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201"/>
        <v>11.519544776133946</v>
      </c>
      <c r="AM80">
        <f t="shared" si="202"/>
        <v>1.128184274865845E-2</v>
      </c>
      <c r="AN80">
        <f t="shared" si="203"/>
        <v>307.72944107055662</v>
      </c>
      <c r="AO80">
        <f t="shared" si="204"/>
        <v>309.63095321655271</v>
      </c>
      <c r="AP80">
        <f t="shared" si="205"/>
        <v>240.21716259947789</v>
      </c>
      <c r="AQ80">
        <f t="shared" si="206"/>
        <v>-1.5719164826795247</v>
      </c>
      <c r="AR80">
        <f t="shared" si="207"/>
        <v>5.5181493704216997</v>
      </c>
      <c r="AS80">
        <f t="shared" si="208"/>
        <v>72.437759429170328</v>
      </c>
      <c r="AT80">
        <f t="shared" si="209"/>
        <v>44.427352935029703</v>
      </c>
      <c r="AU80">
        <f t="shared" si="210"/>
        <v>35.530197143554687</v>
      </c>
      <c r="AV80">
        <f t="shared" si="211"/>
        <v>5.8163417847955348</v>
      </c>
      <c r="AW80">
        <f t="shared" si="212"/>
        <v>0.24118525715811506</v>
      </c>
      <c r="AX80">
        <f t="shared" si="213"/>
        <v>2.1337712289683988</v>
      </c>
      <c r="AY80">
        <f t="shared" si="214"/>
        <v>3.682570555827136</v>
      </c>
      <c r="AZ80">
        <f t="shared" si="215"/>
        <v>0.15173635034727401</v>
      </c>
      <c r="BA80">
        <f t="shared" si="216"/>
        <v>14.801666586037829</v>
      </c>
      <c r="BB80">
        <f t="shared" si="217"/>
        <v>0.48911073117853532</v>
      </c>
      <c r="BC80">
        <f t="shared" si="218"/>
        <v>38.372401404270583</v>
      </c>
      <c r="BD80">
        <f t="shared" si="219"/>
        <v>390.24498223289885</v>
      </c>
      <c r="BE80">
        <f t="shared" si="220"/>
        <v>2.6999990326784871E-2</v>
      </c>
    </row>
    <row r="81" spans="1:115" x14ac:dyDescent="0.25">
      <c r="A81" s="1">
        <v>60</v>
      </c>
      <c r="B81" s="1" t="s">
        <v>112</v>
      </c>
      <c r="C81" s="1">
        <v>21060206</v>
      </c>
      <c r="D81" s="1">
        <v>1</v>
      </c>
      <c r="E81" s="1">
        <v>0</v>
      </c>
      <c r="F81">
        <f t="shared" si="193"/>
        <v>27.830462162092754</v>
      </c>
      <c r="G81">
        <f t="shared" si="194"/>
        <v>0.25289003429685869</v>
      </c>
      <c r="H81">
        <f t="shared" si="195"/>
        <v>192.02752833879256</v>
      </c>
      <c r="I81">
        <f t="shared" si="196"/>
        <v>11.290555472727144</v>
      </c>
      <c r="J81">
        <f t="shared" si="197"/>
        <v>3.384808828572075</v>
      </c>
      <c r="K81">
        <f t="shared" si="198"/>
        <v>34.580608367919922</v>
      </c>
      <c r="L81" s="1">
        <v>0.43401340399999999</v>
      </c>
      <c r="M81">
        <f t="shared" si="199"/>
        <v>2.642097213552733</v>
      </c>
      <c r="N81" s="1">
        <v>1</v>
      </c>
      <c r="O81">
        <f t="shared" si="200"/>
        <v>5.2841944271054659</v>
      </c>
      <c r="P81" s="1">
        <v>36.482051849365234</v>
      </c>
      <c r="Q81" s="1">
        <v>34.580608367919922</v>
      </c>
      <c r="R81" s="1">
        <v>37.037422180175781</v>
      </c>
      <c r="S81" s="1">
        <v>400.03665161132812</v>
      </c>
      <c r="T81" s="1">
        <v>397.23135375976562</v>
      </c>
      <c r="U81" s="1">
        <v>27.056804656982422</v>
      </c>
      <c r="V81" s="1">
        <v>28.009483337402344</v>
      </c>
      <c r="W81" s="1">
        <v>33.630126953125</v>
      </c>
      <c r="X81" s="1">
        <v>34.814254760742188</v>
      </c>
      <c r="Y81" s="1">
        <v>499.95858764648437</v>
      </c>
      <c r="Z81" s="1">
        <v>1501.1728515625</v>
      </c>
      <c r="AA81" s="1">
        <v>1999.211181640625</v>
      </c>
      <c r="AB81" s="1">
        <v>76.177711486816406</v>
      </c>
      <c r="AC81" s="1">
        <v>1.1248185634613037</v>
      </c>
      <c r="AD81" s="1">
        <v>0.34139716625213623</v>
      </c>
      <c r="AE81" s="1">
        <v>1</v>
      </c>
      <c r="AF81" s="1">
        <v>-0.21956524252891541</v>
      </c>
      <c r="AG81" s="1">
        <v>2.737391471862793</v>
      </c>
      <c r="AH81" s="1">
        <v>1</v>
      </c>
      <c r="AI81" s="1">
        <v>0</v>
      </c>
      <c r="AJ81" s="1">
        <v>0.15999999642372131</v>
      </c>
      <c r="AK81" s="1">
        <v>111115</v>
      </c>
      <c r="AL81">
        <f t="shared" si="201"/>
        <v>11.519427350370135</v>
      </c>
      <c r="AM81">
        <f t="shared" si="202"/>
        <v>1.1290555472727145E-2</v>
      </c>
      <c r="AN81">
        <f t="shared" si="203"/>
        <v>307.7306083679199</v>
      </c>
      <c r="AO81">
        <f t="shared" si="204"/>
        <v>309.63205184936521</v>
      </c>
      <c r="AP81">
        <f t="shared" si="205"/>
        <v>240.18765088138753</v>
      </c>
      <c r="AQ81">
        <f t="shared" si="206"/>
        <v>-1.5747077949431476</v>
      </c>
      <c r="AR81">
        <f t="shared" si="207"/>
        <v>5.5185071691435024</v>
      </c>
      <c r="AS81">
        <f t="shared" si="208"/>
        <v>72.442543382240558</v>
      </c>
      <c r="AT81">
        <f t="shared" si="209"/>
        <v>44.433060044838214</v>
      </c>
      <c r="AU81">
        <f t="shared" si="210"/>
        <v>35.531330108642578</v>
      </c>
      <c r="AV81">
        <f t="shared" si="211"/>
        <v>5.8167053129109396</v>
      </c>
      <c r="AW81">
        <f t="shared" si="212"/>
        <v>0.24134002636534355</v>
      </c>
      <c r="AX81">
        <f t="shared" si="213"/>
        <v>2.1336983405714274</v>
      </c>
      <c r="AY81">
        <f t="shared" si="214"/>
        <v>3.6830069723395122</v>
      </c>
      <c r="AZ81">
        <f t="shared" si="215"/>
        <v>0.15183436344931708</v>
      </c>
      <c r="BA81">
        <f t="shared" si="216"/>
        <v>14.628217651319002</v>
      </c>
      <c r="BB81">
        <f t="shared" si="217"/>
        <v>0.48341483249312045</v>
      </c>
      <c r="BC81">
        <f t="shared" si="218"/>
        <v>38.37032124042257</v>
      </c>
      <c r="BD81">
        <f t="shared" si="219"/>
        <v>390.12125884612982</v>
      </c>
      <c r="BE81">
        <f t="shared" si="220"/>
        <v>2.7372611699946019E-2</v>
      </c>
      <c r="BF81">
        <f>AVERAGE(F67:F81)</f>
        <v>29.337249222948682</v>
      </c>
      <c r="BG81">
        <f>AVERAGE(P67:P81)</f>
        <v>36.478852335611982</v>
      </c>
      <c r="BH81">
        <f>AVERAGE(Q67:Q81)</f>
        <v>34.580534362792967</v>
      </c>
      <c r="BI81">
        <f>AVERAGE(C67:C81)</f>
        <v>21060206</v>
      </c>
      <c r="BJ81">
        <f t="shared" ref="BJ81" si="221">AVERAGE(D67:D81)</f>
        <v>1</v>
      </c>
      <c r="BK81">
        <f t="shared" ref="BK81" si="222">AVERAGE(E67:E81)</f>
        <v>0</v>
      </c>
      <c r="BL81">
        <f t="shared" ref="BL81" si="223">AVERAGE(F67:F81)</f>
        <v>29.337249222948682</v>
      </c>
      <c r="BM81">
        <f t="shared" ref="BM81" si="224">AVERAGE(G67:G81)</f>
        <v>0.25305069750761344</v>
      </c>
      <c r="BN81">
        <f t="shared" ref="BN81" si="225">AVERAGE(H67:H81)</f>
        <v>182.66967688721479</v>
      </c>
      <c r="BO81">
        <f t="shared" ref="BO81" si="226">AVERAGE(I67:I81)</f>
        <v>11.294653068135863</v>
      </c>
      <c r="BP81">
        <f t="shared" ref="BP81" si="227">AVERAGE(J67:J81)</f>
        <v>3.3839707331518123</v>
      </c>
      <c r="BQ81">
        <f t="shared" ref="BQ81" si="228">AVERAGE(K67:K81)</f>
        <v>34.580534362792967</v>
      </c>
      <c r="BR81">
        <f t="shared" ref="BR81" si="229">AVERAGE(L67:L81)</f>
        <v>0.43401340399999994</v>
      </c>
      <c r="BS81">
        <f t="shared" ref="BS81" si="230">AVERAGE(M67:M81)</f>
        <v>2.642097213552733</v>
      </c>
      <c r="BT81">
        <f t="shared" ref="BT81" si="231">AVERAGE(N67:N81)</f>
        <v>1</v>
      </c>
      <c r="BU81">
        <f t="shared" ref="BU81" si="232">AVERAGE(O67:O81)</f>
        <v>5.2841944271054659</v>
      </c>
      <c r="BV81">
        <f t="shared" ref="BV81" si="233">AVERAGE(P67:P81)</f>
        <v>36.478852335611982</v>
      </c>
      <c r="BW81">
        <f t="shared" ref="BW81" si="234">AVERAGE(Q67:Q81)</f>
        <v>34.580534362792967</v>
      </c>
      <c r="BX81">
        <f t="shared" ref="BX81" si="235">AVERAGE(R67:R81)</f>
        <v>37.038019561767577</v>
      </c>
      <c r="BY81">
        <f t="shared" ref="BY81" si="236">AVERAGE(S67:S81)</f>
        <v>400.24598388671876</v>
      </c>
      <c r="BZ81">
        <f t="shared" ref="BZ81" si="237">AVERAGE(T67:T81)</f>
        <v>397.30976359049481</v>
      </c>
      <c r="CA81">
        <f t="shared" ref="CA81" si="238">AVERAGE(U67:U81)</f>
        <v>27.067228062947592</v>
      </c>
      <c r="CB81">
        <f t="shared" ref="CB81" si="239">AVERAGE(V67:V81)</f>
        <v>28.020209503173827</v>
      </c>
      <c r="CC81">
        <f t="shared" ref="CC81" si="240">AVERAGE(W67:W81)</f>
        <v>33.64895935058594</v>
      </c>
      <c r="CD81">
        <f t="shared" ref="CD81" si="241">AVERAGE(X67:X81)</f>
        <v>34.833670043945311</v>
      </c>
      <c r="CE81">
        <f t="shared" ref="CE81" si="242">AVERAGE(Y67:Y81)</f>
        <v>499.97565104166665</v>
      </c>
      <c r="CF81">
        <f t="shared" ref="CF81" si="243">AVERAGE(Z67:Z81)</f>
        <v>1501.4883463541667</v>
      </c>
      <c r="CG81">
        <f t="shared" ref="CG81" si="244">AVERAGE(AA67:AA81)</f>
        <v>1999.3632161458333</v>
      </c>
      <c r="CH81">
        <f t="shared" ref="CH81" si="245">AVERAGE(AB67:AB81)</f>
        <v>76.177653503417972</v>
      </c>
      <c r="CI81">
        <f t="shared" ref="CI81" si="246">AVERAGE(AC67:AC81)</f>
        <v>1.1248185634613037</v>
      </c>
      <c r="CJ81">
        <f t="shared" ref="CJ81" si="247">AVERAGE(AD67:AD81)</f>
        <v>0.34139716625213623</v>
      </c>
      <c r="CK81">
        <f t="shared" ref="CK81" si="248">AVERAGE(AE67:AE81)</f>
        <v>0.8888888955116272</v>
      </c>
      <c r="CL81">
        <f t="shared" ref="CL81" si="249">AVERAGE(AF67:AF81)</f>
        <v>-0.21956524252891541</v>
      </c>
      <c r="CM81">
        <f t="shared" ref="CM81" si="250">AVERAGE(AG67:AG81)</f>
        <v>2.737391471862793</v>
      </c>
      <c r="CN81">
        <f t="shared" ref="CN81" si="251">AVERAGE(AH67:AH81)</f>
        <v>1</v>
      </c>
      <c r="CO81">
        <f t="shared" ref="CO81" si="252">AVERAGE(AI67:AI81)</f>
        <v>0</v>
      </c>
      <c r="CP81">
        <f t="shared" ref="CP81" si="253">AVERAGE(AJ67:AJ81)</f>
        <v>0.15999999642372131</v>
      </c>
      <c r="CQ81">
        <f t="shared" ref="CQ81" si="254">AVERAGE(AK67:AK81)</f>
        <v>111115</v>
      </c>
      <c r="CR81">
        <f t="shared" ref="CR81" si="255">AVERAGE(AL67:AL81)</f>
        <v>11.519820504015279</v>
      </c>
      <c r="CS81">
        <f t="shared" ref="CS81" si="256">AVERAGE(AM67:AM81)</f>
        <v>1.1294653068135863E-2</v>
      </c>
      <c r="CT81">
        <f t="shared" ref="CT81" si="257">AVERAGE(AN67:AN81)</f>
        <v>307.73053436279298</v>
      </c>
      <c r="CU81">
        <f t="shared" ref="CU81" si="258">AVERAGE(AO67:AO81)</f>
        <v>309.62885233561195</v>
      </c>
      <c r="CV81">
        <f t="shared" ref="CV81" si="259">AVERAGE(AP67:AP81)</f>
        <v>240.2381300469259</v>
      </c>
      <c r="CW81">
        <f t="shared" ref="CW81" si="260">AVERAGE(AQ67:AQ81)</f>
        <v>-1.5758552651950024</v>
      </c>
      <c r="CX81">
        <f t="shared" ref="CX81" si="261">AVERAGE(AR67:AR81)</f>
        <v>5.5184845420500457</v>
      </c>
      <c r="CY81">
        <f t="shared" ref="CY81" si="262">AVERAGE(AS67:AS81)</f>
        <v>72.442301464177049</v>
      </c>
      <c r="CZ81">
        <f t="shared" ref="CZ81" si="263">AVERAGE(AT67:AT81)</f>
        <v>44.42209196100324</v>
      </c>
      <c r="DA81">
        <f t="shared" ref="DA81" si="264">AVERAGE(AU67:AU81)</f>
        <v>35.529693349202475</v>
      </c>
      <c r="DB81">
        <f t="shared" ref="DB81" si="265">AVERAGE(AV67:AV81)</f>
        <v>5.816180168075638</v>
      </c>
      <c r="DC81">
        <f t="shared" ref="DC81" si="266">AVERAGE(AW67:AW81)</f>
        <v>0.24148618930334526</v>
      </c>
      <c r="DD81">
        <f t="shared" ref="DD81" si="267">AVERAGE(AX67:AX81)</f>
        <v>2.1345138088982338</v>
      </c>
      <c r="DE81">
        <f t="shared" ref="DE81" si="268">AVERAGE(AY67:AY81)</f>
        <v>3.6816663591774046</v>
      </c>
      <c r="DF81">
        <f t="shared" ref="DF81" si="269">AVERAGE(AZ67:AZ81)</f>
        <v>0.1519269406876857</v>
      </c>
      <c r="DG81">
        <f t="shared" ref="DG81" si="270">AVERAGE(BA67:BA81)</f>
        <v>13.9153493155848</v>
      </c>
      <c r="DH81">
        <f t="shared" ref="DH81" si="271">AVERAGE(BB67:BB81)</f>
        <v>0.45976710832824003</v>
      </c>
      <c r="DI81">
        <f t="shared" ref="DI81" si="272">AVERAGE(BC67:BC81)</f>
        <v>38.386773607513952</v>
      </c>
      <c r="DJ81">
        <f t="shared" ref="DJ81" si="273">AVERAGE(BD67:BD81)</f>
        <v>389.81471642723676</v>
      </c>
      <c r="DK81">
        <f t="shared" ref="DK81" si="274">AVERAGE(BE67:BE81)</f>
        <v>2.889158129956975E-2</v>
      </c>
    </row>
    <row r="82" spans="1:115" x14ac:dyDescent="0.25">
      <c r="A82" s="1" t="s">
        <v>9</v>
      </c>
      <c r="B82" s="1" t="s">
        <v>113</v>
      </c>
    </row>
    <row r="83" spans="1:115" x14ac:dyDescent="0.25">
      <c r="A83" s="1" t="s">
        <v>9</v>
      </c>
      <c r="B83" s="1" t="s">
        <v>114</v>
      </c>
    </row>
    <row r="84" spans="1:115" x14ac:dyDescent="0.25">
      <c r="A84" s="1" t="s">
        <v>9</v>
      </c>
      <c r="B84" s="1" t="s">
        <v>115</v>
      </c>
    </row>
    <row r="85" spans="1:115" x14ac:dyDescent="0.25">
      <c r="A85" s="1">
        <v>61</v>
      </c>
      <c r="B85" s="1" t="s">
        <v>116</v>
      </c>
      <c r="C85" s="1">
        <v>21060206</v>
      </c>
      <c r="D85" s="1">
        <v>1</v>
      </c>
      <c r="E85" s="1">
        <v>0</v>
      </c>
      <c r="F85">
        <f t="shared" ref="F85:F99" si="275">(S85-T85*(1000-U85)/(1000-V85))*AL85</f>
        <v>17.298938641944854</v>
      </c>
      <c r="G85">
        <f t="shared" ref="G85:G99" si="276">IF(AW85&lt;&gt;0,1/(1/AW85-1/O85),0)</f>
        <v>0.21922283176457674</v>
      </c>
      <c r="H85">
        <f t="shared" ref="H85:H99" si="277">((AZ85-AM85/2)*T85-F85)/(AZ85+AM85/2)</f>
        <v>240.47466168468966</v>
      </c>
      <c r="I85">
        <f t="shared" ref="I85:I99" si="278">AM85*1000</f>
        <v>10.979337196222216</v>
      </c>
      <c r="J85">
        <f t="shared" ref="J85:J99" si="279">(AR85-AX85)</f>
        <v>3.7364685936987594</v>
      </c>
      <c r="K85">
        <f t="shared" ref="K85:K99" si="280">(Q85+AQ85*E85)</f>
        <v>37.304176330566406</v>
      </c>
      <c r="L85" s="1">
        <v>0.43401340399999999</v>
      </c>
      <c r="M85">
        <f t="shared" ref="M85:M99" si="281">(L85*AF85+AG85)</f>
        <v>2.642097213552733</v>
      </c>
      <c r="N85" s="1">
        <v>1</v>
      </c>
      <c r="O85">
        <f t="shared" ref="O85:O99" si="282">M85*(N85+1)*(N85+1)/(N85*N85+1)</f>
        <v>5.2841944271054659</v>
      </c>
      <c r="P85" s="1">
        <v>40.848304748535156</v>
      </c>
      <c r="Q85" s="1">
        <v>37.304176330566406</v>
      </c>
      <c r="R85" s="1">
        <v>42.031665802001953</v>
      </c>
      <c r="S85" s="1">
        <v>399.57443237304687</v>
      </c>
      <c r="T85" s="1">
        <v>397.69351196289062</v>
      </c>
      <c r="U85" s="1">
        <v>34.181266784667969</v>
      </c>
      <c r="V85" s="1">
        <v>35.101001739501953</v>
      </c>
      <c r="W85" s="1">
        <v>33.569900512695313</v>
      </c>
      <c r="X85" s="1">
        <v>34.473186492919922</v>
      </c>
      <c r="Y85" s="1">
        <v>499.9176025390625</v>
      </c>
      <c r="Z85" s="1">
        <v>1499.4749755859375</v>
      </c>
      <c r="AA85" s="1">
        <v>2031.9786376953125</v>
      </c>
      <c r="AB85" s="1">
        <v>76.175773620605469</v>
      </c>
      <c r="AC85" s="1">
        <v>0.96315628290176392</v>
      </c>
      <c r="AD85" s="1">
        <v>0.25640839338302612</v>
      </c>
      <c r="AE85" s="1">
        <v>1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ref="AL85:AL99" si="283">Y85*0.000001/(L85*0.0001)</f>
        <v>11.518483022221647</v>
      </c>
      <c r="AM85">
        <f t="shared" ref="AM85:AM99" si="284">(V85-U85)/(1000-V85)*AL85</f>
        <v>1.0979337196222216E-2</v>
      </c>
      <c r="AN85">
        <f t="shared" ref="AN85:AN99" si="285">(Q85+273.15)</f>
        <v>310.45417633056638</v>
      </c>
      <c r="AO85">
        <f t="shared" ref="AO85:AO99" si="286">(P85+273.15)</f>
        <v>313.99830474853513</v>
      </c>
      <c r="AP85">
        <f t="shared" ref="AP85:AP99" si="287">(Z85*AH85+AA85*AI85)*AJ85</f>
        <v>239.9159907312096</v>
      </c>
      <c r="AQ85">
        <f t="shared" ref="AQ85:AQ99" si="288">((AP85+0.00000010773*(AO85^4-AN85^4))-AM85*44100)/(M85*51.4+0.00000043092*AN85^3)</f>
        <v>-1.3301210258715104</v>
      </c>
      <c r="AR85">
        <f t="shared" ref="AR85:AR99" si="289">0.61365*EXP(17.502*K85/(240.97+K85))</f>
        <v>6.4103145560635388</v>
      </c>
      <c r="AS85">
        <f t="shared" ref="AS85:AS99" si="290">AR85*1000/AB85</f>
        <v>84.151617389410475</v>
      </c>
      <c r="AT85">
        <f t="shared" ref="AT85:AT99" si="291">(AS85-V85)</f>
        <v>49.050615649908522</v>
      </c>
      <c r="AU85">
        <f t="shared" ref="AU85:AU99" si="292">IF(E85,Q85,(P85+Q85)/2)</f>
        <v>39.076240539550781</v>
      </c>
      <c r="AV85">
        <f t="shared" ref="AV85:AV99" si="293">0.61365*EXP(17.502*AU85/(240.97+AU85))</f>
        <v>7.0555200549289196</v>
      </c>
      <c r="AW85">
        <f t="shared" ref="AW85:AW99" si="294">IF(AT85&lt;&gt;0,(1000-(AS85+V85)/2)/AT85*AM85,0)</f>
        <v>0.21049032108870128</v>
      </c>
      <c r="AX85">
        <f t="shared" ref="AX85:AX99" si="295">V85*AB85/1000</f>
        <v>2.6738459623647794</v>
      </c>
      <c r="AY85">
        <f t="shared" ref="AY85:AY99" si="296">(AV85-AX85)</f>
        <v>4.3816740925641398</v>
      </c>
      <c r="AZ85">
        <f t="shared" ref="AZ85:AZ99" si="297">1/(1.6/G85+1.37/O85)</f>
        <v>0.13231409839419381</v>
      </c>
      <c r="BA85">
        <f t="shared" ref="BA85:BA99" si="298">H85*AB85*0.001</f>
        <v>18.318343389984605</v>
      </c>
      <c r="BB85">
        <f t="shared" ref="BB85:BB99" si="299">H85/T85</f>
        <v>0.60467333373829024</v>
      </c>
      <c r="BC85">
        <f t="shared" ref="BC85:BC99" si="300">(1-AM85*AB85/AR85/G85)*100</f>
        <v>40.484803419163839</v>
      </c>
      <c r="BD85">
        <f t="shared" ref="BD85:BD99" si="301">(T85-F85/(O85/1.35))</f>
        <v>393.27399873551343</v>
      </c>
      <c r="BE85">
        <f t="shared" ref="BE85:BE99" si="302">F85*BC85/100/BD85</f>
        <v>1.7808045600042666E-2</v>
      </c>
    </row>
    <row r="86" spans="1:115" x14ac:dyDescent="0.25">
      <c r="A86" s="1">
        <v>62</v>
      </c>
      <c r="B86" s="1" t="s">
        <v>116</v>
      </c>
      <c r="C86" s="1">
        <v>21060206</v>
      </c>
      <c r="D86" s="1">
        <v>1</v>
      </c>
      <c r="E86" s="1">
        <v>0</v>
      </c>
      <c r="F86">
        <f t="shared" si="275"/>
        <v>17.298938641944854</v>
      </c>
      <c r="G86">
        <f t="shared" si="276"/>
        <v>0.21922283176457674</v>
      </c>
      <c r="H86">
        <f t="shared" si="277"/>
        <v>240.47466168468966</v>
      </c>
      <c r="I86">
        <f t="shared" si="278"/>
        <v>10.979337196222216</v>
      </c>
      <c r="J86">
        <f t="shared" si="279"/>
        <v>3.7364685936987594</v>
      </c>
      <c r="K86">
        <f t="shared" si="280"/>
        <v>37.304176330566406</v>
      </c>
      <c r="L86" s="1">
        <v>0.43401340399999999</v>
      </c>
      <c r="M86">
        <f t="shared" si="281"/>
        <v>2.642097213552733</v>
      </c>
      <c r="N86" s="1">
        <v>1</v>
      </c>
      <c r="O86">
        <f t="shared" si="282"/>
        <v>5.2841944271054659</v>
      </c>
      <c r="P86" s="1">
        <v>40.848304748535156</v>
      </c>
      <c r="Q86" s="1">
        <v>37.304176330566406</v>
      </c>
      <c r="R86" s="1">
        <v>42.031665802001953</v>
      </c>
      <c r="S86" s="1">
        <v>399.57443237304687</v>
      </c>
      <c r="T86" s="1">
        <v>397.69351196289062</v>
      </c>
      <c r="U86" s="1">
        <v>34.181266784667969</v>
      </c>
      <c r="V86" s="1">
        <v>35.101001739501953</v>
      </c>
      <c r="W86" s="1">
        <v>33.569900512695313</v>
      </c>
      <c r="X86" s="1">
        <v>34.473186492919922</v>
      </c>
      <c r="Y86" s="1">
        <v>499.9176025390625</v>
      </c>
      <c r="Z86" s="1">
        <v>1499.4749755859375</v>
      </c>
      <c r="AA86" s="1">
        <v>2031.9786376953125</v>
      </c>
      <c r="AB86" s="1">
        <v>76.175773620605469</v>
      </c>
      <c r="AC86" s="1">
        <v>0.96315628290176392</v>
      </c>
      <c r="AD86" s="1">
        <v>0.25640839338302612</v>
      </c>
      <c r="AE86" s="1">
        <v>1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283"/>
        <v>11.518483022221647</v>
      </c>
      <c r="AM86">
        <f t="shared" si="284"/>
        <v>1.0979337196222216E-2</v>
      </c>
      <c r="AN86">
        <f t="shared" si="285"/>
        <v>310.45417633056638</v>
      </c>
      <c r="AO86">
        <f t="shared" si="286"/>
        <v>313.99830474853513</v>
      </c>
      <c r="AP86">
        <f t="shared" si="287"/>
        <v>239.9159907312096</v>
      </c>
      <c r="AQ86">
        <f t="shared" si="288"/>
        <v>-1.3301210258715104</v>
      </c>
      <c r="AR86">
        <f t="shared" si="289"/>
        <v>6.4103145560635388</v>
      </c>
      <c r="AS86">
        <f t="shared" si="290"/>
        <v>84.151617389410475</v>
      </c>
      <c r="AT86">
        <f t="shared" si="291"/>
        <v>49.050615649908522</v>
      </c>
      <c r="AU86">
        <f t="shared" si="292"/>
        <v>39.076240539550781</v>
      </c>
      <c r="AV86">
        <f t="shared" si="293"/>
        <v>7.0555200549289196</v>
      </c>
      <c r="AW86">
        <f t="shared" si="294"/>
        <v>0.21049032108870128</v>
      </c>
      <c r="AX86">
        <f t="shared" si="295"/>
        <v>2.6738459623647794</v>
      </c>
      <c r="AY86">
        <f t="shared" si="296"/>
        <v>4.3816740925641398</v>
      </c>
      <c r="AZ86">
        <f t="shared" si="297"/>
        <v>0.13231409839419381</v>
      </c>
      <c r="BA86">
        <f t="shared" si="298"/>
        <v>18.318343389984605</v>
      </c>
      <c r="BB86">
        <f t="shared" si="299"/>
        <v>0.60467333373829024</v>
      </c>
      <c r="BC86">
        <f t="shared" si="300"/>
        <v>40.484803419163839</v>
      </c>
      <c r="BD86">
        <f t="shared" si="301"/>
        <v>393.27399873551343</v>
      </c>
      <c r="BE86">
        <f t="shared" si="302"/>
        <v>1.7808045600042666E-2</v>
      </c>
    </row>
    <row r="87" spans="1:115" x14ac:dyDescent="0.25">
      <c r="A87" s="1">
        <v>63</v>
      </c>
      <c r="B87" s="1" t="s">
        <v>117</v>
      </c>
      <c r="C87" s="1">
        <v>21060206</v>
      </c>
      <c r="D87" s="1">
        <v>1</v>
      </c>
      <c r="E87" s="1">
        <v>0</v>
      </c>
      <c r="F87">
        <f t="shared" si="275"/>
        <v>16.829797358051064</v>
      </c>
      <c r="G87">
        <f t="shared" si="276"/>
        <v>0.21943822887381359</v>
      </c>
      <c r="H87">
        <f t="shared" si="277"/>
        <v>243.99857117906942</v>
      </c>
      <c r="I87">
        <f t="shared" si="278"/>
        <v>10.988152362768837</v>
      </c>
      <c r="J87">
        <f t="shared" si="279"/>
        <v>3.7359488343789571</v>
      </c>
      <c r="K87">
        <f t="shared" si="280"/>
        <v>37.302825927734375</v>
      </c>
      <c r="L87" s="1">
        <v>0.43401340399999999</v>
      </c>
      <c r="M87">
        <f t="shared" si="281"/>
        <v>2.642097213552733</v>
      </c>
      <c r="N87" s="1">
        <v>1</v>
      </c>
      <c r="O87">
        <f t="shared" si="282"/>
        <v>5.2841944271054659</v>
      </c>
      <c r="P87" s="1">
        <v>40.849029541015625</v>
      </c>
      <c r="Q87" s="1">
        <v>37.302825927734375</v>
      </c>
      <c r="R87" s="1">
        <v>42.031650543212891</v>
      </c>
      <c r="S87" s="1">
        <v>399.53396606445312</v>
      </c>
      <c r="T87" s="1">
        <v>397.69351196289062</v>
      </c>
      <c r="U87" s="1">
        <v>34.181240081787109</v>
      </c>
      <c r="V87" s="1">
        <v>35.101692199707031</v>
      </c>
      <c r="W87" s="1">
        <v>33.568531036376953</v>
      </c>
      <c r="X87" s="1">
        <v>34.472484588623047</v>
      </c>
      <c r="Y87" s="1">
        <v>499.92880249023437</v>
      </c>
      <c r="Z87" s="1">
        <v>1499.49365234375</v>
      </c>
      <c r="AA87" s="1">
        <v>2031.8306884765625</v>
      </c>
      <c r="AB87" s="1">
        <v>76.175651550292969</v>
      </c>
      <c r="AC87" s="1">
        <v>0.96315628290176392</v>
      </c>
      <c r="AD87" s="1">
        <v>0.25640839338302612</v>
      </c>
      <c r="AE87" s="1">
        <v>1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283"/>
        <v>11.518741077642716</v>
      </c>
      <c r="AM87">
        <f t="shared" si="284"/>
        <v>1.0988152362768837E-2</v>
      </c>
      <c r="AN87">
        <f t="shared" si="285"/>
        <v>310.45282592773435</v>
      </c>
      <c r="AO87">
        <f t="shared" si="286"/>
        <v>313.9990295410156</v>
      </c>
      <c r="AP87">
        <f t="shared" si="287"/>
        <v>239.91897901239281</v>
      </c>
      <c r="AQ87">
        <f t="shared" si="288"/>
        <v>-1.3325346685770045</v>
      </c>
      <c r="AR87">
        <f t="shared" si="289"/>
        <v>6.4098431082094764</v>
      </c>
      <c r="AS87">
        <f t="shared" si="290"/>
        <v>84.145563283794772</v>
      </c>
      <c r="AT87">
        <f t="shared" si="291"/>
        <v>49.043871084087741</v>
      </c>
      <c r="AU87">
        <f t="shared" si="292"/>
        <v>39.075927734375</v>
      </c>
      <c r="AV87">
        <f t="shared" si="293"/>
        <v>7.05540137126179</v>
      </c>
      <c r="AW87">
        <f t="shared" si="294"/>
        <v>0.21068889197194723</v>
      </c>
      <c r="AX87">
        <f t="shared" si="295"/>
        <v>2.6738942738305194</v>
      </c>
      <c r="AY87">
        <f t="shared" si="296"/>
        <v>4.3815070974312711</v>
      </c>
      <c r="AZ87">
        <f t="shared" si="297"/>
        <v>0.13243963948335102</v>
      </c>
      <c r="BA87">
        <f t="shared" si="298"/>
        <v>18.586750136906151</v>
      </c>
      <c r="BB87">
        <f t="shared" si="299"/>
        <v>0.61353420118615687</v>
      </c>
      <c r="BC87">
        <f t="shared" si="300"/>
        <v>40.491204296869697</v>
      </c>
      <c r="BD87">
        <f t="shared" si="301"/>
        <v>393.39385441871991</v>
      </c>
      <c r="BE87">
        <f t="shared" si="302"/>
        <v>1.732255741785009E-2</v>
      </c>
    </row>
    <row r="88" spans="1:115" x14ac:dyDescent="0.25">
      <c r="A88" s="1">
        <v>64</v>
      </c>
      <c r="B88" s="1" t="s">
        <v>117</v>
      </c>
      <c r="C88" s="1">
        <v>21060206</v>
      </c>
      <c r="D88" s="1">
        <v>1</v>
      </c>
      <c r="E88" s="1">
        <v>0</v>
      </c>
      <c r="F88">
        <f t="shared" si="275"/>
        <v>16.607987180651911</v>
      </c>
      <c r="G88">
        <f t="shared" si="276"/>
        <v>0.21984657219087719</v>
      </c>
      <c r="H88">
        <f t="shared" si="277"/>
        <v>245.8261910085663</v>
      </c>
      <c r="I88">
        <f t="shared" si="278"/>
        <v>11.00951352719083</v>
      </c>
      <c r="J88">
        <f t="shared" si="279"/>
        <v>3.7365233312023354</v>
      </c>
      <c r="K88">
        <f t="shared" si="280"/>
        <v>37.304855346679688</v>
      </c>
      <c r="L88" s="1">
        <v>0.43401340399999999</v>
      </c>
      <c r="M88">
        <f t="shared" si="281"/>
        <v>2.642097213552733</v>
      </c>
      <c r="N88" s="1">
        <v>1</v>
      </c>
      <c r="O88">
        <f t="shared" si="282"/>
        <v>5.2841944271054659</v>
      </c>
      <c r="P88" s="1">
        <v>40.850124359130859</v>
      </c>
      <c r="Q88" s="1">
        <v>37.304855346679688</v>
      </c>
      <c r="R88" s="1">
        <v>42.031951904296875</v>
      </c>
      <c r="S88" s="1">
        <v>399.5234375</v>
      </c>
      <c r="T88" s="1">
        <v>397.70147705078125</v>
      </c>
      <c r="U88" s="1">
        <v>34.181121826171875</v>
      </c>
      <c r="V88" s="1">
        <v>35.103370666503906</v>
      </c>
      <c r="W88" s="1">
        <v>33.566535949707031</v>
      </c>
      <c r="X88" s="1">
        <v>34.472206115722656</v>
      </c>
      <c r="Y88" s="1">
        <v>499.9239501953125</v>
      </c>
      <c r="Z88" s="1">
        <v>1499.4708251953125</v>
      </c>
      <c r="AA88" s="1">
        <v>2031.8909912109375</v>
      </c>
      <c r="AB88" s="1">
        <v>76.175827026367188</v>
      </c>
      <c r="AC88" s="1">
        <v>0.96315628290176392</v>
      </c>
      <c r="AD88" s="1">
        <v>0.25640839338302612</v>
      </c>
      <c r="AE88" s="1">
        <v>1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283"/>
        <v>11.518629277065196</v>
      </c>
      <c r="AM88">
        <f t="shared" si="284"/>
        <v>1.1009513527190829E-2</v>
      </c>
      <c r="AN88">
        <f t="shared" si="285"/>
        <v>310.45485534667966</v>
      </c>
      <c r="AO88">
        <f t="shared" si="286"/>
        <v>314.00012435913084</v>
      </c>
      <c r="AP88">
        <f t="shared" si="287"/>
        <v>239.91532666872445</v>
      </c>
      <c r="AQ88">
        <f t="shared" si="288"/>
        <v>-1.3389698912501686</v>
      </c>
      <c r="AR88">
        <f t="shared" si="289"/>
        <v>6.4105516231363886</v>
      </c>
      <c r="AS88">
        <f t="shared" si="290"/>
        <v>84.154670495634619</v>
      </c>
      <c r="AT88">
        <f t="shared" si="291"/>
        <v>49.051299829130713</v>
      </c>
      <c r="AU88">
        <f t="shared" si="292"/>
        <v>39.077489852905273</v>
      </c>
      <c r="AV88">
        <f t="shared" si="293"/>
        <v>7.0559940831824433</v>
      </c>
      <c r="AW88">
        <f t="shared" si="294"/>
        <v>0.21106529397905832</v>
      </c>
      <c r="AX88">
        <f t="shared" si="295"/>
        <v>2.6740282919340532</v>
      </c>
      <c r="AY88">
        <f t="shared" si="296"/>
        <v>4.3819657912483905</v>
      </c>
      <c r="AZ88">
        <f t="shared" si="297"/>
        <v>0.13267761325145033</v>
      </c>
      <c r="BA88">
        <f t="shared" si="298"/>
        <v>18.726013404819248</v>
      </c>
      <c r="BB88">
        <f t="shared" si="299"/>
        <v>0.6181173699216046</v>
      </c>
      <c r="BC88">
        <f t="shared" si="300"/>
        <v>40.492705299382415</v>
      </c>
      <c r="BD88">
        <f t="shared" si="301"/>
        <v>393.45848731920137</v>
      </c>
      <c r="BE88">
        <f t="shared" si="302"/>
        <v>1.7092078381739859E-2</v>
      </c>
    </row>
    <row r="89" spans="1:115" x14ac:dyDescent="0.25">
      <c r="A89" s="1">
        <v>65</v>
      </c>
      <c r="B89" s="1" t="s">
        <v>118</v>
      </c>
      <c r="C89" s="1">
        <v>21060206</v>
      </c>
      <c r="D89" s="1">
        <v>1</v>
      </c>
      <c r="E89" s="1">
        <v>0</v>
      </c>
      <c r="F89">
        <f t="shared" si="275"/>
        <v>16.962866624833953</v>
      </c>
      <c r="G89">
        <f t="shared" si="276"/>
        <v>0.21973543299835649</v>
      </c>
      <c r="H89">
        <f t="shared" si="277"/>
        <v>243.15615491201143</v>
      </c>
      <c r="I89">
        <f t="shared" si="278"/>
        <v>11.007073515856428</v>
      </c>
      <c r="J89">
        <f t="shared" si="279"/>
        <v>3.737495801147368</v>
      </c>
      <c r="K89">
        <f t="shared" si="280"/>
        <v>37.307704925537109</v>
      </c>
      <c r="L89" s="1">
        <v>0.43401340399999999</v>
      </c>
      <c r="M89">
        <f t="shared" si="281"/>
        <v>2.642097213552733</v>
      </c>
      <c r="N89" s="1">
        <v>1</v>
      </c>
      <c r="O89">
        <f t="shared" si="282"/>
        <v>5.2841944271054659</v>
      </c>
      <c r="P89" s="1">
        <v>40.851253509521484</v>
      </c>
      <c r="Q89" s="1">
        <v>37.307704925537109</v>
      </c>
      <c r="R89" s="1">
        <v>42.032279968261719</v>
      </c>
      <c r="S89" s="1">
        <v>399.51596069335937</v>
      </c>
      <c r="T89" s="1">
        <v>397.66336059570312</v>
      </c>
      <c r="U89" s="1">
        <v>34.181529998779297</v>
      </c>
      <c r="V89" s="1">
        <v>35.103549957275391</v>
      </c>
      <c r="W89" s="1">
        <v>33.565040588378906</v>
      </c>
      <c r="X89" s="1">
        <v>34.470432281494141</v>
      </c>
      <c r="Y89" s="1">
        <v>499.9371337890625</v>
      </c>
      <c r="Z89" s="1">
        <v>1499.473876953125</v>
      </c>
      <c r="AA89" s="1">
        <v>2031.845947265625</v>
      </c>
      <c r="AB89" s="1">
        <v>76.176078796386719</v>
      </c>
      <c r="AC89" s="1">
        <v>0.96315628290176392</v>
      </c>
      <c r="AD89" s="1">
        <v>0.25640839338302612</v>
      </c>
      <c r="AE89" s="1">
        <v>1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283"/>
        <v>11.518933037124873</v>
      </c>
      <c r="AM89">
        <f t="shared" si="284"/>
        <v>1.1007073515856428E-2</v>
      </c>
      <c r="AN89">
        <f t="shared" si="285"/>
        <v>310.45770492553709</v>
      </c>
      <c r="AO89">
        <f t="shared" si="286"/>
        <v>314.00125350952146</v>
      </c>
      <c r="AP89">
        <f t="shared" si="287"/>
        <v>239.91581494996353</v>
      </c>
      <c r="AQ89">
        <f t="shared" si="288"/>
        <v>-1.3383855613821678</v>
      </c>
      <c r="AR89">
        <f t="shared" si="289"/>
        <v>6.4115465887256757</v>
      </c>
      <c r="AS89">
        <f t="shared" si="290"/>
        <v>84.167453747038977</v>
      </c>
      <c r="AT89">
        <f t="shared" si="291"/>
        <v>49.063903789763586</v>
      </c>
      <c r="AU89">
        <f t="shared" si="292"/>
        <v>39.079479217529297</v>
      </c>
      <c r="AV89">
        <f t="shared" si="293"/>
        <v>7.0567489668559382</v>
      </c>
      <c r="AW89">
        <f t="shared" si="294"/>
        <v>0.21096285381544069</v>
      </c>
      <c r="AX89">
        <f t="shared" si="295"/>
        <v>2.6740507875783077</v>
      </c>
      <c r="AY89">
        <f t="shared" si="296"/>
        <v>4.3826981792776305</v>
      </c>
      <c r="AZ89">
        <f t="shared" si="297"/>
        <v>0.13261284671457302</v>
      </c>
      <c r="BA89">
        <f t="shared" si="298"/>
        <v>18.522682416403796</v>
      </c>
      <c r="BB89">
        <f t="shared" si="299"/>
        <v>0.61146230456776662</v>
      </c>
      <c r="BC89">
        <f t="shared" si="300"/>
        <v>40.484842908205195</v>
      </c>
      <c r="BD89">
        <f t="shared" si="301"/>
        <v>393.32970666615427</v>
      </c>
      <c r="BE89">
        <f t="shared" si="302"/>
        <v>1.7459626845884837E-2</v>
      </c>
    </row>
    <row r="90" spans="1:115" x14ac:dyDescent="0.25">
      <c r="A90" s="1">
        <v>66</v>
      </c>
      <c r="B90" s="1" t="s">
        <v>118</v>
      </c>
      <c r="C90" s="1">
        <v>21060206</v>
      </c>
      <c r="D90" s="1">
        <v>1</v>
      </c>
      <c r="E90" s="1">
        <v>0</v>
      </c>
      <c r="F90">
        <f t="shared" si="275"/>
        <v>17.393216667782468</v>
      </c>
      <c r="G90">
        <f t="shared" si="276"/>
        <v>0.21882707587330666</v>
      </c>
      <c r="H90">
        <f t="shared" si="277"/>
        <v>239.52332290555933</v>
      </c>
      <c r="I90">
        <f t="shared" si="278"/>
        <v>10.969626257000728</v>
      </c>
      <c r="J90">
        <f t="shared" si="279"/>
        <v>3.7395590379868922</v>
      </c>
      <c r="K90">
        <f t="shared" si="280"/>
        <v>37.313480377197266</v>
      </c>
      <c r="L90" s="1">
        <v>0.43401340399999999</v>
      </c>
      <c r="M90">
        <f t="shared" si="281"/>
        <v>2.642097213552733</v>
      </c>
      <c r="N90" s="1">
        <v>1</v>
      </c>
      <c r="O90">
        <f t="shared" si="282"/>
        <v>5.2841944271054659</v>
      </c>
      <c r="P90" s="1">
        <v>40.852462768554687</v>
      </c>
      <c r="Q90" s="1">
        <v>37.313480377197266</v>
      </c>
      <c r="R90" s="1">
        <v>42.032661437988281</v>
      </c>
      <c r="S90" s="1">
        <v>399.55511474609375</v>
      </c>
      <c r="T90" s="1">
        <v>397.66644287109375</v>
      </c>
      <c r="U90" s="1">
        <v>34.184185028076172</v>
      </c>
      <c r="V90" s="1">
        <v>35.103069305419922</v>
      </c>
      <c r="W90" s="1">
        <v>33.56536865234375</v>
      </c>
      <c r="X90" s="1">
        <v>34.467620849609375</v>
      </c>
      <c r="Y90" s="1">
        <v>499.936767578125</v>
      </c>
      <c r="Z90" s="1">
        <v>1499.4659423828125</v>
      </c>
      <c r="AA90" s="1">
        <v>2031.8397216796875</v>
      </c>
      <c r="AB90" s="1">
        <v>76.175804138183594</v>
      </c>
      <c r="AC90" s="1">
        <v>0.96315628290176392</v>
      </c>
      <c r="AD90" s="1">
        <v>0.25640839338302612</v>
      </c>
      <c r="AE90" s="1">
        <v>1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283"/>
        <v>11.518924599345437</v>
      </c>
      <c r="AM90">
        <f t="shared" si="284"/>
        <v>1.0969626257000728E-2</v>
      </c>
      <c r="AN90">
        <f t="shared" si="285"/>
        <v>310.46348037719724</v>
      </c>
      <c r="AO90">
        <f t="shared" si="286"/>
        <v>314.00246276855466</v>
      </c>
      <c r="AP90">
        <f t="shared" si="287"/>
        <v>239.91454541874191</v>
      </c>
      <c r="AQ90">
        <f t="shared" si="288"/>
        <v>-1.3276741437274258</v>
      </c>
      <c r="AR90">
        <f t="shared" si="289"/>
        <v>6.4135635700456444</v>
      </c>
      <c r="AS90">
        <f t="shared" si="290"/>
        <v>84.194235198507158</v>
      </c>
      <c r="AT90">
        <f t="shared" si="291"/>
        <v>49.091165893087236</v>
      </c>
      <c r="AU90">
        <f t="shared" si="292"/>
        <v>39.082971572875977</v>
      </c>
      <c r="AV90">
        <f t="shared" si="293"/>
        <v>7.0580743443093281</v>
      </c>
      <c r="AW90">
        <f t="shared" si="294"/>
        <v>0.21012544003391517</v>
      </c>
      <c r="AX90">
        <f t="shared" si="295"/>
        <v>2.6740045320587522</v>
      </c>
      <c r="AY90">
        <f t="shared" si="296"/>
        <v>4.3840698122505763</v>
      </c>
      <c r="AZ90">
        <f t="shared" si="297"/>
        <v>0.13208341573767263</v>
      </c>
      <c r="BA90">
        <f t="shared" si="298"/>
        <v>18.245881732180791</v>
      </c>
      <c r="BB90">
        <f t="shared" si="299"/>
        <v>0.60232219036697154</v>
      </c>
      <c r="BC90">
        <f t="shared" si="300"/>
        <v>40.460056552252269</v>
      </c>
      <c r="BD90">
        <f t="shared" si="301"/>
        <v>393.22284360058615</v>
      </c>
      <c r="BE90">
        <f t="shared" si="302"/>
        <v>1.7896481383438283E-2</v>
      </c>
    </row>
    <row r="91" spans="1:115" x14ac:dyDescent="0.25">
      <c r="A91" s="1">
        <v>67</v>
      </c>
      <c r="B91" s="1" t="s">
        <v>119</v>
      </c>
      <c r="C91" s="1">
        <v>21060206</v>
      </c>
      <c r="D91" s="1">
        <v>1</v>
      </c>
      <c r="E91" s="1">
        <v>0</v>
      </c>
      <c r="F91">
        <f t="shared" si="275"/>
        <v>18.288922532445291</v>
      </c>
      <c r="G91">
        <f t="shared" si="276"/>
        <v>0.21797164397824581</v>
      </c>
      <c r="H91">
        <f t="shared" si="277"/>
        <v>232.48890360621533</v>
      </c>
      <c r="I91">
        <f t="shared" si="278"/>
        <v>10.932948707698987</v>
      </c>
      <c r="J91">
        <f t="shared" si="279"/>
        <v>3.7410657467971928</v>
      </c>
      <c r="K91">
        <f t="shared" si="280"/>
        <v>37.317539215087891</v>
      </c>
      <c r="L91" s="1">
        <v>0.43401340399999999</v>
      </c>
      <c r="M91">
        <f t="shared" si="281"/>
        <v>2.642097213552733</v>
      </c>
      <c r="N91" s="1">
        <v>1</v>
      </c>
      <c r="O91">
        <f t="shared" si="282"/>
        <v>5.2841944271054659</v>
      </c>
      <c r="P91" s="1">
        <v>40.853626251220703</v>
      </c>
      <c r="Q91" s="1">
        <v>37.317539215087891</v>
      </c>
      <c r="R91" s="1">
        <v>42.032974243164062</v>
      </c>
      <c r="S91" s="1">
        <v>399.6221923828125</v>
      </c>
      <c r="T91" s="1">
        <v>397.65704345703125</v>
      </c>
      <c r="U91" s="1">
        <v>34.18609619140625</v>
      </c>
      <c r="V91" s="1">
        <v>35.101905822753906</v>
      </c>
      <c r="W91" s="1">
        <v>33.565166473388672</v>
      </c>
      <c r="X91" s="1">
        <v>34.464344024658203</v>
      </c>
      <c r="Y91" s="1">
        <v>499.93862915039063</v>
      </c>
      <c r="Z91" s="1">
        <v>1499.498046875</v>
      </c>
      <c r="AA91" s="1">
        <v>2031.8233642578125</v>
      </c>
      <c r="AB91" s="1">
        <v>76.175796508789063</v>
      </c>
      <c r="AC91" s="1">
        <v>0.96315628290176392</v>
      </c>
      <c r="AD91" s="1">
        <v>0.25640839338302612</v>
      </c>
      <c r="AE91" s="1">
        <v>1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283"/>
        <v>11.518967491390901</v>
      </c>
      <c r="AM91">
        <f t="shared" si="284"/>
        <v>1.0932948707698988E-2</v>
      </c>
      <c r="AN91">
        <f t="shared" si="285"/>
        <v>310.46753921508787</v>
      </c>
      <c r="AO91">
        <f t="shared" si="286"/>
        <v>314.00362625122068</v>
      </c>
      <c r="AP91">
        <f t="shared" si="287"/>
        <v>239.91968213737709</v>
      </c>
      <c r="AQ91">
        <f t="shared" si="288"/>
        <v>-1.3170051780229659</v>
      </c>
      <c r="AR91">
        <f t="shared" si="289"/>
        <v>6.4149813818219723</v>
      </c>
      <c r="AS91">
        <f t="shared" si="290"/>
        <v>84.212855996613314</v>
      </c>
      <c r="AT91">
        <f t="shared" si="291"/>
        <v>49.110950173859408</v>
      </c>
      <c r="AU91">
        <f t="shared" si="292"/>
        <v>39.085582733154297</v>
      </c>
      <c r="AV91">
        <f t="shared" si="293"/>
        <v>7.0590654420512813</v>
      </c>
      <c r="AW91">
        <f t="shared" si="294"/>
        <v>0.2093365651811383</v>
      </c>
      <c r="AX91">
        <f t="shared" si="295"/>
        <v>2.6739156350247795</v>
      </c>
      <c r="AY91">
        <f t="shared" si="296"/>
        <v>4.3851498070265018</v>
      </c>
      <c r="AZ91">
        <f t="shared" si="297"/>
        <v>0.13158469430532471</v>
      </c>
      <c r="BA91">
        <f t="shared" si="298"/>
        <v>17.710027411658537</v>
      </c>
      <c r="BB91">
        <f t="shared" si="299"/>
        <v>0.58464676391765424</v>
      </c>
      <c r="BC91">
        <f t="shared" si="300"/>
        <v>40.439420501569145</v>
      </c>
      <c r="BD91">
        <f t="shared" si="301"/>
        <v>392.98461026794331</v>
      </c>
      <c r="BE91">
        <f t="shared" si="302"/>
        <v>1.8819908197064285E-2</v>
      </c>
    </row>
    <row r="92" spans="1:115" x14ac:dyDescent="0.25">
      <c r="A92" s="1">
        <v>68</v>
      </c>
      <c r="B92" s="1" t="s">
        <v>119</v>
      </c>
      <c r="C92" s="1">
        <v>21060206</v>
      </c>
      <c r="D92" s="1">
        <v>1</v>
      </c>
      <c r="E92" s="1">
        <v>0</v>
      </c>
      <c r="F92">
        <f t="shared" si="275"/>
        <v>18.544412567431053</v>
      </c>
      <c r="G92">
        <f t="shared" si="276"/>
        <v>0.21846868408600978</v>
      </c>
      <c r="H92">
        <f t="shared" si="277"/>
        <v>230.89979743964975</v>
      </c>
      <c r="I92">
        <f t="shared" si="278"/>
        <v>10.959523975835889</v>
      </c>
      <c r="J92">
        <f t="shared" si="279"/>
        <v>3.7419485636372909</v>
      </c>
      <c r="K92">
        <f t="shared" si="280"/>
        <v>37.320507049560547</v>
      </c>
      <c r="L92" s="1">
        <v>0.43401340399999999</v>
      </c>
      <c r="M92">
        <f t="shared" si="281"/>
        <v>2.642097213552733</v>
      </c>
      <c r="N92" s="1">
        <v>1</v>
      </c>
      <c r="O92">
        <f t="shared" si="282"/>
        <v>5.2841944271054659</v>
      </c>
      <c r="P92" s="1">
        <v>40.854415893554687</v>
      </c>
      <c r="Q92" s="1">
        <v>37.320507049560547</v>
      </c>
      <c r="R92" s="1">
        <v>42.033634185791016</v>
      </c>
      <c r="S92" s="1">
        <v>399.62728881835938</v>
      </c>
      <c r="T92" s="1">
        <v>397.63906860351562</v>
      </c>
      <c r="U92" s="1">
        <v>34.185771942138672</v>
      </c>
      <c r="V92" s="1">
        <v>35.103801727294922</v>
      </c>
      <c r="W92" s="1">
        <v>33.563564300537109</v>
      </c>
      <c r="X92" s="1">
        <v>34.464885711669922</v>
      </c>
      <c r="Y92" s="1">
        <v>499.94088745117187</v>
      </c>
      <c r="Z92" s="1">
        <v>1499.571533203125</v>
      </c>
      <c r="AA92" s="1">
        <v>2031.9276123046875</v>
      </c>
      <c r="AB92" s="1">
        <v>76.176071166992188</v>
      </c>
      <c r="AC92" s="1">
        <v>0.96315628290176392</v>
      </c>
      <c r="AD92" s="1">
        <v>0.25640839338302612</v>
      </c>
      <c r="AE92" s="1">
        <v>1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283"/>
        <v>11.519019524364086</v>
      </c>
      <c r="AM92">
        <f t="shared" si="284"/>
        <v>1.095952397583589E-2</v>
      </c>
      <c r="AN92">
        <f t="shared" si="285"/>
        <v>310.47050704956052</v>
      </c>
      <c r="AO92">
        <f t="shared" si="286"/>
        <v>314.00441589355466</v>
      </c>
      <c r="AP92">
        <f t="shared" si="287"/>
        <v>239.93143994961429</v>
      </c>
      <c r="AQ92">
        <f t="shared" si="288"/>
        <v>-1.3249908092690355</v>
      </c>
      <c r="AR92">
        <f t="shared" si="289"/>
        <v>6.4160182622476922</v>
      </c>
      <c r="AS92">
        <f t="shared" si="290"/>
        <v>84.226163990297962</v>
      </c>
      <c r="AT92">
        <f t="shared" si="291"/>
        <v>49.122362263003041</v>
      </c>
      <c r="AU92">
        <f t="shared" si="292"/>
        <v>39.087461471557617</v>
      </c>
      <c r="AV92">
        <f t="shared" si="293"/>
        <v>7.0597786147888693</v>
      </c>
      <c r="AW92">
        <f t="shared" si="294"/>
        <v>0.2097949628419814</v>
      </c>
      <c r="AX92">
        <f t="shared" si="295"/>
        <v>2.6740696986104013</v>
      </c>
      <c r="AY92">
        <f t="shared" si="296"/>
        <v>4.3857089161784675</v>
      </c>
      <c r="AZ92">
        <f t="shared" si="297"/>
        <v>0.13187448763581142</v>
      </c>
      <c r="BA92">
        <f t="shared" si="298"/>
        <v>17.58903940220684</v>
      </c>
      <c r="BB92">
        <f t="shared" si="299"/>
        <v>0.5806768390504381</v>
      </c>
      <c r="BC92">
        <f t="shared" si="300"/>
        <v>40.439891978338174</v>
      </c>
      <c r="BD92">
        <f t="shared" si="301"/>
        <v>392.90136311001328</v>
      </c>
      <c r="BE92">
        <f t="shared" si="302"/>
        <v>1.9087081681074883E-2</v>
      </c>
    </row>
    <row r="93" spans="1:115" x14ac:dyDescent="0.25">
      <c r="A93" s="1">
        <v>69</v>
      </c>
      <c r="B93" s="1" t="s">
        <v>120</v>
      </c>
      <c r="C93" s="1">
        <v>21060206</v>
      </c>
      <c r="D93" s="1">
        <v>1</v>
      </c>
      <c r="E93" s="1">
        <v>0</v>
      </c>
      <c r="F93">
        <f t="shared" si="275"/>
        <v>17.962894793643514</v>
      </c>
      <c r="G93">
        <f t="shared" si="276"/>
        <v>0.21835473876045822</v>
      </c>
      <c r="H93">
        <f t="shared" si="277"/>
        <v>235.09193634683379</v>
      </c>
      <c r="I93">
        <f t="shared" si="278"/>
        <v>10.957904920051634</v>
      </c>
      <c r="J93">
        <f t="shared" si="279"/>
        <v>3.7432438896870139</v>
      </c>
      <c r="K93">
        <f t="shared" si="280"/>
        <v>37.324611663818359</v>
      </c>
      <c r="L93" s="1">
        <v>0.43401340399999999</v>
      </c>
      <c r="M93">
        <f t="shared" si="281"/>
        <v>2.642097213552733</v>
      </c>
      <c r="N93" s="1">
        <v>1</v>
      </c>
      <c r="O93">
        <f t="shared" si="282"/>
        <v>5.2841944271054659</v>
      </c>
      <c r="P93" s="1">
        <v>40.855411529541016</v>
      </c>
      <c r="Q93" s="1">
        <v>37.324611663818359</v>
      </c>
      <c r="R93" s="1">
        <v>42.034873962402344</v>
      </c>
      <c r="S93" s="1">
        <v>399.61297607421875</v>
      </c>
      <c r="T93" s="1">
        <v>397.67529296875</v>
      </c>
      <c r="U93" s="1">
        <v>34.1876220703125</v>
      </c>
      <c r="V93" s="1">
        <v>35.105499267578125</v>
      </c>
      <c r="W93" s="1">
        <v>33.563728332519531</v>
      </c>
      <c r="X93" s="1">
        <v>34.464855194091797</v>
      </c>
      <c r="Y93" s="1">
        <v>499.94924926757812</v>
      </c>
      <c r="Z93" s="1">
        <v>1499.5413818359375</v>
      </c>
      <c r="AA93" s="1">
        <v>2032.2705078125</v>
      </c>
      <c r="AB93" s="1">
        <v>76.176345825195313</v>
      </c>
      <c r="AC93" s="1">
        <v>0.96315628290176392</v>
      </c>
      <c r="AD93" s="1">
        <v>0.25640839338302612</v>
      </c>
      <c r="AE93" s="1">
        <v>1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283"/>
        <v>11.519212186994531</v>
      </c>
      <c r="AM93">
        <f t="shared" si="284"/>
        <v>1.0957904920051635E-2</v>
      </c>
      <c r="AN93">
        <f t="shared" si="285"/>
        <v>310.47461166381834</v>
      </c>
      <c r="AO93">
        <f t="shared" si="286"/>
        <v>314.00541152954099</v>
      </c>
      <c r="AP93">
        <f t="shared" si="287"/>
        <v>239.92661573097212</v>
      </c>
      <c r="AQ93">
        <f t="shared" si="288"/>
        <v>-1.3248051830115062</v>
      </c>
      <c r="AR93">
        <f t="shared" si="289"/>
        <v>6.417452542260186</v>
      </c>
      <c r="AS93">
        <f t="shared" si="290"/>
        <v>84.244688725113605</v>
      </c>
      <c r="AT93">
        <f t="shared" si="291"/>
        <v>49.13918945753548</v>
      </c>
      <c r="AU93">
        <f t="shared" si="292"/>
        <v>39.090011596679688</v>
      </c>
      <c r="AV93">
        <f t="shared" si="293"/>
        <v>7.0607467471901906</v>
      </c>
      <c r="AW93">
        <f t="shared" si="294"/>
        <v>0.20968988352664861</v>
      </c>
      <c r="AX93">
        <f t="shared" si="295"/>
        <v>2.6742086525731721</v>
      </c>
      <c r="AY93">
        <f t="shared" si="296"/>
        <v>4.386538094617018</v>
      </c>
      <c r="AZ93">
        <f t="shared" si="297"/>
        <v>0.13180805715040278</v>
      </c>
      <c r="BA93">
        <f t="shared" si="298"/>
        <v>17.908444643871213</v>
      </c>
      <c r="BB93">
        <f t="shared" si="299"/>
        <v>0.59116555768856305</v>
      </c>
      <c r="BC93">
        <f t="shared" si="300"/>
        <v>40.430716506361584</v>
      </c>
      <c r="BD93">
        <f t="shared" si="301"/>
        <v>393.08615297665813</v>
      </c>
      <c r="BE93">
        <f t="shared" si="302"/>
        <v>1.8475662435214934E-2</v>
      </c>
    </row>
    <row r="94" spans="1:115" x14ac:dyDescent="0.25">
      <c r="A94" s="1">
        <v>70</v>
      </c>
      <c r="B94" s="1" t="s">
        <v>120</v>
      </c>
      <c r="C94" s="1">
        <v>21060206</v>
      </c>
      <c r="D94" s="1">
        <v>1</v>
      </c>
      <c r="E94" s="1">
        <v>0</v>
      </c>
      <c r="F94">
        <f t="shared" si="275"/>
        <v>18.129588021215586</v>
      </c>
      <c r="G94">
        <f t="shared" si="276"/>
        <v>0.21775729763935525</v>
      </c>
      <c r="H94">
        <f t="shared" si="277"/>
        <v>233.50727239832366</v>
      </c>
      <c r="I94">
        <f t="shared" si="278"/>
        <v>10.933165578885337</v>
      </c>
      <c r="J94">
        <f t="shared" si="279"/>
        <v>3.744592565537141</v>
      </c>
      <c r="K94">
        <f t="shared" si="280"/>
        <v>37.328365325927734</v>
      </c>
      <c r="L94" s="1">
        <v>0.43401340399999999</v>
      </c>
      <c r="M94">
        <f t="shared" si="281"/>
        <v>2.642097213552733</v>
      </c>
      <c r="N94" s="1">
        <v>1</v>
      </c>
      <c r="O94">
        <f t="shared" si="282"/>
        <v>5.2841944271054659</v>
      </c>
      <c r="P94" s="1">
        <v>40.856327056884766</v>
      </c>
      <c r="Q94" s="1">
        <v>37.328365325927734</v>
      </c>
      <c r="R94" s="1">
        <v>42.035953521728516</v>
      </c>
      <c r="S94" s="1">
        <v>399.61477661132812</v>
      </c>
      <c r="T94" s="1">
        <v>397.66354370117187</v>
      </c>
      <c r="U94" s="1">
        <v>34.189300537109375</v>
      </c>
      <c r="V94" s="1">
        <v>35.105079650878906</v>
      </c>
      <c r="W94" s="1">
        <v>33.563686370849609</v>
      </c>
      <c r="X94" s="1">
        <v>34.46270751953125</v>
      </c>
      <c r="Y94" s="1">
        <v>499.96356201171875</v>
      </c>
      <c r="Z94" s="1">
        <v>1499.579833984375</v>
      </c>
      <c r="AA94" s="1">
        <v>2032.466796875</v>
      </c>
      <c r="AB94" s="1">
        <v>76.17620849609375</v>
      </c>
      <c r="AC94" s="1">
        <v>0.96315628290176392</v>
      </c>
      <c r="AD94" s="1">
        <v>0.25640839338302612</v>
      </c>
      <c r="AE94" s="1">
        <v>1</v>
      </c>
      <c r="AF94" s="1">
        <v>-0.21956524252891541</v>
      </c>
      <c r="AG94" s="1">
        <v>2.737391471862793</v>
      </c>
      <c r="AH94" s="1">
        <v>1</v>
      </c>
      <c r="AI94" s="1">
        <v>0</v>
      </c>
      <c r="AJ94" s="1">
        <v>0.15999999642372131</v>
      </c>
      <c r="AK94" s="1">
        <v>111115</v>
      </c>
      <c r="AL94">
        <f t="shared" si="283"/>
        <v>11.519541963540801</v>
      </c>
      <c r="AM94">
        <f t="shared" si="284"/>
        <v>1.0933165578885337E-2</v>
      </c>
      <c r="AN94">
        <f t="shared" si="285"/>
        <v>310.47836532592771</v>
      </c>
      <c r="AO94">
        <f t="shared" si="286"/>
        <v>314.00632705688474</v>
      </c>
      <c r="AP94">
        <f t="shared" si="287"/>
        <v>239.9327680745846</v>
      </c>
      <c r="AQ94">
        <f t="shared" si="288"/>
        <v>-1.3176661432264143</v>
      </c>
      <c r="AR94">
        <f t="shared" si="289"/>
        <v>6.4187644322944708</v>
      </c>
      <c r="AS94">
        <f t="shared" si="290"/>
        <v>84.262062381637435</v>
      </c>
      <c r="AT94">
        <f t="shared" si="291"/>
        <v>49.156982730758529</v>
      </c>
      <c r="AU94">
        <f t="shared" si="292"/>
        <v>39.09234619140625</v>
      </c>
      <c r="AV94">
        <f t="shared" si="293"/>
        <v>7.0616331563313661</v>
      </c>
      <c r="AW94">
        <f t="shared" si="294"/>
        <v>0.20913885766614845</v>
      </c>
      <c r="AX94">
        <f t="shared" si="295"/>
        <v>2.6741718667573298</v>
      </c>
      <c r="AY94">
        <f t="shared" si="296"/>
        <v>4.3874612895740359</v>
      </c>
      <c r="AZ94">
        <f t="shared" si="297"/>
        <v>0.1314597083037494</v>
      </c>
      <c r="BA94">
        <f t="shared" si="298"/>
        <v>17.787698667568861</v>
      </c>
      <c r="BB94">
        <f t="shared" si="299"/>
        <v>0.58719808767231363</v>
      </c>
      <c r="BC94">
        <f t="shared" si="300"/>
        <v>40.41442667218984</v>
      </c>
      <c r="BD94">
        <f t="shared" si="301"/>
        <v>393.03181711232872</v>
      </c>
      <c r="BE94">
        <f t="shared" si="302"/>
        <v>1.8642177904671351E-2</v>
      </c>
    </row>
    <row r="95" spans="1:115" x14ac:dyDescent="0.25">
      <c r="A95" s="1">
        <v>71</v>
      </c>
      <c r="B95" s="1" t="s">
        <v>121</v>
      </c>
      <c r="C95" s="1">
        <v>21060206</v>
      </c>
      <c r="D95" s="1">
        <v>1</v>
      </c>
      <c r="E95" s="1">
        <v>0</v>
      </c>
      <c r="F95">
        <f t="shared" si="275"/>
        <v>18.120279073835082</v>
      </c>
      <c r="G95">
        <f t="shared" si="276"/>
        <v>0.21788851851688887</v>
      </c>
      <c r="H95">
        <f t="shared" si="277"/>
        <v>233.64669719855195</v>
      </c>
      <c r="I95">
        <f t="shared" si="278"/>
        <v>10.945932203795754</v>
      </c>
      <c r="J95">
        <f t="shared" si="279"/>
        <v>3.7467347624509753</v>
      </c>
      <c r="K95">
        <f t="shared" si="280"/>
        <v>37.334751129150391</v>
      </c>
      <c r="L95" s="1">
        <v>0.43401340399999999</v>
      </c>
      <c r="M95">
        <f t="shared" si="281"/>
        <v>2.642097213552733</v>
      </c>
      <c r="N95" s="1">
        <v>1</v>
      </c>
      <c r="O95">
        <f t="shared" si="282"/>
        <v>5.2841944271054659</v>
      </c>
      <c r="P95" s="1">
        <v>40.857547760009766</v>
      </c>
      <c r="Q95" s="1">
        <v>37.334751129150391</v>
      </c>
      <c r="R95" s="1">
        <v>42.037059783935547</v>
      </c>
      <c r="S95" s="1">
        <v>399.62442016601562</v>
      </c>
      <c r="T95" s="1">
        <v>397.67355346679687</v>
      </c>
      <c r="U95" s="1">
        <v>34.189430236816406</v>
      </c>
      <c r="V95" s="1">
        <v>35.106273651123047</v>
      </c>
      <c r="W95" s="1">
        <v>33.561626434326172</v>
      </c>
      <c r="X95" s="1">
        <v>34.461635589599609</v>
      </c>
      <c r="Y95" s="1">
        <v>499.9656982421875</v>
      </c>
      <c r="Z95" s="1">
        <v>1499.6033935546875</v>
      </c>
      <c r="AA95" s="1">
        <v>2032.5606689453125</v>
      </c>
      <c r="AB95" s="1">
        <v>76.176185607910156</v>
      </c>
      <c r="AC95" s="1">
        <v>0.96315628290176392</v>
      </c>
      <c r="AD95" s="1">
        <v>0.25640839338302612</v>
      </c>
      <c r="AE95" s="1">
        <v>1</v>
      </c>
      <c r="AF95" s="1">
        <v>-0.21956524252891541</v>
      </c>
      <c r="AG95" s="1">
        <v>2.737391471862793</v>
      </c>
      <c r="AH95" s="1">
        <v>1</v>
      </c>
      <c r="AI95" s="1">
        <v>0</v>
      </c>
      <c r="AJ95" s="1">
        <v>0.15999999642372131</v>
      </c>
      <c r="AK95" s="1">
        <v>111115</v>
      </c>
      <c r="AL95">
        <f t="shared" si="283"/>
        <v>11.519591183920841</v>
      </c>
      <c r="AM95">
        <f t="shared" si="284"/>
        <v>1.0945932203795755E-2</v>
      </c>
      <c r="AN95">
        <f t="shared" si="285"/>
        <v>310.48475112915037</v>
      </c>
      <c r="AO95">
        <f t="shared" si="286"/>
        <v>314.00754776000974</v>
      </c>
      <c r="AP95">
        <f t="shared" si="287"/>
        <v>239.93653760575035</v>
      </c>
      <c r="AQ95">
        <f t="shared" si="288"/>
        <v>-1.3218642423431841</v>
      </c>
      <c r="AR95">
        <f t="shared" si="289"/>
        <v>6.4209967801010102</v>
      </c>
      <c r="AS95">
        <f t="shared" si="290"/>
        <v>84.291392760866358</v>
      </c>
      <c r="AT95">
        <f t="shared" si="291"/>
        <v>49.185119109743312</v>
      </c>
      <c r="AU95">
        <f t="shared" si="292"/>
        <v>39.096149444580078</v>
      </c>
      <c r="AV95">
        <f t="shared" si="293"/>
        <v>7.0630773987955537</v>
      </c>
      <c r="AW95">
        <f t="shared" si="294"/>
        <v>0.20925989423574137</v>
      </c>
      <c r="AX95">
        <f t="shared" si="295"/>
        <v>2.6742620176500349</v>
      </c>
      <c r="AY95">
        <f t="shared" si="296"/>
        <v>4.3888153811455188</v>
      </c>
      <c r="AZ95">
        <f t="shared" si="297"/>
        <v>0.13153622459168687</v>
      </c>
      <c r="BA95">
        <f t="shared" si="298"/>
        <v>17.798314172472075</v>
      </c>
      <c r="BB95">
        <f t="shared" si="299"/>
        <v>0.5875339085581408</v>
      </c>
      <c r="BC95">
        <f t="shared" si="300"/>
        <v>40.401520760874568</v>
      </c>
      <c r="BD95">
        <f t="shared" si="301"/>
        <v>393.04420511727426</v>
      </c>
      <c r="BE95">
        <f t="shared" si="302"/>
        <v>1.8626068560811202E-2</v>
      </c>
    </row>
    <row r="96" spans="1:115" x14ac:dyDescent="0.25">
      <c r="A96" s="1">
        <v>72</v>
      </c>
      <c r="B96" s="1" t="s">
        <v>121</v>
      </c>
      <c r="C96" s="1">
        <v>21060206</v>
      </c>
      <c r="D96" s="1">
        <v>1</v>
      </c>
      <c r="E96" s="1">
        <v>0</v>
      </c>
      <c r="F96">
        <f t="shared" si="275"/>
        <v>18.447848399780966</v>
      </c>
      <c r="G96">
        <f t="shared" si="276"/>
        <v>0.21759315711865526</v>
      </c>
      <c r="H96">
        <f t="shared" si="277"/>
        <v>231.06345529540653</v>
      </c>
      <c r="I96">
        <f t="shared" si="278"/>
        <v>10.936603403165819</v>
      </c>
      <c r="J96">
        <f t="shared" si="279"/>
        <v>3.7483618214677894</v>
      </c>
      <c r="K96">
        <f t="shared" si="280"/>
        <v>37.339767456054688</v>
      </c>
      <c r="L96" s="1">
        <v>0.43401340399999999</v>
      </c>
      <c r="M96">
        <f t="shared" si="281"/>
        <v>2.642097213552733</v>
      </c>
      <c r="N96" s="1">
        <v>1</v>
      </c>
      <c r="O96">
        <f t="shared" si="282"/>
        <v>5.2841944271054659</v>
      </c>
      <c r="P96" s="1">
        <v>40.858497619628906</v>
      </c>
      <c r="Q96" s="1">
        <v>37.339767456054688</v>
      </c>
      <c r="R96" s="1">
        <v>42.038047790527344</v>
      </c>
      <c r="S96" s="1">
        <v>399.64773559570312</v>
      </c>
      <c r="T96" s="1">
        <v>397.6688232421875</v>
      </c>
      <c r="U96" s="1">
        <v>34.192005157470703</v>
      </c>
      <c r="V96" s="1">
        <v>35.108036041259766</v>
      </c>
      <c r="W96" s="1">
        <v>33.562370300292969</v>
      </c>
      <c r="X96" s="1">
        <v>34.461532592773438</v>
      </c>
      <c r="Y96" s="1">
        <v>499.98178100585937</v>
      </c>
      <c r="Z96" s="1">
        <v>1499.616943359375</v>
      </c>
      <c r="AA96" s="1">
        <v>2032.551513671875</v>
      </c>
      <c r="AB96" s="1">
        <v>76.175979614257812</v>
      </c>
      <c r="AC96" s="1">
        <v>0.96315628290176392</v>
      </c>
      <c r="AD96" s="1">
        <v>0.25640839338302612</v>
      </c>
      <c r="AE96" s="1">
        <v>1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si="283"/>
        <v>11.519961743067716</v>
      </c>
      <c r="AM96">
        <f t="shared" si="284"/>
        <v>1.0936603403165818E-2</v>
      </c>
      <c r="AN96">
        <f t="shared" si="285"/>
        <v>310.48976745605466</v>
      </c>
      <c r="AO96">
        <f t="shared" si="286"/>
        <v>314.00849761962888</v>
      </c>
      <c r="AP96">
        <f t="shared" si="287"/>
        <v>239.93870557445189</v>
      </c>
      <c r="AQ96">
        <f t="shared" si="288"/>
        <v>-1.3194273865954929</v>
      </c>
      <c r="AR96">
        <f t="shared" si="289"/>
        <v>6.4227508592434219</v>
      </c>
      <c r="AS96">
        <f t="shared" si="290"/>
        <v>84.314647370038941</v>
      </c>
      <c r="AT96">
        <f t="shared" si="291"/>
        <v>49.206611328779175</v>
      </c>
      <c r="AU96">
        <f t="shared" si="292"/>
        <v>39.099132537841797</v>
      </c>
      <c r="AV96">
        <f t="shared" si="293"/>
        <v>7.064210374030103</v>
      </c>
      <c r="AW96">
        <f t="shared" si="294"/>
        <v>0.20898744828310761</v>
      </c>
      <c r="AX96">
        <f t="shared" si="295"/>
        <v>2.6743890377756325</v>
      </c>
      <c r="AY96">
        <f t="shared" si="296"/>
        <v>4.3898213362544709</v>
      </c>
      <c r="AZ96">
        <f t="shared" si="297"/>
        <v>0.13136399179730665</v>
      </c>
      <c r="BA96">
        <f t="shared" si="298"/>
        <v>17.60148506018286</v>
      </c>
      <c r="BB96">
        <f t="shared" si="299"/>
        <v>0.58104493435404336</v>
      </c>
      <c r="BC96">
        <f t="shared" si="300"/>
        <v>40.387930111086646</v>
      </c>
      <c r="BD96">
        <f t="shared" si="301"/>
        <v>392.95578785273335</v>
      </c>
      <c r="BE96">
        <f t="shared" si="302"/>
        <v>1.8960667711287221E-2</v>
      </c>
    </row>
    <row r="97" spans="1:115" x14ac:dyDescent="0.25">
      <c r="A97" s="1">
        <v>73</v>
      </c>
      <c r="B97" s="1" t="s">
        <v>122</v>
      </c>
      <c r="C97" s="1">
        <v>21060206</v>
      </c>
      <c r="D97" s="1">
        <v>1</v>
      </c>
      <c r="E97" s="1">
        <v>0</v>
      </c>
      <c r="F97">
        <f t="shared" si="275"/>
        <v>17.952134265794275</v>
      </c>
      <c r="G97">
        <f t="shared" si="276"/>
        <v>0.21804167325961701</v>
      </c>
      <c r="H97">
        <f t="shared" si="277"/>
        <v>234.97918042897936</v>
      </c>
      <c r="I97">
        <f t="shared" si="278"/>
        <v>10.96242123875218</v>
      </c>
      <c r="J97">
        <f t="shared" si="279"/>
        <v>3.7497370808656805</v>
      </c>
      <c r="K97">
        <f t="shared" si="280"/>
        <v>37.344291687011719</v>
      </c>
      <c r="L97" s="1">
        <v>0.43401340399999999</v>
      </c>
      <c r="M97">
        <f t="shared" si="281"/>
        <v>2.642097213552733</v>
      </c>
      <c r="N97" s="1">
        <v>1</v>
      </c>
      <c r="O97">
        <f t="shared" si="282"/>
        <v>5.2841944271054659</v>
      </c>
      <c r="P97" s="1">
        <v>40.859199523925781</v>
      </c>
      <c r="Q97" s="1">
        <v>37.344291687011719</v>
      </c>
      <c r="R97" s="1">
        <v>42.039539337158203</v>
      </c>
      <c r="S97" s="1">
        <v>399.65081787109375</v>
      </c>
      <c r="T97" s="1">
        <v>397.71401977539062</v>
      </c>
      <c r="U97" s="1">
        <v>34.192604064941406</v>
      </c>
      <c r="V97" s="1">
        <v>35.110786437988281</v>
      </c>
      <c r="W97" s="1">
        <v>33.561676025390625</v>
      </c>
      <c r="X97" s="1">
        <v>34.462917327880859</v>
      </c>
      <c r="Y97" s="1">
        <v>499.986328125</v>
      </c>
      <c r="Z97" s="1">
        <v>1499.5909423828125</v>
      </c>
      <c r="AA97" s="1">
        <v>2032.660400390625</v>
      </c>
      <c r="AB97" s="1">
        <v>76.175910949707031</v>
      </c>
      <c r="AC97" s="1">
        <v>0.96315628290176392</v>
      </c>
      <c r="AD97" s="1">
        <v>0.25640839338302612</v>
      </c>
      <c r="AE97" s="1">
        <v>1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283"/>
        <v>11.520066512162373</v>
      </c>
      <c r="AM97">
        <f t="shared" si="284"/>
        <v>1.0962421238752179E-2</v>
      </c>
      <c r="AN97">
        <f t="shared" si="285"/>
        <v>310.4942916870117</v>
      </c>
      <c r="AO97">
        <f t="shared" si="286"/>
        <v>314.00919952392576</v>
      </c>
      <c r="AP97">
        <f t="shared" si="287"/>
        <v>239.93454541829487</v>
      </c>
      <c r="AQ97">
        <f t="shared" si="288"/>
        <v>-1.3274364796521751</v>
      </c>
      <c r="AR97">
        <f t="shared" si="289"/>
        <v>6.4243332219400573</v>
      </c>
      <c r="AS97">
        <f t="shared" si="290"/>
        <v>84.335495852245728</v>
      </c>
      <c r="AT97">
        <f t="shared" si="291"/>
        <v>49.224709414257447</v>
      </c>
      <c r="AU97">
        <f t="shared" si="292"/>
        <v>39.10174560546875</v>
      </c>
      <c r="AV97">
        <f t="shared" si="293"/>
        <v>7.0652029434600152</v>
      </c>
      <c r="AW97">
        <f t="shared" si="294"/>
        <v>0.20940115503927034</v>
      </c>
      <c r="AX97">
        <f t="shared" si="295"/>
        <v>2.6745961410743768</v>
      </c>
      <c r="AY97">
        <f t="shared" si="296"/>
        <v>4.3906068023856388</v>
      </c>
      <c r="AZ97">
        <f t="shared" si="297"/>
        <v>0.13162552677466283</v>
      </c>
      <c r="BA97">
        <f t="shared" si="298"/>
        <v>17.899753123393072</v>
      </c>
      <c r="BB97">
        <f t="shared" si="299"/>
        <v>0.59082448378783348</v>
      </c>
      <c r="BC97">
        <f t="shared" si="300"/>
        <v>40.384858755834898</v>
      </c>
      <c r="BD97">
        <f t="shared" si="301"/>
        <v>393.12762887075132</v>
      </c>
      <c r="BE97">
        <f t="shared" si="302"/>
        <v>1.8441705783244309E-2</v>
      </c>
    </row>
    <row r="98" spans="1:115" x14ac:dyDescent="0.25">
      <c r="A98" s="1">
        <v>74</v>
      </c>
      <c r="B98" s="1" t="s">
        <v>122</v>
      </c>
      <c r="C98" s="1">
        <v>21060206</v>
      </c>
      <c r="D98" s="1">
        <v>1</v>
      </c>
      <c r="E98" s="1">
        <v>0</v>
      </c>
      <c r="F98">
        <f t="shared" si="275"/>
        <v>17.873366523624018</v>
      </c>
      <c r="G98">
        <f t="shared" si="276"/>
        <v>0.21861112616518441</v>
      </c>
      <c r="H98">
        <f t="shared" si="277"/>
        <v>235.88588069230354</v>
      </c>
      <c r="I98">
        <f t="shared" si="278"/>
        <v>10.98758488125706</v>
      </c>
      <c r="J98">
        <f t="shared" si="279"/>
        <v>3.7489586328300879</v>
      </c>
      <c r="K98">
        <f t="shared" si="280"/>
        <v>37.342552185058594</v>
      </c>
      <c r="L98" s="1">
        <v>0.43401340399999999</v>
      </c>
      <c r="M98">
        <f t="shared" si="281"/>
        <v>2.642097213552733</v>
      </c>
      <c r="N98" s="1">
        <v>1</v>
      </c>
      <c r="O98">
        <f t="shared" si="282"/>
        <v>5.2841944271054659</v>
      </c>
      <c r="P98" s="1">
        <v>40.859909057617188</v>
      </c>
      <c r="Q98" s="1">
        <v>37.342552185058594</v>
      </c>
      <c r="R98" s="1">
        <v>42.040550231933594</v>
      </c>
      <c r="S98" s="1">
        <v>399.64328002929687</v>
      </c>
      <c r="T98" s="1">
        <v>397.71237182617188</v>
      </c>
      <c r="U98" s="1">
        <v>34.192649841308594</v>
      </c>
      <c r="V98" s="1">
        <v>35.11297607421875</v>
      </c>
      <c r="W98" s="1">
        <v>33.560497283935547</v>
      </c>
      <c r="X98" s="1">
        <v>34.46380615234375</v>
      </c>
      <c r="Y98" s="1">
        <v>499.96551513671875</v>
      </c>
      <c r="Z98" s="1">
        <v>1499.5562744140625</v>
      </c>
      <c r="AA98" s="1">
        <v>2032.806640625</v>
      </c>
      <c r="AB98" s="1">
        <v>76.176002502441406</v>
      </c>
      <c r="AC98" s="1">
        <v>0.96315628290176392</v>
      </c>
      <c r="AD98" s="1">
        <v>0.25640839338302612</v>
      </c>
      <c r="AE98" s="1">
        <v>1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283"/>
        <v>11.519586965031124</v>
      </c>
      <c r="AM98">
        <f t="shared" si="284"/>
        <v>1.098758488125706E-2</v>
      </c>
      <c r="AN98">
        <f t="shared" si="285"/>
        <v>310.49255218505857</v>
      </c>
      <c r="AO98">
        <f t="shared" si="286"/>
        <v>314.00990905761716</v>
      </c>
      <c r="AP98">
        <f t="shared" si="287"/>
        <v>239.92899854341886</v>
      </c>
      <c r="AQ98">
        <f t="shared" si="288"/>
        <v>-1.334723821651608</v>
      </c>
      <c r="AR98">
        <f t="shared" si="289"/>
        <v>6.4237247861279405</v>
      </c>
      <c r="AS98">
        <f t="shared" si="290"/>
        <v>84.327407255612584</v>
      </c>
      <c r="AT98">
        <f t="shared" si="291"/>
        <v>49.214431181393834</v>
      </c>
      <c r="AU98">
        <f t="shared" si="292"/>
        <v>39.101230621337891</v>
      </c>
      <c r="AV98">
        <f t="shared" si="293"/>
        <v>7.0650073180187904</v>
      </c>
      <c r="AW98">
        <f t="shared" si="294"/>
        <v>0.20992631547715179</v>
      </c>
      <c r="AX98">
        <f t="shared" si="295"/>
        <v>2.6747661532978526</v>
      </c>
      <c r="AY98">
        <f t="shared" si="296"/>
        <v>4.3902411647209378</v>
      </c>
      <c r="AZ98">
        <f t="shared" si="297"/>
        <v>0.13195752848673298</v>
      </c>
      <c r="BA98">
        <f t="shared" si="298"/>
        <v>17.968843437907513</v>
      </c>
      <c r="BB98">
        <f t="shared" si="299"/>
        <v>0.59310672084247396</v>
      </c>
      <c r="BC98">
        <f t="shared" si="300"/>
        <v>40.397944990828762</v>
      </c>
      <c r="BD98">
        <f t="shared" si="301"/>
        <v>393.14610441498019</v>
      </c>
      <c r="BE98">
        <f t="shared" si="302"/>
        <v>1.8365876439160538E-2</v>
      </c>
    </row>
    <row r="99" spans="1:115" x14ac:dyDescent="0.25">
      <c r="A99" s="1">
        <v>75</v>
      </c>
      <c r="B99" s="1" t="s">
        <v>123</v>
      </c>
      <c r="C99" s="1">
        <v>21060206</v>
      </c>
      <c r="D99" s="1">
        <v>1</v>
      </c>
      <c r="E99" s="1">
        <v>0</v>
      </c>
      <c r="F99">
        <f t="shared" si="275"/>
        <v>17.372847379676131</v>
      </c>
      <c r="G99">
        <f t="shared" si="276"/>
        <v>0.21959094198469514</v>
      </c>
      <c r="H99">
        <f t="shared" si="277"/>
        <v>240.07073130654155</v>
      </c>
      <c r="I99">
        <f t="shared" si="278"/>
        <v>11.032774603781396</v>
      </c>
      <c r="J99">
        <f t="shared" si="279"/>
        <v>3.7482767644516524</v>
      </c>
      <c r="K99">
        <f t="shared" si="280"/>
        <v>37.341312408447266</v>
      </c>
      <c r="L99" s="1">
        <v>0.43401340399999999</v>
      </c>
      <c r="M99">
        <f t="shared" si="281"/>
        <v>2.642097213552733</v>
      </c>
      <c r="N99" s="1">
        <v>1</v>
      </c>
      <c r="O99">
        <f t="shared" si="282"/>
        <v>5.2841944271054659</v>
      </c>
      <c r="P99" s="1">
        <v>40.860500335693359</v>
      </c>
      <c r="Q99" s="1">
        <v>37.341312408447266</v>
      </c>
      <c r="R99" s="1">
        <v>42.041141510009766</v>
      </c>
      <c r="S99" s="1">
        <v>399.59405517578125</v>
      </c>
      <c r="T99" s="1">
        <v>397.705078125</v>
      </c>
      <c r="U99" s="1">
        <v>34.191932678222656</v>
      </c>
      <c r="V99" s="1">
        <v>35.116024017333984</v>
      </c>
      <c r="W99" s="1">
        <v>33.558940887451172</v>
      </c>
      <c r="X99" s="1">
        <v>34.465923309326172</v>
      </c>
      <c r="Y99" s="1">
        <v>499.97476196289062</v>
      </c>
      <c r="Z99" s="1">
        <v>1499.5296630859375</v>
      </c>
      <c r="AA99" s="1">
        <v>2032.717041015625</v>
      </c>
      <c r="AB99" s="1">
        <v>76.176460266113281</v>
      </c>
      <c r="AC99" s="1">
        <v>0.96315628290176392</v>
      </c>
      <c r="AD99" s="1">
        <v>0.25640839338302612</v>
      </c>
      <c r="AE99" s="1">
        <v>1</v>
      </c>
      <c r="AF99" s="1">
        <v>-0.21956524252891541</v>
      </c>
      <c r="AG99" s="1">
        <v>2.737391471862793</v>
      </c>
      <c r="AH99" s="1">
        <v>1</v>
      </c>
      <c r="AI99" s="1">
        <v>0</v>
      </c>
      <c r="AJ99" s="1">
        <v>0.15999999642372131</v>
      </c>
      <c r="AK99" s="1">
        <v>111115</v>
      </c>
      <c r="AL99">
        <f t="shared" si="283"/>
        <v>11.51980001896187</v>
      </c>
      <c r="AM99">
        <f t="shared" si="284"/>
        <v>1.1032774603781397E-2</v>
      </c>
      <c r="AN99">
        <f t="shared" si="285"/>
        <v>310.49131240844724</v>
      </c>
      <c r="AO99">
        <f t="shared" si="286"/>
        <v>314.01050033569334</v>
      </c>
      <c r="AP99">
        <f t="shared" si="287"/>
        <v>239.92474073101403</v>
      </c>
      <c r="AQ99">
        <f t="shared" si="288"/>
        <v>-1.3479949548816361</v>
      </c>
      <c r="AR99">
        <f t="shared" si="289"/>
        <v>6.4232911727119744</v>
      </c>
      <c r="AS99">
        <f t="shared" si="290"/>
        <v>84.321208287612492</v>
      </c>
      <c r="AT99">
        <f t="shared" si="291"/>
        <v>49.205184270278508</v>
      </c>
      <c r="AU99">
        <f t="shared" si="292"/>
        <v>39.100906372070313</v>
      </c>
      <c r="AV99">
        <f t="shared" si="293"/>
        <v>7.0648841488545022</v>
      </c>
      <c r="AW99">
        <f t="shared" si="294"/>
        <v>0.21082966614124829</v>
      </c>
      <c r="AX99">
        <f t="shared" si="295"/>
        <v>2.675014408260322</v>
      </c>
      <c r="AY99">
        <f t="shared" si="296"/>
        <v>4.3898697405941807</v>
      </c>
      <c r="AZ99">
        <f t="shared" si="297"/>
        <v>0.13252864098416825</v>
      </c>
      <c r="BA99">
        <f t="shared" si="298"/>
        <v>18.287738524429518</v>
      </c>
      <c r="BB99">
        <f t="shared" si="299"/>
        <v>0.60364009541534325</v>
      </c>
      <c r="BC99">
        <f t="shared" si="300"/>
        <v>40.4154720751553</v>
      </c>
      <c r="BD99">
        <f t="shared" si="301"/>
        <v>393.26668277711917</v>
      </c>
      <c r="BE99">
        <f t="shared" si="302"/>
        <v>1.7853834532358882E-2</v>
      </c>
      <c r="BF99">
        <f>AVERAGE(F85:F99)</f>
        <v>17.672269244843665</v>
      </c>
      <c r="BG99">
        <f>AVERAGE(P85:P99)</f>
        <v>40.854327646891278</v>
      </c>
      <c r="BH99">
        <f>AVERAGE(Q85:Q99)</f>
        <v>37.322061157226564</v>
      </c>
      <c r="BI99">
        <f>AVERAGE(C85:C99)</f>
        <v>21060206</v>
      </c>
      <c r="BJ99">
        <f t="shared" ref="BJ99" si="303">AVERAGE(D85:D99)</f>
        <v>1</v>
      </c>
      <c r="BK99">
        <f t="shared" ref="BK99" si="304">AVERAGE(E85:E99)</f>
        <v>0</v>
      </c>
      <c r="BL99">
        <f t="shared" ref="BL99" si="305">AVERAGE(F85:F99)</f>
        <v>17.672269244843665</v>
      </c>
      <c r="BM99">
        <f t="shared" ref="BM99" si="306">AVERAGE(G85:G99)</f>
        <v>0.21870471699830782</v>
      </c>
      <c r="BN99">
        <f t="shared" ref="BN99" si="307">AVERAGE(H85:H99)</f>
        <v>237.40582787249275</v>
      </c>
      <c r="BO99">
        <f t="shared" ref="BO99" si="308">AVERAGE(I85:I99)</f>
        <v>10.972126637899018</v>
      </c>
      <c r="BP99">
        <f t="shared" ref="BP99" si="309">AVERAGE(J85:J99)</f>
        <v>3.7423589346558597</v>
      </c>
      <c r="BQ99">
        <f t="shared" ref="BQ99" si="310">AVERAGE(K85:K99)</f>
        <v>37.322061157226564</v>
      </c>
      <c r="BR99">
        <f t="shared" ref="BR99" si="311">AVERAGE(L85:L99)</f>
        <v>0.43401340399999994</v>
      </c>
      <c r="BS99">
        <f t="shared" ref="BS99" si="312">AVERAGE(M85:M99)</f>
        <v>2.642097213552733</v>
      </c>
      <c r="BT99">
        <f t="shared" ref="BT99" si="313">AVERAGE(N85:N99)</f>
        <v>1</v>
      </c>
      <c r="BU99">
        <f t="shared" ref="BU99" si="314">AVERAGE(O85:O99)</f>
        <v>5.2841944271054659</v>
      </c>
      <c r="BV99">
        <f t="shared" ref="BV99" si="315">AVERAGE(P85:P99)</f>
        <v>40.854327646891278</v>
      </c>
      <c r="BW99">
        <f t="shared" ref="BW99" si="316">AVERAGE(Q85:Q99)</f>
        <v>37.322061157226564</v>
      </c>
      <c r="BX99">
        <f t="shared" ref="BX99" si="317">AVERAGE(R85:R99)</f>
        <v>42.035043334960939</v>
      </c>
      <c r="BY99">
        <f t="shared" ref="BY99" si="318">AVERAGE(S85:S99)</f>
        <v>399.59432576497397</v>
      </c>
      <c r="BZ99">
        <f t="shared" ref="BZ99" si="319">AVERAGE(T85:T99)</f>
        <v>397.68137410481773</v>
      </c>
      <c r="CA99">
        <f t="shared" ref="CA99" si="320">AVERAGE(U85:U99)</f>
        <v>34.186534881591797</v>
      </c>
      <c r="CB99">
        <f t="shared" ref="CB99" si="321">AVERAGE(V85:V99)</f>
        <v>35.105604553222655</v>
      </c>
      <c r="CC99">
        <f t="shared" ref="CC99" si="322">AVERAGE(W85:W99)</f>
        <v>33.56443557739258</v>
      </c>
      <c r="CD99">
        <f t="shared" ref="CD99" si="323">AVERAGE(X85:X99)</f>
        <v>34.466781616210938</v>
      </c>
      <c r="CE99">
        <f t="shared" ref="CE99" si="324">AVERAGE(Y85:Y99)</f>
        <v>499.94855143229165</v>
      </c>
      <c r="CF99">
        <f t="shared" ref="CF99" si="325">AVERAGE(Z85:Z99)</f>
        <v>1499.5294840494792</v>
      </c>
      <c r="CG99">
        <f t="shared" ref="CG99" si="326">AVERAGE(AA85:AA99)</f>
        <v>2032.2099446614584</v>
      </c>
      <c r="CH99">
        <f t="shared" ref="CH99" si="327">AVERAGE(AB85:AB99)</f>
        <v>76.175991312662759</v>
      </c>
      <c r="CI99">
        <f t="shared" ref="CI99" si="328">AVERAGE(AC85:AC99)</f>
        <v>0.96315628290176392</v>
      </c>
      <c r="CJ99">
        <f t="shared" ref="CJ99" si="329">AVERAGE(AD85:AD99)</f>
        <v>0.25640839338302612</v>
      </c>
      <c r="CK99">
        <f t="shared" ref="CK99" si="330">AVERAGE(AE85:AE99)</f>
        <v>1</v>
      </c>
      <c r="CL99">
        <f t="shared" ref="CL99" si="331">AVERAGE(AF85:AF99)</f>
        <v>-0.21956524252891541</v>
      </c>
      <c r="CM99">
        <f t="shared" ref="CM99" si="332">AVERAGE(AG85:AG99)</f>
        <v>2.737391471862793</v>
      </c>
      <c r="CN99">
        <f t="shared" ref="CN99" si="333">AVERAGE(AH85:AH99)</f>
        <v>1</v>
      </c>
      <c r="CO99">
        <f t="shared" ref="CO99" si="334">AVERAGE(AI85:AI99)</f>
        <v>0</v>
      </c>
      <c r="CP99">
        <f t="shared" ref="CP99" si="335">AVERAGE(AJ85:AJ99)</f>
        <v>0.15999999642372131</v>
      </c>
      <c r="CQ99">
        <f t="shared" ref="CQ99" si="336">AVERAGE(AK85:AK99)</f>
        <v>111115</v>
      </c>
      <c r="CR99">
        <f t="shared" ref="CR99" si="337">AVERAGE(AL85:AL99)</f>
        <v>11.519196108337049</v>
      </c>
      <c r="CS99">
        <f t="shared" ref="CS99" si="338">AVERAGE(AM85:AM99)</f>
        <v>1.0972126637899021E-2</v>
      </c>
      <c r="CT99">
        <f t="shared" ref="CT99" si="339">AVERAGE(AN85:AN99)</f>
        <v>310.47206115722656</v>
      </c>
      <c r="CU99">
        <f t="shared" ref="CU99" si="340">AVERAGE(AO85:AO99)</f>
        <v>314.00432764689128</v>
      </c>
      <c r="CV99">
        <f t="shared" ref="CV99" si="341">AVERAGE(AP85:AP99)</f>
        <v>239.92471208518134</v>
      </c>
      <c r="CW99">
        <f t="shared" ref="CW99" si="342">AVERAGE(AQ85:AQ99)</f>
        <v>-1.3289147010222535</v>
      </c>
      <c r="CX99">
        <f t="shared" ref="CX99" si="343">AVERAGE(AR85:AR99)</f>
        <v>6.4165631627328654</v>
      </c>
      <c r="CY99">
        <f t="shared" ref="CY99" si="344">AVERAGE(AS85:AS99)</f>
        <v>84.233405341589005</v>
      </c>
      <c r="CZ99">
        <f t="shared" ref="CZ99" si="345">AVERAGE(AT85:AT99)</f>
        <v>49.127800788366329</v>
      </c>
      <c r="DA99">
        <f t="shared" ref="DA99" si="346">AVERAGE(AU85:AU99)</f>
        <v>39.088194402058917</v>
      </c>
      <c r="DB99">
        <f t="shared" ref="DB99" si="347">AVERAGE(AV85:AV99)</f>
        <v>7.0600576679325346</v>
      </c>
      <c r="DC99">
        <f t="shared" ref="DC99" si="348">AVERAGE(AW85:AW99)</f>
        <v>0.21001252469134668</v>
      </c>
      <c r="DD99">
        <f t="shared" ref="DD99" si="349">AVERAGE(AX85:AX99)</f>
        <v>2.6742042280770066</v>
      </c>
      <c r="DE99">
        <f t="shared" ref="DE99" si="350">AVERAGE(AY85:AY99)</f>
        <v>4.385853439855528</v>
      </c>
      <c r="DF99">
        <f t="shared" ref="DF99" si="351">AVERAGE(AZ85:AZ99)</f>
        <v>0.13201203813368537</v>
      </c>
      <c r="DG99">
        <f t="shared" ref="DG99" si="352">AVERAGE(BA85:BA99)</f>
        <v>18.084623927597978</v>
      </c>
      <c r="DH99">
        <f t="shared" ref="DH99" si="353">AVERAGE(BB85:BB99)</f>
        <v>0.59697467498705903</v>
      </c>
      <c r="DI99">
        <f t="shared" ref="DI99" si="354">AVERAGE(BC85:BC99)</f>
        <v>40.440706549818408</v>
      </c>
      <c r="DJ99">
        <f t="shared" ref="DJ99" si="355">AVERAGE(BD85:BD99)</f>
        <v>393.16648279836596</v>
      </c>
      <c r="DK99">
        <f t="shared" ref="DK99" si="356">AVERAGE(BE85:BE99)</f>
        <v>1.8177321231592398E-2</v>
      </c>
    </row>
    <row r="100" spans="1:115" x14ac:dyDescent="0.25">
      <c r="A100" s="1" t="s">
        <v>9</v>
      </c>
      <c r="B100" s="1" t="s">
        <v>124</v>
      </c>
    </row>
    <row r="101" spans="1:115" x14ac:dyDescent="0.25">
      <c r="A101" s="1" t="s">
        <v>9</v>
      </c>
      <c r="B101" s="1" t="s">
        <v>125</v>
      </c>
    </row>
    <row r="102" spans="1:115" x14ac:dyDescent="0.25">
      <c r="A102" s="1">
        <v>76</v>
      </c>
      <c r="B102" s="1" t="s">
        <v>126</v>
      </c>
      <c r="C102" s="1">
        <v>21060206</v>
      </c>
      <c r="D102" s="1">
        <v>1</v>
      </c>
      <c r="E102" s="1">
        <v>0</v>
      </c>
      <c r="F102">
        <f t="shared" ref="F102:F116" si="357">(S102-T102*(1000-U102)/(1000-V102))*AL102</f>
        <v>16.010866688151889</v>
      </c>
      <c r="G102">
        <f t="shared" ref="G102:G116" si="358">IF(AW102&lt;&gt;0,1/(1/AW102-1/O102),0)</f>
        <v>0.1435496704166882</v>
      </c>
      <c r="H102">
        <f t="shared" ref="H102:H116" si="359">((AZ102-AM102/2)*T102-F102)/(AZ102+AM102/2)</f>
        <v>193.03640620003887</v>
      </c>
      <c r="I102">
        <f t="shared" ref="I102:I116" si="360">AM102*1000</f>
        <v>6.7447521178420713</v>
      </c>
      <c r="J102">
        <f t="shared" ref="J102:J116" si="361">(AR102-AX102)</f>
        <v>3.4227711753896202</v>
      </c>
      <c r="K102">
        <f t="shared" ref="K102:K116" si="362">(Q102+AQ102*E102)</f>
        <v>38.844234466552734</v>
      </c>
      <c r="L102" s="1">
        <v>0.43401340399999999</v>
      </c>
      <c r="M102">
        <f t="shared" ref="M102:M116" si="363">(L102*AF102+AG102)</f>
        <v>2.642097213552733</v>
      </c>
      <c r="N102" s="1">
        <v>1</v>
      </c>
      <c r="O102">
        <f t="shared" ref="O102:O116" si="364">M102*(N102+1)*(N102+1)/(N102*N102+1)</f>
        <v>5.2841944271054659</v>
      </c>
      <c r="P102" s="1">
        <v>45.236942291259766</v>
      </c>
      <c r="Q102" s="1">
        <v>38.844234466552734</v>
      </c>
      <c r="R102" s="1">
        <v>47.020927429199219</v>
      </c>
      <c r="S102" s="1">
        <v>400.01522827148437</v>
      </c>
      <c r="T102" s="1">
        <v>398.39199829101562</v>
      </c>
      <c r="U102" s="1">
        <v>45.980422973632812</v>
      </c>
      <c r="V102" s="1">
        <v>46.538707733154297</v>
      </c>
      <c r="W102" s="1">
        <v>35.899234771728516</v>
      </c>
      <c r="X102" s="1">
        <v>36.335117340087891</v>
      </c>
      <c r="Y102" s="1">
        <v>499.93832397460937</v>
      </c>
      <c r="Z102" s="1">
        <v>1501.32568359375</v>
      </c>
      <c r="AA102" s="1">
        <v>364.41949462890625</v>
      </c>
      <c r="AB102" s="1">
        <v>76.177360534667969</v>
      </c>
      <c r="AC102" s="1">
        <v>0.98375868797302246</v>
      </c>
      <c r="AD102" s="1">
        <v>7.4396595358848572E-2</v>
      </c>
      <c r="AE102" s="1">
        <v>0.66666668653488159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ref="AL102:AL116" si="365">Y102*0.000001/(L102*0.0001)</f>
        <v>11.518960459908037</v>
      </c>
      <c r="AM102">
        <f t="shared" ref="AM102:AM116" si="366">(V102-U102)/(1000-V102)*AL102</f>
        <v>6.7447521178420709E-3</v>
      </c>
      <c r="AN102">
        <f t="shared" ref="AN102:AN116" si="367">(Q102+273.15)</f>
        <v>311.99423446655271</v>
      </c>
      <c r="AO102">
        <f t="shared" ref="AO102:AO116" si="368">(P102+273.15)</f>
        <v>318.38694229125974</v>
      </c>
      <c r="AP102">
        <f t="shared" ref="AP102:AP116" si="369">(Z102*AH102+AA102*AI102)*AJ102</f>
        <v>240.21210400584096</v>
      </c>
      <c r="AQ102">
        <f t="shared" ref="AQ102:AQ116" si="370">((AP102+0.00000010773*(AO102^4-AN102^4))-AM102*44100)/(M102*51.4+0.00000043092*AN102^3)</f>
        <v>0.19501403453505015</v>
      </c>
      <c r="AR102">
        <f t="shared" ref="AR102:AR116" si="371">0.61365*EXP(17.502*K102/(240.97+K102))</f>
        <v>6.9679670931956554</v>
      </c>
      <c r="AS102">
        <f t="shared" ref="AS102:AS116" si="372">AR102*1000/AB102</f>
        <v>91.470314070865783</v>
      </c>
      <c r="AT102">
        <f t="shared" ref="AT102:AT116" si="373">(AS102-V102)</f>
        <v>44.931606337711486</v>
      </c>
      <c r="AU102">
        <f t="shared" ref="AU102:AU116" si="374">IF(E102,Q102,(P102+Q102)/2)</f>
        <v>42.04058837890625</v>
      </c>
      <c r="AV102">
        <f t="shared" ref="AV102:AV116" si="375">0.61365*EXP(17.502*AU102/(240.97+AU102))</f>
        <v>8.2610550850837789</v>
      </c>
      <c r="AW102">
        <f t="shared" ref="AW102:AW116" si="376">IF(AT102&lt;&gt;0,(1000-(AS102+V102)/2)/AT102*AM102,0)</f>
        <v>0.13975315615468623</v>
      </c>
      <c r="AX102">
        <f t="shared" ref="AX102:AX116" si="377">V102*AB102/1000</f>
        <v>3.5451959178060353</v>
      </c>
      <c r="AY102">
        <f t="shared" ref="AY102:AY116" si="378">(AV102-AX102)</f>
        <v>4.7158591672777437</v>
      </c>
      <c r="AZ102">
        <f t="shared" ref="AZ102:AZ116" si="379">1/(1.6/G102+1.37/O102)</f>
        <v>8.7679061946589851E-2</v>
      </c>
      <c r="BA102">
        <f t="shared" ref="BA102:BA116" si="380">H102*AB102*0.001</f>
        <v>14.705003911416975</v>
      </c>
      <c r="BB102">
        <f t="shared" ref="BB102:BB116" si="381">H102/T102</f>
        <v>0.48453886380275762</v>
      </c>
      <c r="BC102">
        <f t="shared" ref="BC102:BC116" si="382">(1-AM102*AB102/AR102/G102)*100</f>
        <v>48.633068490319495</v>
      </c>
      <c r="BD102">
        <f t="shared" ref="BD102:BD116" si="383">(T102-F102/(O102/1.35))</f>
        <v>394.30156022572947</v>
      </c>
      <c r="BE102">
        <f t="shared" ref="BE102:BE116" si="384">F102*BC102/100/BD102</f>
        <v>1.9747768073463883E-2</v>
      </c>
    </row>
    <row r="103" spans="1:115" x14ac:dyDescent="0.25">
      <c r="A103" s="1">
        <v>77</v>
      </c>
      <c r="B103" s="1" t="s">
        <v>126</v>
      </c>
      <c r="C103" s="1">
        <v>21060206</v>
      </c>
      <c r="D103" s="1">
        <v>1</v>
      </c>
      <c r="E103" s="1">
        <v>0</v>
      </c>
      <c r="F103">
        <f t="shared" si="357"/>
        <v>16.010866688151889</v>
      </c>
      <c r="G103">
        <f t="shared" si="358"/>
        <v>0.1435496704166882</v>
      </c>
      <c r="H103">
        <f t="shared" si="359"/>
        <v>193.03640620003887</v>
      </c>
      <c r="I103">
        <f t="shared" si="360"/>
        <v>6.7447521178420713</v>
      </c>
      <c r="J103">
        <f t="shared" si="361"/>
        <v>3.4227711753896202</v>
      </c>
      <c r="K103">
        <f t="shared" si="362"/>
        <v>38.844234466552734</v>
      </c>
      <c r="L103" s="1">
        <v>0.43401340399999999</v>
      </c>
      <c r="M103">
        <f t="shared" si="363"/>
        <v>2.642097213552733</v>
      </c>
      <c r="N103" s="1">
        <v>1</v>
      </c>
      <c r="O103">
        <f t="shared" si="364"/>
        <v>5.2841944271054659</v>
      </c>
      <c r="P103" s="1">
        <v>45.236942291259766</v>
      </c>
      <c r="Q103" s="1">
        <v>38.844234466552734</v>
      </c>
      <c r="R103" s="1">
        <v>47.020927429199219</v>
      </c>
      <c r="S103" s="1">
        <v>400.01522827148437</v>
      </c>
      <c r="T103" s="1">
        <v>398.39199829101562</v>
      </c>
      <c r="U103" s="1">
        <v>45.980422973632812</v>
      </c>
      <c r="V103" s="1">
        <v>46.538707733154297</v>
      </c>
      <c r="W103" s="1">
        <v>35.899234771728516</v>
      </c>
      <c r="X103" s="1">
        <v>36.335117340087891</v>
      </c>
      <c r="Y103" s="1">
        <v>499.93832397460937</v>
      </c>
      <c r="Z103" s="1">
        <v>1501.32568359375</v>
      </c>
      <c r="AA103" s="1">
        <v>364.41949462890625</v>
      </c>
      <c r="AB103" s="1">
        <v>76.177360534667969</v>
      </c>
      <c r="AC103" s="1">
        <v>0.98375868797302246</v>
      </c>
      <c r="AD103" s="1">
        <v>7.4396595358848572E-2</v>
      </c>
      <c r="AE103" s="1">
        <v>0.66666668653488159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365"/>
        <v>11.518960459908037</v>
      </c>
      <c r="AM103">
        <f t="shared" si="366"/>
        <v>6.7447521178420709E-3</v>
      </c>
      <c r="AN103">
        <f t="shared" si="367"/>
        <v>311.99423446655271</v>
      </c>
      <c r="AO103">
        <f t="shared" si="368"/>
        <v>318.38694229125974</v>
      </c>
      <c r="AP103">
        <f t="shared" si="369"/>
        <v>240.21210400584096</v>
      </c>
      <c r="AQ103">
        <f t="shared" si="370"/>
        <v>0.19501403453505015</v>
      </c>
      <c r="AR103">
        <f t="shared" si="371"/>
        <v>6.9679670931956554</v>
      </c>
      <c r="AS103">
        <f t="shared" si="372"/>
        <v>91.470314070865783</v>
      </c>
      <c r="AT103">
        <f t="shared" si="373"/>
        <v>44.931606337711486</v>
      </c>
      <c r="AU103">
        <f t="shared" si="374"/>
        <v>42.04058837890625</v>
      </c>
      <c r="AV103">
        <f t="shared" si="375"/>
        <v>8.2610550850837789</v>
      </c>
      <c r="AW103">
        <f t="shared" si="376"/>
        <v>0.13975315615468623</v>
      </c>
      <c r="AX103">
        <f t="shared" si="377"/>
        <v>3.5451959178060353</v>
      </c>
      <c r="AY103">
        <f t="shared" si="378"/>
        <v>4.7158591672777437</v>
      </c>
      <c r="AZ103">
        <f t="shared" si="379"/>
        <v>8.7679061946589851E-2</v>
      </c>
      <c r="BA103">
        <f t="shared" si="380"/>
        <v>14.705003911416975</v>
      </c>
      <c r="BB103">
        <f t="shared" si="381"/>
        <v>0.48453886380275762</v>
      </c>
      <c r="BC103">
        <f t="shared" si="382"/>
        <v>48.633068490319495</v>
      </c>
      <c r="BD103">
        <f t="shared" si="383"/>
        <v>394.30156022572947</v>
      </c>
      <c r="BE103">
        <f t="shared" si="384"/>
        <v>1.9747768073463883E-2</v>
      </c>
    </row>
    <row r="104" spans="1:115" x14ac:dyDescent="0.25">
      <c r="A104" s="1">
        <v>78</v>
      </c>
      <c r="B104" s="1" t="s">
        <v>127</v>
      </c>
      <c r="C104" s="1">
        <v>21060206</v>
      </c>
      <c r="D104" s="1">
        <v>1</v>
      </c>
      <c r="E104" s="1">
        <v>0</v>
      </c>
      <c r="F104">
        <f t="shared" si="357"/>
        <v>16.060481085014612</v>
      </c>
      <c r="G104">
        <f t="shared" si="358"/>
        <v>0.14329109248427108</v>
      </c>
      <c r="H104">
        <f t="shared" si="359"/>
        <v>192.18392277274722</v>
      </c>
      <c r="I104">
        <f t="shared" si="360"/>
        <v>6.7301337575990026</v>
      </c>
      <c r="J104">
        <f t="shared" si="361"/>
        <v>3.4214007855577702</v>
      </c>
      <c r="K104">
        <f t="shared" si="362"/>
        <v>38.839992523193359</v>
      </c>
      <c r="L104" s="1">
        <v>0.43401340399999999</v>
      </c>
      <c r="M104">
        <f t="shared" si="363"/>
        <v>2.642097213552733</v>
      </c>
      <c r="N104" s="1">
        <v>1</v>
      </c>
      <c r="O104">
        <f t="shared" si="364"/>
        <v>5.2841944271054659</v>
      </c>
      <c r="P104" s="1">
        <v>45.236537933349609</v>
      </c>
      <c r="Q104" s="1">
        <v>38.839992523193359</v>
      </c>
      <c r="R104" s="1">
        <v>47.020145416259766</v>
      </c>
      <c r="S104" s="1">
        <v>400.01315307617187</v>
      </c>
      <c r="T104" s="1">
        <v>398.38613891601562</v>
      </c>
      <c r="U104" s="1">
        <v>45.978675842285156</v>
      </c>
      <c r="V104" s="1">
        <v>46.535747528076172</v>
      </c>
      <c r="W104" s="1">
        <v>35.898662567138672</v>
      </c>
      <c r="X104" s="1">
        <v>36.333606719970703</v>
      </c>
      <c r="Y104" s="1">
        <v>499.942626953125</v>
      </c>
      <c r="Z104" s="1">
        <v>1501.3350830078125</v>
      </c>
      <c r="AA104" s="1">
        <v>364.56088256835937</v>
      </c>
      <c r="AB104" s="1">
        <v>76.177444458007812</v>
      </c>
      <c r="AC104" s="1">
        <v>0.98375868797302246</v>
      </c>
      <c r="AD104" s="1">
        <v>7.4396595358848572E-2</v>
      </c>
      <c r="AE104" s="1">
        <v>0.66666668653488159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365"/>
        <v>11.519059603816405</v>
      </c>
      <c r="AM104">
        <f t="shared" si="366"/>
        <v>6.7301337575990028E-3</v>
      </c>
      <c r="AN104">
        <f t="shared" si="367"/>
        <v>311.98999252319334</v>
      </c>
      <c r="AO104">
        <f t="shared" si="368"/>
        <v>318.38653793334959</v>
      </c>
      <c r="AP104">
        <f t="shared" si="369"/>
        <v>240.21360791205734</v>
      </c>
      <c r="AQ104">
        <f t="shared" si="370"/>
        <v>0.19968974089395911</v>
      </c>
      <c r="AR104">
        <f t="shared" si="371"/>
        <v>6.9663751081896672</v>
      </c>
      <c r="AS104">
        <f t="shared" si="372"/>
        <v>91.449314921949423</v>
      </c>
      <c r="AT104">
        <f t="shared" si="373"/>
        <v>44.913567393873251</v>
      </c>
      <c r="AU104">
        <f t="shared" si="374"/>
        <v>42.038265228271484</v>
      </c>
      <c r="AV104">
        <f t="shared" si="375"/>
        <v>8.2600445877324784</v>
      </c>
      <c r="AW104">
        <f t="shared" si="376"/>
        <v>0.13950806310331235</v>
      </c>
      <c r="AX104">
        <f t="shared" si="377"/>
        <v>3.544974322631897</v>
      </c>
      <c r="AY104">
        <f t="shared" si="378"/>
        <v>4.7150702651005814</v>
      </c>
      <c r="AZ104">
        <f t="shared" si="379"/>
        <v>8.7524708399227491E-2</v>
      </c>
      <c r="BA104">
        <f t="shared" si="380"/>
        <v>14.640080102743015</v>
      </c>
      <c r="BB104">
        <f t="shared" si="381"/>
        <v>0.48240614820502531</v>
      </c>
      <c r="BC104">
        <f t="shared" si="382"/>
        <v>48.640114667981194</v>
      </c>
      <c r="BD104">
        <f t="shared" si="383"/>
        <v>394.28302542088136</v>
      </c>
      <c r="BE104">
        <f t="shared" si="384"/>
        <v>1.981276370607564E-2</v>
      </c>
    </row>
    <row r="105" spans="1:115" x14ac:dyDescent="0.25">
      <c r="A105" s="1">
        <v>79</v>
      </c>
      <c r="B105" s="1" t="s">
        <v>127</v>
      </c>
      <c r="C105" s="1">
        <v>21060206</v>
      </c>
      <c r="D105" s="1">
        <v>1</v>
      </c>
      <c r="E105" s="1">
        <v>0</v>
      </c>
      <c r="F105">
        <f t="shared" si="357"/>
        <v>15.956503025999087</v>
      </c>
      <c r="G105">
        <f t="shared" si="358"/>
        <v>0.1435084521659086</v>
      </c>
      <c r="H105">
        <f t="shared" si="359"/>
        <v>193.59323840637296</v>
      </c>
      <c r="I105">
        <f t="shared" si="360"/>
        <v>6.7366811037358936</v>
      </c>
      <c r="J105">
        <f t="shared" si="361"/>
        <v>3.419730098804822</v>
      </c>
      <c r="K105">
        <f t="shared" si="362"/>
        <v>38.835067749023438</v>
      </c>
      <c r="L105" s="1">
        <v>0.43401340399999999</v>
      </c>
      <c r="M105">
        <f t="shared" si="363"/>
        <v>2.642097213552733</v>
      </c>
      <c r="N105" s="1">
        <v>1</v>
      </c>
      <c r="O105">
        <f t="shared" si="364"/>
        <v>5.2841944271054659</v>
      </c>
      <c r="P105" s="1">
        <v>45.236309051513672</v>
      </c>
      <c r="Q105" s="1">
        <v>38.835067749023438</v>
      </c>
      <c r="R105" s="1">
        <v>47.019672393798828</v>
      </c>
      <c r="S105" s="1">
        <v>399.9981689453125</v>
      </c>
      <c r="T105" s="1">
        <v>398.37997436523437</v>
      </c>
      <c r="U105" s="1">
        <v>45.975784301757812</v>
      </c>
      <c r="V105" s="1">
        <v>46.533393859863281</v>
      </c>
      <c r="W105" s="1">
        <v>35.8968505859375</v>
      </c>
      <c r="X105" s="1">
        <v>36.332218170166016</v>
      </c>
      <c r="Y105" s="1">
        <v>499.947509765625</v>
      </c>
      <c r="Z105" s="1">
        <v>1501.3748779296875</v>
      </c>
      <c r="AA105" s="1">
        <v>364.6956787109375</v>
      </c>
      <c r="AB105" s="1">
        <v>76.177490234375</v>
      </c>
      <c r="AC105" s="1">
        <v>0.98375868797302246</v>
      </c>
      <c r="AD105" s="1">
        <v>7.4396595358848572E-2</v>
      </c>
      <c r="AE105" s="1">
        <v>0.66666668653488159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365"/>
        <v>11.519172107542211</v>
      </c>
      <c r="AM105">
        <f t="shared" si="366"/>
        <v>6.7366811037358936E-3</v>
      </c>
      <c r="AN105">
        <f t="shared" si="367"/>
        <v>311.98506774902341</v>
      </c>
      <c r="AO105">
        <f t="shared" si="368"/>
        <v>318.38630905151365</v>
      </c>
      <c r="AP105">
        <f t="shared" si="369"/>
        <v>240.21997509941502</v>
      </c>
      <c r="AQ105">
        <f t="shared" si="370"/>
        <v>0.19820552318553267</v>
      </c>
      <c r="AR105">
        <f t="shared" si="371"/>
        <v>6.9645272551368826</v>
      </c>
      <c r="AS105">
        <f t="shared" si="372"/>
        <v>91.425002762747198</v>
      </c>
      <c r="AT105">
        <f t="shared" si="373"/>
        <v>44.891608902883917</v>
      </c>
      <c r="AU105">
        <f t="shared" si="374"/>
        <v>42.035688400268555</v>
      </c>
      <c r="AV105">
        <f t="shared" si="375"/>
        <v>8.2589238739004305</v>
      </c>
      <c r="AW105">
        <f t="shared" si="376"/>
        <v>0.13971408900691792</v>
      </c>
      <c r="AX105">
        <f t="shared" si="377"/>
        <v>3.5447971563320606</v>
      </c>
      <c r="AY105">
        <f t="shared" si="378"/>
        <v>4.7141267175683694</v>
      </c>
      <c r="AZ105">
        <f t="shared" si="379"/>
        <v>8.7654458283876482E-2</v>
      </c>
      <c r="BA105">
        <f t="shared" si="380"/>
        <v>14.747447028142508</v>
      </c>
      <c r="BB105">
        <f t="shared" si="381"/>
        <v>0.48595122963908538</v>
      </c>
      <c r="BC105">
        <f t="shared" si="382"/>
        <v>48.654365254132216</v>
      </c>
      <c r="BD105">
        <f t="shared" si="383"/>
        <v>394.30342506670706</v>
      </c>
      <c r="BE105">
        <f t="shared" si="384"/>
        <v>1.9689241255621465E-2</v>
      </c>
    </row>
    <row r="106" spans="1:115" x14ac:dyDescent="0.25">
      <c r="A106" s="1">
        <v>80</v>
      </c>
      <c r="B106" s="1" t="s">
        <v>128</v>
      </c>
      <c r="C106" s="1">
        <v>21060206</v>
      </c>
      <c r="D106" s="1">
        <v>1</v>
      </c>
      <c r="E106" s="1">
        <v>0</v>
      </c>
      <c r="F106">
        <f t="shared" si="357"/>
        <v>15.41874478259548</v>
      </c>
      <c r="G106">
        <f t="shared" si="358"/>
        <v>0.14384831501727546</v>
      </c>
      <c r="H106">
        <f t="shared" si="359"/>
        <v>199.90315750740743</v>
      </c>
      <c r="I106">
        <f t="shared" si="360"/>
        <v>6.7507226826233397</v>
      </c>
      <c r="J106">
        <f t="shared" si="361"/>
        <v>3.4189914586787062</v>
      </c>
      <c r="K106">
        <f t="shared" si="362"/>
        <v>38.832637786865234</v>
      </c>
      <c r="L106" s="1">
        <v>0.43401340399999999</v>
      </c>
      <c r="M106">
        <f t="shared" si="363"/>
        <v>2.642097213552733</v>
      </c>
      <c r="N106" s="1">
        <v>1</v>
      </c>
      <c r="O106">
        <f t="shared" si="364"/>
        <v>5.2841944271054659</v>
      </c>
      <c r="P106" s="1">
        <v>45.236328125</v>
      </c>
      <c r="Q106" s="1">
        <v>38.832637786865234</v>
      </c>
      <c r="R106" s="1">
        <v>47.020095825195313</v>
      </c>
      <c r="S106" s="1">
        <v>399.95822143554687</v>
      </c>
      <c r="T106" s="1">
        <v>398.38619995117187</v>
      </c>
      <c r="U106" s="1">
        <v>45.97247314453125</v>
      </c>
      <c r="V106" s="1">
        <v>46.531253814697266</v>
      </c>
      <c r="W106" s="1">
        <v>35.894126892089844</v>
      </c>
      <c r="X106" s="1">
        <v>36.330406188964844</v>
      </c>
      <c r="Y106" s="1">
        <v>499.94070434570312</v>
      </c>
      <c r="Z106" s="1">
        <v>1501.41845703125</v>
      </c>
      <c r="AA106" s="1">
        <v>364.79141235351562</v>
      </c>
      <c r="AB106" s="1">
        <v>76.177276611328125</v>
      </c>
      <c r="AC106" s="1">
        <v>0.98375868797302246</v>
      </c>
      <c r="AD106" s="1">
        <v>7.4396595358848572E-2</v>
      </c>
      <c r="AE106" s="1">
        <v>0.66666668653488159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365"/>
        <v>11.519015305474369</v>
      </c>
      <c r="AM106">
        <f t="shared" si="366"/>
        <v>6.7507226826233396E-3</v>
      </c>
      <c r="AN106">
        <f t="shared" si="367"/>
        <v>311.98263778686521</v>
      </c>
      <c r="AO106">
        <f t="shared" si="368"/>
        <v>318.38632812499998</v>
      </c>
      <c r="AP106">
        <f t="shared" si="369"/>
        <v>240.22694775550917</v>
      </c>
      <c r="AQ106">
        <f t="shared" si="370"/>
        <v>0.1943090851890012</v>
      </c>
      <c r="AR106">
        <f t="shared" si="371"/>
        <v>6.9636156515928169</v>
      </c>
      <c r="AS106">
        <f t="shared" si="372"/>
        <v>91.413292275104453</v>
      </c>
      <c r="AT106">
        <f t="shared" si="373"/>
        <v>44.882038460407188</v>
      </c>
      <c r="AU106">
        <f t="shared" si="374"/>
        <v>42.034482955932617</v>
      </c>
      <c r="AV106">
        <f t="shared" si="375"/>
        <v>8.2583996473445307</v>
      </c>
      <c r="AW106">
        <f t="shared" si="376"/>
        <v>0.14003619733206779</v>
      </c>
      <c r="AX106">
        <f t="shared" si="377"/>
        <v>3.5446241929141107</v>
      </c>
      <c r="AY106">
        <f t="shared" si="378"/>
        <v>4.7137754544304205</v>
      </c>
      <c r="AZ106">
        <f t="shared" si="379"/>
        <v>8.7857316856779208E-2</v>
      </c>
      <c r="BA106">
        <f t="shared" si="380"/>
        <v>15.228078124919669</v>
      </c>
      <c r="BB106">
        <f t="shared" si="381"/>
        <v>0.50178233465895283</v>
      </c>
      <c r="BC106">
        <f t="shared" si="382"/>
        <v>48.662331875423007</v>
      </c>
      <c r="BD106">
        <f t="shared" si="383"/>
        <v>394.4470365188555</v>
      </c>
      <c r="BE106">
        <f t="shared" si="384"/>
        <v>1.9021871284289431E-2</v>
      </c>
    </row>
    <row r="107" spans="1:115" x14ac:dyDescent="0.25">
      <c r="A107" s="1">
        <v>81</v>
      </c>
      <c r="B107" s="1" t="s">
        <v>128</v>
      </c>
      <c r="C107" s="1">
        <v>21060206</v>
      </c>
      <c r="D107" s="1">
        <v>1</v>
      </c>
      <c r="E107" s="1">
        <v>0</v>
      </c>
      <c r="F107">
        <f t="shared" si="357"/>
        <v>14.4788750834946</v>
      </c>
      <c r="G107">
        <f t="shared" si="358"/>
        <v>0.1437996535595244</v>
      </c>
      <c r="H107">
        <f t="shared" si="359"/>
        <v>210.1881002407986</v>
      </c>
      <c r="I107">
        <f t="shared" si="360"/>
        <v>6.7449408866027225</v>
      </c>
      <c r="J107">
        <f t="shared" si="361"/>
        <v>3.4172496467087088</v>
      </c>
      <c r="K107">
        <f t="shared" si="362"/>
        <v>38.827545166015625</v>
      </c>
      <c r="L107" s="1">
        <v>0.43401340399999999</v>
      </c>
      <c r="M107">
        <f t="shared" si="363"/>
        <v>2.642097213552733</v>
      </c>
      <c r="N107" s="1">
        <v>1</v>
      </c>
      <c r="O107">
        <f t="shared" si="364"/>
        <v>5.2841944271054659</v>
      </c>
      <c r="P107" s="1">
        <v>45.236217498779297</v>
      </c>
      <c r="Q107" s="1">
        <v>38.827545166015625</v>
      </c>
      <c r="R107" s="1">
        <v>47.020439147949219</v>
      </c>
      <c r="S107" s="1">
        <v>399.9019775390625</v>
      </c>
      <c r="T107" s="1">
        <v>398.41177368164062</v>
      </c>
      <c r="U107" s="1">
        <v>45.970615386962891</v>
      </c>
      <c r="V107" s="1">
        <v>46.528903961181641</v>
      </c>
      <c r="W107" s="1">
        <v>35.892990112304688</v>
      </c>
      <c r="X107" s="1">
        <v>36.328891754150391</v>
      </c>
      <c r="Y107" s="1">
        <v>499.95404052734375</v>
      </c>
      <c r="Z107" s="1">
        <v>1501.3970947265625</v>
      </c>
      <c r="AA107" s="1">
        <v>364.92010498046875</v>
      </c>
      <c r="AB107" s="1">
        <v>76.177505493164062</v>
      </c>
      <c r="AC107" s="1">
        <v>0.98375868797302246</v>
      </c>
      <c r="AD107" s="1">
        <v>7.4396595358848572E-2</v>
      </c>
      <c r="AE107" s="1">
        <v>0.66666668653488159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365"/>
        <v>11.519322581275476</v>
      </c>
      <c r="AM107">
        <f t="shared" si="366"/>
        <v>6.7449408866027223E-3</v>
      </c>
      <c r="AN107">
        <f t="shared" si="367"/>
        <v>311.9775451660156</v>
      </c>
      <c r="AO107">
        <f t="shared" si="368"/>
        <v>318.38621749877927</v>
      </c>
      <c r="AP107">
        <f t="shared" si="369"/>
        <v>240.22352978683557</v>
      </c>
      <c r="AQ107">
        <f t="shared" si="370"/>
        <v>0.19643673431876849</v>
      </c>
      <c r="AR107">
        <f t="shared" si="371"/>
        <v>6.9617054838025263</v>
      </c>
      <c r="AS107">
        <f t="shared" si="372"/>
        <v>91.387942394979689</v>
      </c>
      <c r="AT107">
        <f t="shared" si="373"/>
        <v>44.859038433798048</v>
      </c>
      <c r="AU107">
        <f t="shared" si="374"/>
        <v>42.031881332397461</v>
      </c>
      <c r="AV107">
        <f t="shared" si="375"/>
        <v>8.2572683451757598</v>
      </c>
      <c r="AW107">
        <f t="shared" si="376"/>
        <v>0.13999008043609426</v>
      </c>
      <c r="AX107">
        <f t="shared" si="377"/>
        <v>3.5444558370938175</v>
      </c>
      <c r="AY107">
        <f t="shared" si="378"/>
        <v>4.7128125080819423</v>
      </c>
      <c r="AZ107">
        <f t="shared" si="379"/>
        <v>8.7828272968494062E-2</v>
      </c>
      <c r="BA107">
        <f t="shared" si="380"/>
        <v>16.011605160691154</v>
      </c>
      <c r="BB107">
        <f t="shared" si="381"/>
        <v>0.52756498207493707</v>
      </c>
      <c r="BC107">
        <f t="shared" si="382"/>
        <v>48.674710368327901</v>
      </c>
      <c r="BD107">
        <f t="shared" si="383"/>
        <v>394.71272709424534</v>
      </c>
      <c r="BE107">
        <f t="shared" si="384"/>
        <v>1.7854885408344717E-2</v>
      </c>
    </row>
    <row r="108" spans="1:115" x14ac:dyDescent="0.25">
      <c r="A108" s="1">
        <v>82</v>
      </c>
      <c r="B108" s="1" t="s">
        <v>129</v>
      </c>
      <c r="C108" s="1">
        <v>21060206</v>
      </c>
      <c r="D108" s="1">
        <v>1</v>
      </c>
      <c r="E108" s="1">
        <v>0</v>
      </c>
      <c r="F108">
        <f t="shared" si="357"/>
        <v>14.677523550254826</v>
      </c>
      <c r="G108">
        <f t="shared" si="358"/>
        <v>0.14428073588148374</v>
      </c>
      <c r="H108">
        <f t="shared" si="359"/>
        <v>208.52928644893859</v>
      </c>
      <c r="I108">
        <f t="shared" si="360"/>
        <v>6.7630224980935285</v>
      </c>
      <c r="J108">
        <f t="shared" si="361"/>
        <v>3.4153487207838515</v>
      </c>
      <c r="K108">
        <f t="shared" si="362"/>
        <v>38.822235107421875</v>
      </c>
      <c r="L108" s="1">
        <v>0.43401340399999999</v>
      </c>
      <c r="M108">
        <f t="shared" si="363"/>
        <v>2.642097213552733</v>
      </c>
      <c r="N108" s="1">
        <v>1</v>
      </c>
      <c r="O108">
        <f t="shared" si="364"/>
        <v>5.2841944271054659</v>
      </c>
      <c r="P108" s="1">
        <v>45.235496520996094</v>
      </c>
      <c r="Q108" s="1">
        <v>38.822235107421875</v>
      </c>
      <c r="R108" s="1">
        <v>47.020259857177734</v>
      </c>
      <c r="S108" s="1">
        <v>399.90011596679687</v>
      </c>
      <c r="T108" s="1">
        <v>398.39208984375</v>
      </c>
      <c r="U108" s="1">
        <v>45.967815399169922</v>
      </c>
      <c r="V108" s="1">
        <v>46.527587890625</v>
      </c>
      <c r="W108" s="1">
        <v>35.892234802246094</v>
      </c>
      <c r="X108" s="1">
        <v>36.329311370849609</v>
      </c>
      <c r="Y108" s="1">
        <v>499.96609497070312</v>
      </c>
      <c r="Z108" s="1">
        <v>1501.4105224609375</v>
      </c>
      <c r="AA108" s="1">
        <v>365.04635620117187</v>
      </c>
      <c r="AB108" s="1">
        <v>76.177719116210937</v>
      </c>
      <c r="AC108" s="1">
        <v>0.98375868797302246</v>
      </c>
      <c r="AD108" s="1">
        <v>7.4396595358848572E-2</v>
      </c>
      <c r="AE108" s="1">
        <v>0.66666668653488159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365"/>
        <v>11.519600324848563</v>
      </c>
      <c r="AM108">
        <f t="shared" si="366"/>
        <v>6.7630224980935287E-3</v>
      </c>
      <c r="AN108">
        <f t="shared" si="367"/>
        <v>311.97223510742185</v>
      </c>
      <c r="AO108">
        <f t="shared" si="368"/>
        <v>318.38549652099607</v>
      </c>
      <c r="AP108">
        <f t="shared" si="369"/>
        <v>240.22567822428755</v>
      </c>
      <c r="AQ108">
        <f t="shared" si="370"/>
        <v>0.19149565247817657</v>
      </c>
      <c r="AR108">
        <f t="shared" si="371"/>
        <v>6.9597142422707003</v>
      </c>
      <c r="AS108">
        <f t="shared" si="372"/>
        <v>91.361546696528009</v>
      </c>
      <c r="AT108">
        <f t="shared" si="373"/>
        <v>44.833958805903009</v>
      </c>
      <c r="AU108">
        <f t="shared" si="374"/>
        <v>42.028865814208984</v>
      </c>
      <c r="AV108">
        <f t="shared" si="375"/>
        <v>8.2559572310125873</v>
      </c>
      <c r="AW108">
        <f t="shared" si="376"/>
        <v>0.14044597010997595</v>
      </c>
      <c r="AX108">
        <f t="shared" si="377"/>
        <v>3.5443655214868488</v>
      </c>
      <c r="AY108">
        <f t="shared" si="378"/>
        <v>4.711591709525738</v>
      </c>
      <c r="AZ108">
        <f t="shared" si="379"/>
        <v>8.811539023094761E-2</v>
      </c>
      <c r="BA108">
        <f t="shared" si="380"/>
        <v>15.885285410611136</v>
      </c>
      <c r="BB108">
        <f t="shared" si="381"/>
        <v>0.52342727620602136</v>
      </c>
      <c r="BC108">
        <f t="shared" si="382"/>
        <v>48.693895645968723</v>
      </c>
      <c r="BD108">
        <f t="shared" si="383"/>
        <v>394.64229277133268</v>
      </c>
      <c r="BE108">
        <f t="shared" si="384"/>
        <v>1.811021811875288E-2</v>
      </c>
    </row>
    <row r="109" spans="1:115" x14ac:dyDescent="0.25">
      <c r="A109" s="1">
        <v>83</v>
      </c>
      <c r="B109" s="1" t="s">
        <v>129</v>
      </c>
      <c r="C109" s="1">
        <v>21060206</v>
      </c>
      <c r="D109" s="1">
        <v>1</v>
      </c>
      <c r="E109" s="1">
        <v>0</v>
      </c>
      <c r="F109">
        <f t="shared" si="357"/>
        <v>14.233345651741015</v>
      </c>
      <c r="G109">
        <f t="shared" si="358"/>
        <v>0.14518979024019074</v>
      </c>
      <c r="H109">
        <f t="shared" si="359"/>
        <v>214.36580644696139</v>
      </c>
      <c r="I109">
        <f t="shared" si="360"/>
        <v>6.7999831180882202</v>
      </c>
      <c r="J109">
        <f t="shared" si="361"/>
        <v>3.4131391876731541</v>
      </c>
      <c r="K109">
        <f t="shared" si="362"/>
        <v>38.816219329833984</v>
      </c>
      <c r="L109" s="1">
        <v>0.43401340399999999</v>
      </c>
      <c r="M109">
        <f t="shared" si="363"/>
        <v>2.642097213552733</v>
      </c>
      <c r="N109" s="1">
        <v>1</v>
      </c>
      <c r="O109">
        <f t="shared" si="364"/>
        <v>5.2841944271054659</v>
      </c>
      <c r="P109" s="1">
        <v>45.235031127929688</v>
      </c>
      <c r="Q109" s="1">
        <v>38.816219329833984</v>
      </c>
      <c r="R109" s="1">
        <v>47.019657135009766</v>
      </c>
      <c r="S109" s="1">
        <v>399.87872314453125</v>
      </c>
      <c r="T109" s="1">
        <v>398.40792846679687</v>
      </c>
      <c r="U109" s="1">
        <v>45.964149475097656</v>
      </c>
      <c r="V109" s="1">
        <v>46.526996612548828</v>
      </c>
      <c r="W109" s="1">
        <v>35.890224456787109</v>
      </c>
      <c r="X109" s="1">
        <v>36.3297119140625</v>
      </c>
      <c r="Y109" s="1">
        <v>499.95269775390625</v>
      </c>
      <c r="Z109" s="1">
        <v>1501.4349365234375</v>
      </c>
      <c r="AA109" s="1">
        <v>365.18341064453125</v>
      </c>
      <c r="AB109" s="1">
        <v>76.177703857421875</v>
      </c>
      <c r="AC109" s="1">
        <v>0.98375868797302246</v>
      </c>
      <c r="AD109" s="1">
        <v>7.4396595358848572E-2</v>
      </c>
      <c r="AE109" s="1">
        <v>0.66666668653488159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365"/>
        <v>11.519291642750881</v>
      </c>
      <c r="AM109">
        <f t="shared" si="366"/>
        <v>6.7999831180882205E-3</v>
      </c>
      <c r="AN109">
        <f t="shared" si="367"/>
        <v>311.96621932983396</v>
      </c>
      <c r="AO109">
        <f t="shared" si="368"/>
        <v>318.38503112792966</v>
      </c>
      <c r="AP109">
        <f t="shared" si="369"/>
        <v>240.22958447420024</v>
      </c>
      <c r="AQ109">
        <f t="shared" si="370"/>
        <v>0.18106039506704827</v>
      </c>
      <c r="AR109">
        <f t="shared" si="371"/>
        <v>6.9574589569991696</v>
      </c>
      <c r="AS109">
        <f t="shared" si="372"/>
        <v>91.331959414543519</v>
      </c>
      <c r="AT109">
        <f t="shared" si="373"/>
        <v>44.804962801994691</v>
      </c>
      <c r="AU109">
        <f t="shared" si="374"/>
        <v>42.025625228881836</v>
      </c>
      <c r="AV109">
        <f t="shared" si="375"/>
        <v>8.2545484610600255</v>
      </c>
      <c r="AW109">
        <f t="shared" si="376"/>
        <v>0.14130719981259776</v>
      </c>
      <c r="AX109">
        <f t="shared" si="377"/>
        <v>3.5443197693260156</v>
      </c>
      <c r="AY109">
        <f t="shared" si="378"/>
        <v>4.7102286917340095</v>
      </c>
      <c r="AZ109">
        <f t="shared" si="379"/>
        <v>8.8657808326580545E-2</v>
      </c>
      <c r="BA109">
        <f t="shared" si="380"/>
        <v>16.329894920674043</v>
      </c>
      <c r="BB109">
        <f t="shared" si="381"/>
        <v>0.5380560755201601</v>
      </c>
      <c r="BC109">
        <f t="shared" si="382"/>
        <v>48.719886033453598</v>
      </c>
      <c r="BD109">
        <f t="shared" si="383"/>
        <v>394.77160946019745</v>
      </c>
      <c r="BE109">
        <f t="shared" si="384"/>
        <v>1.7565776297231193E-2</v>
      </c>
    </row>
    <row r="110" spans="1:115" x14ac:dyDescent="0.25">
      <c r="A110" s="1">
        <v>84</v>
      </c>
      <c r="B110" s="1" t="s">
        <v>130</v>
      </c>
      <c r="C110" s="1">
        <v>21060206</v>
      </c>
      <c r="D110" s="1">
        <v>1</v>
      </c>
      <c r="E110" s="1">
        <v>0</v>
      </c>
      <c r="F110">
        <f t="shared" si="357"/>
        <v>14.49836697265555</v>
      </c>
      <c r="G110">
        <f t="shared" si="358"/>
        <v>0.14431888452654826</v>
      </c>
      <c r="H110">
        <f t="shared" si="359"/>
        <v>210.54974238948205</v>
      </c>
      <c r="I110">
        <f t="shared" si="360"/>
        <v>6.7556669864767418</v>
      </c>
      <c r="J110">
        <f t="shared" si="361"/>
        <v>3.4108893873901951</v>
      </c>
      <c r="K110">
        <f t="shared" si="362"/>
        <v>38.808761596679688</v>
      </c>
      <c r="L110" s="1">
        <v>0.43401340399999999</v>
      </c>
      <c r="M110">
        <f t="shared" si="363"/>
        <v>2.642097213552733</v>
      </c>
      <c r="N110" s="1">
        <v>1</v>
      </c>
      <c r="O110">
        <f t="shared" si="364"/>
        <v>5.2841944271054659</v>
      </c>
      <c r="P110" s="1">
        <v>45.234565734863281</v>
      </c>
      <c r="Q110" s="1">
        <v>38.808761596679688</v>
      </c>
      <c r="R110" s="1">
        <v>47.018829345703125</v>
      </c>
      <c r="S110" s="1">
        <v>399.87481689453125</v>
      </c>
      <c r="T110" s="1">
        <v>398.382568359375</v>
      </c>
      <c r="U110" s="1">
        <v>45.960681915283203</v>
      </c>
      <c r="V110" s="1">
        <v>46.519863128662109</v>
      </c>
      <c r="W110" s="1">
        <v>35.888359069824219</v>
      </c>
      <c r="X110" s="1">
        <v>36.324996948242187</v>
      </c>
      <c r="Y110" s="1">
        <v>499.9544677734375</v>
      </c>
      <c r="Z110" s="1">
        <v>1501.4720458984375</v>
      </c>
      <c r="AA110" s="1">
        <v>365.319580078125</v>
      </c>
      <c r="AB110" s="1">
        <v>76.177665710449219</v>
      </c>
      <c r="AC110" s="1">
        <v>0.98375868797302246</v>
      </c>
      <c r="AD110" s="1">
        <v>7.4396595358848572E-2</v>
      </c>
      <c r="AE110" s="1">
        <v>0.66666668653488159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365"/>
        <v>11.519332425351486</v>
      </c>
      <c r="AM110">
        <f t="shared" si="366"/>
        <v>6.7556669864767419E-3</v>
      </c>
      <c r="AN110">
        <f t="shared" si="367"/>
        <v>311.95876159667966</v>
      </c>
      <c r="AO110">
        <f t="shared" si="368"/>
        <v>318.38456573486326</v>
      </c>
      <c r="AP110">
        <f t="shared" si="369"/>
        <v>240.23552197406752</v>
      </c>
      <c r="AQ110">
        <f t="shared" si="370"/>
        <v>0.19483967553086481</v>
      </c>
      <c r="AR110">
        <f t="shared" si="371"/>
        <v>6.9546639697012695</v>
      </c>
      <c r="AS110">
        <f t="shared" si="372"/>
        <v>91.295314772913883</v>
      </c>
      <c r="AT110">
        <f t="shared" si="373"/>
        <v>44.775451644251774</v>
      </c>
      <c r="AU110">
        <f t="shared" si="374"/>
        <v>42.021663665771484</v>
      </c>
      <c r="AV110">
        <f t="shared" si="375"/>
        <v>8.2528265453351946</v>
      </c>
      <c r="AW110">
        <f t="shared" si="376"/>
        <v>0.14048211758220683</v>
      </c>
      <c r="AX110">
        <f t="shared" si="377"/>
        <v>3.5437745823110745</v>
      </c>
      <c r="AY110">
        <f t="shared" si="378"/>
        <v>4.7090519630241197</v>
      </c>
      <c r="AZ110">
        <f t="shared" si="379"/>
        <v>8.813815605197603E-2</v>
      </c>
      <c r="BA110">
        <f t="shared" si="380"/>
        <v>16.039187891167163</v>
      </c>
      <c r="BB110">
        <f t="shared" si="381"/>
        <v>0.52851143376220278</v>
      </c>
      <c r="BC110">
        <f t="shared" si="382"/>
        <v>48.726073140944649</v>
      </c>
      <c r="BD110">
        <f t="shared" si="383"/>
        <v>394.67854200624055</v>
      </c>
      <c r="BE110">
        <f t="shared" si="384"/>
        <v>1.7899338685676516E-2</v>
      </c>
    </row>
    <row r="111" spans="1:115" x14ac:dyDescent="0.25">
      <c r="A111" s="1">
        <v>85</v>
      </c>
      <c r="B111" s="1" t="s">
        <v>130</v>
      </c>
      <c r="C111" s="1">
        <v>21060206</v>
      </c>
      <c r="D111" s="1">
        <v>1</v>
      </c>
      <c r="E111" s="1">
        <v>0</v>
      </c>
      <c r="F111">
        <f t="shared" si="357"/>
        <v>14.494342945006959</v>
      </c>
      <c r="G111">
        <f t="shared" si="358"/>
        <v>0.14443400677577337</v>
      </c>
      <c r="H111">
        <f t="shared" si="359"/>
        <v>210.71018406758145</v>
      </c>
      <c r="I111">
        <f t="shared" si="360"/>
        <v>6.7616340581546712</v>
      </c>
      <c r="J111">
        <f t="shared" si="361"/>
        <v>3.4112536451329718</v>
      </c>
      <c r="K111">
        <f t="shared" si="362"/>
        <v>38.809497833251953</v>
      </c>
      <c r="L111" s="1">
        <v>0.43401340399999999</v>
      </c>
      <c r="M111">
        <f t="shared" si="363"/>
        <v>2.642097213552733</v>
      </c>
      <c r="N111" s="1">
        <v>1</v>
      </c>
      <c r="O111">
        <f t="shared" si="364"/>
        <v>5.2841944271054659</v>
      </c>
      <c r="P111" s="1">
        <v>45.234851837158203</v>
      </c>
      <c r="Q111" s="1">
        <v>38.809497833251953</v>
      </c>
      <c r="R111" s="1">
        <v>47.018844604492188</v>
      </c>
      <c r="S111" s="1">
        <v>399.8697509765625</v>
      </c>
      <c r="T111" s="1">
        <v>398.37765502929687</v>
      </c>
      <c r="U111" s="1">
        <v>45.958969116210937</v>
      </c>
      <c r="V111" s="1">
        <v>46.518642425537109</v>
      </c>
      <c r="W111" s="1">
        <v>35.886539459228516</v>
      </c>
      <c r="X111" s="1">
        <v>36.323554992675781</v>
      </c>
      <c r="Y111" s="1">
        <v>499.95672607421875</v>
      </c>
      <c r="Z111" s="1">
        <v>1501.504150390625</v>
      </c>
      <c r="AA111" s="1">
        <v>365.4293212890625</v>
      </c>
      <c r="AB111" s="1">
        <v>76.177764892578125</v>
      </c>
      <c r="AC111" s="1">
        <v>0.98375868797302246</v>
      </c>
      <c r="AD111" s="1">
        <v>7.4396595358848572E-2</v>
      </c>
      <c r="AE111" s="1">
        <v>0.66666668653488159</v>
      </c>
      <c r="AF111" s="1">
        <v>-0.21956524252891541</v>
      </c>
      <c r="AG111" s="1">
        <v>2.737391471862793</v>
      </c>
      <c r="AH111" s="1">
        <v>1</v>
      </c>
      <c r="AI111" s="1">
        <v>0</v>
      </c>
      <c r="AJ111" s="1">
        <v>0.15999999642372131</v>
      </c>
      <c r="AK111" s="1">
        <v>111115</v>
      </c>
      <c r="AL111">
        <f t="shared" si="365"/>
        <v>11.519384458324671</v>
      </c>
      <c r="AM111">
        <f t="shared" si="366"/>
        <v>6.7616340581546711E-3</v>
      </c>
      <c r="AN111">
        <f t="shared" si="367"/>
        <v>311.95949783325193</v>
      </c>
      <c r="AO111">
        <f t="shared" si="368"/>
        <v>318.38485183715818</v>
      </c>
      <c r="AP111">
        <f t="shared" si="369"/>
        <v>240.24065869270271</v>
      </c>
      <c r="AQ111">
        <f t="shared" si="370"/>
        <v>0.19306864654415046</v>
      </c>
      <c r="AR111">
        <f t="shared" si="371"/>
        <v>6.954939850947448</v>
      </c>
      <c r="AS111">
        <f t="shared" si="372"/>
        <v>91.298817453556666</v>
      </c>
      <c r="AT111">
        <f t="shared" si="373"/>
        <v>44.780175028019556</v>
      </c>
      <c r="AU111">
        <f t="shared" si="374"/>
        <v>42.022174835205078</v>
      </c>
      <c r="AV111">
        <f t="shared" si="375"/>
        <v>8.2530487105328376</v>
      </c>
      <c r="AW111">
        <f t="shared" si="376"/>
        <v>0.14059119775552342</v>
      </c>
      <c r="AX111">
        <f t="shared" si="377"/>
        <v>3.5436862058144762</v>
      </c>
      <c r="AY111">
        <f t="shared" si="378"/>
        <v>4.7093625047183618</v>
      </c>
      <c r="AZ111">
        <f t="shared" si="379"/>
        <v>8.8206855449160709E-2</v>
      </c>
      <c r="BA111">
        <f t="shared" si="380"/>
        <v>16.051430862372079</v>
      </c>
      <c r="BB111">
        <f t="shared" si="381"/>
        <v>0.52892068972112838</v>
      </c>
      <c r="BC111">
        <f t="shared" si="382"/>
        <v>48.723656140804529</v>
      </c>
      <c r="BD111">
        <f t="shared" si="383"/>
        <v>394.67465673018285</v>
      </c>
      <c r="BE111">
        <f t="shared" si="384"/>
        <v>1.789365923544001E-2</v>
      </c>
    </row>
    <row r="112" spans="1:115" x14ac:dyDescent="0.25">
      <c r="A112" s="1">
        <v>86</v>
      </c>
      <c r="B112" s="1" t="s">
        <v>131</v>
      </c>
      <c r="C112" s="1">
        <v>21060206</v>
      </c>
      <c r="D112" s="1">
        <v>1</v>
      </c>
      <c r="E112" s="1">
        <v>0</v>
      </c>
      <c r="F112">
        <f t="shared" si="357"/>
        <v>15.035065863911139</v>
      </c>
      <c r="G112">
        <f t="shared" si="358"/>
        <v>0.14405910215806567</v>
      </c>
      <c r="H112">
        <f t="shared" si="359"/>
        <v>204.37192803974548</v>
      </c>
      <c r="I112">
        <f t="shared" si="360"/>
        <v>6.7456729415523231</v>
      </c>
      <c r="J112">
        <f t="shared" si="361"/>
        <v>3.4118275409366632</v>
      </c>
      <c r="K112">
        <f t="shared" si="362"/>
        <v>38.810253143310547</v>
      </c>
      <c r="L112" s="1">
        <v>0.43401340399999999</v>
      </c>
      <c r="M112">
        <f t="shared" si="363"/>
        <v>2.642097213552733</v>
      </c>
      <c r="N112" s="1">
        <v>1</v>
      </c>
      <c r="O112">
        <f t="shared" si="364"/>
        <v>5.2841944271054659</v>
      </c>
      <c r="P112" s="1">
        <v>45.234485626220703</v>
      </c>
      <c r="Q112" s="1">
        <v>38.810253143310547</v>
      </c>
      <c r="R112" s="1">
        <v>47.018325805664063</v>
      </c>
      <c r="S112" s="1">
        <v>399.90206909179687</v>
      </c>
      <c r="T112" s="1">
        <v>398.36361694335937</v>
      </c>
      <c r="U112" s="1">
        <v>45.956413269042969</v>
      </c>
      <c r="V112" s="1">
        <v>46.514759063720703</v>
      </c>
      <c r="W112" s="1">
        <v>35.885272979736328</v>
      </c>
      <c r="X112" s="1">
        <v>36.321254730224609</v>
      </c>
      <c r="Y112" s="1">
        <v>499.9644775390625</v>
      </c>
      <c r="Z112" s="1">
        <v>1501.5517578125</v>
      </c>
      <c r="AA112" s="1">
        <v>365.56478881835937</v>
      </c>
      <c r="AB112" s="1">
        <v>76.177871704101563</v>
      </c>
      <c r="AC112" s="1">
        <v>0.98375868797302246</v>
      </c>
      <c r="AD112" s="1">
        <v>7.4396595358848572E-2</v>
      </c>
      <c r="AE112" s="1">
        <v>0.66666668653488159</v>
      </c>
      <c r="AF112" s="1">
        <v>-0.21956524252891541</v>
      </c>
      <c r="AG112" s="1">
        <v>2.737391471862793</v>
      </c>
      <c r="AH112" s="1">
        <v>1</v>
      </c>
      <c r="AI112" s="1">
        <v>0</v>
      </c>
      <c r="AJ112" s="1">
        <v>0.15999999642372131</v>
      </c>
      <c r="AK112" s="1">
        <v>111115</v>
      </c>
      <c r="AL112">
        <f t="shared" si="365"/>
        <v>11.519563057989389</v>
      </c>
      <c r="AM112">
        <f t="shared" si="366"/>
        <v>6.7456729415523234E-3</v>
      </c>
      <c r="AN112">
        <f t="shared" si="367"/>
        <v>311.96025314331052</v>
      </c>
      <c r="AO112">
        <f t="shared" si="368"/>
        <v>318.38448562622068</v>
      </c>
      <c r="AP112">
        <f t="shared" si="369"/>
        <v>240.24827588003245</v>
      </c>
      <c r="AQ112">
        <f t="shared" si="370"/>
        <v>0.19774677380474498</v>
      </c>
      <c r="AR112">
        <f t="shared" si="371"/>
        <v>6.9552228892399741</v>
      </c>
      <c r="AS112">
        <f t="shared" si="372"/>
        <v>91.302404932710814</v>
      </c>
      <c r="AT112">
        <f t="shared" si="373"/>
        <v>44.787645868990111</v>
      </c>
      <c r="AU112">
        <f t="shared" si="374"/>
        <v>42.022369384765625</v>
      </c>
      <c r="AV112">
        <f t="shared" si="375"/>
        <v>8.2531332673042836</v>
      </c>
      <c r="AW112">
        <f t="shared" si="376"/>
        <v>0.14023595263074365</v>
      </c>
      <c r="AX112">
        <f t="shared" si="377"/>
        <v>3.5433953483033109</v>
      </c>
      <c r="AY112">
        <f t="shared" si="378"/>
        <v>4.7097379190009727</v>
      </c>
      <c r="AZ112">
        <f t="shared" si="379"/>
        <v>8.7983121280745424E-2</v>
      </c>
      <c r="BA112">
        <f t="shared" si="380"/>
        <v>15.568618514131607</v>
      </c>
      <c r="BB112">
        <f t="shared" si="381"/>
        <v>0.51302859836420189</v>
      </c>
      <c r="BC112">
        <f t="shared" si="382"/>
        <v>48.713582895408514</v>
      </c>
      <c r="BD112">
        <f t="shared" si="383"/>
        <v>394.52247536609946</v>
      </c>
      <c r="BE112">
        <f t="shared" si="384"/>
        <v>1.8564517182954307E-2</v>
      </c>
    </row>
    <row r="113" spans="1:115" x14ac:dyDescent="0.25">
      <c r="A113" s="1">
        <v>87</v>
      </c>
      <c r="B113" s="1" t="s">
        <v>131</v>
      </c>
      <c r="C113" s="1">
        <v>21060206</v>
      </c>
      <c r="D113" s="1">
        <v>1</v>
      </c>
      <c r="E113" s="1">
        <v>0</v>
      </c>
      <c r="F113">
        <f t="shared" si="357"/>
        <v>15.066336664961902</v>
      </c>
      <c r="G113">
        <f t="shared" si="358"/>
        <v>0.14273835812401117</v>
      </c>
      <c r="H113">
        <f t="shared" si="359"/>
        <v>202.52866069921595</v>
      </c>
      <c r="I113">
        <f t="shared" si="360"/>
        <v>6.6882901913558808</v>
      </c>
      <c r="J113">
        <f t="shared" si="361"/>
        <v>3.4132604647324922</v>
      </c>
      <c r="K113">
        <f t="shared" si="362"/>
        <v>38.812702178955078</v>
      </c>
      <c r="L113" s="1">
        <v>0.43401340399999999</v>
      </c>
      <c r="M113">
        <f t="shared" si="363"/>
        <v>2.642097213552733</v>
      </c>
      <c r="N113" s="1">
        <v>1</v>
      </c>
      <c r="O113">
        <f t="shared" si="364"/>
        <v>5.2841944271054659</v>
      </c>
      <c r="P113" s="1">
        <v>45.233989715576172</v>
      </c>
      <c r="Q113" s="1">
        <v>38.812702178955078</v>
      </c>
      <c r="R113" s="1">
        <v>47.018077850341797</v>
      </c>
      <c r="S113" s="1">
        <v>399.90322875976562</v>
      </c>
      <c r="T113" s="1">
        <v>398.364013671875</v>
      </c>
      <c r="U113" s="1">
        <v>45.954441070556641</v>
      </c>
      <c r="V113" s="1">
        <v>46.508052825927734</v>
      </c>
      <c r="W113" s="1">
        <v>35.884605407714844</v>
      </c>
      <c r="X113" s="1">
        <v>36.316905975341797</v>
      </c>
      <c r="Y113" s="1">
        <v>499.95391845703125</v>
      </c>
      <c r="Z113" s="1">
        <v>1501.596923828125</v>
      </c>
      <c r="AA113" s="1">
        <v>365.6650390625</v>
      </c>
      <c r="AB113" s="1">
        <v>76.177780151367188</v>
      </c>
      <c r="AC113" s="1">
        <v>0.98375868797302246</v>
      </c>
      <c r="AD113" s="1">
        <v>7.4396595358848572E-2</v>
      </c>
      <c r="AE113" s="1">
        <v>0.66666668653488159</v>
      </c>
      <c r="AF113" s="1">
        <v>-0.21956524252891541</v>
      </c>
      <c r="AG113" s="1">
        <v>2.737391471862793</v>
      </c>
      <c r="AH113" s="1">
        <v>1</v>
      </c>
      <c r="AI113" s="1">
        <v>0</v>
      </c>
      <c r="AJ113" s="1">
        <v>0.15999999642372131</v>
      </c>
      <c r="AK113" s="1">
        <v>111115</v>
      </c>
      <c r="AL113">
        <f t="shared" si="365"/>
        <v>11.519319768682333</v>
      </c>
      <c r="AM113">
        <f t="shared" si="366"/>
        <v>6.6882901913558812E-3</v>
      </c>
      <c r="AN113">
        <f t="shared" si="367"/>
        <v>311.96270217895506</v>
      </c>
      <c r="AO113">
        <f t="shared" si="368"/>
        <v>318.38398971557615</v>
      </c>
      <c r="AP113">
        <f t="shared" si="369"/>
        <v>240.25550244237093</v>
      </c>
      <c r="AQ113">
        <f t="shared" si="370"/>
        <v>0.21453005646391815</v>
      </c>
      <c r="AR113">
        <f t="shared" si="371"/>
        <v>6.9561406881741865</v>
      </c>
      <c r="AS113">
        <f t="shared" si="372"/>
        <v>91.314562781327552</v>
      </c>
      <c r="AT113">
        <f t="shared" si="373"/>
        <v>44.806509955399818</v>
      </c>
      <c r="AU113">
        <f t="shared" si="374"/>
        <v>42.023345947265625</v>
      </c>
      <c r="AV113">
        <f t="shared" si="375"/>
        <v>8.2535577204695301</v>
      </c>
      <c r="AW113">
        <f t="shared" si="376"/>
        <v>0.13898407560638146</v>
      </c>
      <c r="AX113">
        <f t="shared" si="377"/>
        <v>3.5428802234416943</v>
      </c>
      <c r="AY113">
        <f t="shared" si="378"/>
        <v>4.7106774970278362</v>
      </c>
      <c r="AZ113">
        <f t="shared" si="379"/>
        <v>8.7194720952006935E-2</v>
      </c>
      <c r="BA113">
        <f t="shared" si="380"/>
        <v>15.428183789095712</v>
      </c>
      <c r="BB113">
        <f t="shared" si="381"/>
        <v>0.50840099443830544</v>
      </c>
      <c r="BC113">
        <f t="shared" si="382"/>
        <v>48.686177560488773</v>
      </c>
      <c r="BD113">
        <f t="shared" si="383"/>
        <v>394.51488306582348</v>
      </c>
      <c r="BE113">
        <f t="shared" si="384"/>
        <v>1.8593020784314788E-2</v>
      </c>
    </row>
    <row r="114" spans="1:115" x14ac:dyDescent="0.25">
      <c r="A114" s="1">
        <v>88</v>
      </c>
      <c r="B114" s="1" t="s">
        <v>132</v>
      </c>
      <c r="C114" s="1">
        <v>21060206</v>
      </c>
      <c r="D114" s="1">
        <v>1</v>
      </c>
      <c r="E114" s="1">
        <v>0</v>
      </c>
      <c r="F114">
        <f t="shared" si="357"/>
        <v>14.952435776844133</v>
      </c>
      <c r="G114">
        <f t="shared" si="358"/>
        <v>0.14177959668363904</v>
      </c>
      <c r="H114">
        <f t="shared" si="359"/>
        <v>202.70046916292955</v>
      </c>
      <c r="I114">
        <f t="shared" si="360"/>
        <v>6.6454708116628112</v>
      </c>
      <c r="J114">
        <f t="shared" si="361"/>
        <v>3.4137601368455659</v>
      </c>
      <c r="K114">
        <f t="shared" si="362"/>
        <v>38.812702178955078</v>
      </c>
      <c r="L114" s="1">
        <v>0.43401340399999999</v>
      </c>
      <c r="M114">
        <f t="shared" si="363"/>
        <v>2.642097213552733</v>
      </c>
      <c r="N114" s="1">
        <v>1</v>
      </c>
      <c r="O114">
        <f t="shared" si="364"/>
        <v>5.2841944271054659</v>
      </c>
      <c r="P114" s="1">
        <v>45.233810424804688</v>
      </c>
      <c r="Q114" s="1">
        <v>38.812702178955078</v>
      </c>
      <c r="R114" s="1">
        <v>47.017177581787109</v>
      </c>
      <c r="S114" s="1">
        <v>399.90155029296875</v>
      </c>
      <c r="T114" s="1">
        <v>398.37371826171875</v>
      </c>
      <c r="U114" s="1">
        <v>45.951313018798828</v>
      </c>
      <c r="V114" s="1">
        <v>46.501377105712891</v>
      </c>
      <c r="W114" s="1">
        <v>35.882583618164062</v>
      </c>
      <c r="X114" s="1">
        <v>36.312118530273437</v>
      </c>
      <c r="Y114" s="1">
        <v>499.96047973632812</v>
      </c>
      <c r="Z114" s="1">
        <v>1501.6119384765625</v>
      </c>
      <c r="AA114" s="1">
        <v>365.83551025390625</v>
      </c>
      <c r="AB114" s="1">
        <v>76.177970886230469</v>
      </c>
      <c r="AC114" s="1">
        <v>0.98375868797302246</v>
      </c>
      <c r="AD114" s="1">
        <v>7.4396595358848572E-2</v>
      </c>
      <c r="AE114" s="1">
        <v>0.66666668653488159</v>
      </c>
      <c r="AF114" s="1">
        <v>-0.21956524252891541</v>
      </c>
      <c r="AG114" s="1">
        <v>2.737391471862793</v>
      </c>
      <c r="AH114" s="1">
        <v>1</v>
      </c>
      <c r="AI114" s="1">
        <v>0</v>
      </c>
      <c r="AJ114" s="1">
        <v>0.15999999642372131</v>
      </c>
      <c r="AK114" s="1">
        <v>111115</v>
      </c>
      <c r="AL114">
        <f t="shared" si="365"/>
        <v>11.519470945563885</v>
      </c>
      <c r="AM114">
        <f t="shared" si="366"/>
        <v>6.6454708116628113E-3</v>
      </c>
      <c r="AN114">
        <f t="shared" si="367"/>
        <v>311.96270217895506</v>
      </c>
      <c r="AO114">
        <f t="shared" si="368"/>
        <v>318.38381042480466</v>
      </c>
      <c r="AP114">
        <f t="shared" si="369"/>
        <v>240.25790478606723</v>
      </c>
      <c r="AQ114">
        <f t="shared" si="370"/>
        <v>0.2272124739622334</v>
      </c>
      <c r="AR114">
        <f t="shared" si="371"/>
        <v>6.9561406881741865</v>
      </c>
      <c r="AS114">
        <f t="shared" si="372"/>
        <v>91.314334147374126</v>
      </c>
      <c r="AT114">
        <f t="shared" si="373"/>
        <v>44.812957041661235</v>
      </c>
      <c r="AU114">
        <f t="shared" si="374"/>
        <v>42.023256301879883</v>
      </c>
      <c r="AV114">
        <f t="shared" si="375"/>
        <v>8.2535187562075478</v>
      </c>
      <c r="AW114">
        <f t="shared" si="376"/>
        <v>0.13807492468417046</v>
      </c>
      <c r="AX114">
        <f t="shared" si="377"/>
        <v>3.5423805513286206</v>
      </c>
      <c r="AY114">
        <f t="shared" si="378"/>
        <v>4.7111382048789272</v>
      </c>
      <c r="AZ114">
        <f t="shared" si="379"/>
        <v>8.6622194597351501E-2</v>
      </c>
      <c r="BA114">
        <f t="shared" si="380"/>
        <v>15.441310438518904</v>
      </c>
      <c r="BB114">
        <f t="shared" si="381"/>
        <v>0.50881988412137635</v>
      </c>
      <c r="BC114">
        <f t="shared" si="382"/>
        <v>48.669787569546031</v>
      </c>
      <c r="BD114">
        <f t="shared" si="383"/>
        <v>394.55368692540077</v>
      </c>
      <c r="BE114">
        <f t="shared" si="384"/>
        <v>1.8444432203313259E-2</v>
      </c>
    </row>
    <row r="115" spans="1:115" x14ac:dyDescent="0.25">
      <c r="A115" s="1">
        <v>89</v>
      </c>
      <c r="B115" s="1" t="s">
        <v>132</v>
      </c>
      <c r="C115" s="1">
        <v>21060206</v>
      </c>
      <c r="D115" s="1">
        <v>1</v>
      </c>
      <c r="E115" s="1">
        <v>0</v>
      </c>
      <c r="F115">
        <f t="shared" si="357"/>
        <v>14.96112907608239</v>
      </c>
      <c r="G115">
        <f t="shared" si="358"/>
        <v>0.14216768279196762</v>
      </c>
      <c r="H115">
        <f t="shared" si="359"/>
        <v>203.03669120191569</v>
      </c>
      <c r="I115">
        <f t="shared" si="360"/>
        <v>6.6628606216240218</v>
      </c>
      <c r="J115">
        <f t="shared" si="361"/>
        <v>3.4136013655230344</v>
      </c>
      <c r="K115">
        <f t="shared" si="362"/>
        <v>38.811847686767578</v>
      </c>
      <c r="L115" s="1">
        <v>0.43401340399999999</v>
      </c>
      <c r="M115">
        <f t="shared" si="363"/>
        <v>2.642097213552733</v>
      </c>
      <c r="N115" s="1">
        <v>1</v>
      </c>
      <c r="O115">
        <f t="shared" si="364"/>
        <v>5.2841944271054659</v>
      </c>
      <c r="P115" s="1">
        <v>45.233627319335938</v>
      </c>
      <c r="Q115" s="1">
        <v>38.811847686767578</v>
      </c>
      <c r="R115" s="1">
        <v>47.016426086425781</v>
      </c>
      <c r="S115" s="1">
        <v>399.8896484375</v>
      </c>
      <c r="T115" s="1">
        <v>398.36044311523437</v>
      </c>
      <c r="U115" s="1">
        <v>45.947799682617187</v>
      </c>
      <c r="V115" s="1">
        <v>46.499313354492188</v>
      </c>
      <c r="W115" s="1">
        <v>35.880134582519531</v>
      </c>
      <c r="X115" s="1">
        <v>36.310806274414063</v>
      </c>
      <c r="Y115" s="1">
        <v>499.95233154296875</v>
      </c>
      <c r="Z115" s="1">
        <v>1501.67333984375</v>
      </c>
      <c r="AA115" s="1">
        <v>365.9669189453125</v>
      </c>
      <c r="AB115" s="1">
        <v>76.177879333496094</v>
      </c>
      <c r="AC115" s="1">
        <v>0.98375868797302246</v>
      </c>
      <c r="AD115" s="1">
        <v>7.4396595358848572E-2</v>
      </c>
      <c r="AE115" s="1">
        <v>0.66666668653488159</v>
      </c>
      <c r="AF115" s="1">
        <v>-0.21956524252891541</v>
      </c>
      <c r="AG115" s="1">
        <v>2.737391471862793</v>
      </c>
      <c r="AH115" s="1">
        <v>1</v>
      </c>
      <c r="AI115" s="1">
        <v>0</v>
      </c>
      <c r="AJ115" s="1">
        <v>0.15999999642372131</v>
      </c>
      <c r="AK115" s="1">
        <v>111115</v>
      </c>
      <c r="AL115">
        <f t="shared" si="365"/>
        <v>11.519283204971446</v>
      </c>
      <c r="AM115">
        <f t="shared" si="366"/>
        <v>6.6628606216240218E-3</v>
      </c>
      <c r="AN115">
        <f t="shared" si="367"/>
        <v>311.96184768676756</v>
      </c>
      <c r="AO115">
        <f t="shared" si="368"/>
        <v>318.38362731933591</v>
      </c>
      <c r="AP115">
        <f t="shared" si="369"/>
        <v>240.26772900459764</v>
      </c>
      <c r="AQ115">
        <f t="shared" si="370"/>
        <v>0.22218576730627043</v>
      </c>
      <c r="AR115">
        <f t="shared" si="371"/>
        <v>6.9558204473319636</v>
      </c>
      <c r="AS115">
        <f t="shared" si="372"/>
        <v>91.310240035435427</v>
      </c>
      <c r="AT115">
        <f t="shared" si="373"/>
        <v>44.81092668094324</v>
      </c>
      <c r="AU115">
        <f t="shared" si="374"/>
        <v>42.022737503051758</v>
      </c>
      <c r="AV115">
        <f t="shared" si="375"/>
        <v>8.2532932640319956</v>
      </c>
      <c r="AW115">
        <f t="shared" si="376"/>
        <v>0.13844296821872296</v>
      </c>
      <c r="AX115">
        <f t="shared" si="377"/>
        <v>3.5422190818089292</v>
      </c>
      <c r="AY115">
        <f t="shared" si="378"/>
        <v>4.7110741822230668</v>
      </c>
      <c r="AZ115">
        <f t="shared" si="379"/>
        <v>8.6853961958045123E-2</v>
      </c>
      <c r="BA115">
        <f t="shared" si="380"/>
        <v>15.466904562651843</v>
      </c>
      <c r="BB115">
        <f t="shared" si="381"/>
        <v>0.50968085489146553</v>
      </c>
      <c r="BC115">
        <f t="shared" si="382"/>
        <v>48.673652594167052</v>
      </c>
      <c r="BD115">
        <f t="shared" si="383"/>
        <v>394.53819082468516</v>
      </c>
      <c r="BE115">
        <f t="shared" si="384"/>
        <v>1.8457346234177628E-2</v>
      </c>
    </row>
    <row r="116" spans="1:115" x14ac:dyDescent="0.25">
      <c r="A116" s="1">
        <v>90</v>
      </c>
      <c r="B116" s="1" t="s">
        <v>133</v>
      </c>
      <c r="C116" s="1">
        <v>21060206</v>
      </c>
      <c r="D116" s="1">
        <v>1</v>
      </c>
      <c r="E116" s="1">
        <v>0</v>
      </c>
      <c r="F116">
        <f t="shared" si="357"/>
        <v>14.587405066191248</v>
      </c>
      <c r="G116">
        <f t="shared" si="358"/>
        <v>0.14266388142151273</v>
      </c>
      <c r="H116">
        <f t="shared" si="359"/>
        <v>207.74259831759539</v>
      </c>
      <c r="I116">
        <f t="shared" si="360"/>
        <v>6.686821161228889</v>
      </c>
      <c r="J116">
        <f t="shared" si="361"/>
        <v>3.4142536938009553</v>
      </c>
      <c r="K116">
        <f t="shared" si="362"/>
        <v>38.813282012939453</v>
      </c>
      <c r="L116" s="1">
        <v>0.43401340399999999</v>
      </c>
      <c r="M116">
        <f t="shared" si="363"/>
        <v>2.642097213552733</v>
      </c>
      <c r="N116" s="1">
        <v>1</v>
      </c>
      <c r="O116">
        <f t="shared" si="364"/>
        <v>5.2841944271054659</v>
      </c>
      <c r="P116" s="1">
        <v>45.233654022216797</v>
      </c>
      <c r="Q116" s="1">
        <v>38.813282012939453</v>
      </c>
      <c r="R116" s="1">
        <v>47.015880584716797</v>
      </c>
      <c r="S116" s="1">
        <v>399.87548828125</v>
      </c>
      <c r="T116" s="1">
        <v>398.37789916992187</v>
      </c>
      <c r="U116" s="1">
        <v>45.944438934326172</v>
      </c>
      <c r="V116" s="1">
        <v>46.497932434082031</v>
      </c>
      <c r="W116" s="1">
        <v>35.877361297607422</v>
      </c>
      <c r="X116" s="1">
        <v>36.309577941894531</v>
      </c>
      <c r="Y116" s="1">
        <v>499.95620727539062</v>
      </c>
      <c r="Z116" s="1">
        <v>1501.694091796875</v>
      </c>
      <c r="AA116" s="1">
        <v>366.113037109375</v>
      </c>
      <c r="AB116" s="1">
        <v>76.17767333984375</v>
      </c>
      <c r="AC116" s="1">
        <v>0.98375868797302246</v>
      </c>
      <c r="AD116" s="1">
        <v>7.4396595358848572E-2</v>
      </c>
      <c r="AE116" s="1">
        <v>0.66666668653488159</v>
      </c>
      <c r="AF116" s="1">
        <v>-0.21956524252891541</v>
      </c>
      <c r="AG116" s="1">
        <v>2.737391471862793</v>
      </c>
      <c r="AH116" s="1">
        <v>1</v>
      </c>
      <c r="AI116" s="1">
        <v>0</v>
      </c>
      <c r="AJ116" s="1">
        <v>0.15999999642372131</v>
      </c>
      <c r="AK116" s="1">
        <v>111115</v>
      </c>
      <c r="AL116">
        <f t="shared" si="365"/>
        <v>11.519372504803805</v>
      </c>
      <c r="AM116">
        <f t="shared" si="366"/>
        <v>6.6868211612288887E-3</v>
      </c>
      <c r="AN116">
        <f t="shared" si="367"/>
        <v>311.96328201293943</v>
      </c>
      <c r="AO116">
        <f t="shared" si="368"/>
        <v>318.38365402221677</v>
      </c>
      <c r="AP116">
        <f t="shared" si="369"/>
        <v>240.27104931702343</v>
      </c>
      <c r="AQ116">
        <f t="shared" si="370"/>
        <v>0.21498718801731537</v>
      </c>
      <c r="AR116">
        <f t="shared" si="371"/>
        <v>6.9563580017425819</v>
      </c>
      <c r="AS116">
        <f t="shared" si="372"/>
        <v>91.317543536790438</v>
      </c>
      <c r="AT116">
        <f t="shared" si="373"/>
        <v>44.819611102708407</v>
      </c>
      <c r="AU116">
        <f t="shared" si="374"/>
        <v>42.023468017578125</v>
      </c>
      <c r="AV116">
        <f t="shared" si="375"/>
        <v>8.2536107784440507</v>
      </c>
      <c r="AW116">
        <f t="shared" si="376"/>
        <v>0.13891346416254877</v>
      </c>
      <c r="AX116">
        <f t="shared" si="377"/>
        <v>3.5421043079416266</v>
      </c>
      <c r="AY116">
        <f t="shared" si="378"/>
        <v>4.7115064705024245</v>
      </c>
      <c r="AZ116">
        <f t="shared" si="379"/>
        <v>8.7150253265464689E-2</v>
      </c>
      <c r="BA116">
        <f t="shared" si="380"/>
        <v>15.825347793408158</v>
      </c>
      <c r="BB116">
        <f t="shared" si="381"/>
        <v>0.52147119293127764</v>
      </c>
      <c r="BC116">
        <f t="shared" si="382"/>
        <v>48.672341564751264</v>
      </c>
      <c r="BD116">
        <f t="shared" si="383"/>
        <v>394.65112546561943</v>
      </c>
      <c r="BE116">
        <f t="shared" si="384"/>
        <v>1.7990653417936254E-2</v>
      </c>
      <c r="BF116">
        <f>AVERAGE(F102:F116)</f>
        <v>15.096152594737116</v>
      </c>
      <c r="BG116">
        <f>AVERAGE(P102:P116)</f>
        <v>45.235252634684244</v>
      </c>
      <c r="BH116">
        <f>AVERAGE(Q102:Q116)</f>
        <v>38.822747548421226</v>
      </c>
      <c r="BI116">
        <f>AVERAGE(C102:C116)</f>
        <v>21060206</v>
      </c>
      <c r="BJ116">
        <f t="shared" ref="BJ116" si="385">AVERAGE(D102:D116)</f>
        <v>1</v>
      </c>
      <c r="BK116">
        <f t="shared" ref="BK116" si="386">AVERAGE(E102:E116)</f>
        <v>0</v>
      </c>
      <c r="BL116">
        <f t="shared" ref="BL116" si="387">AVERAGE(F102:F116)</f>
        <v>15.096152594737116</v>
      </c>
      <c r="BM116">
        <f t="shared" ref="BM116" si="388">AVERAGE(G102:G116)</f>
        <v>0.14354525951090322</v>
      </c>
      <c r="BN116">
        <f t="shared" ref="BN116" si="389">AVERAGE(H102:H116)</f>
        <v>203.0984398734513</v>
      </c>
      <c r="BO116">
        <f t="shared" ref="BO116" si="390">AVERAGE(I102:I116)</f>
        <v>6.7307603369654787</v>
      </c>
      <c r="BP116">
        <f t="shared" ref="BP116" si="391">AVERAGE(J102:J116)</f>
        <v>3.4160165655565424</v>
      </c>
      <c r="BQ116">
        <f t="shared" ref="BQ116" si="392">AVERAGE(K102:K116)</f>
        <v>38.822747548421226</v>
      </c>
      <c r="BR116">
        <f t="shared" ref="BR116" si="393">AVERAGE(L102:L116)</f>
        <v>0.43401340399999994</v>
      </c>
      <c r="BS116">
        <f t="shared" ref="BS116" si="394">AVERAGE(M102:M116)</f>
        <v>2.642097213552733</v>
      </c>
      <c r="BT116">
        <f t="shared" ref="BT116" si="395">AVERAGE(N102:N116)</f>
        <v>1</v>
      </c>
      <c r="BU116">
        <f t="shared" ref="BU116" si="396">AVERAGE(O102:O116)</f>
        <v>5.2841944271054659</v>
      </c>
      <c r="BV116">
        <f t="shared" ref="BV116" si="397">AVERAGE(P102:P116)</f>
        <v>45.235252634684244</v>
      </c>
      <c r="BW116">
        <f t="shared" ref="BW116" si="398">AVERAGE(Q102:Q116)</f>
        <v>38.822747548421226</v>
      </c>
      <c r="BX116">
        <f t="shared" ref="BX116" si="399">AVERAGE(R102:R116)</f>
        <v>47.019045766194658</v>
      </c>
      <c r="BY116">
        <f t="shared" ref="BY116" si="400">AVERAGE(S102:S116)</f>
        <v>399.92649129231773</v>
      </c>
      <c r="BZ116">
        <f t="shared" ref="BZ116" si="401">AVERAGE(T102:T116)</f>
        <v>398.38320109049477</v>
      </c>
      <c r="CA116">
        <f t="shared" ref="CA116" si="402">AVERAGE(U102:U116)</f>
        <v>45.96429443359375</v>
      </c>
      <c r="CB116">
        <f t="shared" ref="CB116" si="403">AVERAGE(V102:V116)</f>
        <v>46.521415964762369</v>
      </c>
      <c r="CC116">
        <f t="shared" ref="CC116" si="404">AVERAGE(W102:W116)</f>
        <v>35.889894358317058</v>
      </c>
      <c r="CD116">
        <f t="shared" ref="CD116" si="405">AVERAGE(X102:X116)</f>
        <v>36.32490641276042</v>
      </c>
      <c r="CE116">
        <f t="shared" ref="CE116" si="406">AVERAGE(Y102:Y116)</f>
        <v>499.95192871093752</v>
      </c>
      <c r="CF116">
        <f t="shared" ref="CF116" si="407">AVERAGE(Z102:Z116)</f>
        <v>1501.4751057942708</v>
      </c>
      <c r="CG116">
        <f t="shared" ref="CG116" si="408">AVERAGE(AA102:AA116)</f>
        <v>365.19540201822917</v>
      </c>
      <c r="CH116">
        <f t="shared" ref="CH116" si="409">AVERAGE(AB102:AB116)</f>
        <v>76.177631123860678</v>
      </c>
      <c r="CI116">
        <f t="shared" ref="CI116" si="410">AVERAGE(AC102:AC116)</f>
        <v>0.98375868797302246</v>
      </c>
      <c r="CJ116">
        <f t="shared" ref="CJ116" si="411">AVERAGE(AD102:AD116)</f>
        <v>7.4396595358848572E-2</v>
      </c>
      <c r="CK116">
        <f t="shared" ref="CK116" si="412">AVERAGE(AE102:AE116)</f>
        <v>0.66666668653488159</v>
      </c>
      <c r="CL116">
        <f t="shared" ref="CL116" si="413">AVERAGE(AF102:AF116)</f>
        <v>-0.21956524252891541</v>
      </c>
      <c r="CM116">
        <f t="shared" ref="CM116" si="414">AVERAGE(AG102:AG116)</f>
        <v>2.737391471862793</v>
      </c>
      <c r="CN116">
        <f t="shared" ref="CN116" si="415">AVERAGE(AH102:AH116)</f>
        <v>1</v>
      </c>
      <c r="CO116">
        <f t="shared" ref="CO116" si="416">AVERAGE(AI102:AI116)</f>
        <v>0</v>
      </c>
      <c r="CP116">
        <f t="shared" ref="CP116" si="417">AVERAGE(AJ102:AJ116)</f>
        <v>0.15999999642372131</v>
      </c>
      <c r="CQ116">
        <f t="shared" ref="CQ116" si="418">AVERAGE(AK102:AK116)</f>
        <v>111115</v>
      </c>
      <c r="CR116">
        <f t="shared" ref="CR116" si="419">AVERAGE(AL102:AL116)</f>
        <v>11.519273923414067</v>
      </c>
      <c r="CS116">
        <f t="shared" ref="CS116" si="420">AVERAGE(AM102:AM116)</f>
        <v>6.7307603369654778E-3</v>
      </c>
      <c r="CT116">
        <f t="shared" ref="CT116" si="421">AVERAGE(AN102:AN116)</f>
        <v>311.97274754842124</v>
      </c>
      <c r="CU116">
        <f t="shared" ref="CU116" si="422">AVERAGE(AO102:AO116)</f>
        <v>318.38525263468426</v>
      </c>
      <c r="CV116">
        <f t="shared" ref="CV116" si="423">AVERAGE(AP102:AP116)</f>
        <v>240.2360115573899</v>
      </c>
      <c r="CW116">
        <f t="shared" ref="CW116" si="424">AVERAGE(AQ102:AQ116)</f>
        <v>0.20105305212213895</v>
      </c>
      <c r="CX116">
        <f t="shared" ref="CX116" si="425">AVERAGE(AR102:AR116)</f>
        <v>6.959907827979646</v>
      </c>
      <c r="CY116">
        <f t="shared" ref="CY116" si="426">AVERAGE(AS102:AS116)</f>
        <v>91.364193617846212</v>
      </c>
      <c r="CZ116">
        <f t="shared" ref="CZ116" si="427">AVERAGE(AT102:AT116)</f>
        <v>44.842777653083822</v>
      </c>
      <c r="DA116">
        <f t="shared" ref="DA116" si="428">AVERAGE(AU102:AU116)</f>
        <v>42.029000091552732</v>
      </c>
      <c r="DB116">
        <f t="shared" ref="DB116" si="429">AVERAGE(AV102:AV116)</f>
        <v>8.2560160905812534</v>
      </c>
      <c r="DC116">
        <f t="shared" ref="DC116" si="430">AVERAGE(AW102:AW116)</f>
        <v>0.13974884085004241</v>
      </c>
      <c r="DD116">
        <f t="shared" ref="DD116" si="431">AVERAGE(AX102:AX116)</f>
        <v>3.5438912624231036</v>
      </c>
      <c r="DE116">
        <f t="shared" ref="DE116" si="432">AVERAGE(AY102:AY116)</f>
        <v>4.7121248281581511</v>
      </c>
      <c r="DF116">
        <f t="shared" ref="DF116" si="433">AVERAGE(AZ102:AZ116)</f>
        <v>8.7676356167589037E-2</v>
      </c>
      <c r="DG116">
        <f t="shared" ref="DG116" si="434">AVERAGE(BA102:BA116)</f>
        <v>15.47155882813073</v>
      </c>
      <c r="DH116">
        <f t="shared" ref="DH116" si="435">AVERAGE(BB102:BB116)</f>
        <v>0.50980662814264366</v>
      </c>
      <c r="DI116">
        <f t="shared" ref="DI116" si="436">AVERAGE(BC102:BC116)</f>
        <v>48.678447486135759</v>
      </c>
      <c r="DJ116">
        <f t="shared" ref="DJ116" si="437">AVERAGE(BD102:BD116)</f>
        <v>394.52645314451541</v>
      </c>
      <c r="DK116">
        <f t="shared" ref="DK116" si="438">AVERAGE(BE102:BE116)</f>
        <v>1.8626217330737056E-2</v>
      </c>
    </row>
    <row r="117" spans="1:115" x14ac:dyDescent="0.25">
      <c r="A117" s="1" t="s">
        <v>9</v>
      </c>
      <c r="B117" s="1" t="s"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2015-06-22T21:58:24Z</dcterms:created>
  <dcterms:modified xsi:type="dcterms:W3CDTF">2015-07-22T17:03:58Z</dcterms:modified>
</cp:coreProperties>
</file>