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as3_" sheetId="1" r:id="rId1"/>
  </sheets>
  <calcPr calcId="152511"/>
</workbook>
</file>

<file path=xl/calcChain.xml><?xml version="1.0" encoding="utf-8"?>
<calcChain xmlns="http://schemas.openxmlformats.org/spreadsheetml/2006/main">
  <c r="DE138" i="1" l="1"/>
  <c r="DD138" i="1"/>
  <c r="DB138" i="1"/>
  <c r="DA138" i="1"/>
  <c r="CV138" i="1"/>
  <c r="CU138" i="1"/>
  <c r="CT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T138" i="1"/>
  <c r="BR138" i="1"/>
  <c r="BK138" i="1"/>
  <c r="BJ138" i="1"/>
  <c r="BI138" i="1"/>
  <c r="DE120" i="1"/>
  <c r="DD120" i="1"/>
  <c r="DB120" i="1"/>
  <c r="DA120" i="1"/>
  <c r="CV120" i="1"/>
  <c r="CU120" i="1"/>
  <c r="CT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T120" i="1"/>
  <c r="BR120" i="1"/>
  <c r="BK120" i="1"/>
  <c r="BJ120" i="1"/>
  <c r="BI120" i="1"/>
  <c r="DE102" i="1"/>
  <c r="DD102" i="1"/>
  <c r="DB102" i="1"/>
  <c r="DA102" i="1"/>
  <c r="CV102" i="1"/>
  <c r="CU102" i="1"/>
  <c r="CT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T102" i="1"/>
  <c r="BR102" i="1"/>
  <c r="BK102" i="1"/>
  <c r="BJ102" i="1"/>
  <c r="BI102" i="1"/>
  <c r="DE84" i="1"/>
  <c r="DD84" i="1"/>
  <c r="DB84" i="1"/>
  <c r="DA84" i="1"/>
  <c r="CV84" i="1"/>
  <c r="CU84" i="1"/>
  <c r="CT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T84" i="1"/>
  <c r="BR84" i="1"/>
  <c r="BK84" i="1"/>
  <c r="BJ84" i="1"/>
  <c r="BI84" i="1"/>
  <c r="DE67" i="1"/>
  <c r="DD67" i="1"/>
  <c r="DB67" i="1"/>
  <c r="DA67" i="1"/>
  <c r="CV67" i="1"/>
  <c r="CU67" i="1"/>
  <c r="CT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T67" i="1"/>
  <c r="BR67" i="1"/>
  <c r="BK67" i="1"/>
  <c r="BJ67" i="1"/>
  <c r="BI67" i="1"/>
  <c r="DE49" i="1"/>
  <c r="DD49" i="1"/>
  <c r="DB49" i="1"/>
  <c r="DA49" i="1"/>
  <c r="CV49" i="1"/>
  <c r="CU49" i="1"/>
  <c r="CT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T49" i="1"/>
  <c r="BR49" i="1"/>
  <c r="BK49" i="1"/>
  <c r="BJ49" i="1"/>
  <c r="BI49" i="1"/>
  <c r="DE32" i="1"/>
  <c r="DD32" i="1"/>
  <c r="DB32" i="1"/>
  <c r="DA32" i="1"/>
  <c r="CV32" i="1"/>
  <c r="CU32" i="1"/>
  <c r="CT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T32" i="1"/>
  <c r="BR32" i="1"/>
  <c r="BK32" i="1"/>
  <c r="BJ32" i="1"/>
  <c r="BI32" i="1"/>
  <c r="BG32" i="1" l="1"/>
  <c r="BG49" i="1"/>
  <c r="BG67" i="1"/>
  <c r="BG84" i="1"/>
  <c r="BG102" i="1"/>
  <c r="BG120" i="1"/>
  <c r="BG138" i="1"/>
  <c r="BH49" i="1"/>
  <c r="BH67" i="1"/>
  <c r="BH84" i="1"/>
  <c r="BH102" i="1"/>
  <c r="BH120" i="1"/>
  <c r="BH138" i="1"/>
  <c r="BH32" i="1"/>
  <c r="M18" i="1"/>
  <c r="O18" i="1"/>
  <c r="AL18" i="1"/>
  <c r="AM18" i="1"/>
  <c r="AN18" i="1"/>
  <c r="AO18" i="1"/>
  <c r="AP18" i="1"/>
  <c r="AU18" i="1"/>
  <c r="AV18" i="1" s="1"/>
  <c r="AX18" i="1"/>
  <c r="M19" i="1"/>
  <c r="O19" i="1"/>
  <c r="AL19" i="1"/>
  <c r="F19" i="1" s="1"/>
  <c r="BD19" i="1" s="1"/>
  <c r="AM19" i="1"/>
  <c r="I19" i="1" s="1"/>
  <c r="AN19" i="1"/>
  <c r="AO19" i="1"/>
  <c r="AP19" i="1"/>
  <c r="AU19" i="1"/>
  <c r="AV19" i="1" s="1"/>
  <c r="AX19" i="1"/>
  <c r="AY19" i="1"/>
  <c r="M20" i="1"/>
  <c r="O20" i="1" s="1"/>
  <c r="AL20" i="1"/>
  <c r="F20" i="1" s="1"/>
  <c r="AM20" i="1"/>
  <c r="I20" i="1" s="1"/>
  <c r="AN20" i="1"/>
  <c r="AO20" i="1"/>
  <c r="AP20" i="1"/>
  <c r="AU20" i="1"/>
  <c r="AV20" i="1" s="1"/>
  <c r="AX20" i="1"/>
  <c r="M21" i="1"/>
  <c r="O21" i="1"/>
  <c r="AL21" i="1"/>
  <c r="F21" i="1" s="1"/>
  <c r="AM21" i="1"/>
  <c r="I21" i="1" s="1"/>
  <c r="AN21" i="1"/>
  <c r="AO21" i="1"/>
  <c r="AP21" i="1"/>
  <c r="AQ21" i="1" s="1"/>
  <c r="K21" i="1" s="1"/>
  <c r="AR21" i="1" s="1"/>
  <c r="AU21" i="1"/>
  <c r="AV21" i="1" s="1"/>
  <c r="AY21" i="1" s="1"/>
  <c r="AX21" i="1"/>
  <c r="M22" i="1"/>
  <c r="O22" i="1" s="1"/>
  <c r="AL22" i="1"/>
  <c r="F22" i="1" s="1"/>
  <c r="AN22" i="1"/>
  <c r="AO22" i="1"/>
  <c r="AP22" i="1"/>
  <c r="AU22" i="1"/>
  <c r="AV22" i="1" s="1"/>
  <c r="AX22" i="1"/>
  <c r="I23" i="1"/>
  <c r="M23" i="1"/>
  <c r="O23" i="1" s="1"/>
  <c r="AL23" i="1"/>
  <c r="F23" i="1" s="1"/>
  <c r="AM23" i="1"/>
  <c r="AN23" i="1"/>
  <c r="AO23" i="1"/>
  <c r="AP23" i="1"/>
  <c r="AU23" i="1"/>
  <c r="AV23" i="1" s="1"/>
  <c r="AY23" i="1" s="1"/>
  <c r="AX23" i="1"/>
  <c r="M24" i="1"/>
  <c r="O24" i="1" s="1"/>
  <c r="AL24" i="1"/>
  <c r="F24" i="1" s="1"/>
  <c r="AM24" i="1"/>
  <c r="I24" i="1" s="1"/>
  <c r="AN24" i="1"/>
  <c r="AO24" i="1"/>
  <c r="AP24" i="1"/>
  <c r="AQ24" i="1"/>
  <c r="K24" i="1" s="1"/>
  <c r="AR24" i="1" s="1"/>
  <c r="AU24" i="1"/>
  <c r="AV24" i="1" s="1"/>
  <c r="AY24" i="1" s="1"/>
  <c r="AX24" i="1"/>
  <c r="M25" i="1"/>
  <c r="O25" i="1"/>
  <c r="AL25" i="1"/>
  <c r="F25" i="1" s="1"/>
  <c r="AN25" i="1"/>
  <c r="AO25" i="1"/>
  <c r="AP25" i="1"/>
  <c r="AU25" i="1"/>
  <c r="AV25" i="1" s="1"/>
  <c r="AY25" i="1" s="1"/>
  <c r="AX25" i="1"/>
  <c r="M26" i="1"/>
  <c r="O26" i="1" s="1"/>
  <c r="AL26" i="1"/>
  <c r="F26" i="1" s="1"/>
  <c r="AM26" i="1"/>
  <c r="I26" i="1" s="1"/>
  <c r="AN26" i="1"/>
  <c r="AO26" i="1"/>
  <c r="AP26" i="1"/>
  <c r="AQ26" i="1" s="1"/>
  <c r="K26" i="1" s="1"/>
  <c r="AR26" i="1" s="1"/>
  <c r="AU26" i="1"/>
  <c r="AV26" i="1" s="1"/>
  <c r="AX26" i="1"/>
  <c r="M27" i="1"/>
  <c r="O27" i="1" s="1"/>
  <c r="AL27" i="1"/>
  <c r="F27" i="1" s="1"/>
  <c r="AN27" i="1"/>
  <c r="AO27" i="1"/>
  <c r="AP27" i="1"/>
  <c r="AU27" i="1"/>
  <c r="AV27" i="1" s="1"/>
  <c r="AX27" i="1"/>
  <c r="M28" i="1"/>
  <c r="O28" i="1" s="1"/>
  <c r="AL28" i="1"/>
  <c r="F28" i="1" s="1"/>
  <c r="AM28" i="1"/>
  <c r="I28" i="1" s="1"/>
  <c r="AN28" i="1"/>
  <c r="AO28" i="1"/>
  <c r="AQ28" i="1" s="1"/>
  <c r="K28" i="1" s="1"/>
  <c r="AR28" i="1" s="1"/>
  <c r="AP28" i="1"/>
  <c r="AU28" i="1"/>
  <c r="AV28" i="1" s="1"/>
  <c r="AX28" i="1"/>
  <c r="M29" i="1"/>
  <c r="O29" i="1" s="1"/>
  <c r="AL29" i="1"/>
  <c r="F29" i="1" s="1"/>
  <c r="AN29" i="1"/>
  <c r="AO29" i="1"/>
  <c r="AP29" i="1"/>
  <c r="AU29" i="1"/>
  <c r="AV29" i="1" s="1"/>
  <c r="AX29" i="1"/>
  <c r="M30" i="1"/>
  <c r="O30" i="1"/>
  <c r="AL30" i="1"/>
  <c r="F30" i="1" s="1"/>
  <c r="BD30" i="1" s="1"/>
  <c r="AN30" i="1"/>
  <c r="AO30" i="1"/>
  <c r="AP30" i="1"/>
  <c r="AU30" i="1"/>
  <c r="AV30" i="1" s="1"/>
  <c r="AY30" i="1" s="1"/>
  <c r="AX30" i="1"/>
  <c r="M31" i="1"/>
  <c r="O31" i="1" s="1"/>
  <c r="BD31" i="1" s="1"/>
  <c r="AL31" i="1"/>
  <c r="F31" i="1" s="1"/>
  <c r="AM31" i="1"/>
  <c r="I31" i="1" s="1"/>
  <c r="AN31" i="1"/>
  <c r="AO31" i="1"/>
  <c r="AP31" i="1"/>
  <c r="AQ31" i="1"/>
  <c r="K31" i="1" s="1"/>
  <c r="AR31" i="1" s="1"/>
  <c r="AU31" i="1"/>
  <c r="AV31" i="1" s="1"/>
  <c r="AX31" i="1"/>
  <c r="M32" i="1"/>
  <c r="O32" i="1" s="1"/>
  <c r="AL32" i="1"/>
  <c r="AM32" i="1" s="1"/>
  <c r="AN32" i="1"/>
  <c r="AO32" i="1"/>
  <c r="AP32" i="1"/>
  <c r="AU32" i="1"/>
  <c r="AV32" i="1" s="1"/>
  <c r="AY32" i="1" s="1"/>
  <c r="AX32" i="1"/>
  <c r="M35" i="1"/>
  <c r="AL35" i="1"/>
  <c r="AN35" i="1"/>
  <c r="AO35" i="1"/>
  <c r="AP35" i="1"/>
  <c r="AU35" i="1"/>
  <c r="AV35" i="1"/>
  <c r="AX35" i="1"/>
  <c r="M36" i="1"/>
  <c r="O36" i="1" s="1"/>
  <c r="AL36" i="1"/>
  <c r="AM36" i="1" s="1"/>
  <c r="AN36" i="1"/>
  <c r="AO36" i="1"/>
  <c r="AP36" i="1"/>
  <c r="AQ36" i="1" s="1"/>
  <c r="K36" i="1" s="1"/>
  <c r="AR36" i="1" s="1"/>
  <c r="AU36" i="1"/>
  <c r="AV36" i="1"/>
  <c r="AX36" i="1"/>
  <c r="M37" i="1"/>
  <c r="O37" i="1" s="1"/>
  <c r="AL37" i="1"/>
  <c r="AM37" i="1" s="1"/>
  <c r="AN37" i="1"/>
  <c r="AO37" i="1"/>
  <c r="AP37" i="1"/>
  <c r="AU37" i="1"/>
  <c r="AV37" i="1" s="1"/>
  <c r="AY37" i="1" s="1"/>
  <c r="AX37" i="1"/>
  <c r="M38" i="1"/>
  <c r="O38" i="1" s="1"/>
  <c r="AL38" i="1"/>
  <c r="AM38" i="1" s="1"/>
  <c r="AN38" i="1"/>
  <c r="AO38" i="1"/>
  <c r="AP38" i="1"/>
  <c r="AQ38" i="1" s="1"/>
  <c r="K38" i="1" s="1"/>
  <c r="AR38" i="1" s="1"/>
  <c r="AU38" i="1"/>
  <c r="AV38" i="1"/>
  <c r="AX38" i="1"/>
  <c r="M39" i="1"/>
  <c r="O39" i="1" s="1"/>
  <c r="AL39" i="1"/>
  <c r="AM39" i="1" s="1"/>
  <c r="AN39" i="1"/>
  <c r="AO39" i="1"/>
  <c r="AP39" i="1"/>
  <c r="AU39" i="1"/>
  <c r="AV39" i="1" s="1"/>
  <c r="AY39" i="1" s="1"/>
  <c r="AX39" i="1"/>
  <c r="M40" i="1"/>
  <c r="O40" i="1" s="1"/>
  <c r="AL40" i="1"/>
  <c r="AM40" i="1" s="1"/>
  <c r="AN40" i="1"/>
  <c r="AO40" i="1"/>
  <c r="AP40" i="1"/>
  <c r="AQ40" i="1" s="1"/>
  <c r="K40" i="1" s="1"/>
  <c r="AR40" i="1" s="1"/>
  <c r="AU40" i="1"/>
  <c r="AV40" i="1"/>
  <c r="AX40" i="1"/>
  <c r="M41" i="1"/>
  <c r="O41" i="1" s="1"/>
  <c r="AL41" i="1"/>
  <c r="AM41" i="1" s="1"/>
  <c r="AN41" i="1"/>
  <c r="AO41" i="1"/>
  <c r="AP41" i="1"/>
  <c r="AQ41" i="1" s="1"/>
  <c r="K41" i="1" s="1"/>
  <c r="AR41" i="1" s="1"/>
  <c r="AU41" i="1"/>
  <c r="AV41" i="1"/>
  <c r="AX41" i="1"/>
  <c r="M42" i="1"/>
  <c r="O42" i="1" s="1"/>
  <c r="AL42" i="1"/>
  <c r="AM42" i="1" s="1"/>
  <c r="AN42" i="1"/>
  <c r="AO42" i="1"/>
  <c r="AP42" i="1"/>
  <c r="AU42" i="1"/>
  <c r="AV42" i="1" s="1"/>
  <c r="AY42" i="1" s="1"/>
  <c r="AX42" i="1"/>
  <c r="M43" i="1"/>
  <c r="O43" i="1" s="1"/>
  <c r="AL43" i="1"/>
  <c r="AM43" i="1" s="1"/>
  <c r="AN43" i="1"/>
  <c r="AO43" i="1"/>
  <c r="AP43" i="1"/>
  <c r="AU43" i="1"/>
  <c r="AV43" i="1"/>
  <c r="AX43" i="1"/>
  <c r="M44" i="1"/>
  <c r="O44" i="1" s="1"/>
  <c r="AL44" i="1"/>
  <c r="AN44" i="1"/>
  <c r="AO44" i="1"/>
  <c r="AP44" i="1"/>
  <c r="AU44" i="1"/>
  <c r="AV44" i="1" s="1"/>
  <c r="AY44" i="1" s="1"/>
  <c r="AX44" i="1"/>
  <c r="M45" i="1"/>
  <c r="O45" i="1" s="1"/>
  <c r="AL45" i="1"/>
  <c r="AM45" i="1" s="1"/>
  <c r="AN45" i="1"/>
  <c r="AO45" i="1"/>
  <c r="AP45" i="1"/>
  <c r="AU45" i="1"/>
  <c r="AV45" i="1"/>
  <c r="AX45" i="1"/>
  <c r="M46" i="1"/>
  <c r="O46" i="1" s="1"/>
  <c r="AL46" i="1"/>
  <c r="AM46" i="1" s="1"/>
  <c r="AN46" i="1"/>
  <c r="AO46" i="1"/>
  <c r="AP46" i="1"/>
  <c r="AQ46" i="1" s="1"/>
  <c r="K46" i="1" s="1"/>
  <c r="AR46" i="1" s="1"/>
  <c r="AU46" i="1"/>
  <c r="AV46" i="1"/>
  <c r="AX46" i="1"/>
  <c r="M47" i="1"/>
  <c r="O47" i="1" s="1"/>
  <c r="AL47" i="1"/>
  <c r="F47" i="1" s="1"/>
  <c r="AN47" i="1"/>
  <c r="AO47" i="1"/>
  <c r="AP47" i="1"/>
  <c r="AU47" i="1"/>
  <c r="AV47" i="1" s="1"/>
  <c r="AY47" i="1" s="1"/>
  <c r="AX47" i="1"/>
  <c r="M48" i="1"/>
  <c r="O48" i="1" s="1"/>
  <c r="AL48" i="1"/>
  <c r="F48" i="1" s="1"/>
  <c r="AN48" i="1"/>
  <c r="AO48" i="1"/>
  <c r="AP48" i="1"/>
  <c r="AU48" i="1"/>
  <c r="AV48" i="1"/>
  <c r="AX48" i="1"/>
  <c r="M49" i="1"/>
  <c r="O49" i="1" s="1"/>
  <c r="AL49" i="1"/>
  <c r="F49" i="1" s="1"/>
  <c r="AN49" i="1"/>
  <c r="AO49" i="1"/>
  <c r="AP49" i="1"/>
  <c r="AU49" i="1"/>
  <c r="AV49" i="1" s="1"/>
  <c r="AY49" i="1" s="1"/>
  <c r="AX49" i="1"/>
  <c r="M53" i="1"/>
  <c r="AL53" i="1"/>
  <c r="AN53" i="1"/>
  <c r="AO53" i="1"/>
  <c r="AP53" i="1"/>
  <c r="AU53" i="1"/>
  <c r="AV53" i="1"/>
  <c r="AX53" i="1"/>
  <c r="M54" i="1"/>
  <c r="O54" i="1" s="1"/>
  <c r="AL54" i="1"/>
  <c r="AM54" i="1" s="1"/>
  <c r="AN54" i="1"/>
  <c r="AO54" i="1"/>
  <c r="AP54" i="1"/>
  <c r="AU54" i="1"/>
  <c r="AV54" i="1"/>
  <c r="AX54" i="1"/>
  <c r="M55" i="1"/>
  <c r="O55" i="1" s="1"/>
  <c r="AL55" i="1"/>
  <c r="AM55" i="1" s="1"/>
  <c r="AN55" i="1"/>
  <c r="AO55" i="1"/>
  <c r="AP55" i="1"/>
  <c r="AU55" i="1"/>
  <c r="AV55" i="1" s="1"/>
  <c r="AY55" i="1" s="1"/>
  <c r="AX55" i="1"/>
  <c r="M56" i="1"/>
  <c r="O56" i="1" s="1"/>
  <c r="AL56" i="1"/>
  <c r="AM56" i="1" s="1"/>
  <c r="AN56" i="1"/>
  <c r="AO56" i="1"/>
  <c r="AP56" i="1"/>
  <c r="AU56" i="1"/>
  <c r="AV56" i="1"/>
  <c r="AX56" i="1"/>
  <c r="M57" i="1"/>
  <c r="O57" i="1" s="1"/>
  <c r="AL57" i="1"/>
  <c r="AM57" i="1" s="1"/>
  <c r="AN57" i="1"/>
  <c r="AO57" i="1"/>
  <c r="AP57" i="1"/>
  <c r="AU57" i="1"/>
  <c r="AV57" i="1" s="1"/>
  <c r="AY57" i="1" s="1"/>
  <c r="AX57" i="1"/>
  <c r="M58" i="1"/>
  <c r="O58" i="1" s="1"/>
  <c r="AL58" i="1"/>
  <c r="AM58" i="1" s="1"/>
  <c r="AN58" i="1"/>
  <c r="AO58" i="1"/>
  <c r="AP58" i="1"/>
  <c r="AU58" i="1"/>
  <c r="AV58" i="1"/>
  <c r="AX58" i="1"/>
  <c r="M59" i="1"/>
  <c r="O59" i="1" s="1"/>
  <c r="AL59" i="1"/>
  <c r="AM59" i="1" s="1"/>
  <c r="AN59" i="1"/>
  <c r="AO59" i="1"/>
  <c r="AP59" i="1"/>
  <c r="AQ59" i="1" s="1"/>
  <c r="K59" i="1" s="1"/>
  <c r="AR59" i="1" s="1"/>
  <c r="AU59" i="1"/>
  <c r="AV59" i="1"/>
  <c r="AX59" i="1"/>
  <c r="M60" i="1"/>
  <c r="O60" i="1" s="1"/>
  <c r="AL60" i="1"/>
  <c r="AM60" i="1" s="1"/>
  <c r="AN60" i="1"/>
  <c r="AO60" i="1"/>
  <c r="AP60" i="1"/>
  <c r="AU60" i="1"/>
  <c r="AV60" i="1" s="1"/>
  <c r="AY60" i="1" s="1"/>
  <c r="AX60" i="1"/>
  <c r="M61" i="1"/>
  <c r="O61" i="1" s="1"/>
  <c r="AL61" i="1"/>
  <c r="AM61" i="1" s="1"/>
  <c r="AN61" i="1"/>
  <c r="AO61" i="1"/>
  <c r="AP61" i="1"/>
  <c r="AU61" i="1"/>
  <c r="AV61" i="1"/>
  <c r="AX61" i="1"/>
  <c r="M62" i="1"/>
  <c r="O62" i="1" s="1"/>
  <c r="AL62" i="1"/>
  <c r="AM62" i="1" s="1"/>
  <c r="AN62" i="1"/>
  <c r="AO62" i="1"/>
  <c r="AP62" i="1"/>
  <c r="AU62" i="1"/>
  <c r="AV62" i="1" s="1"/>
  <c r="AY62" i="1" s="1"/>
  <c r="AX62" i="1"/>
  <c r="M63" i="1"/>
  <c r="O63" i="1" s="1"/>
  <c r="AL63" i="1"/>
  <c r="F63" i="1" s="1"/>
  <c r="AN63" i="1"/>
  <c r="AO63" i="1"/>
  <c r="AP63" i="1"/>
  <c r="AU63" i="1"/>
  <c r="AV63" i="1"/>
  <c r="AX63" i="1"/>
  <c r="M64" i="1"/>
  <c r="O64" i="1" s="1"/>
  <c r="AL64" i="1"/>
  <c r="AM64" i="1" s="1"/>
  <c r="AN64" i="1"/>
  <c r="AO64" i="1"/>
  <c r="AP64" i="1"/>
  <c r="AQ64" i="1" s="1"/>
  <c r="K64" i="1" s="1"/>
  <c r="AR64" i="1" s="1"/>
  <c r="AU64" i="1"/>
  <c r="AV64" i="1"/>
  <c r="AX64" i="1"/>
  <c r="M65" i="1"/>
  <c r="O65" i="1" s="1"/>
  <c r="AL65" i="1"/>
  <c r="AM65" i="1" s="1"/>
  <c r="AN65" i="1"/>
  <c r="AO65" i="1"/>
  <c r="AP65" i="1"/>
  <c r="AU65" i="1"/>
  <c r="AV65" i="1" s="1"/>
  <c r="AY65" i="1" s="1"/>
  <c r="AX65" i="1"/>
  <c r="M66" i="1"/>
  <c r="O66" i="1" s="1"/>
  <c r="AL66" i="1"/>
  <c r="AM66" i="1" s="1"/>
  <c r="AN66" i="1"/>
  <c r="AO66" i="1"/>
  <c r="AP66" i="1"/>
  <c r="AU66" i="1"/>
  <c r="AV66" i="1"/>
  <c r="AX66" i="1"/>
  <c r="M67" i="1"/>
  <c r="O67" i="1" s="1"/>
  <c r="AL67" i="1"/>
  <c r="AM67" i="1" s="1"/>
  <c r="AN67" i="1"/>
  <c r="AO67" i="1"/>
  <c r="AP67" i="1"/>
  <c r="AU67" i="1"/>
  <c r="AV67" i="1" s="1"/>
  <c r="AY67" i="1" s="1"/>
  <c r="AX67" i="1"/>
  <c r="M70" i="1"/>
  <c r="AL70" i="1"/>
  <c r="AN70" i="1"/>
  <c r="AO70" i="1"/>
  <c r="AP70" i="1"/>
  <c r="AU70" i="1"/>
  <c r="AV70" i="1"/>
  <c r="AX70" i="1"/>
  <c r="M71" i="1"/>
  <c r="O71" i="1" s="1"/>
  <c r="AL71" i="1"/>
  <c r="AM71" i="1" s="1"/>
  <c r="AN71" i="1"/>
  <c r="AO71" i="1"/>
  <c r="AP71" i="1"/>
  <c r="AU71" i="1"/>
  <c r="AV71" i="1"/>
  <c r="AX71" i="1"/>
  <c r="M72" i="1"/>
  <c r="O72" i="1" s="1"/>
  <c r="AL72" i="1"/>
  <c r="AM72" i="1" s="1"/>
  <c r="AN72" i="1"/>
  <c r="AO72" i="1"/>
  <c r="AP72" i="1"/>
  <c r="AU72" i="1"/>
  <c r="AV72" i="1" s="1"/>
  <c r="AY72" i="1" s="1"/>
  <c r="AX72" i="1"/>
  <c r="M73" i="1"/>
  <c r="O73" i="1" s="1"/>
  <c r="AL73" i="1"/>
  <c r="AM73" i="1" s="1"/>
  <c r="AN73" i="1"/>
  <c r="AO73" i="1"/>
  <c r="AP73" i="1"/>
  <c r="AU73" i="1"/>
  <c r="AV73" i="1"/>
  <c r="AX73" i="1"/>
  <c r="M74" i="1"/>
  <c r="O74" i="1" s="1"/>
  <c r="AL74" i="1"/>
  <c r="AM74" i="1" s="1"/>
  <c r="AN74" i="1"/>
  <c r="AO74" i="1"/>
  <c r="AP74" i="1"/>
  <c r="AU74" i="1"/>
  <c r="AV74" i="1" s="1"/>
  <c r="AY74" i="1" s="1"/>
  <c r="AX74" i="1"/>
  <c r="M75" i="1"/>
  <c r="O75" i="1" s="1"/>
  <c r="AL75" i="1"/>
  <c r="AM75" i="1" s="1"/>
  <c r="AN75" i="1"/>
  <c r="AO75" i="1"/>
  <c r="AP75" i="1"/>
  <c r="AQ75" i="1" s="1"/>
  <c r="K75" i="1" s="1"/>
  <c r="AR75" i="1" s="1"/>
  <c r="AU75" i="1"/>
  <c r="AV75" i="1"/>
  <c r="AX75" i="1"/>
  <c r="M76" i="1"/>
  <c r="O76" i="1" s="1"/>
  <c r="AL76" i="1"/>
  <c r="AM76" i="1" s="1"/>
  <c r="AN76" i="1"/>
  <c r="AO76" i="1"/>
  <c r="AP76" i="1"/>
  <c r="AU76" i="1"/>
  <c r="AV76" i="1"/>
  <c r="AX76" i="1"/>
  <c r="M77" i="1"/>
  <c r="O77" i="1" s="1"/>
  <c r="AL77" i="1"/>
  <c r="AM77" i="1" s="1"/>
  <c r="AN77" i="1"/>
  <c r="AO77" i="1"/>
  <c r="AP77" i="1"/>
  <c r="AU77" i="1"/>
  <c r="AV77" i="1" s="1"/>
  <c r="AY77" i="1" s="1"/>
  <c r="AX77" i="1"/>
  <c r="M78" i="1"/>
  <c r="O78" i="1" s="1"/>
  <c r="AL78" i="1"/>
  <c r="AM78" i="1" s="1"/>
  <c r="AN78" i="1"/>
  <c r="AO78" i="1"/>
  <c r="AP78" i="1"/>
  <c r="AQ78" i="1" s="1"/>
  <c r="K78" i="1" s="1"/>
  <c r="AR78" i="1" s="1"/>
  <c r="AU78" i="1"/>
  <c r="AV78" i="1"/>
  <c r="AX78" i="1"/>
  <c r="M79" i="1"/>
  <c r="O79" i="1" s="1"/>
  <c r="AL79" i="1"/>
  <c r="AM79" i="1" s="1"/>
  <c r="AN79" i="1"/>
  <c r="AO79" i="1"/>
  <c r="AP79" i="1"/>
  <c r="AU79" i="1"/>
  <c r="AV79" i="1" s="1"/>
  <c r="AY79" i="1" s="1"/>
  <c r="AX79" i="1"/>
  <c r="M80" i="1"/>
  <c r="O80" i="1" s="1"/>
  <c r="AL80" i="1"/>
  <c r="AM80" i="1" s="1"/>
  <c r="AN80" i="1"/>
  <c r="AO80" i="1"/>
  <c r="AP80" i="1"/>
  <c r="AQ80" i="1" s="1"/>
  <c r="K80" i="1" s="1"/>
  <c r="AR80" i="1" s="1"/>
  <c r="AU80" i="1"/>
  <c r="AV80" i="1"/>
  <c r="AX80" i="1"/>
  <c r="M81" i="1"/>
  <c r="O81" i="1" s="1"/>
  <c r="AL81" i="1"/>
  <c r="AM81" i="1" s="1"/>
  <c r="AN81" i="1"/>
  <c r="AO81" i="1"/>
  <c r="AP81" i="1"/>
  <c r="AU81" i="1"/>
  <c r="AV81" i="1"/>
  <c r="AX81" i="1"/>
  <c r="M82" i="1"/>
  <c r="O82" i="1" s="1"/>
  <c r="AL82" i="1"/>
  <c r="AM82" i="1" s="1"/>
  <c r="AN82" i="1"/>
  <c r="AO82" i="1"/>
  <c r="AP82" i="1"/>
  <c r="AU82" i="1"/>
  <c r="AV82" i="1" s="1"/>
  <c r="AY82" i="1" s="1"/>
  <c r="AX82" i="1"/>
  <c r="M83" i="1"/>
  <c r="O83" i="1" s="1"/>
  <c r="AL83" i="1"/>
  <c r="AM83" i="1" s="1"/>
  <c r="AN83" i="1"/>
  <c r="AO83" i="1"/>
  <c r="AP83" i="1"/>
  <c r="AQ83" i="1" s="1"/>
  <c r="K83" i="1" s="1"/>
  <c r="AR83" i="1" s="1"/>
  <c r="AU83" i="1"/>
  <c r="AV83" i="1"/>
  <c r="AX83" i="1"/>
  <c r="M84" i="1"/>
  <c r="O84" i="1" s="1"/>
  <c r="AL84" i="1"/>
  <c r="AM84" i="1" s="1"/>
  <c r="AN84" i="1"/>
  <c r="AO84" i="1"/>
  <c r="AP84" i="1"/>
  <c r="AU84" i="1"/>
  <c r="AV84" i="1" s="1"/>
  <c r="AY84" i="1" s="1"/>
  <c r="AX84" i="1"/>
  <c r="M88" i="1"/>
  <c r="AL88" i="1"/>
  <c r="AN88" i="1"/>
  <c r="AO88" i="1"/>
  <c r="AP88" i="1"/>
  <c r="AU88" i="1"/>
  <c r="AV88" i="1"/>
  <c r="AX88" i="1"/>
  <c r="M89" i="1"/>
  <c r="O89" i="1" s="1"/>
  <c r="AL89" i="1"/>
  <c r="AM89" i="1" s="1"/>
  <c r="AN89" i="1"/>
  <c r="AO89" i="1"/>
  <c r="AP89" i="1"/>
  <c r="AU89" i="1"/>
  <c r="AV89" i="1"/>
  <c r="AX89" i="1"/>
  <c r="M90" i="1"/>
  <c r="O90" i="1" s="1"/>
  <c r="AL90" i="1"/>
  <c r="AM90" i="1" s="1"/>
  <c r="AN90" i="1"/>
  <c r="AO90" i="1"/>
  <c r="AP90" i="1"/>
  <c r="AU90" i="1"/>
  <c r="AV90" i="1" s="1"/>
  <c r="AY90" i="1" s="1"/>
  <c r="AX90" i="1"/>
  <c r="M91" i="1"/>
  <c r="O91" i="1" s="1"/>
  <c r="AL91" i="1"/>
  <c r="AM91" i="1" s="1"/>
  <c r="AN91" i="1"/>
  <c r="AO91" i="1"/>
  <c r="AP91" i="1"/>
  <c r="AQ91" i="1" s="1"/>
  <c r="K91" i="1" s="1"/>
  <c r="AR91" i="1" s="1"/>
  <c r="AU91" i="1"/>
  <c r="AV91" i="1"/>
  <c r="AX91" i="1"/>
  <c r="M92" i="1"/>
  <c r="O92" i="1" s="1"/>
  <c r="AL92" i="1"/>
  <c r="AM92" i="1" s="1"/>
  <c r="I92" i="1" s="1"/>
  <c r="AN92" i="1"/>
  <c r="AO92" i="1"/>
  <c r="AP92" i="1"/>
  <c r="AU92" i="1"/>
  <c r="AV92" i="1" s="1"/>
  <c r="AY92" i="1" s="1"/>
  <c r="AX92" i="1"/>
  <c r="M93" i="1"/>
  <c r="O93" i="1" s="1"/>
  <c r="AL93" i="1"/>
  <c r="F93" i="1" s="1"/>
  <c r="AM93" i="1"/>
  <c r="I93" i="1" s="1"/>
  <c r="AN93" i="1"/>
  <c r="AO93" i="1"/>
  <c r="AP93" i="1"/>
  <c r="AQ93" i="1"/>
  <c r="K93" i="1" s="1"/>
  <c r="AR93" i="1" s="1"/>
  <c r="AU93" i="1"/>
  <c r="AV93" i="1" s="1"/>
  <c r="AX93" i="1"/>
  <c r="M94" i="1"/>
  <c r="O94" i="1" s="1"/>
  <c r="AL94" i="1"/>
  <c r="F94" i="1" s="1"/>
  <c r="AM94" i="1"/>
  <c r="I94" i="1" s="1"/>
  <c r="AN94" i="1"/>
  <c r="AQ94" i="1" s="1"/>
  <c r="K94" i="1" s="1"/>
  <c r="AR94" i="1" s="1"/>
  <c r="AO94" i="1"/>
  <c r="AP94" i="1"/>
  <c r="AU94" i="1"/>
  <c r="AV94" i="1" s="1"/>
  <c r="AY94" i="1" s="1"/>
  <c r="AX94" i="1"/>
  <c r="M95" i="1"/>
  <c r="O95" i="1" s="1"/>
  <c r="AL95" i="1"/>
  <c r="F95" i="1" s="1"/>
  <c r="AM95" i="1"/>
  <c r="I95" i="1" s="1"/>
  <c r="AN95" i="1"/>
  <c r="AO95" i="1"/>
  <c r="AP95" i="1"/>
  <c r="AQ95" i="1"/>
  <c r="K95" i="1" s="1"/>
  <c r="AR95" i="1" s="1"/>
  <c r="AU95" i="1"/>
  <c r="AV95" i="1" s="1"/>
  <c r="AX95" i="1"/>
  <c r="M96" i="1"/>
  <c r="O96" i="1"/>
  <c r="AL96" i="1"/>
  <c r="F96" i="1" s="1"/>
  <c r="BD96" i="1" s="1"/>
  <c r="AN96" i="1"/>
  <c r="AO96" i="1"/>
  <c r="AP96" i="1"/>
  <c r="AU96" i="1"/>
  <c r="AV96" i="1" s="1"/>
  <c r="AX96" i="1"/>
  <c r="AY96" i="1"/>
  <c r="M97" i="1"/>
  <c r="O97" i="1" s="1"/>
  <c r="AL97" i="1"/>
  <c r="F97" i="1" s="1"/>
  <c r="AM97" i="1"/>
  <c r="I97" i="1" s="1"/>
  <c r="AN97" i="1"/>
  <c r="AO97" i="1"/>
  <c r="AP97" i="1"/>
  <c r="AU97" i="1"/>
  <c r="AV97" i="1" s="1"/>
  <c r="AX97" i="1"/>
  <c r="M98" i="1"/>
  <c r="O98" i="1" s="1"/>
  <c r="AL98" i="1"/>
  <c r="F98" i="1" s="1"/>
  <c r="AM98" i="1"/>
  <c r="I98" i="1" s="1"/>
  <c r="AN98" i="1"/>
  <c r="AO98" i="1"/>
  <c r="AQ98" i="1" s="1"/>
  <c r="K98" i="1" s="1"/>
  <c r="AR98" i="1" s="1"/>
  <c r="AP98" i="1"/>
  <c r="AU98" i="1"/>
  <c r="AV98" i="1" s="1"/>
  <c r="AY98" i="1" s="1"/>
  <c r="AX98" i="1"/>
  <c r="M99" i="1"/>
  <c r="O99" i="1"/>
  <c r="AL99" i="1"/>
  <c r="F99" i="1" s="1"/>
  <c r="AM99" i="1"/>
  <c r="I99" i="1" s="1"/>
  <c r="AN99" i="1"/>
  <c r="AO99" i="1"/>
  <c r="AP99" i="1"/>
  <c r="AU99" i="1"/>
  <c r="AV99" i="1" s="1"/>
  <c r="AX99" i="1"/>
  <c r="M100" i="1"/>
  <c r="O100" i="1"/>
  <c r="AL100" i="1"/>
  <c r="F100" i="1" s="1"/>
  <c r="BD100" i="1" s="1"/>
  <c r="AN100" i="1"/>
  <c r="AO100" i="1"/>
  <c r="AP100" i="1"/>
  <c r="AU100" i="1"/>
  <c r="AV100" i="1" s="1"/>
  <c r="AX100" i="1"/>
  <c r="AY100" i="1"/>
  <c r="M101" i="1"/>
  <c r="O101" i="1"/>
  <c r="AL101" i="1"/>
  <c r="F101" i="1" s="1"/>
  <c r="AM101" i="1"/>
  <c r="I101" i="1" s="1"/>
  <c r="AN101" i="1"/>
  <c r="AO101" i="1"/>
  <c r="AP101" i="1"/>
  <c r="AU101" i="1"/>
  <c r="AV101" i="1" s="1"/>
  <c r="AY101" i="1" s="1"/>
  <c r="AX101" i="1"/>
  <c r="M102" i="1"/>
  <c r="O102" i="1" s="1"/>
  <c r="AL102" i="1"/>
  <c r="F102" i="1" s="1"/>
  <c r="AN102" i="1"/>
  <c r="AO102" i="1"/>
  <c r="AP102" i="1"/>
  <c r="AU102" i="1"/>
  <c r="AV102" i="1" s="1"/>
  <c r="AX102" i="1"/>
  <c r="AY102" i="1"/>
  <c r="M106" i="1"/>
  <c r="BS120" i="1" s="1"/>
  <c r="O106" i="1"/>
  <c r="AL106" i="1"/>
  <c r="AM106" i="1"/>
  <c r="AN106" i="1"/>
  <c r="AO106" i="1"/>
  <c r="AP106" i="1"/>
  <c r="AU106" i="1"/>
  <c r="AV106" i="1" s="1"/>
  <c r="AX106" i="1"/>
  <c r="M107" i="1"/>
  <c r="O107" i="1"/>
  <c r="AL107" i="1"/>
  <c r="F107" i="1" s="1"/>
  <c r="AN107" i="1"/>
  <c r="AO107" i="1"/>
  <c r="AP107" i="1"/>
  <c r="AU107" i="1"/>
  <c r="AV107" i="1" s="1"/>
  <c r="AX107" i="1"/>
  <c r="AY107" i="1"/>
  <c r="M108" i="1"/>
  <c r="O108" i="1"/>
  <c r="AL108" i="1"/>
  <c r="F108" i="1" s="1"/>
  <c r="AM108" i="1"/>
  <c r="I108" i="1" s="1"/>
  <c r="AN108" i="1"/>
  <c r="AO108" i="1"/>
  <c r="AP108" i="1"/>
  <c r="AU108" i="1"/>
  <c r="AV108" i="1" s="1"/>
  <c r="AY108" i="1" s="1"/>
  <c r="AX108" i="1"/>
  <c r="M109" i="1"/>
  <c r="O109" i="1" s="1"/>
  <c r="AL109" i="1"/>
  <c r="F109" i="1" s="1"/>
  <c r="AM109" i="1"/>
  <c r="I109" i="1" s="1"/>
  <c r="AN109" i="1"/>
  <c r="AO109" i="1"/>
  <c r="AP109" i="1"/>
  <c r="AQ109" i="1"/>
  <c r="K109" i="1" s="1"/>
  <c r="AR109" i="1" s="1"/>
  <c r="AU109" i="1"/>
  <c r="AV109" i="1" s="1"/>
  <c r="AY109" i="1" s="1"/>
  <c r="AX109" i="1"/>
  <c r="M110" i="1"/>
  <c r="O110" i="1"/>
  <c r="AL110" i="1"/>
  <c r="F110" i="1" s="1"/>
  <c r="AN110" i="1"/>
  <c r="AO110" i="1"/>
  <c r="AP110" i="1"/>
  <c r="AU110" i="1"/>
  <c r="AV110" i="1" s="1"/>
  <c r="AX110" i="1"/>
  <c r="M111" i="1"/>
  <c r="O111" i="1"/>
  <c r="AL111" i="1"/>
  <c r="F111" i="1" s="1"/>
  <c r="AM111" i="1"/>
  <c r="I111" i="1" s="1"/>
  <c r="AN111" i="1"/>
  <c r="AO111" i="1"/>
  <c r="AP111" i="1"/>
  <c r="AU111" i="1"/>
  <c r="AV111" i="1" s="1"/>
  <c r="AX111" i="1"/>
  <c r="AY111" i="1"/>
  <c r="M112" i="1"/>
  <c r="O112" i="1" s="1"/>
  <c r="AL112" i="1"/>
  <c r="F112" i="1" s="1"/>
  <c r="AM112" i="1"/>
  <c r="I112" i="1" s="1"/>
  <c r="AN112" i="1"/>
  <c r="AO112" i="1"/>
  <c r="AP112" i="1"/>
  <c r="AQ112" i="1"/>
  <c r="K112" i="1" s="1"/>
  <c r="AR112" i="1" s="1"/>
  <c r="AU112" i="1"/>
  <c r="AV112" i="1" s="1"/>
  <c r="AX112" i="1"/>
  <c r="M113" i="1"/>
  <c r="O113" i="1"/>
  <c r="AL113" i="1"/>
  <c r="F113" i="1" s="1"/>
  <c r="BD113" i="1" s="1"/>
  <c r="AN113" i="1"/>
  <c r="AO113" i="1"/>
  <c r="AP113" i="1"/>
  <c r="AU113" i="1"/>
  <c r="AV113" i="1" s="1"/>
  <c r="AY113" i="1" s="1"/>
  <c r="AX113" i="1"/>
  <c r="M114" i="1"/>
  <c r="O114" i="1"/>
  <c r="AL114" i="1"/>
  <c r="F114" i="1" s="1"/>
  <c r="AN114" i="1"/>
  <c r="AO114" i="1"/>
  <c r="AP114" i="1"/>
  <c r="AU114" i="1"/>
  <c r="AV114" i="1" s="1"/>
  <c r="AX114" i="1"/>
  <c r="M115" i="1"/>
  <c r="O115" i="1"/>
  <c r="AL115" i="1"/>
  <c r="F115" i="1" s="1"/>
  <c r="AN115" i="1"/>
  <c r="AO115" i="1"/>
  <c r="AP115" i="1"/>
  <c r="AU115" i="1"/>
  <c r="AV115" i="1" s="1"/>
  <c r="AX115" i="1"/>
  <c r="AY115" i="1"/>
  <c r="M116" i="1"/>
  <c r="O116" i="1" s="1"/>
  <c r="AL116" i="1"/>
  <c r="F116" i="1" s="1"/>
  <c r="AN116" i="1"/>
  <c r="AO116" i="1"/>
  <c r="AP116" i="1"/>
  <c r="AU116" i="1"/>
  <c r="AV116" i="1" s="1"/>
  <c r="AX116" i="1"/>
  <c r="M117" i="1"/>
  <c r="O117" i="1" s="1"/>
  <c r="AL117" i="1"/>
  <c r="F117" i="1" s="1"/>
  <c r="AM117" i="1"/>
  <c r="I117" i="1" s="1"/>
  <c r="AN117" i="1"/>
  <c r="AO117" i="1"/>
  <c r="AP117" i="1"/>
  <c r="AU117" i="1"/>
  <c r="AV117" i="1" s="1"/>
  <c r="AY117" i="1" s="1"/>
  <c r="AX117" i="1"/>
  <c r="M118" i="1"/>
  <c r="O118" i="1" s="1"/>
  <c r="AL118" i="1"/>
  <c r="F118" i="1" s="1"/>
  <c r="AM118" i="1"/>
  <c r="I118" i="1" s="1"/>
  <c r="AN118" i="1"/>
  <c r="AO118" i="1"/>
  <c r="AP118" i="1"/>
  <c r="AQ118" i="1"/>
  <c r="K118" i="1" s="1"/>
  <c r="AR118" i="1" s="1"/>
  <c r="AU118" i="1"/>
  <c r="AV118" i="1" s="1"/>
  <c r="AX118" i="1"/>
  <c r="M119" i="1"/>
  <c r="O119" i="1"/>
  <c r="AL119" i="1"/>
  <c r="F119" i="1" s="1"/>
  <c r="BD119" i="1" s="1"/>
  <c r="AN119" i="1"/>
  <c r="AO119" i="1"/>
  <c r="AP119" i="1"/>
  <c r="AU119" i="1"/>
  <c r="AV119" i="1" s="1"/>
  <c r="AX119" i="1"/>
  <c r="AY119" i="1"/>
  <c r="M120" i="1"/>
  <c r="O120" i="1"/>
  <c r="AL120" i="1"/>
  <c r="F120" i="1" s="1"/>
  <c r="AM120" i="1"/>
  <c r="I120" i="1" s="1"/>
  <c r="AN120" i="1"/>
  <c r="AO120" i="1"/>
  <c r="AP120" i="1"/>
  <c r="AQ120" i="1"/>
  <c r="K120" i="1" s="1"/>
  <c r="AR120" i="1" s="1"/>
  <c r="AU120" i="1"/>
  <c r="AV120" i="1" s="1"/>
  <c r="AX120" i="1"/>
  <c r="M124" i="1"/>
  <c r="AL124" i="1"/>
  <c r="AM124" i="1"/>
  <c r="AN124" i="1"/>
  <c r="AO124" i="1"/>
  <c r="AQ124" i="1" s="1"/>
  <c r="AP124" i="1"/>
  <c r="AU124" i="1"/>
  <c r="AV124" i="1" s="1"/>
  <c r="AY124" i="1" s="1"/>
  <c r="AX124" i="1"/>
  <c r="M125" i="1"/>
  <c r="O125" i="1" s="1"/>
  <c r="AL125" i="1"/>
  <c r="F125" i="1" s="1"/>
  <c r="AN125" i="1"/>
  <c r="AO125" i="1"/>
  <c r="AP125" i="1"/>
  <c r="AU125" i="1"/>
  <c r="AV125" i="1" s="1"/>
  <c r="AX125" i="1"/>
  <c r="M126" i="1"/>
  <c r="O126" i="1"/>
  <c r="AL126" i="1"/>
  <c r="F126" i="1" s="1"/>
  <c r="BD126" i="1" s="1"/>
  <c r="AN126" i="1"/>
  <c r="AO126" i="1"/>
  <c r="AP126" i="1"/>
  <c r="AU126" i="1"/>
  <c r="AV126" i="1" s="1"/>
  <c r="AX126" i="1"/>
  <c r="AY126" i="1"/>
  <c r="M127" i="1"/>
  <c r="O127" i="1"/>
  <c r="AL127" i="1"/>
  <c r="F127" i="1" s="1"/>
  <c r="AN127" i="1"/>
  <c r="AO127" i="1"/>
  <c r="AP127" i="1"/>
  <c r="AU127" i="1"/>
  <c r="AV127" i="1" s="1"/>
  <c r="AY127" i="1" s="1"/>
  <c r="AX127" i="1"/>
  <c r="M128" i="1"/>
  <c r="O128" i="1" s="1"/>
  <c r="AL128" i="1"/>
  <c r="F128" i="1" s="1"/>
  <c r="AM128" i="1"/>
  <c r="I128" i="1" s="1"/>
  <c r="AN128" i="1"/>
  <c r="AQ128" i="1" s="1"/>
  <c r="K128" i="1" s="1"/>
  <c r="AR128" i="1" s="1"/>
  <c r="AO128" i="1"/>
  <c r="AP128" i="1"/>
  <c r="AU128" i="1"/>
  <c r="AV128" i="1" s="1"/>
  <c r="AX128" i="1"/>
  <c r="AY128" i="1"/>
  <c r="M129" i="1"/>
  <c r="O129" i="1" s="1"/>
  <c r="AL129" i="1"/>
  <c r="F129" i="1" s="1"/>
  <c r="AM129" i="1"/>
  <c r="I129" i="1" s="1"/>
  <c r="AN129" i="1"/>
  <c r="AO129" i="1"/>
  <c r="AP129" i="1"/>
  <c r="AU129" i="1"/>
  <c r="AV129" i="1" s="1"/>
  <c r="AX129" i="1"/>
  <c r="M130" i="1"/>
  <c r="O130" i="1" s="1"/>
  <c r="AL130" i="1"/>
  <c r="F130" i="1" s="1"/>
  <c r="AN130" i="1"/>
  <c r="AO130" i="1"/>
  <c r="AP130" i="1"/>
  <c r="AU130" i="1"/>
  <c r="AV130" i="1" s="1"/>
  <c r="AX130" i="1"/>
  <c r="AY130" i="1"/>
  <c r="M131" i="1"/>
  <c r="O131" i="1"/>
  <c r="AL131" i="1"/>
  <c r="F131" i="1" s="1"/>
  <c r="AN131" i="1"/>
  <c r="AO131" i="1"/>
  <c r="AP131" i="1"/>
  <c r="AU131" i="1"/>
  <c r="AV131" i="1" s="1"/>
  <c r="AY131" i="1" s="1"/>
  <c r="AX131" i="1"/>
  <c r="M132" i="1"/>
  <c r="O132" i="1" s="1"/>
  <c r="AL132" i="1"/>
  <c r="F132" i="1" s="1"/>
  <c r="AM132" i="1"/>
  <c r="I132" i="1" s="1"/>
  <c r="AN132" i="1"/>
  <c r="AO132" i="1"/>
  <c r="AP132" i="1"/>
  <c r="AQ132" i="1"/>
  <c r="K132" i="1" s="1"/>
  <c r="AR132" i="1" s="1"/>
  <c r="AU132" i="1"/>
  <c r="AV132" i="1" s="1"/>
  <c r="AY132" i="1" s="1"/>
  <c r="AX132" i="1"/>
  <c r="M133" i="1"/>
  <c r="O133" i="1"/>
  <c r="AL133" i="1"/>
  <c r="F133" i="1" s="1"/>
  <c r="AN133" i="1"/>
  <c r="AO133" i="1"/>
  <c r="AP133" i="1"/>
  <c r="AU133" i="1"/>
  <c r="AV133" i="1" s="1"/>
  <c r="AX133" i="1"/>
  <c r="M134" i="1"/>
  <c r="O134" i="1" s="1"/>
  <c r="AL134" i="1"/>
  <c r="F134" i="1" s="1"/>
  <c r="AN134" i="1"/>
  <c r="AO134" i="1"/>
  <c r="AP134" i="1"/>
  <c r="AU134" i="1"/>
  <c r="AV134" i="1" s="1"/>
  <c r="AX134" i="1"/>
  <c r="M135" i="1"/>
  <c r="O135" i="1"/>
  <c r="AL135" i="1"/>
  <c r="F135" i="1" s="1"/>
  <c r="AN135" i="1"/>
  <c r="AO135" i="1"/>
  <c r="AP135" i="1"/>
  <c r="AU135" i="1"/>
  <c r="AV135" i="1" s="1"/>
  <c r="AX135" i="1"/>
  <c r="M136" i="1"/>
  <c r="O136" i="1"/>
  <c r="AL136" i="1"/>
  <c r="F136" i="1" s="1"/>
  <c r="AN136" i="1"/>
  <c r="AO136" i="1"/>
  <c r="AP136" i="1"/>
  <c r="AU136" i="1"/>
  <c r="AV136" i="1" s="1"/>
  <c r="AX136" i="1"/>
  <c r="M137" i="1"/>
  <c r="O137" i="1"/>
  <c r="AL137" i="1"/>
  <c r="F137" i="1" s="1"/>
  <c r="AN137" i="1"/>
  <c r="AO137" i="1"/>
  <c r="AP137" i="1"/>
  <c r="AU137" i="1"/>
  <c r="AV137" i="1" s="1"/>
  <c r="AX137" i="1"/>
  <c r="M138" i="1"/>
  <c r="O138" i="1" s="1"/>
  <c r="AL138" i="1"/>
  <c r="F138" i="1" s="1"/>
  <c r="AM138" i="1"/>
  <c r="I138" i="1" s="1"/>
  <c r="AN138" i="1"/>
  <c r="AO138" i="1"/>
  <c r="AP138" i="1"/>
  <c r="AU138" i="1"/>
  <c r="AV138" i="1" s="1"/>
  <c r="AX138" i="1"/>
  <c r="AQ66" i="1" l="1"/>
  <c r="K66" i="1" s="1"/>
  <c r="AR66" i="1" s="1"/>
  <c r="AQ81" i="1"/>
  <c r="K81" i="1" s="1"/>
  <c r="AR81" i="1" s="1"/>
  <c r="AQ58" i="1"/>
  <c r="K58" i="1" s="1"/>
  <c r="AR58" i="1" s="1"/>
  <c r="I106" i="1"/>
  <c r="AQ73" i="1"/>
  <c r="K73" i="1" s="1"/>
  <c r="AR73" i="1" s="1"/>
  <c r="F53" i="1"/>
  <c r="CR67" i="1"/>
  <c r="I18" i="1"/>
  <c r="AM131" i="1"/>
  <c r="I131" i="1" s="1"/>
  <c r="AQ117" i="1"/>
  <c r="K117" i="1" s="1"/>
  <c r="AR117" i="1" s="1"/>
  <c r="J117" i="1" s="1"/>
  <c r="BD115" i="1"/>
  <c r="F106" i="1"/>
  <c r="BL120" i="1" s="1"/>
  <c r="CR120" i="1"/>
  <c r="AQ89" i="1"/>
  <c r="K89" i="1" s="1"/>
  <c r="AR89" i="1" s="1"/>
  <c r="O53" i="1"/>
  <c r="BU67" i="1" s="1"/>
  <c r="BS67" i="1"/>
  <c r="AQ20" i="1"/>
  <c r="K20" i="1" s="1"/>
  <c r="AR20" i="1" s="1"/>
  <c r="AS20" i="1" s="1"/>
  <c r="AT20" i="1" s="1"/>
  <c r="AW20" i="1" s="1"/>
  <c r="G20" i="1" s="1"/>
  <c r="AZ20" i="1" s="1"/>
  <c r="H20" i="1" s="1"/>
  <c r="F18" i="1"/>
  <c r="CR32" i="1"/>
  <c r="F124" i="1"/>
  <c r="BL138" i="1" s="1"/>
  <c r="CR138" i="1"/>
  <c r="AM102" i="1"/>
  <c r="I102" i="1" s="1"/>
  <c r="AQ43" i="1"/>
  <c r="K43" i="1" s="1"/>
  <c r="AR43" i="1" s="1"/>
  <c r="AQ97" i="1"/>
  <c r="K97" i="1" s="1"/>
  <c r="AR97" i="1" s="1"/>
  <c r="BU32" i="1"/>
  <c r="O124" i="1"/>
  <c r="BU138" i="1" s="1"/>
  <c r="BS138" i="1"/>
  <c r="AM70" i="1"/>
  <c r="CS84" i="1" s="1"/>
  <c r="CR84" i="1"/>
  <c r="AQ88" i="1"/>
  <c r="AM116" i="1"/>
  <c r="BD107" i="1"/>
  <c r="AM88" i="1"/>
  <c r="CS102" i="1" s="1"/>
  <c r="CR102" i="1"/>
  <c r="AQ23" i="1"/>
  <c r="K23" i="1" s="1"/>
  <c r="AR23" i="1" s="1"/>
  <c r="K124" i="1"/>
  <c r="AQ111" i="1"/>
  <c r="K111" i="1" s="1"/>
  <c r="AR111" i="1" s="1"/>
  <c r="O88" i="1"/>
  <c r="BU102" i="1" s="1"/>
  <c r="BS102" i="1"/>
  <c r="BU120" i="1"/>
  <c r="BS32" i="1"/>
  <c r="O70" i="1"/>
  <c r="BU84" i="1" s="1"/>
  <c r="BS84" i="1"/>
  <c r="BD130" i="1"/>
  <c r="AQ125" i="1"/>
  <c r="K125" i="1" s="1"/>
  <c r="AR125" i="1" s="1"/>
  <c r="AQ99" i="1"/>
  <c r="K99" i="1" s="1"/>
  <c r="AR99" i="1" s="1"/>
  <c r="J99" i="1" s="1"/>
  <c r="AQ56" i="1"/>
  <c r="K56" i="1" s="1"/>
  <c r="AR56" i="1" s="1"/>
  <c r="AS56" i="1" s="1"/>
  <c r="AT56" i="1" s="1"/>
  <c r="AW56" i="1" s="1"/>
  <c r="G56" i="1" s="1"/>
  <c r="AZ56" i="1" s="1"/>
  <c r="AM35" i="1"/>
  <c r="CR49" i="1"/>
  <c r="I124" i="1"/>
  <c r="AQ102" i="1"/>
  <c r="K102" i="1" s="1"/>
  <c r="AR102" i="1" s="1"/>
  <c r="AQ138" i="1"/>
  <c r="K138" i="1" s="1"/>
  <c r="AR138" i="1" s="1"/>
  <c r="BC138" i="1" s="1"/>
  <c r="BE138" i="1" s="1"/>
  <c r="AM134" i="1"/>
  <c r="AM125" i="1"/>
  <c r="I125" i="1" s="1"/>
  <c r="AQ71" i="1"/>
  <c r="K71" i="1" s="1"/>
  <c r="AR71" i="1" s="1"/>
  <c r="AQ45" i="1"/>
  <c r="K45" i="1" s="1"/>
  <c r="AR45" i="1" s="1"/>
  <c r="O35" i="1"/>
  <c r="BU49" i="1" s="1"/>
  <c r="BS49" i="1"/>
  <c r="AQ129" i="1"/>
  <c r="K129" i="1" s="1"/>
  <c r="AR129" i="1" s="1"/>
  <c r="AQ61" i="1"/>
  <c r="K61" i="1" s="1"/>
  <c r="AR61" i="1" s="1"/>
  <c r="BD23" i="1"/>
  <c r="AM136" i="1"/>
  <c r="AM127" i="1"/>
  <c r="I127" i="1" s="1"/>
  <c r="AM113" i="1"/>
  <c r="I113" i="1" s="1"/>
  <c r="BD111" i="1"/>
  <c r="AQ106" i="1"/>
  <c r="AQ76" i="1"/>
  <c r="K76" i="1" s="1"/>
  <c r="AR76" i="1" s="1"/>
  <c r="AS76" i="1" s="1"/>
  <c r="AT76" i="1" s="1"/>
  <c r="AW76" i="1" s="1"/>
  <c r="G76" i="1" s="1"/>
  <c r="AZ76" i="1" s="1"/>
  <c r="AM30" i="1"/>
  <c r="I30" i="1" s="1"/>
  <c r="AQ18" i="1"/>
  <c r="AQ110" i="1"/>
  <c r="K110" i="1" s="1"/>
  <c r="AR110" i="1" s="1"/>
  <c r="J110" i="1" s="1"/>
  <c r="AY118" i="1"/>
  <c r="AY91" i="1"/>
  <c r="AY73" i="1"/>
  <c r="AY66" i="1"/>
  <c r="AY48" i="1"/>
  <c r="AY43" i="1"/>
  <c r="AY38" i="1"/>
  <c r="AY93" i="1"/>
  <c r="AY31" i="1"/>
  <c r="AQ127" i="1"/>
  <c r="K127" i="1" s="1"/>
  <c r="AR127" i="1" s="1"/>
  <c r="J127" i="1" s="1"/>
  <c r="AQ101" i="1"/>
  <c r="K101" i="1" s="1"/>
  <c r="AR101" i="1" s="1"/>
  <c r="J101" i="1" s="1"/>
  <c r="AQ92" i="1"/>
  <c r="K92" i="1" s="1"/>
  <c r="AR92" i="1" s="1"/>
  <c r="AS92" i="1" s="1"/>
  <c r="AT92" i="1" s="1"/>
  <c r="AW92" i="1" s="1"/>
  <c r="G92" i="1" s="1"/>
  <c r="AQ84" i="1"/>
  <c r="K84" i="1" s="1"/>
  <c r="AR84" i="1" s="1"/>
  <c r="AS84" i="1" s="1"/>
  <c r="AT84" i="1" s="1"/>
  <c r="AW84" i="1" s="1"/>
  <c r="G84" i="1" s="1"/>
  <c r="AZ84" i="1" s="1"/>
  <c r="AQ79" i="1"/>
  <c r="K79" i="1" s="1"/>
  <c r="AR79" i="1" s="1"/>
  <c r="AQ74" i="1"/>
  <c r="K74" i="1" s="1"/>
  <c r="AR74" i="1" s="1"/>
  <c r="AS74" i="1" s="1"/>
  <c r="AT74" i="1" s="1"/>
  <c r="AW74" i="1" s="1"/>
  <c r="G74" i="1" s="1"/>
  <c r="AQ67" i="1"/>
  <c r="K67" i="1" s="1"/>
  <c r="AR67" i="1" s="1"/>
  <c r="AS67" i="1" s="1"/>
  <c r="AT67" i="1" s="1"/>
  <c r="AW67" i="1" s="1"/>
  <c r="G67" i="1" s="1"/>
  <c r="AQ62" i="1"/>
  <c r="K62" i="1" s="1"/>
  <c r="AR62" i="1" s="1"/>
  <c r="AS62" i="1" s="1"/>
  <c r="AT62" i="1" s="1"/>
  <c r="AW62" i="1" s="1"/>
  <c r="G62" i="1" s="1"/>
  <c r="AQ57" i="1"/>
  <c r="K57" i="1" s="1"/>
  <c r="AR57" i="1" s="1"/>
  <c r="AQ39" i="1"/>
  <c r="K39" i="1" s="1"/>
  <c r="AR39" i="1" s="1"/>
  <c r="AS39" i="1" s="1"/>
  <c r="AT39" i="1" s="1"/>
  <c r="AW39" i="1" s="1"/>
  <c r="G39" i="1" s="1"/>
  <c r="AZ39" i="1" s="1"/>
  <c r="AQ32" i="1"/>
  <c r="K32" i="1" s="1"/>
  <c r="AR32" i="1" s="1"/>
  <c r="AS32" i="1" s="1"/>
  <c r="AT32" i="1" s="1"/>
  <c r="AW32" i="1" s="1"/>
  <c r="G32" i="1" s="1"/>
  <c r="AZ32" i="1" s="1"/>
  <c r="AQ19" i="1"/>
  <c r="K19" i="1" s="1"/>
  <c r="AR19" i="1" s="1"/>
  <c r="AY125" i="1"/>
  <c r="AY99" i="1"/>
  <c r="AY28" i="1"/>
  <c r="BD117" i="1"/>
  <c r="BD94" i="1"/>
  <c r="AY89" i="1"/>
  <c r="AY81" i="1"/>
  <c r="AY76" i="1"/>
  <c r="AY71" i="1"/>
  <c r="AY64" i="1"/>
  <c r="AY59" i="1"/>
  <c r="AY54" i="1"/>
  <c r="AY46" i="1"/>
  <c r="AY41" i="1"/>
  <c r="AY36" i="1"/>
  <c r="AY26" i="1"/>
  <c r="AY138" i="1"/>
  <c r="AY136" i="1"/>
  <c r="AY134" i="1"/>
  <c r="AY120" i="1"/>
  <c r="AM115" i="1"/>
  <c r="I115" i="1" s="1"/>
  <c r="AY97" i="1"/>
  <c r="BD21" i="1"/>
  <c r="AY95" i="1"/>
  <c r="AY78" i="1"/>
  <c r="AY61" i="1"/>
  <c r="AY56" i="1"/>
  <c r="AY20" i="1"/>
  <c r="AY114" i="1"/>
  <c r="BD132" i="1"/>
  <c r="BD109" i="1"/>
  <c r="AY88" i="1"/>
  <c r="AY80" i="1"/>
  <c r="AY75" i="1"/>
  <c r="AY70" i="1"/>
  <c r="AY63" i="1"/>
  <c r="AY58" i="1"/>
  <c r="AY45" i="1"/>
  <c r="AY40" i="1"/>
  <c r="AY35" i="1"/>
  <c r="AY18" i="1"/>
  <c r="AM130" i="1"/>
  <c r="AY112" i="1"/>
  <c r="AM107" i="1"/>
  <c r="CS120" i="1" s="1"/>
  <c r="AY29" i="1"/>
  <c r="AY27" i="1"/>
  <c r="AM22" i="1"/>
  <c r="CS32" i="1" s="1"/>
  <c r="AY83" i="1"/>
  <c r="AY137" i="1"/>
  <c r="AY133" i="1"/>
  <c r="AY110" i="1"/>
  <c r="AY135" i="1"/>
  <c r="BD128" i="1"/>
  <c r="AM114" i="1"/>
  <c r="I114" i="1" s="1"/>
  <c r="BD102" i="1"/>
  <c r="AM126" i="1"/>
  <c r="I126" i="1" s="1"/>
  <c r="AM100" i="1"/>
  <c r="I100" i="1" s="1"/>
  <c r="AY22" i="1"/>
  <c r="AQ90" i="1"/>
  <c r="K90" i="1" s="1"/>
  <c r="AR90" i="1" s="1"/>
  <c r="AS90" i="1" s="1"/>
  <c r="AT90" i="1" s="1"/>
  <c r="AW90" i="1" s="1"/>
  <c r="G90" i="1" s="1"/>
  <c r="AZ90" i="1" s="1"/>
  <c r="AQ82" i="1"/>
  <c r="K82" i="1" s="1"/>
  <c r="AR82" i="1" s="1"/>
  <c r="AQ77" i="1"/>
  <c r="K77" i="1" s="1"/>
  <c r="AR77" i="1" s="1"/>
  <c r="AS77" i="1" s="1"/>
  <c r="AT77" i="1" s="1"/>
  <c r="AW77" i="1" s="1"/>
  <c r="G77" i="1" s="1"/>
  <c r="AZ77" i="1" s="1"/>
  <c r="AQ72" i="1"/>
  <c r="K72" i="1" s="1"/>
  <c r="AR72" i="1" s="1"/>
  <c r="AS72" i="1" s="1"/>
  <c r="AT72" i="1" s="1"/>
  <c r="AW72" i="1" s="1"/>
  <c r="G72" i="1" s="1"/>
  <c r="AQ65" i="1"/>
  <c r="K65" i="1" s="1"/>
  <c r="AR65" i="1" s="1"/>
  <c r="AS65" i="1" s="1"/>
  <c r="AT65" i="1" s="1"/>
  <c r="AW65" i="1" s="1"/>
  <c r="G65" i="1" s="1"/>
  <c r="AQ60" i="1"/>
  <c r="K60" i="1" s="1"/>
  <c r="AR60" i="1" s="1"/>
  <c r="AQ55" i="1"/>
  <c r="K55" i="1" s="1"/>
  <c r="AR55" i="1" s="1"/>
  <c r="AS55" i="1" s="1"/>
  <c r="AT55" i="1" s="1"/>
  <c r="AW55" i="1" s="1"/>
  <c r="G55" i="1" s="1"/>
  <c r="BD53" i="1"/>
  <c r="AQ42" i="1"/>
  <c r="K42" i="1" s="1"/>
  <c r="AR42" i="1" s="1"/>
  <c r="AQ37" i="1"/>
  <c r="K37" i="1" s="1"/>
  <c r="AR37" i="1" s="1"/>
  <c r="AS37" i="1" s="1"/>
  <c r="AT37" i="1" s="1"/>
  <c r="AW37" i="1" s="1"/>
  <c r="G37" i="1" s="1"/>
  <c r="AZ37" i="1" s="1"/>
  <c r="AM29" i="1"/>
  <c r="AM27" i="1"/>
  <c r="AY116" i="1"/>
  <c r="AY106" i="1"/>
  <c r="BD27" i="1"/>
  <c r="AQ131" i="1"/>
  <c r="K131" i="1" s="1"/>
  <c r="AR131" i="1" s="1"/>
  <c r="J131" i="1" s="1"/>
  <c r="AQ108" i="1"/>
  <c r="K108" i="1" s="1"/>
  <c r="AR108" i="1" s="1"/>
  <c r="J108" i="1" s="1"/>
  <c r="AY129" i="1"/>
  <c r="AM137" i="1"/>
  <c r="I137" i="1" s="1"/>
  <c r="AM135" i="1"/>
  <c r="I135" i="1" s="1"/>
  <c r="AM133" i="1"/>
  <c r="I133" i="1" s="1"/>
  <c r="AM110" i="1"/>
  <c r="I110" i="1" s="1"/>
  <c r="BD98" i="1"/>
  <c r="AM25" i="1"/>
  <c r="I25" i="1" s="1"/>
  <c r="AM119" i="1"/>
  <c r="I119" i="1" s="1"/>
  <c r="AM96" i="1"/>
  <c r="I96" i="1" s="1"/>
  <c r="BD25" i="1"/>
  <c r="BD138" i="1"/>
  <c r="BD137" i="1"/>
  <c r="BD136" i="1"/>
  <c r="BD135" i="1"/>
  <c r="BD134" i="1"/>
  <c r="BD133" i="1"/>
  <c r="J132" i="1"/>
  <c r="AS132" i="1"/>
  <c r="AT132" i="1" s="1"/>
  <c r="AW132" i="1" s="1"/>
  <c r="G132" i="1" s="1"/>
  <c r="AZ132" i="1" s="1"/>
  <c r="H132" i="1" s="1"/>
  <c r="J128" i="1"/>
  <c r="AS128" i="1"/>
  <c r="AT128" i="1" s="1"/>
  <c r="AW128" i="1" s="1"/>
  <c r="G128" i="1" s="1"/>
  <c r="AZ128" i="1" s="1"/>
  <c r="H128" i="1" s="1"/>
  <c r="J111" i="1"/>
  <c r="AS111" i="1"/>
  <c r="AT111" i="1" s="1"/>
  <c r="AW111" i="1" s="1"/>
  <c r="G111" i="1" s="1"/>
  <c r="AZ111" i="1" s="1"/>
  <c r="H111" i="1" s="1"/>
  <c r="BC111" i="1"/>
  <c r="J109" i="1"/>
  <c r="AS109" i="1"/>
  <c r="AT109" i="1" s="1"/>
  <c r="AW109" i="1" s="1"/>
  <c r="G109" i="1" s="1"/>
  <c r="AZ109" i="1" s="1"/>
  <c r="H109" i="1" s="1"/>
  <c r="J102" i="1"/>
  <c r="AS102" i="1"/>
  <c r="AT102" i="1" s="1"/>
  <c r="AW102" i="1" s="1"/>
  <c r="G102" i="1" s="1"/>
  <c r="AZ102" i="1" s="1"/>
  <c r="H102" i="1" s="1"/>
  <c r="J98" i="1"/>
  <c r="AS98" i="1"/>
  <c r="AT98" i="1" s="1"/>
  <c r="AW98" i="1" s="1"/>
  <c r="G98" i="1" s="1"/>
  <c r="AZ98" i="1" s="1"/>
  <c r="H98" i="1" s="1"/>
  <c r="J94" i="1"/>
  <c r="AS94" i="1"/>
  <c r="AT94" i="1" s="1"/>
  <c r="AW94" i="1" s="1"/>
  <c r="G94" i="1" s="1"/>
  <c r="AZ94" i="1" s="1"/>
  <c r="H94" i="1" s="1"/>
  <c r="J138" i="1"/>
  <c r="AS138" i="1"/>
  <c r="AT138" i="1" s="1"/>
  <c r="AW138" i="1" s="1"/>
  <c r="G138" i="1" s="1"/>
  <c r="AZ138" i="1" s="1"/>
  <c r="H138" i="1" s="1"/>
  <c r="J129" i="1"/>
  <c r="AS129" i="1"/>
  <c r="AT129" i="1" s="1"/>
  <c r="AW129" i="1" s="1"/>
  <c r="G129" i="1" s="1"/>
  <c r="AZ129" i="1" s="1"/>
  <c r="H129" i="1" s="1"/>
  <c r="J125" i="1"/>
  <c r="AS125" i="1"/>
  <c r="AT125" i="1" s="1"/>
  <c r="AW125" i="1" s="1"/>
  <c r="G125" i="1" s="1"/>
  <c r="AZ125" i="1" s="1"/>
  <c r="H125" i="1" s="1"/>
  <c r="J120" i="1"/>
  <c r="AS120" i="1"/>
  <c r="AT120" i="1" s="1"/>
  <c r="AW120" i="1" s="1"/>
  <c r="G120" i="1" s="1"/>
  <c r="AZ120" i="1" s="1"/>
  <c r="H120" i="1" s="1"/>
  <c r="J118" i="1"/>
  <c r="AS118" i="1"/>
  <c r="AT118" i="1" s="1"/>
  <c r="AW118" i="1" s="1"/>
  <c r="G118" i="1" s="1"/>
  <c r="AZ118" i="1" s="1"/>
  <c r="H118" i="1" s="1"/>
  <c r="J112" i="1"/>
  <c r="AS112" i="1"/>
  <c r="AT112" i="1" s="1"/>
  <c r="AW112" i="1" s="1"/>
  <c r="G112" i="1" s="1"/>
  <c r="AZ112" i="1" s="1"/>
  <c r="H112" i="1" s="1"/>
  <c r="J97" i="1"/>
  <c r="AS97" i="1"/>
  <c r="AT97" i="1" s="1"/>
  <c r="AW97" i="1" s="1"/>
  <c r="G97" i="1" s="1"/>
  <c r="AZ97" i="1" s="1"/>
  <c r="H97" i="1" s="1"/>
  <c r="J95" i="1"/>
  <c r="AS95" i="1"/>
  <c r="AT95" i="1" s="1"/>
  <c r="AW95" i="1" s="1"/>
  <c r="G95" i="1" s="1"/>
  <c r="AZ95" i="1" s="1"/>
  <c r="H95" i="1" s="1"/>
  <c r="J93" i="1"/>
  <c r="AS93" i="1"/>
  <c r="AT93" i="1" s="1"/>
  <c r="AW93" i="1" s="1"/>
  <c r="G93" i="1" s="1"/>
  <c r="AZ93" i="1" s="1"/>
  <c r="H93" i="1" s="1"/>
  <c r="BD131" i="1"/>
  <c r="BD129" i="1"/>
  <c r="BD127" i="1"/>
  <c r="BD125" i="1"/>
  <c r="BD120" i="1"/>
  <c r="BC118" i="1"/>
  <c r="BE118" i="1" s="1"/>
  <c r="BD118" i="1"/>
  <c r="BD116" i="1"/>
  <c r="BD114" i="1"/>
  <c r="BD112" i="1"/>
  <c r="BD110" i="1"/>
  <c r="BD108" i="1"/>
  <c r="BD101" i="1"/>
  <c r="BD99" i="1"/>
  <c r="BD97" i="1"/>
  <c r="BD95" i="1"/>
  <c r="BD93" i="1"/>
  <c r="J92" i="1"/>
  <c r="AS91" i="1"/>
  <c r="AT91" i="1" s="1"/>
  <c r="AW91" i="1" s="1"/>
  <c r="G91" i="1" s="1"/>
  <c r="AZ91" i="1" s="1"/>
  <c r="J91" i="1"/>
  <c r="AS89" i="1"/>
  <c r="AT89" i="1" s="1"/>
  <c r="AW89" i="1" s="1"/>
  <c r="G89" i="1" s="1"/>
  <c r="AZ89" i="1" s="1"/>
  <c r="J89" i="1"/>
  <c r="AS83" i="1"/>
  <c r="AT83" i="1" s="1"/>
  <c r="AW83" i="1" s="1"/>
  <c r="G83" i="1" s="1"/>
  <c r="AZ83" i="1" s="1"/>
  <c r="J83" i="1"/>
  <c r="AS82" i="1"/>
  <c r="AT82" i="1" s="1"/>
  <c r="AW82" i="1" s="1"/>
  <c r="G82" i="1" s="1"/>
  <c r="AZ82" i="1" s="1"/>
  <c r="J82" i="1"/>
  <c r="AS81" i="1"/>
  <c r="AT81" i="1" s="1"/>
  <c r="AW81" i="1" s="1"/>
  <c r="G81" i="1" s="1"/>
  <c r="AZ81" i="1" s="1"/>
  <c r="J81" i="1"/>
  <c r="AS80" i="1"/>
  <c r="AT80" i="1" s="1"/>
  <c r="AW80" i="1" s="1"/>
  <c r="G80" i="1" s="1"/>
  <c r="AZ80" i="1" s="1"/>
  <c r="J80" i="1"/>
  <c r="AS78" i="1"/>
  <c r="AT78" i="1" s="1"/>
  <c r="AW78" i="1" s="1"/>
  <c r="G78" i="1" s="1"/>
  <c r="AZ78" i="1" s="1"/>
  <c r="J78" i="1"/>
  <c r="AS75" i="1"/>
  <c r="AT75" i="1" s="1"/>
  <c r="AW75" i="1" s="1"/>
  <c r="G75" i="1" s="1"/>
  <c r="AZ75" i="1" s="1"/>
  <c r="J75" i="1"/>
  <c r="J74" i="1"/>
  <c r="AS73" i="1"/>
  <c r="AT73" i="1" s="1"/>
  <c r="AW73" i="1" s="1"/>
  <c r="G73" i="1" s="1"/>
  <c r="AZ73" i="1" s="1"/>
  <c r="J73" i="1"/>
  <c r="J72" i="1"/>
  <c r="AS71" i="1"/>
  <c r="AT71" i="1" s="1"/>
  <c r="AW71" i="1" s="1"/>
  <c r="G71" i="1" s="1"/>
  <c r="AZ71" i="1" s="1"/>
  <c r="J71" i="1"/>
  <c r="AS66" i="1"/>
  <c r="AT66" i="1" s="1"/>
  <c r="AW66" i="1" s="1"/>
  <c r="G66" i="1" s="1"/>
  <c r="AZ66" i="1" s="1"/>
  <c r="J66" i="1"/>
  <c r="AS64" i="1"/>
  <c r="AT64" i="1" s="1"/>
  <c r="AW64" i="1" s="1"/>
  <c r="G64" i="1" s="1"/>
  <c r="AZ64" i="1" s="1"/>
  <c r="J64" i="1"/>
  <c r="AS61" i="1"/>
  <c r="AT61" i="1" s="1"/>
  <c r="AW61" i="1" s="1"/>
  <c r="G61" i="1" s="1"/>
  <c r="AZ61" i="1" s="1"/>
  <c r="J61" i="1"/>
  <c r="AS59" i="1"/>
  <c r="AT59" i="1" s="1"/>
  <c r="AW59" i="1" s="1"/>
  <c r="G59" i="1" s="1"/>
  <c r="AZ59" i="1" s="1"/>
  <c r="J59" i="1"/>
  <c r="AS58" i="1"/>
  <c r="AT58" i="1" s="1"/>
  <c r="AW58" i="1" s="1"/>
  <c r="G58" i="1" s="1"/>
  <c r="AZ58" i="1" s="1"/>
  <c r="J58" i="1"/>
  <c r="AS57" i="1"/>
  <c r="AT57" i="1" s="1"/>
  <c r="AW57" i="1" s="1"/>
  <c r="G57" i="1" s="1"/>
  <c r="AZ57" i="1" s="1"/>
  <c r="J57" i="1"/>
  <c r="F92" i="1"/>
  <c r="I91" i="1"/>
  <c r="F91" i="1"/>
  <c r="I90" i="1"/>
  <c r="F90" i="1"/>
  <c r="I89" i="1"/>
  <c r="F89" i="1"/>
  <c r="F88" i="1"/>
  <c r="I84" i="1"/>
  <c r="F84" i="1"/>
  <c r="I83" i="1"/>
  <c r="BC83" i="1"/>
  <c r="I82" i="1"/>
  <c r="BC82" i="1"/>
  <c r="I81" i="1"/>
  <c r="I80" i="1"/>
  <c r="I79" i="1"/>
  <c r="I78" i="1"/>
  <c r="I77" i="1"/>
  <c r="I76" i="1"/>
  <c r="I75" i="1"/>
  <c r="I74" i="1"/>
  <c r="I73" i="1"/>
  <c r="I72" i="1"/>
  <c r="I71" i="1"/>
  <c r="I67" i="1"/>
  <c r="I66" i="1"/>
  <c r="I65" i="1"/>
  <c r="I64" i="1"/>
  <c r="BD63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7" i="1"/>
  <c r="F66" i="1"/>
  <c r="F65" i="1"/>
  <c r="F64" i="1"/>
  <c r="AQ54" i="1"/>
  <c r="K54" i="1" s="1"/>
  <c r="AR54" i="1" s="1"/>
  <c r="AY53" i="1"/>
  <c r="BD49" i="1"/>
  <c r="BD48" i="1"/>
  <c r="BD47" i="1"/>
  <c r="AM63" i="1"/>
  <c r="I62" i="1"/>
  <c r="F62" i="1"/>
  <c r="I61" i="1"/>
  <c r="F61" i="1"/>
  <c r="I60" i="1"/>
  <c r="F60" i="1"/>
  <c r="I59" i="1"/>
  <c r="F59" i="1"/>
  <c r="I58" i="1"/>
  <c r="F58" i="1"/>
  <c r="I57" i="1"/>
  <c r="BC57" i="1"/>
  <c r="F57" i="1"/>
  <c r="I56" i="1"/>
  <c r="F56" i="1"/>
  <c r="I55" i="1"/>
  <c r="F55" i="1"/>
  <c r="I54" i="1"/>
  <c r="F54" i="1"/>
  <c r="AS46" i="1"/>
  <c r="AT46" i="1" s="1"/>
  <c r="AW46" i="1" s="1"/>
  <c r="G46" i="1" s="1"/>
  <c r="AZ46" i="1" s="1"/>
  <c r="J46" i="1"/>
  <c r="AS45" i="1"/>
  <c r="AT45" i="1" s="1"/>
  <c r="AW45" i="1" s="1"/>
  <c r="G45" i="1" s="1"/>
  <c r="AZ45" i="1" s="1"/>
  <c r="J45" i="1"/>
  <c r="AM53" i="1"/>
  <c r="CS67" i="1" s="1"/>
  <c r="AM49" i="1"/>
  <c r="AM48" i="1"/>
  <c r="AM47" i="1"/>
  <c r="I46" i="1"/>
  <c r="BC46" i="1"/>
  <c r="F46" i="1"/>
  <c r="I45" i="1"/>
  <c r="F45" i="1"/>
  <c r="AM44" i="1"/>
  <c r="F44" i="1"/>
  <c r="I43" i="1"/>
  <c r="I42" i="1"/>
  <c r="I41" i="1"/>
  <c r="I40" i="1"/>
  <c r="I39" i="1"/>
  <c r="I38" i="1"/>
  <c r="I37" i="1"/>
  <c r="I36" i="1"/>
  <c r="I32" i="1"/>
  <c r="AQ44" i="1"/>
  <c r="K44" i="1" s="1"/>
  <c r="AR44" i="1" s="1"/>
  <c r="AS43" i="1"/>
  <c r="AT43" i="1" s="1"/>
  <c r="AW43" i="1" s="1"/>
  <c r="G43" i="1" s="1"/>
  <c r="AZ43" i="1" s="1"/>
  <c r="J43" i="1"/>
  <c r="AS42" i="1"/>
  <c r="AT42" i="1" s="1"/>
  <c r="AW42" i="1" s="1"/>
  <c r="G42" i="1" s="1"/>
  <c r="AZ42" i="1" s="1"/>
  <c r="J42" i="1"/>
  <c r="AS41" i="1"/>
  <c r="AT41" i="1" s="1"/>
  <c r="AW41" i="1" s="1"/>
  <c r="G41" i="1" s="1"/>
  <c r="AZ41" i="1" s="1"/>
  <c r="J41" i="1"/>
  <c r="AS40" i="1"/>
  <c r="AT40" i="1" s="1"/>
  <c r="AW40" i="1" s="1"/>
  <c r="G40" i="1" s="1"/>
  <c r="AZ40" i="1" s="1"/>
  <c r="J40" i="1"/>
  <c r="J39" i="1"/>
  <c r="AS38" i="1"/>
  <c r="AT38" i="1" s="1"/>
  <c r="AW38" i="1" s="1"/>
  <c r="G38" i="1" s="1"/>
  <c r="AZ38" i="1" s="1"/>
  <c r="J38" i="1"/>
  <c r="AS36" i="1"/>
  <c r="AT36" i="1" s="1"/>
  <c r="AW36" i="1" s="1"/>
  <c r="G36" i="1" s="1"/>
  <c r="AZ36" i="1" s="1"/>
  <c r="J36" i="1"/>
  <c r="J31" i="1"/>
  <c r="AS31" i="1"/>
  <c r="AT31" i="1" s="1"/>
  <c r="AW31" i="1" s="1"/>
  <c r="G31" i="1" s="1"/>
  <c r="AZ31" i="1" s="1"/>
  <c r="H31" i="1" s="1"/>
  <c r="F43" i="1"/>
  <c r="F42" i="1"/>
  <c r="F41" i="1"/>
  <c r="F40" i="1"/>
  <c r="F39" i="1"/>
  <c r="F38" i="1"/>
  <c r="F37" i="1"/>
  <c r="F36" i="1"/>
  <c r="F35" i="1"/>
  <c r="F32" i="1"/>
  <c r="BF32" i="1" s="1"/>
  <c r="BD29" i="1"/>
  <c r="BD28" i="1"/>
  <c r="J26" i="1"/>
  <c r="AS26" i="1"/>
  <c r="AT26" i="1" s="1"/>
  <c r="AW26" i="1" s="1"/>
  <c r="G26" i="1" s="1"/>
  <c r="AZ26" i="1" s="1"/>
  <c r="H26" i="1" s="1"/>
  <c r="J24" i="1"/>
  <c r="AS24" i="1"/>
  <c r="AT24" i="1" s="1"/>
  <c r="AW24" i="1" s="1"/>
  <c r="G24" i="1" s="1"/>
  <c r="AZ24" i="1" s="1"/>
  <c r="H24" i="1" s="1"/>
  <c r="BC31" i="1"/>
  <c r="BE31" i="1" s="1"/>
  <c r="AS28" i="1"/>
  <c r="AT28" i="1" s="1"/>
  <c r="AW28" i="1" s="1"/>
  <c r="G28" i="1" s="1"/>
  <c r="AZ28" i="1" s="1"/>
  <c r="H28" i="1" s="1"/>
  <c r="J28" i="1"/>
  <c r="J23" i="1"/>
  <c r="AS23" i="1"/>
  <c r="AT23" i="1" s="1"/>
  <c r="AW23" i="1" s="1"/>
  <c r="G23" i="1" s="1"/>
  <c r="AZ23" i="1" s="1"/>
  <c r="H23" i="1" s="1"/>
  <c r="BC23" i="1"/>
  <c r="J21" i="1"/>
  <c r="AS21" i="1"/>
  <c r="AT21" i="1" s="1"/>
  <c r="AW21" i="1" s="1"/>
  <c r="G21" i="1" s="1"/>
  <c r="AZ21" i="1" s="1"/>
  <c r="H21" i="1" s="1"/>
  <c r="J19" i="1"/>
  <c r="AS19" i="1"/>
  <c r="AT19" i="1" s="1"/>
  <c r="AW19" i="1" s="1"/>
  <c r="G19" i="1" s="1"/>
  <c r="AZ19" i="1" s="1"/>
  <c r="H19" i="1" s="1"/>
  <c r="BD26" i="1"/>
  <c r="BD24" i="1"/>
  <c r="BD22" i="1"/>
  <c r="BD20" i="1"/>
  <c r="AZ67" i="1" l="1"/>
  <c r="BC67" i="1"/>
  <c r="AZ72" i="1"/>
  <c r="BC72" i="1"/>
  <c r="BL84" i="1"/>
  <c r="K18" i="1"/>
  <c r="I70" i="1"/>
  <c r="BO84" i="1" s="1"/>
  <c r="I116" i="1"/>
  <c r="AQ116" i="1"/>
  <c r="K116" i="1" s="1"/>
  <c r="AR116" i="1" s="1"/>
  <c r="CS49" i="1"/>
  <c r="J37" i="1"/>
  <c r="BC76" i="1"/>
  <c r="J67" i="1"/>
  <c r="AS99" i="1"/>
  <c r="AT99" i="1" s="1"/>
  <c r="AW99" i="1" s="1"/>
  <c r="G99" i="1" s="1"/>
  <c r="AZ99" i="1" s="1"/>
  <c r="H99" i="1" s="1"/>
  <c r="BB99" i="1" s="1"/>
  <c r="AS131" i="1"/>
  <c r="AT131" i="1" s="1"/>
  <c r="AW131" i="1" s="1"/>
  <c r="G131" i="1" s="1"/>
  <c r="AZ131" i="1" s="1"/>
  <c r="H131" i="1" s="1"/>
  <c r="BB131" i="1" s="1"/>
  <c r="AQ113" i="1"/>
  <c r="K113" i="1" s="1"/>
  <c r="AR113" i="1" s="1"/>
  <c r="BL67" i="1"/>
  <c r="K88" i="1"/>
  <c r="K106" i="1"/>
  <c r="BC95" i="1"/>
  <c r="BE95" i="1" s="1"/>
  <c r="BC19" i="1"/>
  <c r="BE19" i="1" s="1"/>
  <c r="BD106" i="1"/>
  <c r="DJ120" i="1" s="1"/>
  <c r="I134" i="1"/>
  <c r="AQ134" i="1"/>
  <c r="K134" i="1" s="1"/>
  <c r="AR134" i="1" s="1"/>
  <c r="BF102" i="1"/>
  <c r="BL102" i="1"/>
  <c r="BC75" i="1"/>
  <c r="AS101" i="1"/>
  <c r="AT101" i="1" s="1"/>
  <c r="AW101" i="1" s="1"/>
  <c r="G101" i="1" s="1"/>
  <c r="AZ101" i="1" s="1"/>
  <c r="H101" i="1" s="1"/>
  <c r="BA101" i="1" s="1"/>
  <c r="AQ30" i="1"/>
  <c r="K30" i="1" s="1"/>
  <c r="AR30" i="1" s="1"/>
  <c r="BC73" i="1"/>
  <c r="J20" i="1"/>
  <c r="BE111" i="1"/>
  <c r="AQ35" i="1"/>
  <c r="BC78" i="1"/>
  <c r="BE78" i="1" s="1"/>
  <c r="AS117" i="1"/>
  <c r="AT117" i="1" s="1"/>
  <c r="AW117" i="1" s="1"/>
  <c r="G117" i="1" s="1"/>
  <c r="AZ117" i="1" s="1"/>
  <c r="H117" i="1" s="1"/>
  <c r="BD124" i="1"/>
  <c r="DJ138" i="1" s="1"/>
  <c r="J76" i="1"/>
  <c r="I88" i="1"/>
  <c r="BO102" i="1" s="1"/>
  <c r="BC84" i="1"/>
  <c r="I35" i="1"/>
  <c r="AS127" i="1"/>
  <c r="AT127" i="1" s="1"/>
  <c r="AW127" i="1" s="1"/>
  <c r="G127" i="1" s="1"/>
  <c r="AZ127" i="1" s="1"/>
  <c r="H127" i="1" s="1"/>
  <c r="BL49" i="1"/>
  <c r="BC56" i="1"/>
  <c r="BC64" i="1"/>
  <c r="BE64" i="1" s="1"/>
  <c r="J55" i="1"/>
  <c r="J84" i="1"/>
  <c r="H32" i="1"/>
  <c r="AQ114" i="1"/>
  <c r="K114" i="1" s="1"/>
  <c r="AR114" i="1" s="1"/>
  <c r="J114" i="1" s="1"/>
  <c r="CS138" i="1"/>
  <c r="I136" i="1"/>
  <c r="BO138" i="1" s="1"/>
  <c r="AQ136" i="1"/>
  <c r="K136" i="1" s="1"/>
  <c r="AR136" i="1" s="1"/>
  <c r="BE23" i="1"/>
  <c r="J56" i="1"/>
  <c r="AQ25" i="1"/>
  <c r="K25" i="1" s="1"/>
  <c r="AR25" i="1" s="1"/>
  <c r="AR124" i="1"/>
  <c r="AQ70" i="1"/>
  <c r="BF120" i="1"/>
  <c r="BC45" i="1"/>
  <c r="BE45" i="1" s="1"/>
  <c r="BD18" i="1"/>
  <c r="BL32" i="1"/>
  <c r="BF138" i="1"/>
  <c r="AZ74" i="1"/>
  <c r="H74" i="1" s="1"/>
  <c r="BC74" i="1"/>
  <c r="BE74" i="1" s="1"/>
  <c r="AZ55" i="1"/>
  <c r="H55" i="1" s="1"/>
  <c r="BC55" i="1"/>
  <c r="AZ62" i="1"/>
  <c r="BC62" i="1"/>
  <c r="BE62" i="1" s="1"/>
  <c r="AZ65" i="1"/>
  <c r="H65" i="1" s="1"/>
  <c r="BC65" i="1"/>
  <c r="BC24" i="1"/>
  <c r="BE24" i="1" s="1"/>
  <c r="AQ107" i="1"/>
  <c r="K107" i="1" s="1"/>
  <c r="AR107" i="1" s="1"/>
  <c r="I107" i="1"/>
  <c r="BO120" i="1" s="1"/>
  <c r="J79" i="1"/>
  <c r="BC26" i="1"/>
  <c r="AS79" i="1"/>
  <c r="AT79" i="1" s="1"/>
  <c r="AW79" i="1" s="1"/>
  <c r="G79" i="1" s="1"/>
  <c r="AZ79" i="1" s="1"/>
  <c r="H79" i="1" s="1"/>
  <c r="I130" i="1"/>
  <c r="AQ130" i="1"/>
  <c r="K130" i="1" s="1"/>
  <c r="AR130" i="1" s="1"/>
  <c r="BC120" i="1"/>
  <c r="BE120" i="1" s="1"/>
  <c r="J32" i="1"/>
  <c r="BC77" i="1"/>
  <c r="J60" i="1"/>
  <c r="BC99" i="1"/>
  <c r="BE99" i="1" s="1"/>
  <c r="BC89" i="1"/>
  <c r="AS60" i="1"/>
  <c r="AT60" i="1" s="1"/>
  <c r="AW60" i="1" s="1"/>
  <c r="G60" i="1" s="1"/>
  <c r="AZ60" i="1" s="1"/>
  <c r="BC125" i="1"/>
  <c r="BE125" i="1" s="1"/>
  <c r="BC58" i="1"/>
  <c r="BE58" i="1" s="1"/>
  <c r="BC59" i="1"/>
  <c r="BC66" i="1"/>
  <c r="AS108" i="1"/>
  <c r="AT108" i="1" s="1"/>
  <c r="AW108" i="1" s="1"/>
  <c r="G108" i="1" s="1"/>
  <c r="AZ108" i="1" s="1"/>
  <c r="H108" i="1" s="1"/>
  <c r="BB108" i="1" s="1"/>
  <c r="BC90" i="1"/>
  <c r="J62" i="1"/>
  <c r="BC127" i="1"/>
  <c r="BE127" i="1" s="1"/>
  <c r="AS110" i="1"/>
  <c r="AT110" i="1" s="1"/>
  <c r="AW110" i="1" s="1"/>
  <c r="G110" i="1" s="1"/>
  <c r="AZ110" i="1" s="1"/>
  <c r="H110" i="1" s="1"/>
  <c r="BB110" i="1" s="1"/>
  <c r="AQ27" i="1"/>
  <c r="K27" i="1" s="1"/>
  <c r="AR27" i="1" s="1"/>
  <c r="I27" i="1"/>
  <c r="AQ119" i="1"/>
  <c r="K119" i="1" s="1"/>
  <c r="AR119" i="1" s="1"/>
  <c r="AQ135" i="1"/>
  <c r="K135" i="1" s="1"/>
  <c r="AR135" i="1" s="1"/>
  <c r="H36" i="1"/>
  <c r="BA36" i="1" s="1"/>
  <c r="I29" i="1"/>
  <c r="AQ29" i="1"/>
  <c r="K29" i="1" s="1"/>
  <c r="AR29" i="1" s="1"/>
  <c r="AQ133" i="1"/>
  <c r="K133" i="1" s="1"/>
  <c r="AR133" i="1" s="1"/>
  <c r="BF84" i="1"/>
  <c r="BC20" i="1"/>
  <c r="BE20" i="1" s="1"/>
  <c r="BC80" i="1"/>
  <c r="BE80" i="1" s="1"/>
  <c r="BC129" i="1"/>
  <c r="BE129" i="1" s="1"/>
  <c r="AQ115" i="1"/>
  <c r="K115" i="1" s="1"/>
  <c r="AR115" i="1" s="1"/>
  <c r="BC91" i="1"/>
  <c r="AQ137" i="1"/>
  <c r="K137" i="1" s="1"/>
  <c r="AR137" i="1" s="1"/>
  <c r="AQ100" i="1"/>
  <c r="K100" i="1" s="1"/>
  <c r="AR100" i="1" s="1"/>
  <c r="BF67" i="1"/>
  <c r="BC28" i="1"/>
  <c r="BE28" i="1" s="1"/>
  <c r="BC61" i="1"/>
  <c r="BC71" i="1"/>
  <c r="BC81" i="1"/>
  <c r="J65" i="1"/>
  <c r="J77" i="1"/>
  <c r="J90" i="1"/>
  <c r="I22" i="1"/>
  <c r="BO32" i="1" s="1"/>
  <c r="AQ22" i="1"/>
  <c r="K22" i="1" s="1"/>
  <c r="AR22" i="1" s="1"/>
  <c r="AQ126" i="1"/>
  <c r="K126" i="1" s="1"/>
  <c r="AR126" i="1" s="1"/>
  <c r="BF49" i="1"/>
  <c r="H38" i="1"/>
  <c r="BA38" i="1" s="1"/>
  <c r="AQ96" i="1"/>
  <c r="K96" i="1" s="1"/>
  <c r="AR96" i="1" s="1"/>
  <c r="BE26" i="1"/>
  <c r="BB19" i="1"/>
  <c r="BA19" i="1"/>
  <c r="BC21" i="1"/>
  <c r="BE21" i="1" s="1"/>
  <c r="BB23" i="1"/>
  <c r="BA23" i="1"/>
  <c r="BA28" i="1"/>
  <c r="BB28" i="1"/>
  <c r="BB20" i="1"/>
  <c r="BA20" i="1"/>
  <c r="BB24" i="1"/>
  <c r="BA24" i="1"/>
  <c r="BB26" i="1"/>
  <c r="BA26" i="1"/>
  <c r="BD32" i="1"/>
  <c r="BD36" i="1"/>
  <c r="BD38" i="1"/>
  <c r="BD40" i="1"/>
  <c r="BD42" i="1"/>
  <c r="BA31" i="1"/>
  <c r="BB31" i="1"/>
  <c r="AS44" i="1"/>
  <c r="AT44" i="1" s="1"/>
  <c r="AW44" i="1" s="1"/>
  <c r="G44" i="1" s="1"/>
  <c r="AZ44" i="1" s="1"/>
  <c r="H44" i="1" s="1"/>
  <c r="J44" i="1"/>
  <c r="I44" i="1"/>
  <c r="BC44" i="1"/>
  <c r="BD46" i="1"/>
  <c r="BE46" i="1" s="1"/>
  <c r="I48" i="1"/>
  <c r="I53" i="1"/>
  <c r="BO67" i="1" s="1"/>
  <c r="H45" i="1"/>
  <c r="H46" i="1"/>
  <c r="AQ48" i="1"/>
  <c r="K48" i="1" s="1"/>
  <c r="AR48" i="1" s="1"/>
  <c r="AQ53" i="1"/>
  <c r="BD55" i="1"/>
  <c r="BE55" i="1" s="1"/>
  <c r="BD57" i="1"/>
  <c r="BE57" i="1" s="1"/>
  <c r="BD59" i="1"/>
  <c r="BD61" i="1"/>
  <c r="I63" i="1"/>
  <c r="BD64" i="1"/>
  <c r="BD66" i="1"/>
  <c r="BD70" i="1"/>
  <c r="BD72" i="1"/>
  <c r="BE72" i="1" s="1"/>
  <c r="BD74" i="1"/>
  <c r="BD76" i="1"/>
  <c r="BD78" i="1"/>
  <c r="BD80" i="1"/>
  <c r="BD82" i="1"/>
  <c r="BE82" i="1" s="1"/>
  <c r="BD84" i="1"/>
  <c r="BE84" i="1" s="1"/>
  <c r="BD89" i="1"/>
  <c r="BE89" i="1" s="1"/>
  <c r="BD91" i="1"/>
  <c r="AQ63" i="1"/>
  <c r="K63" i="1" s="1"/>
  <c r="AR63" i="1" s="1"/>
  <c r="H64" i="1"/>
  <c r="H66" i="1"/>
  <c r="H67" i="1"/>
  <c r="H71" i="1"/>
  <c r="H72" i="1"/>
  <c r="H73" i="1"/>
  <c r="H75" i="1"/>
  <c r="H76" i="1"/>
  <c r="H77" i="1"/>
  <c r="H78" i="1"/>
  <c r="H80" i="1"/>
  <c r="H81" i="1"/>
  <c r="H82" i="1"/>
  <c r="H83" i="1"/>
  <c r="H84" i="1"/>
  <c r="H89" i="1"/>
  <c r="H90" i="1"/>
  <c r="H91" i="1"/>
  <c r="AZ92" i="1"/>
  <c r="H92" i="1" s="1"/>
  <c r="BC92" i="1"/>
  <c r="BC93" i="1"/>
  <c r="BE93" i="1" s="1"/>
  <c r="BC97" i="1"/>
  <c r="BE97" i="1" s="1"/>
  <c r="BC112" i="1"/>
  <c r="BE112" i="1" s="1"/>
  <c r="BB94" i="1"/>
  <c r="BA94" i="1"/>
  <c r="BB98" i="1"/>
  <c r="BA98" i="1"/>
  <c r="BB102" i="1"/>
  <c r="BA102" i="1"/>
  <c r="BB109" i="1"/>
  <c r="BA109" i="1"/>
  <c r="BB117" i="1"/>
  <c r="BA117" i="1"/>
  <c r="BB128" i="1"/>
  <c r="BA128" i="1"/>
  <c r="BB132" i="1"/>
  <c r="BA132" i="1"/>
  <c r="BB21" i="1"/>
  <c r="BA21" i="1"/>
  <c r="BD35" i="1"/>
  <c r="BD37" i="1"/>
  <c r="BD39" i="1"/>
  <c r="BD41" i="1"/>
  <c r="BD43" i="1"/>
  <c r="BA32" i="1"/>
  <c r="BB32" i="1"/>
  <c r="H37" i="1"/>
  <c r="H39" i="1"/>
  <c r="H40" i="1"/>
  <c r="H41" i="1"/>
  <c r="H42" i="1"/>
  <c r="H43" i="1"/>
  <c r="BC32" i="1"/>
  <c r="BC36" i="1"/>
  <c r="BE36" i="1" s="1"/>
  <c r="BC37" i="1"/>
  <c r="BC38" i="1"/>
  <c r="BE38" i="1" s="1"/>
  <c r="BC39" i="1"/>
  <c r="BC40" i="1"/>
  <c r="BE40" i="1" s="1"/>
  <c r="BC41" i="1"/>
  <c r="BC42" i="1"/>
  <c r="BE42" i="1" s="1"/>
  <c r="BC43" i="1"/>
  <c r="BE43" i="1" s="1"/>
  <c r="BD44" i="1"/>
  <c r="BD45" i="1"/>
  <c r="I47" i="1"/>
  <c r="I49" i="1"/>
  <c r="AQ47" i="1"/>
  <c r="K47" i="1" s="1"/>
  <c r="AR47" i="1" s="1"/>
  <c r="AQ49" i="1"/>
  <c r="K49" i="1" s="1"/>
  <c r="AR49" i="1" s="1"/>
  <c r="BD54" i="1"/>
  <c r="BD56" i="1"/>
  <c r="BD58" i="1"/>
  <c r="BD60" i="1"/>
  <c r="BD62" i="1"/>
  <c r="AS54" i="1"/>
  <c r="AT54" i="1" s="1"/>
  <c r="AW54" i="1" s="1"/>
  <c r="G54" i="1" s="1"/>
  <c r="J54" i="1"/>
  <c r="BD65" i="1"/>
  <c r="BD67" i="1"/>
  <c r="BE67" i="1" s="1"/>
  <c r="BD71" i="1"/>
  <c r="BE71" i="1" s="1"/>
  <c r="BD73" i="1"/>
  <c r="BE73" i="1" s="1"/>
  <c r="BD75" i="1"/>
  <c r="BD77" i="1"/>
  <c r="BD79" i="1"/>
  <c r="BD81" i="1"/>
  <c r="BD83" i="1"/>
  <c r="BE83" i="1" s="1"/>
  <c r="BD88" i="1"/>
  <c r="BD90" i="1"/>
  <c r="BD92" i="1"/>
  <c r="BE92" i="1" s="1"/>
  <c r="H56" i="1"/>
  <c r="H57" i="1"/>
  <c r="H58" i="1"/>
  <c r="H59" i="1"/>
  <c r="H60" i="1"/>
  <c r="H61" i="1"/>
  <c r="H62" i="1"/>
  <c r="BB93" i="1"/>
  <c r="BA93" i="1"/>
  <c r="BB95" i="1"/>
  <c r="BA95" i="1"/>
  <c r="BB97" i="1"/>
  <c r="BA97" i="1"/>
  <c r="BA99" i="1"/>
  <c r="BB112" i="1"/>
  <c r="BA112" i="1"/>
  <c r="BB118" i="1"/>
  <c r="BA118" i="1"/>
  <c r="BB120" i="1"/>
  <c r="BA120" i="1"/>
  <c r="BB125" i="1"/>
  <c r="BA125" i="1"/>
  <c r="BB127" i="1"/>
  <c r="BA127" i="1"/>
  <c r="BB129" i="1"/>
  <c r="BA129" i="1"/>
  <c r="BB138" i="1"/>
  <c r="BA138" i="1"/>
  <c r="BC94" i="1"/>
  <c r="BE94" i="1" s="1"/>
  <c r="BC98" i="1"/>
  <c r="BE98" i="1" s="1"/>
  <c r="BC102" i="1"/>
  <c r="BE102" i="1" s="1"/>
  <c r="BC109" i="1"/>
  <c r="BE109" i="1" s="1"/>
  <c r="BB111" i="1"/>
  <c r="BA111" i="1"/>
  <c r="BC117" i="1"/>
  <c r="BE117" i="1" s="1"/>
  <c r="BC128" i="1"/>
  <c r="BE128" i="1" s="1"/>
  <c r="BC132" i="1"/>
  <c r="BE132" i="1" s="1"/>
  <c r="J113" i="1" l="1"/>
  <c r="AS113" i="1"/>
  <c r="AT113" i="1" s="1"/>
  <c r="AW113" i="1" s="1"/>
  <c r="G113" i="1" s="1"/>
  <c r="AZ113" i="1" s="1"/>
  <c r="H113" i="1" s="1"/>
  <c r="K53" i="1"/>
  <c r="CW67" i="1"/>
  <c r="CW138" i="1"/>
  <c r="DJ32" i="1"/>
  <c r="K70" i="1"/>
  <c r="CW84" i="1"/>
  <c r="CW32" i="1"/>
  <c r="BE76" i="1"/>
  <c r="BA131" i="1"/>
  <c r="BB101" i="1"/>
  <c r="BC101" i="1"/>
  <c r="BE101" i="1" s="1"/>
  <c r="BO49" i="1"/>
  <c r="AR18" i="1"/>
  <c r="BQ32" i="1"/>
  <c r="AS114" i="1"/>
  <c r="AT114" i="1" s="1"/>
  <c r="AW114" i="1" s="1"/>
  <c r="G114" i="1" s="1"/>
  <c r="AZ114" i="1" s="1"/>
  <c r="H114" i="1" s="1"/>
  <c r="J116" i="1"/>
  <c r="AS116" i="1"/>
  <c r="AT116" i="1" s="1"/>
  <c r="AW116" i="1" s="1"/>
  <c r="G116" i="1" s="1"/>
  <c r="AZ116" i="1" s="1"/>
  <c r="H116" i="1" s="1"/>
  <c r="DJ84" i="1"/>
  <c r="BC131" i="1"/>
  <c r="BE131" i="1" s="1"/>
  <c r="BE37" i="1"/>
  <c r="J134" i="1"/>
  <c r="AS134" i="1"/>
  <c r="AT134" i="1" s="1"/>
  <c r="AW134" i="1" s="1"/>
  <c r="G134" i="1" s="1"/>
  <c r="AZ134" i="1" s="1"/>
  <c r="H134" i="1" s="1"/>
  <c r="DJ102" i="1"/>
  <c r="BE91" i="1"/>
  <c r="BQ138" i="1"/>
  <c r="K35" i="1"/>
  <c r="CW49" i="1"/>
  <c r="BE39" i="1"/>
  <c r="BE44" i="1"/>
  <c r="BE81" i="1"/>
  <c r="BE90" i="1"/>
  <c r="CX138" i="1"/>
  <c r="J124" i="1"/>
  <c r="BP138" i="1" s="1"/>
  <c r="AS124" i="1"/>
  <c r="CW120" i="1"/>
  <c r="AS30" i="1"/>
  <c r="AT30" i="1" s="1"/>
  <c r="AW30" i="1" s="1"/>
  <c r="G30" i="1" s="1"/>
  <c r="AZ30" i="1" s="1"/>
  <c r="H30" i="1" s="1"/>
  <c r="J30" i="1"/>
  <c r="BB36" i="1"/>
  <c r="BC30" i="1"/>
  <c r="BE30" i="1" s="1"/>
  <c r="J25" i="1"/>
  <c r="AS25" i="1"/>
  <c r="AT25" i="1" s="1"/>
  <c r="AW25" i="1" s="1"/>
  <c r="G25" i="1" s="1"/>
  <c r="AR106" i="1"/>
  <c r="BQ120" i="1"/>
  <c r="DJ49" i="1"/>
  <c r="DJ67" i="1"/>
  <c r="BE56" i="1"/>
  <c r="BE77" i="1"/>
  <c r="BC134" i="1"/>
  <c r="BE134" i="1" s="1"/>
  <c r="BE66" i="1"/>
  <c r="CW102" i="1"/>
  <c r="J136" i="1"/>
  <c r="AS136" i="1"/>
  <c r="AT136" i="1" s="1"/>
  <c r="AW136" i="1" s="1"/>
  <c r="G136" i="1" s="1"/>
  <c r="AZ136" i="1" s="1"/>
  <c r="H136" i="1" s="1"/>
  <c r="BC113" i="1"/>
  <c r="BE113" i="1" s="1"/>
  <c r="BE75" i="1"/>
  <c r="BE61" i="1"/>
  <c r="BE59" i="1"/>
  <c r="BE65" i="1"/>
  <c r="AR88" i="1"/>
  <c r="BQ102" i="1"/>
  <c r="J100" i="1"/>
  <c r="AS100" i="1"/>
  <c r="AT100" i="1" s="1"/>
  <c r="AW100" i="1" s="1"/>
  <c r="G100" i="1" s="1"/>
  <c r="AZ100" i="1" s="1"/>
  <c r="H100" i="1" s="1"/>
  <c r="J27" i="1"/>
  <c r="AS27" i="1"/>
  <c r="AT27" i="1" s="1"/>
  <c r="AW27" i="1" s="1"/>
  <c r="G27" i="1" s="1"/>
  <c r="AZ27" i="1" s="1"/>
  <c r="H27" i="1" s="1"/>
  <c r="AS130" i="1"/>
  <c r="AT130" i="1" s="1"/>
  <c r="AW130" i="1" s="1"/>
  <c r="G130" i="1" s="1"/>
  <c r="AZ130" i="1" s="1"/>
  <c r="H130" i="1" s="1"/>
  <c r="J130" i="1"/>
  <c r="BC130" i="1"/>
  <c r="BE130" i="1" s="1"/>
  <c r="AS137" i="1"/>
  <c r="AT137" i="1" s="1"/>
  <c r="AW137" i="1" s="1"/>
  <c r="G137" i="1" s="1"/>
  <c r="J137" i="1"/>
  <c r="J115" i="1"/>
  <c r="AS115" i="1"/>
  <c r="AT115" i="1" s="1"/>
  <c r="AW115" i="1" s="1"/>
  <c r="G115" i="1" s="1"/>
  <c r="BA110" i="1"/>
  <c r="BB38" i="1"/>
  <c r="BC110" i="1"/>
  <c r="BE110" i="1" s="1"/>
  <c r="BA108" i="1"/>
  <c r="J22" i="1"/>
  <c r="AS22" i="1"/>
  <c r="AT22" i="1" s="1"/>
  <c r="AW22" i="1" s="1"/>
  <c r="G22" i="1" s="1"/>
  <c r="AZ22" i="1" s="1"/>
  <c r="H22" i="1" s="1"/>
  <c r="J133" i="1"/>
  <c r="AS133" i="1"/>
  <c r="AT133" i="1" s="1"/>
  <c r="AW133" i="1" s="1"/>
  <c r="G133" i="1" s="1"/>
  <c r="AS29" i="1"/>
  <c r="AT29" i="1" s="1"/>
  <c r="AW29" i="1" s="1"/>
  <c r="G29" i="1" s="1"/>
  <c r="AZ29" i="1" s="1"/>
  <c r="H29" i="1" s="1"/>
  <c r="J29" i="1"/>
  <c r="BE32" i="1"/>
  <c r="BC60" i="1"/>
  <c r="BE60" i="1" s="1"/>
  <c r="AS135" i="1"/>
  <c r="AT135" i="1" s="1"/>
  <c r="AW135" i="1" s="1"/>
  <c r="G135" i="1" s="1"/>
  <c r="J135" i="1"/>
  <c r="BC79" i="1"/>
  <c r="BE79" i="1" s="1"/>
  <c r="J96" i="1"/>
  <c r="AS96" i="1"/>
  <c r="AT96" i="1" s="1"/>
  <c r="AW96" i="1" s="1"/>
  <c r="G96" i="1" s="1"/>
  <c r="AZ96" i="1" s="1"/>
  <c r="H96" i="1" s="1"/>
  <c r="BC96" i="1"/>
  <c r="BE96" i="1" s="1"/>
  <c r="J126" i="1"/>
  <c r="AS126" i="1"/>
  <c r="AT126" i="1" s="1"/>
  <c r="AW126" i="1" s="1"/>
  <c r="G126" i="1" s="1"/>
  <c r="AZ126" i="1" s="1"/>
  <c r="H126" i="1" s="1"/>
  <c r="BE41" i="1"/>
  <c r="J119" i="1"/>
  <c r="AS119" i="1"/>
  <c r="AT119" i="1" s="1"/>
  <c r="AW119" i="1" s="1"/>
  <c r="G119" i="1" s="1"/>
  <c r="J107" i="1"/>
  <c r="AS107" i="1"/>
  <c r="AT107" i="1" s="1"/>
  <c r="AW107" i="1" s="1"/>
  <c r="G107" i="1" s="1"/>
  <c r="AZ107" i="1" s="1"/>
  <c r="H107" i="1" s="1"/>
  <c r="BC107" i="1"/>
  <c r="BE107" i="1" s="1"/>
  <c r="BC108" i="1"/>
  <c r="BE108" i="1" s="1"/>
  <c r="BA61" i="1"/>
  <c r="BB61" i="1"/>
  <c r="BA59" i="1"/>
  <c r="BB59" i="1"/>
  <c r="BA57" i="1"/>
  <c r="BB57" i="1"/>
  <c r="BA55" i="1"/>
  <c r="BB55" i="1"/>
  <c r="AZ54" i="1"/>
  <c r="H54" i="1" s="1"/>
  <c r="BC54" i="1"/>
  <c r="BE54" i="1" s="1"/>
  <c r="J47" i="1"/>
  <c r="AS47" i="1"/>
  <c r="AT47" i="1" s="1"/>
  <c r="AW47" i="1" s="1"/>
  <c r="G47" i="1" s="1"/>
  <c r="AZ47" i="1" s="1"/>
  <c r="H47" i="1" s="1"/>
  <c r="BA42" i="1"/>
  <c r="BB42" i="1"/>
  <c r="BA40" i="1"/>
  <c r="BB40" i="1"/>
  <c r="BA37" i="1"/>
  <c r="BB37" i="1"/>
  <c r="BB92" i="1"/>
  <c r="BA92" i="1"/>
  <c r="BA90" i="1"/>
  <c r="BB90" i="1"/>
  <c r="BA83" i="1"/>
  <c r="BB83" i="1"/>
  <c r="BA81" i="1"/>
  <c r="BB81" i="1"/>
  <c r="BA79" i="1"/>
  <c r="BB79" i="1"/>
  <c r="BA77" i="1"/>
  <c r="BB77" i="1"/>
  <c r="BA75" i="1"/>
  <c r="BB75" i="1"/>
  <c r="BA73" i="1"/>
  <c r="BB73" i="1"/>
  <c r="BA71" i="1"/>
  <c r="BB71" i="1"/>
  <c r="BA67" i="1"/>
  <c r="BB67" i="1"/>
  <c r="BA65" i="1"/>
  <c r="BB65" i="1"/>
  <c r="AS63" i="1"/>
  <c r="AT63" i="1" s="1"/>
  <c r="AW63" i="1" s="1"/>
  <c r="G63" i="1" s="1"/>
  <c r="AZ63" i="1" s="1"/>
  <c r="H63" i="1" s="1"/>
  <c r="J63" i="1"/>
  <c r="J48" i="1"/>
  <c r="AS48" i="1"/>
  <c r="AT48" i="1" s="1"/>
  <c r="AW48" i="1" s="1"/>
  <c r="G48" i="1" s="1"/>
  <c r="AZ48" i="1" s="1"/>
  <c r="H48" i="1" s="1"/>
  <c r="BA45" i="1"/>
  <c r="BB45" i="1"/>
  <c r="BA44" i="1"/>
  <c r="BB44" i="1"/>
  <c r="BA62" i="1"/>
  <c r="BB62" i="1"/>
  <c r="BA60" i="1"/>
  <c r="BB60" i="1"/>
  <c r="BA58" i="1"/>
  <c r="BB58" i="1"/>
  <c r="BA56" i="1"/>
  <c r="BB56" i="1"/>
  <c r="J49" i="1"/>
  <c r="AS49" i="1"/>
  <c r="AT49" i="1" s="1"/>
  <c r="AW49" i="1" s="1"/>
  <c r="G49" i="1" s="1"/>
  <c r="AZ49" i="1" s="1"/>
  <c r="H49" i="1" s="1"/>
  <c r="BA43" i="1"/>
  <c r="BB43" i="1"/>
  <c r="BA41" i="1"/>
  <c r="BB41" i="1"/>
  <c r="BA39" i="1"/>
  <c r="BB39" i="1"/>
  <c r="BA91" i="1"/>
  <c r="BB91" i="1"/>
  <c r="BA89" i="1"/>
  <c r="BB89" i="1"/>
  <c r="BA84" i="1"/>
  <c r="BB84" i="1"/>
  <c r="BA82" i="1"/>
  <c r="BB82" i="1"/>
  <c r="BA80" i="1"/>
  <c r="BB80" i="1"/>
  <c r="BA78" i="1"/>
  <c r="BB78" i="1"/>
  <c r="BA76" i="1"/>
  <c r="BB76" i="1"/>
  <c r="BA74" i="1"/>
  <c r="BB74" i="1"/>
  <c r="BA72" i="1"/>
  <c r="BB72" i="1"/>
  <c r="BA66" i="1"/>
  <c r="BB66" i="1"/>
  <c r="BA64" i="1"/>
  <c r="BB64" i="1"/>
  <c r="BC63" i="1"/>
  <c r="BE63" i="1" s="1"/>
  <c r="BA46" i="1"/>
  <c r="BB46" i="1"/>
  <c r="BB114" i="1" l="1"/>
  <c r="BA114" i="1"/>
  <c r="CX120" i="1"/>
  <c r="J106" i="1"/>
  <c r="BP120" i="1" s="1"/>
  <c r="AS106" i="1"/>
  <c r="AR70" i="1"/>
  <c r="BQ84" i="1"/>
  <c r="AT124" i="1"/>
  <c r="CY138" i="1"/>
  <c r="AZ25" i="1"/>
  <c r="H25" i="1" s="1"/>
  <c r="BC25" i="1"/>
  <c r="BE25" i="1" s="1"/>
  <c r="BB134" i="1"/>
  <c r="BA134" i="1"/>
  <c r="AR35" i="1"/>
  <c r="BQ49" i="1"/>
  <c r="CX32" i="1"/>
  <c r="AS18" i="1"/>
  <c r="J18" i="1"/>
  <c r="BP32" i="1" s="1"/>
  <c r="CX102" i="1"/>
  <c r="J88" i="1"/>
  <c r="BP102" i="1" s="1"/>
  <c r="AS88" i="1"/>
  <c r="AR53" i="1"/>
  <c r="BQ67" i="1"/>
  <c r="BA136" i="1"/>
  <c r="BB136" i="1"/>
  <c r="BC116" i="1"/>
  <c r="BE116" i="1" s="1"/>
  <c r="BC114" i="1"/>
  <c r="BE114" i="1" s="1"/>
  <c r="BA113" i="1"/>
  <c r="BB113" i="1"/>
  <c r="BA116" i="1"/>
  <c r="BB116" i="1"/>
  <c r="BC22" i="1"/>
  <c r="BE22" i="1" s="1"/>
  <c r="BC100" i="1"/>
  <c r="BE100" i="1" s="1"/>
  <c r="BB30" i="1"/>
  <c r="BA30" i="1"/>
  <c r="BC136" i="1"/>
  <c r="BE136" i="1" s="1"/>
  <c r="AZ119" i="1"/>
  <c r="H119" i="1" s="1"/>
  <c r="BC119" i="1"/>
  <c r="BE119" i="1" s="1"/>
  <c r="BB126" i="1"/>
  <c r="BA126" i="1"/>
  <c r="BA96" i="1"/>
  <c r="BB96" i="1"/>
  <c r="AZ137" i="1"/>
  <c r="H137" i="1" s="1"/>
  <c r="BC137" i="1"/>
  <c r="BE137" i="1" s="1"/>
  <c r="AZ135" i="1"/>
  <c r="H135" i="1" s="1"/>
  <c r="BC135" i="1"/>
  <c r="BE135" i="1" s="1"/>
  <c r="BA130" i="1"/>
  <c r="BB130" i="1"/>
  <c r="BC27" i="1"/>
  <c r="BE27" i="1" s="1"/>
  <c r="AZ115" i="1"/>
  <c r="H115" i="1" s="1"/>
  <c r="BC115" i="1"/>
  <c r="BE115" i="1" s="1"/>
  <c r="BA27" i="1"/>
  <c r="BB27" i="1"/>
  <c r="BA29" i="1"/>
  <c r="BB29" i="1"/>
  <c r="AZ133" i="1"/>
  <c r="H133" i="1" s="1"/>
  <c r="BC133" i="1"/>
  <c r="BE133" i="1" s="1"/>
  <c r="BB100" i="1"/>
  <c r="BA100" i="1"/>
  <c r="BC47" i="1"/>
  <c r="BE47" i="1" s="1"/>
  <c r="BB22" i="1"/>
  <c r="BA22" i="1"/>
  <c r="BC29" i="1"/>
  <c r="BE29" i="1" s="1"/>
  <c r="BC48" i="1"/>
  <c r="BE48" i="1" s="1"/>
  <c r="BA107" i="1"/>
  <c r="BB107" i="1"/>
  <c r="BC126" i="1"/>
  <c r="BE126" i="1" s="1"/>
  <c r="BB49" i="1"/>
  <c r="BA49" i="1"/>
  <c r="BB48" i="1"/>
  <c r="BA48" i="1"/>
  <c r="BB47" i="1"/>
  <c r="BA47" i="1"/>
  <c r="BC49" i="1"/>
  <c r="BE49" i="1" s="1"/>
  <c r="BA63" i="1"/>
  <c r="BB63" i="1"/>
  <c r="BA54" i="1"/>
  <c r="BB54" i="1"/>
  <c r="CX84" i="1" l="1"/>
  <c r="AS70" i="1"/>
  <c r="J70" i="1"/>
  <c r="BP84" i="1" s="1"/>
  <c r="CX67" i="1"/>
  <c r="J53" i="1"/>
  <c r="BP67" i="1" s="1"/>
  <c r="AS53" i="1"/>
  <c r="AT106" i="1"/>
  <c r="CY120" i="1"/>
  <c r="CX49" i="1"/>
  <c r="J35" i="1"/>
  <c r="BP49" i="1" s="1"/>
  <c r="AS35" i="1"/>
  <c r="BA25" i="1"/>
  <c r="BB25" i="1"/>
  <c r="AT88" i="1"/>
  <c r="CY102" i="1"/>
  <c r="AT18" i="1"/>
  <c r="CY32" i="1"/>
  <c r="AW124" i="1"/>
  <c r="CZ138" i="1"/>
  <c r="BB115" i="1"/>
  <c r="BA115" i="1"/>
  <c r="BA135" i="1"/>
  <c r="BB135" i="1"/>
  <c r="BB133" i="1"/>
  <c r="BA133" i="1"/>
  <c r="BA137" i="1"/>
  <c r="BB137" i="1"/>
  <c r="BB119" i="1"/>
  <c r="BA119" i="1"/>
  <c r="AW18" i="1" l="1"/>
  <c r="CZ32" i="1"/>
  <c r="G124" i="1"/>
  <c r="DC138" i="1"/>
  <c r="AW88" i="1"/>
  <c r="CZ102" i="1"/>
  <c r="AT35" i="1"/>
  <c r="CY49" i="1"/>
  <c r="AT53" i="1"/>
  <c r="CY67" i="1"/>
  <c r="AT70" i="1"/>
  <c r="CY84" i="1"/>
  <c r="AW106" i="1"/>
  <c r="CZ120" i="1"/>
  <c r="G106" i="1" l="1"/>
  <c r="DC120" i="1"/>
  <c r="AW70" i="1"/>
  <c r="CZ84" i="1"/>
  <c r="G88" i="1"/>
  <c r="DC102" i="1"/>
  <c r="AW53" i="1"/>
  <c r="CZ67" i="1"/>
  <c r="AW35" i="1"/>
  <c r="CZ49" i="1"/>
  <c r="AZ124" i="1"/>
  <c r="BM138" i="1"/>
  <c r="BC124" i="1"/>
  <c r="G18" i="1"/>
  <c r="DC32" i="1"/>
  <c r="AZ88" i="1" l="1"/>
  <c r="BM102" i="1"/>
  <c r="BC88" i="1"/>
  <c r="AZ18" i="1"/>
  <c r="BM32" i="1"/>
  <c r="BC18" i="1"/>
  <c r="G35" i="1"/>
  <c r="DC49" i="1"/>
  <c r="BE124" i="1"/>
  <c r="DK138" i="1" s="1"/>
  <c r="DI138" i="1"/>
  <c r="H124" i="1"/>
  <c r="DF138" i="1"/>
  <c r="G53" i="1"/>
  <c r="DC67" i="1"/>
  <c r="G70" i="1"/>
  <c r="DC84" i="1"/>
  <c r="AZ106" i="1"/>
  <c r="BM120" i="1"/>
  <c r="BC106" i="1"/>
  <c r="H106" i="1" l="1"/>
  <c r="DF120" i="1"/>
  <c r="BE106" i="1"/>
  <c r="DK120" i="1" s="1"/>
  <c r="DI120" i="1"/>
  <c r="AZ53" i="1"/>
  <c r="BM67" i="1"/>
  <c r="BC53" i="1"/>
  <c r="BE18" i="1"/>
  <c r="DK32" i="1" s="1"/>
  <c r="DI32" i="1"/>
  <c r="BN138" i="1"/>
  <c r="BB124" i="1"/>
  <c r="DH138" i="1" s="1"/>
  <c r="BA124" i="1"/>
  <c r="DG138" i="1" s="1"/>
  <c r="AZ35" i="1"/>
  <c r="BM49" i="1"/>
  <c r="BC35" i="1"/>
  <c r="H18" i="1"/>
  <c r="DF32" i="1"/>
  <c r="AZ70" i="1"/>
  <c r="BM84" i="1"/>
  <c r="BC70" i="1"/>
  <c r="DI102" i="1"/>
  <c r="BE88" i="1"/>
  <c r="DK102" i="1" s="1"/>
  <c r="DF102" i="1"/>
  <c r="H88" i="1"/>
  <c r="BE35" i="1" l="1"/>
  <c r="DK49" i="1" s="1"/>
  <c r="DI49" i="1"/>
  <c r="DF49" i="1"/>
  <c r="H35" i="1"/>
  <c r="DI84" i="1"/>
  <c r="BE70" i="1"/>
  <c r="DK84" i="1" s="1"/>
  <c r="DF84" i="1"/>
  <c r="H70" i="1"/>
  <c r="BE53" i="1"/>
  <c r="DK67" i="1" s="1"/>
  <c r="DI67" i="1"/>
  <c r="BN102" i="1"/>
  <c r="BB88" i="1"/>
  <c r="DH102" i="1" s="1"/>
  <c r="BA88" i="1"/>
  <c r="DG102" i="1" s="1"/>
  <c r="BN32" i="1"/>
  <c r="BB18" i="1"/>
  <c r="DH32" i="1" s="1"/>
  <c r="BA18" i="1"/>
  <c r="DG32" i="1" s="1"/>
  <c r="H53" i="1"/>
  <c r="DF67" i="1"/>
  <c r="BN120" i="1"/>
  <c r="BB106" i="1"/>
  <c r="DH120" i="1" s="1"/>
  <c r="BA106" i="1"/>
  <c r="DG120" i="1" s="1"/>
  <c r="BN67" i="1" l="1"/>
  <c r="BB53" i="1"/>
  <c r="DH67" i="1" s="1"/>
  <c r="BA53" i="1"/>
  <c r="DG67" i="1" s="1"/>
  <c r="BN84" i="1"/>
  <c r="BA70" i="1"/>
  <c r="DG84" i="1" s="1"/>
  <c r="BB70" i="1"/>
  <c r="DH84" i="1" s="1"/>
  <c r="BN49" i="1"/>
  <c r="BA35" i="1"/>
  <c r="DG49" i="1" s="1"/>
  <c r="BB35" i="1"/>
  <c r="DH49" i="1" s="1"/>
</calcChain>
</file>

<file path=xl/sharedStrings.xml><?xml version="1.0" encoding="utf-8"?>
<sst xmlns="http://schemas.openxmlformats.org/spreadsheetml/2006/main" count="394" uniqueCount="150">
  <si>
    <t>OPEN 6.3.2</t>
  </si>
  <si>
    <t>Sun Feb  5 2106 23:37:48</t>
  </si>
  <si>
    <t>Unit=</t>
  </si>
  <si>
    <t>PSC-2470</t>
  </si>
  <si>
    <t>LightSource=</t>
  </si>
  <si>
    <t>6400-02 or -02B LED Source</t>
  </si>
  <si>
    <t>A/D AvgTime=</t>
  </si>
  <si>
    <t>Config=</t>
  </si>
  <si>
    <t>/User/Configs/UserPrefs/LED2x3.xml</t>
  </si>
  <si>
    <t>Remark=</t>
  </si>
  <si>
    <t/>
  </si>
  <si>
    <t>Obs</t>
  </si>
  <si>
    <t>HHMMSS</t>
  </si>
  <si>
    <t>YYYYMMDD</t>
  </si>
  <si>
    <t>DOY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</si>
  <si>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</si>
  <si>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</si>
  <si>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</si>
  <si>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</si>
  <si>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</si>
  <si>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</si>
  <si>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</si>
  <si>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</si>
  <si>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</si>
  <si>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</si>
  <si>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</si>
  <si>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</si>
  <si>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</si>
  <si>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</si>
  <si>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</si>
  <si>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</si>
  <si>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</si>
  <si>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</si>
  <si>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</si>
  <si>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</si>
  <si>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</si>
  <si>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</si>
  <si>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</si>
  <si>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</si>
  <si>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</si>
  <si>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</si>
  <si>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</si>
  <si>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</si>
  <si>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</si>
  <si>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</si>
  <si>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</si>
  <si>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</si>
  <si>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</si>
  <si>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</si>
  <si>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</si>
  <si>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</si>
  <si>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</si>
  <si>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</si>
  <si>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</si>
  <si>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</si>
  <si>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</si>
  <si>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</si>
  <si>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</si>
  <si>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</si>
  <si>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</si>
  <si>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</si>
  <si>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</si>
  <si>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</si>
  <si>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</si>
  <si>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</si>
  <si>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</si>
  <si>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</si>
  <si>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</si>
  <si>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</si>
  <si>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</si>
  <si>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"23:38:01 Coolers: Tblock -&gt; 0.00 C"
</t>
  </si>
  <si>
    <t xml:space="preserve">"23:46:20 Coolers: Tblock -&gt; 14.00 C"
</t>
  </si>
  <si>
    <t xml:space="preserve">"23:55:46 Flow: Fixed -&gt; 500 umol/s"
</t>
  </si>
  <si>
    <t xml:space="preserve">"23:59:35 Flow: Fixed -&gt; 500 umol/s"
</t>
  </si>
  <si>
    <t xml:space="preserve">"00:04:11 Coolers: Tblock -&gt; 15.00 C"
</t>
  </si>
  <si>
    <t xml:space="preserve">"00:04:30 Coolers: Tblock -&gt; 14.00 C"
</t>
  </si>
  <si>
    <t xml:space="preserve">"00:07:59 Flow: Fixed -&gt; 500 umol/s"
</t>
  </si>
  <si>
    <t>00:11:53</t>
  </si>
  <si>
    <t>00:11:54</t>
  </si>
  <si>
    <t>00:11:55</t>
  </si>
  <si>
    <t>00:11:56</t>
  </si>
  <si>
    <t>00:11:57</t>
  </si>
  <si>
    <t>00:11:58</t>
  </si>
  <si>
    <t>00:11:59</t>
  </si>
  <si>
    <t>00:12:00</t>
  </si>
  <si>
    <t xml:space="preserve">"00:12:15 Coolers: Tblock -&gt; 19.00 C"
</t>
  </si>
  <si>
    <t xml:space="preserve">"00:15:27 Flow: Fixed -&gt; 500 umol/s"
</t>
  </si>
  <si>
    <t>00:20:10</t>
  </si>
  <si>
    <t>00:20:11</t>
  </si>
  <si>
    <t>00:20:12</t>
  </si>
  <si>
    <t>00:20:13</t>
  </si>
  <si>
    <t>00:20:14</t>
  </si>
  <si>
    <t>00:20:15</t>
  </si>
  <si>
    <t>00:20:16</t>
  </si>
  <si>
    <t>00:20:17</t>
  </si>
  <si>
    <t xml:space="preserve">"00:20:33 Coolers: Tblock -&gt; 24.00 C"
</t>
  </si>
  <si>
    <t xml:space="preserve">"00:24:42 Flow: Fixed -&gt; 500 umol/s"
</t>
  </si>
  <si>
    <t xml:space="preserve">"00:29:28 Flow: Fixed -&gt; 500 umol/s"
</t>
  </si>
  <si>
    <t>00:31:59</t>
  </si>
  <si>
    <t>00:32:00</t>
  </si>
  <si>
    <t>00:32:01</t>
  </si>
  <si>
    <t>00:32:02</t>
  </si>
  <si>
    <t>00:32:03</t>
  </si>
  <si>
    <t>00:32:04</t>
  </si>
  <si>
    <t>00:32:05</t>
  </si>
  <si>
    <t>00:32:06</t>
  </si>
  <si>
    <t xml:space="preserve">"00:32:17 Coolers: Tblock -&gt; 29.00 C"
</t>
  </si>
  <si>
    <t xml:space="preserve">"00:40:28 Flow: Fixed -&gt; 500 umol/s"
</t>
  </si>
  <si>
    <t>00:42:36</t>
  </si>
  <si>
    <t>00:42:37</t>
  </si>
  <si>
    <t>00:42:38</t>
  </si>
  <si>
    <t>00:42:39</t>
  </si>
  <si>
    <t>00:42:40</t>
  </si>
  <si>
    <t>00:42:41</t>
  </si>
  <si>
    <t>00:42:42</t>
  </si>
  <si>
    <t>00:42:43</t>
  </si>
  <si>
    <t xml:space="preserve">"00:42:59 Coolers: Tblock -&gt; 34.00 C"
</t>
  </si>
  <si>
    <t xml:space="preserve">"00:47:53 Flow: Fixed -&gt; 500 umol/s"
</t>
  </si>
  <si>
    <t xml:space="preserve">"00:52:00 Flow: Fixed -&gt; 500 umol/s"
</t>
  </si>
  <si>
    <t>00:52:59</t>
  </si>
  <si>
    <t>00:53:00</t>
  </si>
  <si>
    <t>00:53:01</t>
  </si>
  <si>
    <t>00:53:02</t>
  </si>
  <si>
    <t>00:53:03</t>
  </si>
  <si>
    <t>00:53:04</t>
  </si>
  <si>
    <t>00:53:05</t>
  </si>
  <si>
    <t>00:53:06</t>
  </si>
  <si>
    <t xml:space="preserve">"00:53:24 Coolers: Tblock -&gt; 39.00 C"
</t>
  </si>
  <si>
    <t xml:space="preserve">"00:59:07 Flow: Fixed -&gt; 500 umol/s"
</t>
  </si>
  <si>
    <t xml:space="preserve">"01:01:31 Flow: Fixed -&gt; 500 umol/s"
</t>
  </si>
  <si>
    <t>01:02:25</t>
  </si>
  <si>
    <t>01:02:26</t>
  </si>
  <si>
    <t>01:02:27</t>
  </si>
  <si>
    <t>01:02:28</t>
  </si>
  <si>
    <t>01:02:29</t>
  </si>
  <si>
    <t>01:02:30</t>
  </si>
  <si>
    <t>01:02:31</t>
  </si>
  <si>
    <t>01:02:32</t>
  </si>
  <si>
    <t xml:space="preserve">"01:02:44 Coolers: Tblock -&gt; 44.00 C"
</t>
  </si>
  <si>
    <t xml:space="preserve">"01:06:52 Coolers: Tblock -&gt; 43.26 C"
</t>
  </si>
  <si>
    <t xml:space="preserve">"01:08:46 Flow: Fixed -&gt; 500 umol/s"
</t>
  </si>
  <si>
    <t>01:09:30</t>
  </si>
  <si>
    <t>01:09:31</t>
  </si>
  <si>
    <t>01:09:32</t>
  </si>
  <si>
    <t>01:09:33</t>
  </si>
  <si>
    <t>01:09:34</t>
  </si>
  <si>
    <t>01:09:35</t>
  </si>
  <si>
    <t>01:09:36</t>
  </si>
  <si>
    <t>01:09:37</t>
  </si>
  <si>
    <t xml:space="preserve">"01:09:55 Coolers: Tblock -&gt; 48.00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</si>
</sst>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39"/>
  <sheetViews>
    <sheetView tabSelected="1" topLeftCell="L1" workbookViewId="0">
      <selection activeCell="L1" sqref="L1:L1048576"/>
    </sheetView>
  </sheetViews>
  <sheetFormatPr defaultRowHeight="15" x14ac:dyDescent="0.25"/>
  <sheetData>
    <row r="1" spans="1:115" x14ac:dyDescent="0.25">
      <c r="A1" s="1" t="s">
        <v>0</v>
      </c>
    </row>
    <row r="2" spans="1:115" x14ac:dyDescent="0.25">
      <c r="A2" s="1" t="s">
        <v>1</v>
      </c>
    </row>
    <row r="3" spans="1:115" x14ac:dyDescent="0.25">
      <c r="A3" s="1" t="s">
        <v>2</v>
      </c>
      <c r="B3" s="1" t="s">
        <v>3</v>
      </c>
    </row>
    <row r="4" spans="1:115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5" x14ac:dyDescent="0.25">
      <c r="A5" s="1" t="s">
        <v>6</v>
      </c>
      <c r="B5" s="1">
        <v>4</v>
      </c>
    </row>
    <row r="6" spans="1:115" x14ac:dyDescent="0.25">
      <c r="A6" s="1" t="s">
        <v>7</v>
      </c>
      <c r="B6" s="1" t="s">
        <v>8</v>
      </c>
    </row>
    <row r="7" spans="1:115" x14ac:dyDescent="0.25">
      <c r="A7" s="1" t="s">
        <v>9</v>
      </c>
      <c r="B7" s="1" t="s">
        <v>10</v>
      </c>
    </row>
    <row r="9" spans="1:115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2" t="s">
        <v>16</v>
      </c>
      <c r="BG9" s="2" t="s">
        <v>26</v>
      </c>
      <c r="BH9" s="2" t="s">
        <v>27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  <c r="DK9" s="3" t="s">
        <v>67</v>
      </c>
    </row>
    <row r="10" spans="1:115" x14ac:dyDescent="0.25">
      <c r="A10" s="1" t="s">
        <v>68</v>
      </c>
      <c r="B10" s="1" t="s">
        <v>68</v>
      </c>
      <c r="C10" s="1" t="s">
        <v>68</v>
      </c>
      <c r="D10" s="1" t="s">
        <v>68</v>
      </c>
      <c r="E10" s="1" t="s">
        <v>68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 t="s">
        <v>69</v>
      </c>
      <c r="L10" s="1" t="s">
        <v>68</v>
      </c>
      <c r="M10" s="1" t="s">
        <v>69</v>
      </c>
      <c r="N10" s="1" t="s">
        <v>68</v>
      </c>
      <c r="O10" s="1" t="s">
        <v>69</v>
      </c>
      <c r="P10" s="1" t="s">
        <v>68</v>
      </c>
      <c r="Q10" s="1" t="s">
        <v>68</v>
      </c>
      <c r="R10" s="1" t="s">
        <v>68</v>
      </c>
      <c r="S10" s="1" t="s">
        <v>68</v>
      </c>
      <c r="T10" s="1" t="s">
        <v>68</v>
      </c>
      <c r="U10" s="1" t="s">
        <v>68</v>
      </c>
      <c r="V10" s="1" t="s">
        <v>68</v>
      </c>
      <c r="W10" s="1" t="s">
        <v>68</v>
      </c>
      <c r="X10" s="1" t="s">
        <v>68</v>
      </c>
      <c r="Y10" s="1" t="s">
        <v>68</v>
      </c>
      <c r="Z10" s="1" t="s">
        <v>68</v>
      </c>
      <c r="AA10" s="1" t="s">
        <v>68</v>
      </c>
      <c r="AB10" s="1" t="s">
        <v>68</v>
      </c>
      <c r="AC10" s="1" t="s">
        <v>68</v>
      </c>
      <c r="AD10" s="1" t="s">
        <v>68</v>
      </c>
      <c r="AE10" s="1" t="s">
        <v>68</v>
      </c>
      <c r="AF10" s="1" t="s">
        <v>68</v>
      </c>
      <c r="AG10" s="1" t="s">
        <v>68</v>
      </c>
      <c r="AH10" s="1" t="s">
        <v>68</v>
      </c>
      <c r="AI10" s="1" t="s">
        <v>68</v>
      </c>
      <c r="AJ10" s="1" t="s">
        <v>68</v>
      </c>
      <c r="AK10" s="1" t="s">
        <v>68</v>
      </c>
      <c r="AL10" s="1" t="s">
        <v>69</v>
      </c>
      <c r="AM10" s="1" t="s">
        <v>69</v>
      </c>
      <c r="AN10" s="1" t="s">
        <v>69</v>
      </c>
      <c r="AO10" s="1" t="s">
        <v>69</v>
      </c>
      <c r="AP10" s="1" t="s">
        <v>69</v>
      </c>
      <c r="AQ10" s="1" t="s">
        <v>69</v>
      </c>
      <c r="AR10" s="1" t="s">
        <v>69</v>
      </c>
      <c r="AS10" s="1" t="s">
        <v>69</v>
      </c>
      <c r="AT10" s="1" t="s">
        <v>69</v>
      </c>
      <c r="AU10" s="1" t="s">
        <v>69</v>
      </c>
      <c r="AV10" s="1" t="s">
        <v>69</v>
      </c>
      <c r="AW10" s="1" t="s">
        <v>69</v>
      </c>
      <c r="AX10" s="1" t="s">
        <v>69</v>
      </c>
      <c r="AY10" s="1" t="s">
        <v>69</v>
      </c>
      <c r="AZ10" s="1" t="s">
        <v>69</v>
      </c>
      <c r="BA10" s="1" t="s">
        <v>69</v>
      </c>
      <c r="BB10" s="1" t="s">
        <v>69</v>
      </c>
      <c r="BC10" s="1" t="s">
        <v>69</v>
      </c>
      <c r="BD10" s="1" t="s">
        <v>69</v>
      </c>
      <c r="BE10" s="1" t="s">
        <v>69</v>
      </c>
      <c r="BF10" s="2" t="s">
        <v>69</v>
      </c>
      <c r="BG10" s="2" t="s">
        <v>68</v>
      </c>
      <c r="BH10" s="2" t="s">
        <v>68</v>
      </c>
      <c r="BI10" s="3" t="s">
        <v>68</v>
      </c>
      <c r="BJ10" s="3" t="s">
        <v>68</v>
      </c>
      <c r="BK10" s="3" t="s">
        <v>68</v>
      </c>
      <c r="BL10" s="3" t="s">
        <v>69</v>
      </c>
      <c r="BM10" s="3" t="s">
        <v>69</v>
      </c>
      <c r="BN10" s="3" t="s">
        <v>69</v>
      </c>
      <c r="BO10" s="3" t="s">
        <v>69</v>
      </c>
      <c r="BP10" s="3" t="s">
        <v>69</v>
      </c>
      <c r="BQ10" s="3" t="s">
        <v>69</v>
      </c>
      <c r="BR10" s="3" t="s">
        <v>68</v>
      </c>
      <c r="BS10" s="3" t="s">
        <v>69</v>
      </c>
      <c r="BT10" s="3" t="s">
        <v>68</v>
      </c>
      <c r="BU10" s="3" t="s">
        <v>69</v>
      </c>
      <c r="BV10" s="3" t="s">
        <v>68</v>
      </c>
      <c r="BW10" s="3" t="s">
        <v>68</v>
      </c>
      <c r="BX10" s="3" t="s">
        <v>68</v>
      </c>
      <c r="BY10" s="3" t="s">
        <v>68</v>
      </c>
      <c r="BZ10" s="3" t="s">
        <v>68</v>
      </c>
      <c r="CA10" s="3" t="s">
        <v>68</v>
      </c>
      <c r="CB10" s="3" t="s">
        <v>68</v>
      </c>
      <c r="CC10" s="3" t="s">
        <v>68</v>
      </c>
      <c r="CD10" s="3" t="s">
        <v>68</v>
      </c>
      <c r="CE10" s="3" t="s">
        <v>68</v>
      </c>
      <c r="CF10" s="3" t="s">
        <v>68</v>
      </c>
      <c r="CG10" s="3" t="s">
        <v>68</v>
      </c>
      <c r="CH10" s="3" t="s">
        <v>68</v>
      </c>
      <c r="CI10" s="3" t="s">
        <v>68</v>
      </c>
      <c r="CJ10" s="3" t="s">
        <v>68</v>
      </c>
      <c r="CK10" s="3" t="s">
        <v>68</v>
      </c>
      <c r="CL10" s="3" t="s">
        <v>68</v>
      </c>
      <c r="CM10" s="3" t="s">
        <v>68</v>
      </c>
      <c r="CN10" s="3" t="s">
        <v>68</v>
      </c>
      <c r="CO10" s="3" t="s">
        <v>68</v>
      </c>
      <c r="CP10" s="3" t="s">
        <v>68</v>
      </c>
      <c r="CQ10" s="3" t="s">
        <v>68</v>
      </c>
      <c r="CR10" s="3" t="s">
        <v>69</v>
      </c>
      <c r="CS10" s="3" t="s">
        <v>69</v>
      </c>
      <c r="CT10" s="3" t="s">
        <v>69</v>
      </c>
      <c r="CU10" s="3" t="s">
        <v>69</v>
      </c>
      <c r="CV10" s="3" t="s">
        <v>69</v>
      </c>
      <c r="CW10" s="3" t="s">
        <v>69</v>
      </c>
      <c r="CX10" s="3" t="s">
        <v>69</v>
      </c>
      <c r="CY10" s="3" t="s">
        <v>69</v>
      </c>
      <c r="CZ10" s="3" t="s">
        <v>69</v>
      </c>
      <c r="DA10" s="3" t="s">
        <v>69</v>
      </c>
      <c r="DB10" s="3" t="s">
        <v>69</v>
      </c>
      <c r="DC10" s="3" t="s">
        <v>69</v>
      </c>
      <c r="DD10" s="3" t="s">
        <v>69</v>
      </c>
      <c r="DE10" s="3" t="s">
        <v>69</v>
      </c>
      <c r="DF10" s="3" t="s">
        <v>69</v>
      </c>
      <c r="DG10" s="3" t="s">
        <v>69</v>
      </c>
      <c r="DH10" s="3" t="s">
        <v>69</v>
      </c>
      <c r="DI10" s="3" t="s">
        <v>69</v>
      </c>
      <c r="DJ10" s="3" t="s">
        <v>69</v>
      </c>
      <c r="DK10" s="3" t="s">
        <v>69</v>
      </c>
    </row>
    <row r="11" spans="1:115" x14ac:dyDescent="0.25">
      <c r="A11" s="1" t="s">
        <v>9</v>
      </c>
      <c r="B11" s="1" t="s">
        <v>70</v>
      </c>
    </row>
    <row r="12" spans="1:115" x14ac:dyDescent="0.25">
      <c r="A12" s="1" t="s">
        <v>9</v>
      </c>
      <c r="B12" s="1" t="s">
        <v>71</v>
      </c>
    </row>
    <row r="13" spans="1:115" x14ac:dyDescent="0.25">
      <c r="A13" s="1" t="s">
        <v>9</v>
      </c>
      <c r="B13" s="1" t="s">
        <v>72</v>
      </c>
    </row>
    <row r="14" spans="1:115" x14ac:dyDescent="0.25">
      <c r="A14" s="1" t="s">
        <v>9</v>
      </c>
      <c r="B14" s="1" t="s">
        <v>73</v>
      </c>
    </row>
    <row r="15" spans="1:115" x14ac:dyDescent="0.25">
      <c r="A15" s="1" t="s">
        <v>9</v>
      </c>
      <c r="B15" s="1" t="s">
        <v>74</v>
      </c>
    </row>
    <row r="16" spans="1:115" x14ac:dyDescent="0.25">
      <c r="A16" s="1" t="s">
        <v>9</v>
      </c>
      <c r="B16" s="1" t="s">
        <v>75</v>
      </c>
    </row>
    <row r="17" spans="1:115" x14ac:dyDescent="0.25">
      <c r="A17" s="1" t="s">
        <v>9</v>
      </c>
      <c r="B17" s="1" t="s">
        <v>76</v>
      </c>
    </row>
    <row r="18" spans="1:115" x14ac:dyDescent="0.25">
      <c r="A18" s="1">
        <v>1</v>
      </c>
      <c r="B18" s="1" t="s">
        <v>77</v>
      </c>
      <c r="C18" s="1">
        <v>21060206</v>
      </c>
      <c r="D18" s="1">
        <v>1</v>
      </c>
      <c r="E18" s="1">
        <v>0</v>
      </c>
      <c r="F18">
        <f t="shared" ref="F18:F32" si="0">(S18-T18*(1000-U18)/(1000-V18))*AL18</f>
        <v>31.548092439243465</v>
      </c>
      <c r="G18">
        <f t="shared" ref="G18:G32" si="1">IF(AW18&lt;&gt;0,1/(1/AW18-1/O18),0)</f>
        <v>0.4963762120637833</v>
      </c>
      <c r="H18">
        <f t="shared" ref="H18:H32" si="2">((AZ18-AM18/2)*T18-F18)/(AZ18+AM18/2)</f>
        <v>276.14097325075596</v>
      </c>
      <c r="I18">
        <f t="shared" ref="I18:I32" si="3">AM18*1000</f>
        <v>9.876043637580846</v>
      </c>
      <c r="J18">
        <f t="shared" ref="J18:J32" si="4">(AR18-AX18)</f>
        <v>1.6302460763086817</v>
      </c>
      <c r="K18">
        <f t="shared" ref="K18:K32" si="5">(Q18+AQ18*E18)</f>
        <v>19.626312255859375</v>
      </c>
      <c r="L18" s="1">
        <v>0.51272291199999998</v>
      </c>
      <c r="M18">
        <f t="shared" ref="M18:M32" si="6">(L18*AF18+AG18)</f>
        <v>2.6248153413393811</v>
      </c>
      <c r="N18" s="1">
        <v>1</v>
      </c>
      <c r="O18">
        <f t="shared" ref="O18:O32" si="7">M18*(N18+1)*(N18+1)/(N18*N18+1)</f>
        <v>5.2496306826787622</v>
      </c>
      <c r="P18" s="1">
        <v>15.771422386169434</v>
      </c>
      <c r="Q18" s="1">
        <v>19.626312255859375</v>
      </c>
      <c r="R18" s="1">
        <v>14.036432266235352</v>
      </c>
      <c r="S18" s="1">
        <v>401.29608154296875</v>
      </c>
      <c r="T18" s="1">
        <v>397.658203125</v>
      </c>
      <c r="U18" s="1">
        <v>7.6761608123779297</v>
      </c>
      <c r="V18" s="1">
        <v>8.6801242828369141</v>
      </c>
      <c r="W18" s="1">
        <v>32.5860595703125</v>
      </c>
      <c r="X18" s="1">
        <v>36.847984313964844</v>
      </c>
      <c r="Y18" s="1">
        <v>499.9903564453125</v>
      </c>
      <c r="Z18" s="1">
        <v>1499.1129150390625</v>
      </c>
      <c r="AA18" s="1">
        <v>0.12209094315767288</v>
      </c>
      <c r="AB18" s="1">
        <v>76.336685180664062</v>
      </c>
      <c r="AC18" s="1">
        <v>3.043654203414917</v>
      </c>
      <c r="AD18" s="1">
        <v>0.31089216470718384</v>
      </c>
      <c r="AE18" s="1">
        <v>1</v>
      </c>
      <c r="AF18" s="1">
        <v>-0.21956524252891541</v>
      </c>
      <c r="AG18" s="1">
        <v>2.737391471862793</v>
      </c>
      <c r="AH18" s="1">
        <v>1</v>
      </c>
      <c r="AI18" s="1">
        <v>0</v>
      </c>
      <c r="AJ18" s="1">
        <v>0.15999999642372131</v>
      </c>
      <c r="AK18" s="1">
        <v>111115</v>
      </c>
      <c r="AL18">
        <f t="shared" ref="AL18:AL32" si="8">Y18*0.000001/(L18*0.0001)</f>
        <v>9.7516679037216978</v>
      </c>
      <c r="AM18">
        <f t="shared" ref="AM18:AM32" si="9">(V18-U18)/(1000-V18)*AL18</f>
        <v>9.8760436375808468E-3</v>
      </c>
      <c r="AN18">
        <f t="shared" ref="AN18:AN32" si="10">(Q18+273.15)</f>
        <v>292.77631225585935</v>
      </c>
      <c r="AO18">
        <f t="shared" ref="AO18:AO32" si="11">(P18+273.15)</f>
        <v>288.92142238616941</v>
      </c>
      <c r="AP18">
        <f t="shared" ref="AP18:AP32" si="12">(Z18*AH18+AA18*AI18)*AJ18</f>
        <v>239.85806104500443</v>
      </c>
      <c r="AQ18">
        <f t="shared" ref="AQ18:AQ32" si="13">((AP18+0.00000010773*(AO18^4-AN18^4))-AM18*44100)/(M18*51.4+0.00000043092*AN18^3)</f>
        <v>-1.6231928943761349</v>
      </c>
      <c r="AR18">
        <f t="shared" ref="AR18:AR32" si="14">0.61365*EXP(17.502*K18/(240.97+K18))</f>
        <v>2.2928579910166405</v>
      </c>
      <c r="AS18">
        <f t="shared" ref="AS18:AS32" si="15">AR18*1000/AB18</f>
        <v>30.036122024295299</v>
      </c>
      <c r="AT18">
        <f t="shared" ref="AT18:AT32" si="16">(AS18-V18)</f>
        <v>21.355997741458385</v>
      </c>
      <c r="AU18">
        <f t="shared" ref="AU18:AU32" si="17">IF(E18,Q18,(P18+Q18)/2)</f>
        <v>17.698867321014404</v>
      </c>
      <c r="AV18">
        <f t="shared" ref="AV18:AV32" si="18">0.61365*EXP(17.502*AU18/(240.97+AU18))</f>
        <v>2.0323781200762236</v>
      </c>
      <c r="AW18">
        <f t="shared" ref="AW18:AW32" si="19">IF(AT18&lt;&gt;0,(1000-(AS18+V18)/2)/AT18*AM18,0)</f>
        <v>0.45349611316793442</v>
      </c>
      <c r="AX18">
        <f t="shared" ref="AX18:AX32" si="20">V18*AB18/1000</f>
        <v>0.66261191470795888</v>
      </c>
      <c r="AY18">
        <f t="shared" ref="AY18:AY32" si="21">(AV18-AX18)</f>
        <v>1.3697662053682649</v>
      </c>
      <c r="AZ18">
        <f t="shared" ref="AZ18:AZ32" si="22">1/(1.6/G18+1.37/O18)</f>
        <v>0.28699903305697311</v>
      </c>
      <c r="BA18">
        <f t="shared" ref="BA18:BA32" si="23">H18*AB18*0.001</f>
        <v>21.079686540525135</v>
      </c>
      <c r="BB18">
        <f t="shared" ref="BB18:BB32" si="24">H18/T18</f>
        <v>0.69441789728138392</v>
      </c>
      <c r="BC18">
        <f t="shared" ref="BC18:BC32" si="25">(1-AM18*AB18/AR18/G18)*100</f>
        <v>33.758801786757573</v>
      </c>
      <c r="BD18">
        <f t="shared" ref="BD18:BD32" si="26">(T18-F18/(O18/1.35))</f>
        <v>389.54526578380671</v>
      </c>
      <c r="BE18">
        <f t="shared" ref="BE18:BE32" si="27">F18*BC18/100/BD18</f>
        <v>2.7340232136149303E-2</v>
      </c>
    </row>
    <row r="19" spans="1:115" x14ac:dyDescent="0.25">
      <c r="A19" s="1">
        <v>2</v>
      </c>
      <c r="B19" s="1" t="s">
        <v>77</v>
      </c>
      <c r="C19" s="1">
        <v>21060206</v>
      </c>
      <c r="D19" s="1">
        <v>1</v>
      </c>
      <c r="E19" s="1">
        <v>0</v>
      </c>
      <c r="F19">
        <f t="shared" si="0"/>
        <v>31.548092439243465</v>
      </c>
      <c r="G19">
        <f t="shared" si="1"/>
        <v>0.4963762120637833</v>
      </c>
      <c r="H19">
        <f t="shared" si="2"/>
        <v>276.14097325075596</v>
      </c>
      <c r="I19">
        <f t="shared" si="3"/>
        <v>9.876043637580846</v>
      </c>
      <c r="J19">
        <f t="shared" si="4"/>
        <v>1.6302460763086817</v>
      </c>
      <c r="K19">
        <f t="shared" si="5"/>
        <v>19.626312255859375</v>
      </c>
      <c r="L19" s="1">
        <v>0.51272291199999998</v>
      </c>
      <c r="M19">
        <f t="shared" si="6"/>
        <v>2.6248153413393811</v>
      </c>
      <c r="N19" s="1">
        <v>1</v>
      </c>
      <c r="O19">
        <f t="shared" si="7"/>
        <v>5.2496306826787622</v>
      </c>
      <c r="P19" s="1">
        <v>15.771422386169434</v>
      </c>
      <c r="Q19" s="1">
        <v>19.626312255859375</v>
      </c>
      <c r="R19" s="1">
        <v>14.036432266235352</v>
      </c>
      <c r="S19" s="1">
        <v>401.29608154296875</v>
      </c>
      <c r="T19" s="1">
        <v>397.658203125</v>
      </c>
      <c r="U19" s="1">
        <v>7.6761608123779297</v>
      </c>
      <c r="V19" s="1">
        <v>8.6801242828369141</v>
      </c>
      <c r="W19" s="1">
        <v>32.5860595703125</v>
      </c>
      <c r="X19" s="1">
        <v>36.847984313964844</v>
      </c>
      <c r="Y19" s="1">
        <v>499.9903564453125</v>
      </c>
      <c r="Z19" s="1">
        <v>1499.1129150390625</v>
      </c>
      <c r="AA19" s="1">
        <v>0.12209094315767288</v>
      </c>
      <c r="AB19" s="1">
        <v>76.336685180664062</v>
      </c>
      <c r="AC19" s="1">
        <v>3.043654203414917</v>
      </c>
      <c r="AD19" s="1">
        <v>0.31089216470718384</v>
      </c>
      <c r="AE19" s="1">
        <v>1</v>
      </c>
      <c r="AF19" s="1">
        <v>-0.21956524252891541</v>
      </c>
      <c r="AG19" s="1">
        <v>2.737391471862793</v>
      </c>
      <c r="AH19" s="1">
        <v>1</v>
      </c>
      <c r="AI19" s="1">
        <v>0</v>
      </c>
      <c r="AJ19" s="1">
        <v>0.15999999642372131</v>
      </c>
      <c r="AK19" s="1">
        <v>111115</v>
      </c>
      <c r="AL19">
        <f t="shared" si="8"/>
        <v>9.7516679037216978</v>
      </c>
      <c r="AM19">
        <f t="shared" si="9"/>
        <v>9.8760436375808468E-3</v>
      </c>
      <c r="AN19">
        <f t="shared" si="10"/>
        <v>292.77631225585935</v>
      </c>
      <c r="AO19">
        <f t="shared" si="11"/>
        <v>288.92142238616941</v>
      </c>
      <c r="AP19">
        <f t="shared" si="12"/>
        <v>239.85806104500443</v>
      </c>
      <c r="AQ19">
        <f t="shared" si="13"/>
        <v>-1.6231928943761349</v>
      </c>
      <c r="AR19">
        <f t="shared" si="14"/>
        <v>2.2928579910166405</v>
      </c>
      <c r="AS19">
        <f t="shared" si="15"/>
        <v>30.036122024295299</v>
      </c>
      <c r="AT19">
        <f t="shared" si="16"/>
        <v>21.355997741458385</v>
      </c>
      <c r="AU19">
        <f t="shared" si="17"/>
        <v>17.698867321014404</v>
      </c>
      <c r="AV19">
        <f t="shared" si="18"/>
        <v>2.0323781200762236</v>
      </c>
      <c r="AW19">
        <f t="shared" si="19"/>
        <v>0.45349611316793442</v>
      </c>
      <c r="AX19">
        <f t="shared" si="20"/>
        <v>0.66261191470795888</v>
      </c>
      <c r="AY19">
        <f t="shared" si="21"/>
        <v>1.3697662053682649</v>
      </c>
      <c r="AZ19">
        <f t="shared" si="22"/>
        <v>0.28699903305697311</v>
      </c>
      <c r="BA19">
        <f t="shared" si="23"/>
        <v>21.079686540525135</v>
      </c>
      <c r="BB19">
        <f t="shared" si="24"/>
        <v>0.69441789728138392</v>
      </c>
      <c r="BC19">
        <f t="shared" si="25"/>
        <v>33.758801786757573</v>
      </c>
      <c r="BD19">
        <f t="shared" si="26"/>
        <v>389.54526578380671</v>
      </c>
      <c r="BE19">
        <f t="shared" si="27"/>
        <v>2.7340232136149303E-2</v>
      </c>
    </row>
    <row r="20" spans="1:115" x14ac:dyDescent="0.25">
      <c r="A20" s="1">
        <v>3</v>
      </c>
      <c r="B20" s="1" t="s">
        <v>78</v>
      </c>
      <c r="C20" s="1">
        <v>21060206</v>
      </c>
      <c r="D20" s="1">
        <v>1</v>
      </c>
      <c r="E20" s="1">
        <v>0</v>
      </c>
      <c r="F20">
        <f t="shared" si="0"/>
        <v>33.144574799112632</v>
      </c>
      <c r="G20">
        <f t="shared" si="1"/>
        <v>0.49673943284911082</v>
      </c>
      <c r="H20">
        <f t="shared" si="2"/>
        <v>270.77330642733563</v>
      </c>
      <c r="I20">
        <f t="shared" si="3"/>
        <v>9.8889915434073608</v>
      </c>
      <c r="J20">
        <f t="shared" si="4"/>
        <v>1.631270314724043</v>
      </c>
      <c r="K20">
        <f t="shared" si="5"/>
        <v>19.634397506713867</v>
      </c>
      <c r="L20" s="1">
        <v>0.51272291199999998</v>
      </c>
      <c r="M20">
        <f t="shared" si="6"/>
        <v>2.6248153413393811</v>
      </c>
      <c r="N20" s="1">
        <v>1</v>
      </c>
      <c r="O20">
        <f t="shared" si="7"/>
        <v>5.2496306826787622</v>
      </c>
      <c r="P20" s="1">
        <v>15.771615982055664</v>
      </c>
      <c r="Q20" s="1">
        <v>19.634397506713867</v>
      </c>
      <c r="R20" s="1">
        <v>14.036131858825684</v>
      </c>
      <c r="S20" s="1">
        <v>401.49295043945312</v>
      </c>
      <c r="T20" s="1">
        <v>397.69058227539062</v>
      </c>
      <c r="U20" s="1">
        <v>7.6765022277832031</v>
      </c>
      <c r="V20" s="1">
        <v>8.6818370819091797</v>
      </c>
      <c r="W20" s="1">
        <v>32.586936950683594</v>
      </c>
      <c r="X20" s="1">
        <v>36.854606628417969</v>
      </c>
      <c r="Y20" s="1">
        <v>499.96206665039062</v>
      </c>
      <c r="Z20" s="1">
        <v>1499.0899658203125</v>
      </c>
      <c r="AA20" s="1">
        <v>3.6745842546224594E-2</v>
      </c>
      <c r="AB20" s="1">
        <v>76.336288452148438</v>
      </c>
      <c r="AC20" s="1">
        <v>3.043654203414917</v>
      </c>
      <c r="AD20" s="1">
        <v>0.31089216470718384</v>
      </c>
      <c r="AE20" s="1">
        <v>1</v>
      </c>
      <c r="AF20" s="1">
        <v>-0.21956524252891541</v>
      </c>
      <c r="AG20" s="1">
        <v>2.737391471862793</v>
      </c>
      <c r="AH20" s="1">
        <v>1</v>
      </c>
      <c r="AI20" s="1">
        <v>0</v>
      </c>
      <c r="AJ20" s="1">
        <v>0.15999999642372131</v>
      </c>
      <c r="AK20" s="1">
        <v>111115</v>
      </c>
      <c r="AL20">
        <f t="shared" si="8"/>
        <v>9.7511161477096344</v>
      </c>
      <c r="AM20">
        <f t="shared" si="9"/>
        <v>9.8889915434073605E-3</v>
      </c>
      <c r="AN20">
        <f t="shared" si="10"/>
        <v>292.78439750671384</v>
      </c>
      <c r="AO20">
        <f t="shared" si="11"/>
        <v>288.92161598205564</v>
      </c>
      <c r="AP20">
        <f t="shared" si="12"/>
        <v>239.85438917008651</v>
      </c>
      <c r="AQ20">
        <f t="shared" si="13"/>
        <v>-1.627712522908777</v>
      </c>
      <c r="AR20">
        <f t="shared" si="14"/>
        <v>2.2940095345032208</v>
      </c>
      <c r="AS20">
        <f t="shared" si="15"/>
        <v>30.051363264029082</v>
      </c>
      <c r="AT20">
        <f t="shared" si="16"/>
        <v>21.369526182119902</v>
      </c>
      <c r="AU20">
        <f t="shared" si="17"/>
        <v>17.703006744384766</v>
      </c>
      <c r="AV20">
        <f t="shared" si="18"/>
        <v>2.0329084625381451</v>
      </c>
      <c r="AW20">
        <f t="shared" si="19"/>
        <v>0.45379927076653165</v>
      </c>
      <c r="AX20">
        <f t="shared" si="20"/>
        <v>0.66273921977917782</v>
      </c>
      <c r="AY20">
        <f t="shared" si="21"/>
        <v>1.3701692427589673</v>
      </c>
      <c r="AZ20">
        <f t="shared" si="22"/>
        <v>0.28719330309277563</v>
      </c>
      <c r="BA20">
        <f t="shared" si="23"/>
        <v>20.669829224579072</v>
      </c>
      <c r="BB20">
        <f t="shared" si="24"/>
        <v>0.68086426607867723</v>
      </c>
      <c r="BC20">
        <f t="shared" si="25"/>
        <v>33.754071723614786</v>
      </c>
      <c r="BD20">
        <f t="shared" si="26"/>
        <v>389.16709201798272</v>
      </c>
      <c r="BE20">
        <f t="shared" si="27"/>
        <v>2.8747660785415709E-2</v>
      </c>
    </row>
    <row r="21" spans="1:115" x14ac:dyDescent="0.25">
      <c r="A21" s="1">
        <v>4</v>
      </c>
      <c r="B21" s="1" t="s">
        <v>78</v>
      </c>
      <c r="C21" s="1">
        <v>21060206</v>
      </c>
      <c r="D21" s="1">
        <v>1</v>
      </c>
      <c r="E21" s="1">
        <v>0</v>
      </c>
      <c r="F21">
        <f t="shared" si="0"/>
        <v>34.968519288643954</v>
      </c>
      <c r="G21">
        <f t="shared" si="1"/>
        <v>0.49534734349655435</v>
      </c>
      <c r="H21">
        <f t="shared" si="2"/>
        <v>264.24801965042053</v>
      </c>
      <c r="I21">
        <f t="shared" si="3"/>
        <v>9.8733209073938415</v>
      </c>
      <c r="J21">
        <f t="shared" si="4"/>
        <v>1.6328490675130172</v>
      </c>
      <c r="K21">
        <f t="shared" si="5"/>
        <v>19.645050048828125</v>
      </c>
      <c r="L21" s="1">
        <v>0.51272291199999998</v>
      </c>
      <c r="M21">
        <f t="shared" si="6"/>
        <v>2.6248153413393811</v>
      </c>
      <c r="N21" s="1">
        <v>1</v>
      </c>
      <c r="O21">
        <f t="shared" si="7"/>
        <v>5.2496306826787622</v>
      </c>
      <c r="P21" s="1">
        <v>15.771831512451172</v>
      </c>
      <c r="Q21" s="1">
        <v>19.645050048828125</v>
      </c>
      <c r="R21" s="1">
        <v>14.036169052124023</v>
      </c>
      <c r="S21" s="1">
        <v>401.72164916992187</v>
      </c>
      <c r="T21" s="1">
        <v>397.732666015625</v>
      </c>
      <c r="U21" s="1">
        <v>7.6772670745849609</v>
      </c>
      <c r="V21" s="1">
        <v>8.6810503005981445</v>
      </c>
      <c r="W21" s="1">
        <v>32.589698791503906</v>
      </c>
      <c r="X21" s="1">
        <v>36.850715637207031</v>
      </c>
      <c r="Y21" s="1">
        <v>499.94180297851562</v>
      </c>
      <c r="Z21" s="1">
        <v>1499.03759765625</v>
      </c>
      <c r="AA21" s="1">
        <v>3.5560335963964462E-2</v>
      </c>
      <c r="AB21" s="1">
        <v>76.336204528808594</v>
      </c>
      <c r="AC21" s="1">
        <v>3.043654203414917</v>
      </c>
      <c r="AD21" s="1">
        <v>0.31089216470718384</v>
      </c>
      <c r="AE21" s="1">
        <v>1</v>
      </c>
      <c r="AF21" s="1">
        <v>-0.21956524252891541</v>
      </c>
      <c r="AG21" s="1">
        <v>2.737391471862793</v>
      </c>
      <c r="AH21" s="1">
        <v>1</v>
      </c>
      <c r="AI21" s="1">
        <v>0</v>
      </c>
      <c r="AJ21" s="1">
        <v>0.15999999642372131</v>
      </c>
      <c r="AK21" s="1">
        <v>111115</v>
      </c>
      <c r="AL21">
        <f t="shared" si="8"/>
        <v>9.7507209308897735</v>
      </c>
      <c r="AM21">
        <f t="shared" si="9"/>
        <v>9.873320907393842E-3</v>
      </c>
      <c r="AN21">
        <f t="shared" si="10"/>
        <v>292.7950500488281</v>
      </c>
      <c r="AO21">
        <f t="shared" si="11"/>
        <v>288.92183151245115</v>
      </c>
      <c r="AP21">
        <f t="shared" si="12"/>
        <v>239.84601026402379</v>
      </c>
      <c r="AQ21">
        <f t="shared" si="13"/>
        <v>-1.6237899777055944</v>
      </c>
      <c r="AR21">
        <f t="shared" si="14"/>
        <v>2.2955274987843524</v>
      </c>
      <c r="AS21">
        <f t="shared" si="15"/>
        <v>30.071281549216152</v>
      </c>
      <c r="AT21">
        <f t="shared" si="16"/>
        <v>21.390231248618008</v>
      </c>
      <c r="AU21">
        <f t="shared" si="17"/>
        <v>17.708440780639648</v>
      </c>
      <c r="AV21">
        <f t="shared" si="18"/>
        <v>2.0336048549689356</v>
      </c>
      <c r="AW21">
        <f t="shared" si="19"/>
        <v>0.4526371730500981</v>
      </c>
      <c r="AX21">
        <f t="shared" si="20"/>
        <v>0.6626784312713353</v>
      </c>
      <c r="AY21">
        <f t="shared" si="21"/>
        <v>1.3709264236976004</v>
      </c>
      <c r="AZ21">
        <f t="shared" si="22"/>
        <v>0.28644862313280867</v>
      </c>
      <c r="BA21">
        <f t="shared" si="23"/>
        <v>20.171690874367133</v>
      </c>
      <c r="BB21">
        <f t="shared" si="24"/>
        <v>0.66438601158306543</v>
      </c>
      <c r="BC21">
        <f t="shared" si="25"/>
        <v>33.717103595577278</v>
      </c>
      <c r="BD21">
        <f t="shared" si="26"/>
        <v>388.74012846523482</v>
      </c>
      <c r="BE21">
        <f t="shared" si="27"/>
        <v>3.0329701029169473E-2</v>
      </c>
    </row>
    <row r="22" spans="1:115" x14ac:dyDescent="0.25">
      <c r="A22" s="1">
        <v>5</v>
      </c>
      <c r="B22" s="1" t="s">
        <v>79</v>
      </c>
      <c r="C22" s="1">
        <v>21060206</v>
      </c>
      <c r="D22" s="1">
        <v>1</v>
      </c>
      <c r="E22" s="1">
        <v>0</v>
      </c>
      <c r="F22">
        <f t="shared" si="0"/>
        <v>36.873575252865066</v>
      </c>
      <c r="G22">
        <f t="shared" si="1"/>
        <v>0.49487960442980988</v>
      </c>
      <c r="H22">
        <f t="shared" si="2"/>
        <v>257.61642898361566</v>
      </c>
      <c r="I22">
        <f t="shared" si="3"/>
        <v>9.8736617257865245</v>
      </c>
      <c r="J22">
        <f t="shared" si="4"/>
        <v>1.6342965898667892</v>
      </c>
      <c r="K22">
        <f t="shared" si="5"/>
        <v>19.655092239379883</v>
      </c>
      <c r="L22" s="1">
        <v>0.51272291199999998</v>
      </c>
      <c r="M22">
        <f t="shared" si="6"/>
        <v>2.6248153413393811</v>
      </c>
      <c r="N22" s="1">
        <v>1</v>
      </c>
      <c r="O22">
        <f t="shared" si="7"/>
        <v>5.2496306826787622</v>
      </c>
      <c r="P22" s="1">
        <v>15.772004127502441</v>
      </c>
      <c r="Q22" s="1">
        <v>19.655092239379883</v>
      </c>
      <c r="R22" s="1">
        <v>14.035771369934082</v>
      </c>
      <c r="S22" s="1">
        <v>401.9451904296875</v>
      </c>
      <c r="T22" s="1">
        <v>397.76071166992187</v>
      </c>
      <c r="U22" s="1">
        <v>7.6770267486572266</v>
      </c>
      <c r="V22" s="1">
        <v>8.6808633804321289</v>
      </c>
      <c r="W22" s="1">
        <v>32.588245391845703</v>
      </c>
      <c r="X22" s="1">
        <v>36.849437713623047</v>
      </c>
      <c r="Y22" s="1">
        <v>499.93255615234375</v>
      </c>
      <c r="Z22" s="1">
        <v>1499.0284423828125</v>
      </c>
      <c r="AA22" s="1">
        <v>6.7565202713012695E-2</v>
      </c>
      <c r="AB22" s="1">
        <v>76.336036682128906</v>
      </c>
      <c r="AC22" s="1">
        <v>3.043654203414917</v>
      </c>
      <c r="AD22" s="1">
        <v>0.31089216470718384</v>
      </c>
      <c r="AE22" s="1">
        <v>1</v>
      </c>
      <c r="AF22" s="1">
        <v>-0.21956524252891541</v>
      </c>
      <c r="AG22" s="1">
        <v>2.737391471862793</v>
      </c>
      <c r="AH22" s="1">
        <v>1</v>
      </c>
      <c r="AI22" s="1">
        <v>0</v>
      </c>
      <c r="AJ22" s="1">
        <v>0.15999999642372131</v>
      </c>
      <c r="AK22" s="1">
        <v>111115</v>
      </c>
      <c r="AL22">
        <f t="shared" si="8"/>
        <v>9.7505405834554111</v>
      </c>
      <c r="AM22">
        <f t="shared" si="9"/>
        <v>9.8736617257865252E-3</v>
      </c>
      <c r="AN22">
        <f t="shared" si="10"/>
        <v>292.80509223937986</v>
      </c>
      <c r="AO22">
        <f t="shared" si="11"/>
        <v>288.92200412750242</v>
      </c>
      <c r="AP22">
        <f t="shared" si="12"/>
        <v>239.84454542030653</v>
      </c>
      <c r="AQ22">
        <f t="shared" si="13"/>
        <v>-1.6246238368679078</v>
      </c>
      <c r="AR22">
        <f t="shared" si="14"/>
        <v>2.2969592953080058</v>
      </c>
      <c r="AS22">
        <f t="shared" si="15"/>
        <v>30.090104164993267</v>
      </c>
      <c r="AT22">
        <f t="shared" si="16"/>
        <v>21.409240784561138</v>
      </c>
      <c r="AU22">
        <f t="shared" si="17"/>
        <v>17.713548183441162</v>
      </c>
      <c r="AV22">
        <f t="shared" si="18"/>
        <v>2.0342595788701967</v>
      </c>
      <c r="AW22">
        <f t="shared" si="19"/>
        <v>0.45224658426963965</v>
      </c>
      <c r="AX22">
        <f t="shared" si="20"/>
        <v>0.66266270544121653</v>
      </c>
      <c r="AY22">
        <f t="shared" si="21"/>
        <v>1.3715968734289801</v>
      </c>
      <c r="AZ22">
        <f t="shared" si="22"/>
        <v>0.28619834201482797</v>
      </c>
      <c r="BA22">
        <f t="shared" si="23"/>
        <v>19.66541717281234</v>
      </c>
      <c r="BB22">
        <f t="shared" si="24"/>
        <v>0.64766685453186823</v>
      </c>
      <c r="BC22">
        <f t="shared" si="25"/>
        <v>33.693668981620526</v>
      </c>
      <c r="BD22">
        <f t="shared" si="26"/>
        <v>388.27826812287094</v>
      </c>
      <c r="BE22">
        <f t="shared" si="27"/>
        <v>3.1997825805325515E-2</v>
      </c>
    </row>
    <row r="23" spans="1:115" x14ac:dyDescent="0.25">
      <c r="A23" s="1">
        <v>6</v>
      </c>
      <c r="B23" s="1" t="s">
        <v>79</v>
      </c>
      <c r="C23" s="1">
        <v>21060206</v>
      </c>
      <c r="D23" s="1">
        <v>1</v>
      </c>
      <c r="E23" s="1">
        <v>0</v>
      </c>
      <c r="F23">
        <f t="shared" si="0"/>
        <v>38.942143203378109</v>
      </c>
      <c r="G23">
        <f t="shared" si="1"/>
        <v>0.49583378162453168</v>
      </c>
      <c r="H23">
        <f t="shared" si="2"/>
        <v>250.77208154083098</v>
      </c>
      <c r="I23">
        <f t="shared" si="3"/>
        <v>9.8948982437968507</v>
      </c>
      <c r="J23">
        <f t="shared" si="4"/>
        <v>1.6349139020076922</v>
      </c>
      <c r="K23">
        <f t="shared" si="5"/>
        <v>19.6605224609375</v>
      </c>
      <c r="L23" s="1">
        <v>0.51272291199999998</v>
      </c>
      <c r="M23">
        <f t="shared" si="6"/>
        <v>2.6248153413393811</v>
      </c>
      <c r="N23" s="1">
        <v>1</v>
      </c>
      <c r="O23">
        <f t="shared" si="7"/>
        <v>5.2496306826787622</v>
      </c>
      <c r="P23" s="1">
        <v>15.772319793701172</v>
      </c>
      <c r="Q23" s="1">
        <v>19.6605224609375</v>
      </c>
      <c r="R23" s="1">
        <v>14.035680770874023</v>
      </c>
      <c r="S23" s="1">
        <v>402.18588256835937</v>
      </c>
      <c r="T23" s="1">
        <v>397.788330078125</v>
      </c>
      <c r="U23" s="1">
        <v>7.6769609451293945</v>
      </c>
      <c r="V23" s="1">
        <v>8.6829614639282227</v>
      </c>
      <c r="W23" s="1">
        <v>32.587165832519531</v>
      </c>
      <c r="X23" s="1">
        <v>36.857437133789063</v>
      </c>
      <c r="Y23" s="1">
        <v>499.92910766601562</v>
      </c>
      <c r="Z23" s="1">
        <v>1499.048095703125</v>
      </c>
      <c r="AA23" s="1">
        <v>5.5711846798658371E-2</v>
      </c>
      <c r="AB23" s="1">
        <v>76.335700988769531</v>
      </c>
      <c r="AC23" s="1">
        <v>3.043654203414917</v>
      </c>
      <c r="AD23" s="1">
        <v>0.31089216470718384</v>
      </c>
      <c r="AE23" s="1">
        <v>1</v>
      </c>
      <c r="AF23" s="1">
        <v>-0.21956524252891541</v>
      </c>
      <c r="AG23" s="1">
        <v>2.737391471862793</v>
      </c>
      <c r="AH23" s="1">
        <v>1</v>
      </c>
      <c r="AI23" s="1">
        <v>0</v>
      </c>
      <c r="AJ23" s="1">
        <v>0.15999999642372131</v>
      </c>
      <c r="AK23" s="1">
        <v>111115</v>
      </c>
      <c r="AL23">
        <f t="shared" si="8"/>
        <v>9.750473325171308</v>
      </c>
      <c r="AM23">
        <f t="shared" si="9"/>
        <v>9.89489824379685E-3</v>
      </c>
      <c r="AN23">
        <f t="shared" si="10"/>
        <v>292.81052246093748</v>
      </c>
      <c r="AO23">
        <f t="shared" si="11"/>
        <v>288.92231979370115</v>
      </c>
      <c r="AP23">
        <f t="shared" si="12"/>
        <v>239.84768995148625</v>
      </c>
      <c r="AQ23">
        <f t="shared" si="13"/>
        <v>-1.6314024397128644</v>
      </c>
      <c r="AR23">
        <f t="shared" si="14"/>
        <v>2.2977338520151256</v>
      </c>
      <c r="AS23">
        <f t="shared" si="15"/>
        <v>30.100383205404338</v>
      </c>
      <c r="AT23">
        <f t="shared" si="16"/>
        <v>21.417421741476115</v>
      </c>
      <c r="AU23">
        <f t="shared" si="17"/>
        <v>17.716421127319336</v>
      </c>
      <c r="AV23">
        <f t="shared" si="18"/>
        <v>2.0346279461489685</v>
      </c>
      <c r="AW23">
        <f t="shared" si="19"/>
        <v>0.4530433091522777</v>
      </c>
      <c r="AX23">
        <f t="shared" si="20"/>
        <v>0.66281995000743332</v>
      </c>
      <c r="AY23">
        <f t="shared" si="21"/>
        <v>1.371807996141535</v>
      </c>
      <c r="AZ23">
        <f t="shared" si="22"/>
        <v>0.28670887239819531</v>
      </c>
      <c r="BA23">
        <f t="shared" si="23"/>
        <v>19.142862632832205</v>
      </c>
      <c r="BB23">
        <f t="shared" si="24"/>
        <v>0.63041588347144262</v>
      </c>
      <c r="BC23">
        <f t="shared" si="25"/>
        <v>33.701577419764362</v>
      </c>
      <c r="BD23">
        <f t="shared" si="26"/>
        <v>387.77393163710281</v>
      </c>
      <c r="BE23">
        <f t="shared" si="27"/>
        <v>3.3844762295378195E-2</v>
      </c>
    </row>
    <row r="24" spans="1:115" x14ac:dyDescent="0.25">
      <c r="A24" s="1">
        <v>7</v>
      </c>
      <c r="B24" s="1" t="s">
        <v>80</v>
      </c>
      <c r="C24" s="1">
        <v>21060206</v>
      </c>
      <c r="D24" s="1">
        <v>1</v>
      </c>
      <c r="E24" s="1">
        <v>0</v>
      </c>
      <c r="F24">
        <f t="shared" si="0"/>
        <v>40.404694649343696</v>
      </c>
      <c r="G24">
        <f t="shared" si="1"/>
        <v>0.49598343294099506</v>
      </c>
      <c r="H24">
        <f t="shared" si="2"/>
        <v>245.8359586570981</v>
      </c>
      <c r="I24">
        <f t="shared" si="3"/>
        <v>9.8995456113708364</v>
      </c>
      <c r="J24">
        <f t="shared" si="4"/>
        <v>1.6352209948699554</v>
      </c>
      <c r="K24">
        <f t="shared" si="5"/>
        <v>19.662618637084961</v>
      </c>
      <c r="L24" s="1">
        <v>0.51272291199999998</v>
      </c>
      <c r="M24">
        <f t="shared" si="6"/>
        <v>2.6248153413393811</v>
      </c>
      <c r="N24" s="1">
        <v>1</v>
      </c>
      <c r="O24">
        <f t="shared" si="7"/>
        <v>5.2496306826787622</v>
      </c>
      <c r="P24" s="1">
        <v>15.772368431091309</v>
      </c>
      <c r="Q24" s="1">
        <v>19.662618637084961</v>
      </c>
      <c r="R24" s="1">
        <v>14.03550910949707</v>
      </c>
      <c r="S24" s="1">
        <v>402.3795166015625</v>
      </c>
      <c r="T24" s="1">
        <v>397.83172607421875</v>
      </c>
      <c r="U24" s="1">
        <v>7.6764163970947266</v>
      </c>
      <c r="V24" s="1">
        <v>8.6828908920288086</v>
      </c>
      <c r="W24" s="1">
        <v>32.584621429443359</v>
      </c>
      <c r="X24" s="1">
        <v>36.85687255859375</v>
      </c>
      <c r="Y24" s="1">
        <v>499.92840576171875</v>
      </c>
      <c r="Z24" s="1">
        <v>1499.0526123046875</v>
      </c>
      <c r="AA24" s="1">
        <v>5.5712021887302399E-2</v>
      </c>
      <c r="AB24" s="1">
        <v>76.335395812988281</v>
      </c>
      <c r="AC24" s="1">
        <v>3.043654203414917</v>
      </c>
      <c r="AD24" s="1">
        <v>0.31089216470718384</v>
      </c>
      <c r="AE24" s="1">
        <v>1</v>
      </c>
      <c r="AF24" s="1">
        <v>-0.21956524252891541</v>
      </c>
      <c r="AG24" s="1">
        <v>2.737391471862793</v>
      </c>
      <c r="AH24" s="1">
        <v>1</v>
      </c>
      <c r="AI24" s="1">
        <v>0</v>
      </c>
      <c r="AJ24" s="1">
        <v>0.15999999642372131</v>
      </c>
      <c r="AK24" s="1">
        <v>111115</v>
      </c>
      <c r="AL24">
        <f t="shared" si="8"/>
        <v>9.7504596354320654</v>
      </c>
      <c r="AM24">
        <f t="shared" si="9"/>
        <v>9.8995456113708368E-3</v>
      </c>
      <c r="AN24">
        <f t="shared" si="10"/>
        <v>292.81261863708494</v>
      </c>
      <c r="AO24">
        <f t="shared" si="11"/>
        <v>288.92236843109129</v>
      </c>
      <c r="AP24">
        <f t="shared" si="12"/>
        <v>239.84841260772009</v>
      </c>
      <c r="AQ24">
        <f t="shared" si="13"/>
        <v>-1.6329533402496994</v>
      </c>
      <c r="AR24">
        <f t="shared" si="14"/>
        <v>2.2980329079139654</v>
      </c>
      <c r="AS24">
        <f t="shared" si="15"/>
        <v>30.104421198572744</v>
      </c>
      <c r="AT24">
        <f t="shared" si="16"/>
        <v>21.421530306543936</v>
      </c>
      <c r="AU24">
        <f t="shared" si="17"/>
        <v>17.717493534088135</v>
      </c>
      <c r="AV24">
        <f t="shared" si="18"/>
        <v>2.0347654645518798</v>
      </c>
      <c r="AW24">
        <f t="shared" si="19"/>
        <v>0.4531682419445841</v>
      </c>
      <c r="AX24">
        <f t="shared" si="20"/>
        <v>0.66281191304400999</v>
      </c>
      <c r="AY24">
        <f t="shared" si="21"/>
        <v>1.3719535515078698</v>
      </c>
      <c r="AZ24">
        <f t="shared" si="22"/>
        <v>0.28678892966472996</v>
      </c>
      <c r="BA24">
        <f t="shared" si="23"/>
        <v>18.765985209155005</v>
      </c>
      <c r="BB24">
        <f t="shared" si="24"/>
        <v>0.6179395521895491</v>
      </c>
      <c r="BC24">
        <f t="shared" si="25"/>
        <v>33.69934650792257</v>
      </c>
      <c r="BD24">
        <f t="shared" si="26"/>
        <v>387.4412165176912</v>
      </c>
      <c r="BE24">
        <f t="shared" si="27"/>
        <v>3.5143700450178221E-2</v>
      </c>
    </row>
    <row r="25" spans="1:115" x14ac:dyDescent="0.25">
      <c r="A25" s="1">
        <v>8</v>
      </c>
      <c r="B25" s="1" t="s">
        <v>80</v>
      </c>
      <c r="C25" s="1">
        <v>21060206</v>
      </c>
      <c r="D25" s="1">
        <v>1</v>
      </c>
      <c r="E25" s="1">
        <v>0</v>
      </c>
      <c r="F25">
        <f t="shared" si="0"/>
        <v>40.856814700326638</v>
      </c>
      <c r="G25">
        <f t="shared" si="1"/>
        <v>0.49671264100050327</v>
      </c>
      <c r="H25">
        <f t="shared" si="2"/>
        <v>244.5492447661093</v>
      </c>
      <c r="I25">
        <f t="shared" si="3"/>
        <v>9.9093367985062617</v>
      </c>
      <c r="J25">
        <f t="shared" si="4"/>
        <v>1.6346445323170147</v>
      </c>
      <c r="K25">
        <f t="shared" si="5"/>
        <v>19.658906936645508</v>
      </c>
      <c r="L25" s="1">
        <v>0.51272291199999998</v>
      </c>
      <c r="M25">
        <f t="shared" si="6"/>
        <v>2.6248153413393811</v>
      </c>
      <c r="N25" s="1">
        <v>1</v>
      </c>
      <c r="O25">
        <f t="shared" si="7"/>
        <v>5.2496306826787622</v>
      </c>
      <c r="P25" s="1">
        <v>15.772339820861816</v>
      </c>
      <c r="Q25" s="1">
        <v>19.658906936645508</v>
      </c>
      <c r="R25" s="1">
        <v>14.035016059875488</v>
      </c>
      <c r="S25" s="1">
        <v>402.49765014648437</v>
      </c>
      <c r="T25" s="1">
        <v>397.90292358398437</v>
      </c>
      <c r="U25" s="1">
        <v>7.6760339736938477</v>
      </c>
      <c r="V25" s="1">
        <v>8.6835241317749023</v>
      </c>
      <c r="W25" s="1">
        <v>32.582992553710938</v>
      </c>
      <c r="X25" s="1">
        <v>36.859554290771484</v>
      </c>
      <c r="Y25" s="1">
        <v>499.91806030273437</v>
      </c>
      <c r="Z25" s="1">
        <v>1499.0546875</v>
      </c>
      <c r="AA25" s="1">
        <v>5.9268210083246231E-2</v>
      </c>
      <c r="AB25" s="1">
        <v>76.335235595703125</v>
      </c>
      <c r="AC25" s="1">
        <v>3.043654203414917</v>
      </c>
      <c r="AD25" s="1">
        <v>0.31089216470718384</v>
      </c>
      <c r="AE25" s="1">
        <v>1</v>
      </c>
      <c r="AF25" s="1">
        <v>-0.21956524252891541</v>
      </c>
      <c r="AG25" s="1">
        <v>2.737391471862793</v>
      </c>
      <c r="AH25" s="1">
        <v>1</v>
      </c>
      <c r="AI25" s="1">
        <v>0</v>
      </c>
      <c r="AJ25" s="1">
        <v>0.15999999642372131</v>
      </c>
      <c r="AK25" s="1">
        <v>111115</v>
      </c>
      <c r="AL25">
        <f t="shared" si="8"/>
        <v>9.7502578605797598</v>
      </c>
      <c r="AM25">
        <f t="shared" si="9"/>
        <v>9.9093367985062623E-3</v>
      </c>
      <c r="AN25">
        <f t="shared" si="10"/>
        <v>292.80890693664549</v>
      </c>
      <c r="AO25">
        <f t="shared" si="11"/>
        <v>288.92233982086179</v>
      </c>
      <c r="AP25">
        <f t="shared" si="12"/>
        <v>239.84874463896267</v>
      </c>
      <c r="AQ25">
        <f t="shared" si="13"/>
        <v>-1.6356450624717511</v>
      </c>
      <c r="AR25">
        <f t="shared" si="14"/>
        <v>2.2975033927170254</v>
      </c>
      <c r="AS25">
        <f t="shared" si="15"/>
        <v>30.097547676218223</v>
      </c>
      <c r="AT25">
        <f t="shared" si="16"/>
        <v>21.414023544443321</v>
      </c>
      <c r="AU25">
        <f t="shared" si="17"/>
        <v>17.715623378753662</v>
      </c>
      <c r="AV25">
        <f t="shared" si="18"/>
        <v>2.0345256533996334</v>
      </c>
      <c r="AW25">
        <f t="shared" si="19"/>
        <v>0.45377691060078829</v>
      </c>
      <c r="AX25">
        <f t="shared" si="20"/>
        <v>0.66285886040001063</v>
      </c>
      <c r="AY25">
        <f t="shared" si="21"/>
        <v>1.3716667929996227</v>
      </c>
      <c r="AZ25">
        <f t="shared" si="22"/>
        <v>0.28717897409676713</v>
      </c>
      <c r="BA25">
        <f t="shared" si="23"/>
        <v>18.667724213972221</v>
      </c>
      <c r="BB25">
        <f t="shared" si="24"/>
        <v>0.61459524489895556</v>
      </c>
      <c r="BC25">
        <f t="shared" si="25"/>
        <v>33.716067595819474</v>
      </c>
      <c r="BD25">
        <f t="shared" si="26"/>
        <v>387.39614640679525</v>
      </c>
      <c r="BE25">
        <f t="shared" si="27"/>
        <v>3.5558720419990232E-2</v>
      </c>
    </row>
    <row r="26" spans="1:115" x14ac:dyDescent="0.25">
      <c r="A26" s="1">
        <v>9</v>
      </c>
      <c r="B26" s="1" t="s">
        <v>81</v>
      </c>
      <c r="C26" s="1">
        <v>21060206</v>
      </c>
      <c r="D26" s="1">
        <v>1</v>
      </c>
      <c r="E26" s="1">
        <v>0</v>
      </c>
      <c r="F26">
        <f t="shared" si="0"/>
        <v>40.218809255930488</v>
      </c>
      <c r="G26">
        <f t="shared" si="1"/>
        <v>0.49684907785023619</v>
      </c>
      <c r="H26">
        <f t="shared" si="2"/>
        <v>246.83697123199153</v>
      </c>
      <c r="I26">
        <f t="shared" si="3"/>
        <v>9.9083883409305091</v>
      </c>
      <c r="J26">
        <f t="shared" si="4"/>
        <v>1.6340837616464112</v>
      </c>
      <c r="K26">
        <f t="shared" si="5"/>
        <v>19.655048370361328</v>
      </c>
      <c r="L26" s="1">
        <v>0.51272291199999998</v>
      </c>
      <c r="M26">
        <f t="shared" si="6"/>
        <v>2.6248153413393811</v>
      </c>
      <c r="N26" s="1">
        <v>1</v>
      </c>
      <c r="O26">
        <f t="shared" si="7"/>
        <v>5.2496306826787622</v>
      </c>
      <c r="P26" s="1">
        <v>15.772259712219238</v>
      </c>
      <c r="Q26" s="1">
        <v>19.655048370361328</v>
      </c>
      <c r="R26" s="1">
        <v>14.034502983093262</v>
      </c>
      <c r="S26" s="1">
        <v>402.49948120117187</v>
      </c>
      <c r="T26" s="1">
        <v>397.97018432617187</v>
      </c>
      <c r="U26" s="1">
        <v>7.6762733459472656</v>
      </c>
      <c r="V26" s="1">
        <v>8.6836614608764648</v>
      </c>
      <c r="W26" s="1">
        <v>32.584171295166016</v>
      </c>
      <c r="X26" s="1">
        <v>36.860321044921875</v>
      </c>
      <c r="Y26" s="1">
        <v>499.9207763671875</v>
      </c>
      <c r="Z26" s="1">
        <v>1499.0634765625</v>
      </c>
      <c r="AA26" s="1">
        <v>5.6897465139627457E-2</v>
      </c>
      <c r="AB26" s="1">
        <v>76.335227966308594</v>
      </c>
      <c r="AC26" s="1">
        <v>3.043654203414917</v>
      </c>
      <c r="AD26" s="1">
        <v>0.31089216470718384</v>
      </c>
      <c r="AE26" s="1">
        <v>0.66666668653488159</v>
      </c>
      <c r="AF26" s="1">
        <v>-0.21956524252891541</v>
      </c>
      <c r="AG26" s="1">
        <v>2.737391471862793</v>
      </c>
      <c r="AH26" s="1">
        <v>1</v>
      </c>
      <c r="AI26" s="1">
        <v>0</v>
      </c>
      <c r="AJ26" s="1">
        <v>0.15999999642372131</v>
      </c>
      <c r="AK26" s="1">
        <v>111115</v>
      </c>
      <c r="AL26">
        <f t="shared" si="8"/>
        <v>9.7503108339185651</v>
      </c>
      <c r="AM26">
        <f t="shared" si="9"/>
        <v>9.9083883409305084E-3</v>
      </c>
      <c r="AN26">
        <f t="shared" si="10"/>
        <v>292.80504837036131</v>
      </c>
      <c r="AO26">
        <f t="shared" si="11"/>
        <v>288.92225971221922</v>
      </c>
      <c r="AP26">
        <f t="shared" si="12"/>
        <v>239.85015088893124</v>
      </c>
      <c r="AQ26">
        <f t="shared" si="13"/>
        <v>-1.635072491713579</v>
      </c>
      <c r="AR26">
        <f t="shared" si="14"/>
        <v>2.2969530388446646</v>
      </c>
      <c r="AS26">
        <f t="shared" si="15"/>
        <v>30.090340987236594</v>
      </c>
      <c r="AT26">
        <f t="shared" si="16"/>
        <v>21.406679526360129</v>
      </c>
      <c r="AU26">
        <f t="shared" si="17"/>
        <v>17.713654041290283</v>
      </c>
      <c r="AV26">
        <f t="shared" si="18"/>
        <v>2.0342731508668819</v>
      </c>
      <c r="AW26">
        <f t="shared" si="19"/>
        <v>0.45389077703862668</v>
      </c>
      <c r="AX26">
        <f t="shared" si="20"/>
        <v>0.66286927719825328</v>
      </c>
      <c r="AY26">
        <f t="shared" si="21"/>
        <v>1.3714038736686285</v>
      </c>
      <c r="AZ26">
        <f t="shared" si="22"/>
        <v>0.28725194295986783</v>
      </c>
      <c r="BA26">
        <f t="shared" si="23"/>
        <v>18.84235646950723</v>
      </c>
      <c r="BB26">
        <f t="shared" si="24"/>
        <v>0.62023985955110328</v>
      </c>
      <c r="BC26">
        <f t="shared" si="25"/>
        <v>33.724742731038226</v>
      </c>
      <c r="BD26">
        <f t="shared" si="26"/>
        <v>387.62747723352732</v>
      </c>
      <c r="BE26">
        <f t="shared" si="27"/>
        <v>3.4991559545398433E-2</v>
      </c>
    </row>
    <row r="27" spans="1:115" x14ac:dyDescent="0.25">
      <c r="A27" s="1">
        <v>10</v>
      </c>
      <c r="B27" s="1" t="s">
        <v>81</v>
      </c>
      <c r="C27" s="1">
        <v>21060206</v>
      </c>
      <c r="D27" s="1">
        <v>1</v>
      </c>
      <c r="E27" s="1">
        <v>0</v>
      </c>
      <c r="F27">
        <f t="shared" si="0"/>
        <v>38.715802836540846</v>
      </c>
      <c r="G27">
        <f t="shared" si="1"/>
        <v>0.49667018973315674</v>
      </c>
      <c r="H27">
        <f t="shared" si="2"/>
        <v>252.0107152006054</v>
      </c>
      <c r="I27">
        <f t="shared" si="3"/>
        <v>9.9067847293430145</v>
      </c>
      <c r="J27">
        <f t="shared" si="4"/>
        <v>1.6343510839413602</v>
      </c>
      <c r="K27">
        <f t="shared" si="5"/>
        <v>19.657096862792969</v>
      </c>
      <c r="L27" s="1">
        <v>0.51272291199999998</v>
      </c>
      <c r="M27">
        <f t="shared" si="6"/>
        <v>2.6248153413393811</v>
      </c>
      <c r="N27" s="1">
        <v>1</v>
      </c>
      <c r="O27">
        <f t="shared" si="7"/>
        <v>5.2496306826787622</v>
      </c>
      <c r="P27" s="1">
        <v>15.771819114685059</v>
      </c>
      <c r="Q27" s="1">
        <v>19.657096862792969</v>
      </c>
      <c r="R27" s="1">
        <v>14.034416198730469</v>
      </c>
      <c r="S27" s="1">
        <v>402.42388916015625</v>
      </c>
      <c r="T27" s="1">
        <v>398.04898071289062</v>
      </c>
      <c r="U27" s="1">
        <v>7.6768326759338379</v>
      </c>
      <c r="V27" s="1">
        <v>8.6839990615844727</v>
      </c>
      <c r="W27" s="1">
        <v>32.587421417236328</v>
      </c>
      <c r="X27" s="1">
        <v>36.862743377685547</v>
      </c>
      <c r="Y27" s="1">
        <v>499.94973754882812</v>
      </c>
      <c r="Z27" s="1">
        <v>1499.0284423828125</v>
      </c>
      <c r="AA27" s="1">
        <v>6.7565202713012695E-2</v>
      </c>
      <c r="AB27" s="1">
        <v>76.335121154785156</v>
      </c>
      <c r="AC27" s="1">
        <v>3.043654203414917</v>
      </c>
      <c r="AD27" s="1">
        <v>0.31089216470718384</v>
      </c>
      <c r="AE27" s="1">
        <v>0.66666668653488159</v>
      </c>
      <c r="AF27" s="1">
        <v>-0.21956524252891541</v>
      </c>
      <c r="AG27" s="1">
        <v>2.737391471862793</v>
      </c>
      <c r="AH27" s="1">
        <v>1</v>
      </c>
      <c r="AI27" s="1">
        <v>0</v>
      </c>
      <c r="AJ27" s="1">
        <v>0.15999999642372131</v>
      </c>
      <c r="AK27" s="1">
        <v>111115</v>
      </c>
      <c r="AL27">
        <f t="shared" si="8"/>
        <v>9.750875684463816</v>
      </c>
      <c r="AM27">
        <f t="shared" si="9"/>
        <v>9.9067847293430149E-3</v>
      </c>
      <c r="AN27">
        <f t="shared" si="10"/>
        <v>292.80709686279295</v>
      </c>
      <c r="AO27">
        <f t="shared" si="11"/>
        <v>288.92181911468504</v>
      </c>
      <c r="AP27">
        <f t="shared" si="12"/>
        <v>239.84454542030653</v>
      </c>
      <c r="AQ27">
        <f t="shared" si="13"/>
        <v>-1.634806623608793</v>
      </c>
      <c r="AR27">
        <f t="shared" si="14"/>
        <v>2.2972452044154514</v>
      </c>
      <c r="AS27">
        <f t="shared" si="15"/>
        <v>30.094210497908485</v>
      </c>
      <c r="AT27">
        <f t="shared" si="16"/>
        <v>21.410211436324012</v>
      </c>
      <c r="AU27">
        <f t="shared" si="17"/>
        <v>17.714457988739014</v>
      </c>
      <c r="AV27">
        <f t="shared" si="18"/>
        <v>2.0343762272722108</v>
      </c>
      <c r="AW27">
        <f t="shared" si="19"/>
        <v>0.45374148083907662</v>
      </c>
      <c r="AX27">
        <f t="shared" si="20"/>
        <v>0.66289412047409135</v>
      </c>
      <c r="AY27">
        <f t="shared" si="21"/>
        <v>1.3714821067981195</v>
      </c>
      <c r="AZ27">
        <f t="shared" si="22"/>
        <v>0.28715626978828829</v>
      </c>
      <c r="BA27">
        <f t="shared" si="23"/>
        <v>19.237268477142273</v>
      </c>
      <c r="BB27">
        <f t="shared" si="24"/>
        <v>0.63311483614218478</v>
      </c>
      <c r="BC27">
        <f t="shared" si="25"/>
        <v>33.720125510426115</v>
      </c>
      <c r="BD27">
        <f t="shared" si="26"/>
        <v>388.09278817504531</v>
      </c>
      <c r="BE27">
        <f t="shared" si="27"/>
        <v>3.3638907257824015E-2</v>
      </c>
    </row>
    <row r="28" spans="1:115" x14ac:dyDescent="0.25">
      <c r="A28" s="1">
        <v>11</v>
      </c>
      <c r="B28" s="1" t="s">
        <v>82</v>
      </c>
      <c r="C28" s="1">
        <v>21060206</v>
      </c>
      <c r="D28" s="1">
        <v>1</v>
      </c>
      <c r="E28" s="1">
        <v>0</v>
      </c>
      <c r="F28">
        <f t="shared" si="0"/>
        <v>36.102310393926707</v>
      </c>
      <c r="G28">
        <f t="shared" si="1"/>
        <v>0.49685537923268946</v>
      </c>
      <c r="H28">
        <f t="shared" si="2"/>
        <v>261.0601526822162</v>
      </c>
      <c r="I28">
        <f t="shared" si="3"/>
        <v>9.9067614799888695</v>
      </c>
      <c r="J28">
        <f t="shared" si="4"/>
        <v>1.6338032010225119</v>
      </c>
      <c r="K28">
        <f t="shared" si="5"/>
        <v>19.653152465820313</v>
      </c>
      <c r="L28" s="1">
        <v>0.51272291199999998</v>
      </c>
      <c r="M28">
        <f t="shared" si="6"/>
        <v>2.6248153413393811</v>
      </c>
      <c r="N28" s="1">
        <v>1</v>
      </c>
      <c r="O28">
        <f t="shared" si="7"/>
        <v>5.2496306826787622</v>
      </c>
      <c r="P28" s="1">
        <v>15.771690368652344</v>
      </c>
      <c r="Q28" s="1">
        <v>19.653152465820313</v>
      </c>
      <c r="R28" s="1">
        <v>14.034628868103027</v>
      </c>
      <c r="S28" s="1">
        <v>402.21359252929687</v>
      </c>
      <c r="T28" s="1">
        <v>398.10693359375</v>
      </c>
      <c r="U28" s="1">
        <v>7.6766796112060547</v>
      </c>
      <c r="V28" s="1">
        <v>8.6837749481201172</v>
      </c>
      <c r="W28" s="1">
        <v>32.587154388427734</v>
      </c>
      <c r="X28" s="1">
        <v>36.862228393554688</v>
      </c>
      <c r="Y28" s="1">
        <v>499.98394775390625</v>
      </c>
      <c r="Z28" s="1">
        <v>1499.029296875</v>
      </c>
      <c r="AA28" s="1">
        <v>7.11212158203125E-2</v>
      </c>
      <c r="AB28" s="1">
        <v>76.335403442382813</v>
      </c>
      <c r="AC28" s="1">
        <v>3.043654203414917</v>
      </c>
      <c r="AD28" s="1">
        <v>0.31089216470718384</v>
      </c>
      <c r="AE28" s="1">
        <v>0.66666668653488159</v>
      </c>
      <c r="AF28" s="1">
        <v>-0.21956524252891541</v>
      </c>
      <c r="AG28" s="1">
        <v>2.737391471862793</v>
      </c>
      <c r="AH28" s="1">
        <v>1</v>
      </c>
      <c r="AI28" s="1">
        <v>0</v>
      </c>
      <c r="AJ28" s="1">
        <v>0.15999999642372131</v>
      </c>
      <c r="AK28" s="1">
        <v>111115</v>
      </c>
      <c r="AL28">
        <f t="shared" si="8"/>
        <v>9.7515429104503575</v>
      </c>
      <c r="AM28">
        <f t="shared" si="9"/>
        <v>9.9067614799888699E-3</v>
      </c>
      <c r="AN28">
        <f t="shared" si="10"/>
        <v>292.80315246582029</v>
      </c>
      <c r="AO28">
        <f t="shared" si="11"/>
        <v>288.92169036865232</v>
      </c>
      <c r="AP28">
        <f t="shared" si="12"/>
        <v>239.84468213905348</v>
      </c>
      <c r="AQ28">
        <f t="shared" si="13"/>
        <v>-1.6345199461155413</v>
      </c>
      <c r="AR28">
        <f t="shared" si="14"/>
        <v>2.2966826650901178</v>
      </c>
      <c r="AS28">
        <f t="shared" si="15"/>
        <v>30.086729898842158</v>
      </c>
      <c r="AT28">
        <f t="shared" si="16"/>
        <v>21.402954950722041</v>
      </c>
      <c r="AU28">
        <f t="shared" si="17"/>
        <v>17.712421417236328</v>
      </c>
      <c r="AV28">
        <f t="shared" si="18"/>
        <v>2.0341151215040667</v>
      </c>
      <c r="AW28">
        <f t="shared" si="19"/>
        <v>0.45389603586827781</v>
      </c>
      <c r="AX28">
        <f t="shared" si="20"/>
        <v>0.66287946406760601</v>
      </c>
      <c r="AY28">
        <f t="shared" si="21"/>
        <v>1.3712356574364608</v>
      </c>
      <c r="AZ28">
        <f t="shared" si="22"/>
        <v>0.28725531297912593</v>
      </c>
      <c r="BA28">
        <f t="shared" si="23"/>
        <v>19.928132077727032</v>
      </c>
      <c r="BB28">
        <f t="shared" si="24"/>
        <v>0.65575384564544204</v>
      </c>
      <c r="BC28">
        <f t="shared" si="25"/>
        <v>33.728511759510603</v>
      </c>
      <c r="BD28">
        <f t="shared" si="26"/>
        <v>388.82282924854087</v>
      </c>
      <c r="BE28">
        <f t="shared" si="27"/>
        <v>3.1317019194073682E-2</v>
      </c>
    </row>
    <row r="29" spans="1:115" x14ac:dyDescent="0.25">
      <c r="A29" s="1">
        <v>12</v>
      </c>
      <c r="B29" s="1" t="s">
        <v>82</v>
      </c>
      <c r="C29" s="1">
        <v>21060206</v>
      </c>
      <c r="D29" s="1">
        <v>1</v>
      </c>
      <c r="E29" s="1">
        <v>0</v>
      </c>
      <c r="F29">
        <f t="shared" si="0"/>
        <v>32.008588686663856</v>
      </c>
      <c r="G29">
        <f t="shared" si="1"/>
        <v>0.49785791601452961</v>
      </c>
      <c r="H29">
        <f t="shared" si="2"/>
        <v>275.33378091220646</v>
      </c>
      <c r="I29">
        <f t="shared" si="3"/>
        <v>9.916455442512035</v>
      </c>
      <c r="J29">
        <f t="shared" si="4"/>
        <v>1.6324083347625893</v>
      </c>
      <c r="K29">
        <f t="shared" si="5"/>
        <v>19.6441650390625</v>
      </c>
      <c r="L29" s="1">
        <v>0.51272291199999998</v>
      </c>
      <c r="M29">
        <f t="shared" si="6"/>
        <v>2.6248153413393811</v>
      </c>
      <c r="N29" s="1">
        <v>1</v>
      </c>
      <c r="O29">
        <f t="shared" si="7"/>
        <v>5.2496306826787622</v>
      </c>
      <c r="P29" s="1">
        <v>15.771842002868652</v>
      </c>
      <c r="Q29" s="1">
        <v>19.6441650390625</v>
      </c>
      <c r="R29" s="1">
        <v>14.034619331359863</v>
      </c>
      <c r="S29" s="1">
        <v>401.84573364257813</v>
      </c>
      <c r="T29" s="1">
        <v>398.1585693359375</v>
      </c>
      <c r="U29" s="1">
        <v>7.6772103309631348</v>
      </c>
      <c r="V29" s="1">
        <v>8.6852512359619141</v>
      </c>
      <c r="W29" s="1">
        <v>32.589134216308594</v>
      </c>
      <c r="X29" s="1">
        <v>36.868186950683594</v>
      </c>
      <c r="Y29" s="1">
        <v>500.00299072265625</v>
      </c>
      <c r="Z29" s="1">
        <v>1499.0322265625</v>
      </c>
      <c r="AA29" s="1">
        <v>8.0604344606399536E-2</v>
      </c>
      <c r="AB29" s="1">
        <v>76.335502624511719</v>
      </c>
      <c r="AC29" s="1">
        <v>3.043654203414917</v>
      </c>
      <c r="AD29" s="1">
        <v>0.31089216470718384</v>
      </c>
      <c r="AE29" s="1">
        <v>0.66666668653488159</v>
      </c>
      <c r="AF29" s="1">
        <v>-0.21956524252891541</v>
      </c>
      <c r="AG29" s="1">
        <v>2.737391471862793</v>
      </c>
      <c r="AH29" s="1">
        <v>1</v>
      </c>
      <c r="AI29" s="1">
        <v>0</v>
      </c>
      <c r="AJ29" s="1">
        <v>0.15999999642372131</v>
      </c>
      <c r="AK29" s="1">
        <v>111115</v>
      </c>
      <c r="AL29">
        <f t="shared" si="8"/>
        <v>9.7519143190280566</v>
      </c>
      <c r="AM29">
        <f t="shared" si="9"/>
        <v>9.9164554425120351E-3</v>
      </c>
      <c r="AN29">
        <f t="shared" si="10"/>
        <v>292.79416503906248</v>
      </c>
      <c r="AO29">
        <f t="shared" si="11"/>
        <v>288.92184200286863</v>
      </c>
      <c r="AP29">
        <f t="shared" si="12"/>
        <v>239.845150889043</v>
      </c>
      <c r="AQ29">
        <f t="shared" si="13"/>
        <v>-1.6367834913878578</v>
      </c>
      <c r="AR29">
        <f t="shared" si="14"/>
        <v>2.2954013532799036</v>
      </c>
      <c r="AS29">
        <f t="shared" si="15"/>
        <v>30.069905540162626</v>
      </c>
      <c r="AT29">
        <f t="shared" si="16"/>
        <v>21.384654304200712</v>
      </c>
      <c r="AU29">
        <f t="shared" si="17"/>
        <v>17.708003520965576</v>
      </c>
      <c r="AV29">
        <f t="shared" si="18"/>
        <v>2.0335488107353408</v>
      </c>
      <c r="AW29">
        <f t="shared" si="19"/>
        <v>0.45473255781987698</v>
      </c>
      <c r="AX29">
        <f t="shared" si="20"/>
        <v>0.66299301851731429</v>
      </c>
      <c r="AY29">
        <f t="shared" si="21"/>
        <v>1.3705557922180265</v>
      </c>
      <c r="AZ29">
        <f t="shared" si="22"/>
        <v>0.28779139440299256</v>
      </c>
      <c r="BA29">
        <f t="shared" si="23"/>
        <v>21.017742555440474</v>
      </c>
      <c r="BB29">
        <f t="shared" si="24"/>
        <v>0.69151790798178114</v>
      </c>
      <c r="BC29">
        <f t="shared" si="25"/>
        <v>33.760204330036871</v>
      </c>
      <c r="BD29">
        <f t="shared" si="26"/>
        <v>389.92721034347096</v>
      </c>
      <c r="BE29">
        <f t="shared" si="27"/>
        <v>2.7713287652482817E-2</v>
      </c>
    </row>
    <row r="30" spans="1:115" x14ac:dyDescent="0.25">
      <c r="A30" s="1">
        <v>13</v>
      </c>
      <c r="B30" s="1" t="s">
        <v>83</v>
      </c>
      <c r="C30" s="1">
        <v>21060206</v>
      </c>
      <c r="D30" s="1">
        <v>1</v>
      </c>
      <c r="E30" s="1">
        <v>0</v>
      </c>
      <c r="F30">
        <f t="shared" si="0"/>
        <v>27.383338414667655</v>
      </c>
      <c r="G30">
        <f t="shared" si="1"/>
        <v>0.49767094975185922</v>
      </c>
      <c r="H30">
        <f t="shared" si="2"/>
        <v>291.16463874122695</v>
      </c>
      <c r="I30">
        <f t="shared" si="3"/>
        <v>9.9069432140299565</v>
      </c>
      <c r="J30">
        <f t="shared" si="4"/>
        <v>1.6314118796631258</v>
      </c>
      <c r="K30">
        <f t="shared" si="5"/>
        <v>19.637458801269531</v>
      </c>
      <c r="L30" s="1">
        <v>0.51272291199999998</v>
      </c>
      <c r="M30">
        <f t="shared" si="6"/>
        <v>2.6248153413393811</v>
      </c>
      <c r="N30" s="1">
        <v>1</v>
      </c>
      <c r="O30">
        <f t="shared" si="7"/>
        <v>5.2496306826787622</v>
      </c>
      <c r="P30" s="1">
        <v>15.771666526794434</v>
      </c>
      <c r="Q30" s="1">
        <v>19.637458801269531</v>
      </c>
      <c r="R30" s="1">
        <v>14.034358978271484</v>
      </c>
      <c r="S30" s="1">
        <v>401.42996215820312</v>
      </c>
      <c r="T30" s="1">
        <v>398.21743774414062</v>
      </c>
      <c r="U30" s="1">
        <v>7.6787190437316895</v>
      </c>
      <c r="V30" s="1">
        <v>8.685786247253418</v>
      </c>
      <c r="W30" s="1">
        <v>32.595905303955078</v>
      </c>
      <c r="X30" s="1">
        <v>36.870868682861328</v>
      </c>
      <c r="Y30" s="1">
        <v>500.00607299804687</v>
      </c>
      <c r="Z30" s="1">
        <v>1499.0308837890625</v>
      </c>
      <c r="AA30" s="1">
        <v>2.0150987431406975E-2</v>
      </c>
      <c r="AB30" s="1">
        <v>76.335494995117188</v>
      </c>
      <c r="AC30" s="1">
        <v>3.043654203414917</v>
      </c>
      <c r="AD30" s="1">
        <v>0.31089216470718384</v>
      </c>
      <c r="AE30" s="1">
        <v>0.66666668653488159</v>
      </c>
      <c r="AF30" s="1">
        <v>-0.21956524252891541</v>
      </c>
      <c r="AG30" s="1">
        <v>2.737391471862793</v>
      </c>
      <c r="AH30" s="1">
        <v>1</v>
      </c>
      <c r="AI30" s="1">
        <v>0</v>
      </c>
      <c r="AJ30" s="1">
        <v>0.15999999642372131</v>
      </c>
      <c r="AK30" s="1">
        <v>111115</v>
      </c>
      <c r="AL30">
        <f t="shared" si="8"/>
        <v>9.7519744348395108</v>
      </c>
      <c r="AM30">
        <f t="shared" si="9"/>
        <v>9.9069432140299566E-3</v>
      </c>
      <c r="AN30">
        <f t="shared" si="10"/>
        <v>292.78745880126951</v>
      </c>
      <c r="AO30">
        <f t="shared" si="11"/>
        <v>288.92166652679441</v>
      </c>
      <c r="AP30">
        <f t="shared" si="12"/>
        <v>239.8449360452978</v>
      </c>
      <c r="AQ30">
        <f t="shared" si="13"/>
        <v>-1.6334295814370585</v>
      </c>
      <c r="AR30">
        <f t="shared" si="14"/>
        <v>2.294445672268997</v>
      </c>
      <c r="AS30">
        <f t="shared" si="15"/>
        <v>30.057389061481313</v>
      </c>
      <c r="AT30">
        <f t="shared" si="16"/>
        <v>21.371602814227895</v>
      </c>
      <c r="AU30">
        <f t="shared" si="17"/>
        <v>17.704562664031982</v>
      </c>
      <c r="AV30">
        <f t="shared" si="18"/>
        <v>2.0331078381837262</v>
      </c>
      <c r="AW30">
        <f t="shared" si="19"/>
        <v>0.45457657432716597</v>
      </c>
      <c r="AX30">
        <f t="shared" si="20"/>
        <v>0.66303379260587103</v>
      </c>
      <c r="AY30">
        <f t="shared" si="21"/>
        <v>1.3700740455778551</v>
      </c>
      <c r="AZ30">
        <f t="shared" si="22"/>
        <v>0.28769143117953139</v>
      </c>
      <c r="BA30">
        <f t="shared" si="23"/>
        <v>22.226196823386037</v>
      </c>
      <c r="BB30">
        <f t="shared" si="24"/>
        <v>0.73116998690625812</v>
      </c>
      <c r="BC30">
        <f t="shared" si="25"/>
        <v>33.771315288704109</v>
      </c>
      <c r="BD30">
        <f t="shared" si="26"/>
        <v>391.17551249370803</v>
      </c>
      <c r="BE30">
        <f t="shared" si="27"/>
        <v>2.3640829390461884E-2</v>
      </c>
    </row>
    <row r="31" spans="1:115" x14ac:dyDescent="0.25">
      <c r="A31" s="1">
        <v>14</v>
      </c>
      <c r="B31" s="1" t="s">
        <v>84</v>
      </c>
      <c r="C31" s="1">
        <v>21060206</v>
      </c>
      <c r="D31" s="1">
        <v>1</v>
      </c>
      <c r="E31" s="1">
        <v>0</v>
      </c>
      <c r="F31">
        <f t="shared" si="0"/>
        <v>23.110360968435852</v>
      </c>
      <c r="G31">
        <f t="shared" si="1"/>
        <v>0.49657113107780743</v>
      </c>
      <c r="H31">
        <f t="shared" si="2"/>
        <v>305.61358928155806</v>
      </c>
      <c r="I31">
        <f t="shared" si="3"/>
        <v>9.8847615301413523</v>
      </c>
      <c r="J31">
        <f t="shared" si="4"/>
        <v>1.6310642161764488</v>
      </c>
      <c r="K31">
        <f t="shared" si="5"/>
        <v>19.634016036987305</v>
      </c>
      <c r="L31" s="1">
        <v>0.51272291199999998</v>
      </c>
      <c r="M31">
        <f t="shared" si="6"/>
        <v>2.6248153413393811</v>
      </c>
      <c r="N31" s="1">
        <v>1</v>
      </c>
      <c r="O31">
        <f t="shared" si="7"/>
        <v>5.2496306826787622</v>
      </c>
      <c r="P31" s="1">
        <v>15.771474838256836</v>
      </c>
      <c r="Q31" s="1">
        <v>19.634016036987305</v>
      </c>
      <c r="R31" s="1">
        <v>14.033960342407227</v>
      </c>
      <c r="S31" s="1">
        <v>400.99835205078125</v>
      </c>
      <c r="T31" s="1">
        <v>398.224853515625</v>
      </c>
      <c r="U31" s="1">
        <v>7.6790604591369629</v>
      </c>
      <c r="V31" s="1">
        <v>8.6838884353637695</v>
      </c>
      <c r="W31" s="1">
        <v>32.597850799560547</v>
      </c>
      <c r="X31" s="1">
        <v>36.863380432128906</v>
      </c>
      <c r="Y31" s="1">
        <v>499.999267578125</v>
      </c>
      <c r="Z31" s="1">
        <v>1499.0059814453125</v>
      </c>
      <c r="AA31" s="1">
        <v>6.2823399901390076E-2</v>
      </c>
      <c r="AB31" s="1">
        <v>76.335731506347656</v>
      </c>
      <c r="AC31" s="1">
        <v>3.043654203414917</v>
      </c>
      <c r="AD31" s="1">
        <v>0.31089216470718384</v>
      </c>
      <c r="AE31" s="1">
        <v>0.66666668653488159</v>
      </c>
      <c r="AF31" s="1">
        <v>-0.21956524252891541</v>
      </c>
      <c r="AG31" s="1">
        <v>2.737391471862793</v>
      </c>
      <c r="AH31" s="1">
        <v>1</v>
      </c>
      <c r="AI31" s="1">
        <v>0</v>
      </c>
      <c r="AJ31" s="1">
        <v>0.15999999642372131</v>
      </c>
      <c r="AK31" s="1">
        <v>111115</v>
      </c>
      <c r="AL31">
        <f t="shared" si="8"/>
        <v>9.7518417038894682</v>
      </c>
      <c r="AM31">
        <f t="shared" si="9"/>
        <v>9.8847615301413515E-3</v>
      </c>
      <c r="AN31">
        <f t="shared" si="10"/>
        <v>292.78401603698728</v>
      </c>
      <c r="AO31">
        <f t="shared" si="11"/>
        <v>288.92147483825681</v>
      </c>
      <c r="AP31">
        <f t="shared" si="12"/>
        <v>239.84095167038686</v>
      </c>
      <c r="AQ31">
        <f t="shared" si="13"/>
        <v>-1.6265069020869554</v>
      </c>
      <c r="AR31">
        <f t="shared" si="14"/>
        <v>2.293955192209455</v>
      </c>
      <c r="AS31">
        <f t="shared" si="15"/>
        <v>30.050870633481814</v>
      </c>
      <c r="AT31">
        <f t="shared" si="16"/>
        <v>21.366982198118045</v>
      </c>
      <c r="AU31">
        <f t="shared" si="17"/>
        <v>17.70274543762207</v>
      </c>
      <c r="AV31">
        <f t="shared" si="18"/>
        <v>2.0328749803547992</v>
      </c>
      <c r="AW31">
        <f t="shared" si="19"/>
        <v>0.45365880460337576</v>
      </c>
      <c r="AX31">
        <f t="shared" si="20"/>
        <v>0.66289097603300617</v>
      </c>
      <c r="AY31">
        <f t="shared" si="21"/>
        <v>1.369984004321793</v>
      </c>
      <c r="AZ31">
        <f t="shared" si="22"/>
        <v>0.28710328888970321</v>
      </c>
      <c r="BA31">
        <f t="shared" si="23"/>
        <v>23.329236896088222</v>
      </c>
      <c r="BB31">
        <f t="shared" si="24"/>
        <v>0.76743976822020932</v>
      </c>
      <c r="BC31">
        <f t="shared" si="25"/>
        <v>33.758879528724904</v>
      </c>
      <c r="BD31">
        <f t="shared" si="26"/>
        <v>392.28177119359998</v>
      </c>
      <c r="BE31">
        <f t="shared" si="27"/>
        <v>1.9888252503421466E-2</v>
      </c>
    </row>
    <row r="32" spans="1:115" x14ac:dyDescent="0.25">
      <c r="A32" s="1">
        <v>15</v>
      </c>
      <c r="B32" s="1" t="s">
        <v>84</v>
      </c>
      <c r="C32" s="1">
        <v>21060206</v>
      </c>
      <c r="D32" s="1">
        <v>1</v>
      </c>
      <c r="E32" s="1">
        <v>0</v>
      </c>
      <c r="F32">
        <f t="shared" si="0"/>
        <v>17.500486002442827</v>
      </c>
      <c r="G32">
        <f t="shared" si="1"/>
        <v>0.49410901373102406</v>
      </c>
      <c r="H32">
        <f t="shared" si="2"/>
        <v>324.50886875175877</v>
      </c>
      <c r="I32">
        <f t="shared" si="3"/>
        <v>9.8349273552745569</v>
      </c>
      <c r="J32">
        <f t="shared" si="4"/>
        <v>1.630243816692585</v>
      </c>
      <c r="K32">
        <f t="shared" si="5"/>
        <v>19.628627777099609</v>
      </c>
      <c r="L32" s="1">
        <v>0.51272291199999998</v>
      </c>
      <c r="M32">
        <f t="shared" si="6"/>
        <v>2.6248153413393811</v>
      </c>
      <c r="N32" s="1">
        <v>1</v>
      </c>
      <c r="O32">
        <f t="shared" si="7"/>
        <v>5.2496306826787622</v>
      </c>
      <c r="P32" s="1">
        <v>15.771302223205566</v>
      </c>
      <c r="Q32" s="1">
        <v>19.628627777099609</v>
      </c>
      <c r="R32" s="1">
        <v>14.034180641174316</v>
      </c>
      <c r="S32" s="1">
        <v>400.37640380859375</v>
      </c>
      <c r="T32" s="1">
        <v>398.18038940429688</v>
      </c>
      <c r="U32" s="1">
        <v>7.684847354888916</v>
      </c>
      <c r="V32" s="1">
        <v>8.684544563293457</v>
      </c>
      <c r="W32" s="1">
        <v>32.622917175292969</v>
      </c>
      <c r="X32" s="1">
        <v>36.866729736328125</v>
      </c>
      <c r="Y32" s="1">
        <v>500.03140258789063</v>
      </c>
      <c r="Z32" s="1">
        <v>1498.9637451171875</v>
      </c>
      <c r="AA32" s="1">
        <v>1.8965635448694229E-2</v>
      </c>
      <c r="AB32" s="1">
        <v>76.3360595703125</v>
      </c>
      <c r="AC32" s="1">
        <v>3.043654203414917</v>
      </c>
      <c r="AD32" s="1">
        <v>0.31089216470718384</v>
      </c>
      <c r="AE32" s="1">
        <v>0.66666668653488159</v>
      </c>
      <c r="AF32" s="1">
        <v>-0.21956524252891541</v>
      </c>
      <c r="AG32" s="1">
        <v>2.737391471862793</v>
      </c>
      <c r="AH32" s="1">
        <v>1</v>
      </c>
      <c r="AI32" s="1">
        <v>0</v>
      </c>
      <c r="AJ32" s="1">
        <v>0.15999999642372131</v>
      </c>
      <c r="AK32" s="1">
        <v>111115</v>
      </c>
      <c r="AL32">
        <f t="shared" si="8"/>
        <v>9.7524684558643369</v>
      </c>
      <c r="AM32">
        <f t="shared" si="9"/>
        <v>9.8349273552745566E-3</v>
      </c>
      <c r="AN32">
        <f t="shared" si="10"/>
        <v>292.77862777709959</v>
      </c>
      <c r="AO32">
        <f t="shared" si="11"/>
        <v>288.92130222320554</v>
      </c>
      <c r="AP32">
        <f t="shared" si="12"/>
        <v>239.83419385803791</v>
      </c>
      <c r="AQ32">
        <f t="shared" si="13"/>
        <v>-1.6110918546157738</v>
      </c>
      <c r="AR32">
        <f t="shared" si="14"/>
        <v>2.2931877278171879</v>
      </c>
      <c r="AS32">
        <f t="shared" si="15"/>
        <v>30.040687726420458</v>
      </c>
      <c r="AT32">
        <f t="shared" si="16"/>
        <v>21.356143163127001</v>
      </c>
      <c r="AU32">
        <f t="shared" si="17"/>
        <v>17.699965000152588</v>
      </c>
      <c r="AV32">
        <f t="shared" si="18"/>
        <v>2.0325187427777118</v>
      </c>
      <c r="AW32">
        <f t="shared" si="19"/>
        <v>0.45160295838125758</v>
      </c>
      <c r="AX32">
        <f t="shared" si="20"/>
        <v>0.66294391112460294</v>
      </c>
      <c r="AY32">
        <f t="shared" si="21"/>
        <v>1.3695748316531089</v>
      </c>
      <c r="AZ32">
        <f t="shared" si="22"/>
        <v>0.28578593183848588</v>
      </c>
      <c r="BA32">
        <f t="shared" si="23"/>
        <v>24.771728336128977</v>
      </c>
      <c r="BB32">
        <f t="shared" si="24"/>
        <v>0.81497953537401635</v>
      </c>
      <c r="BC32">
        <f t="shared" si="25"/>
        <v>33.741971548202486</v>
      </c>
      <c r="BD32">
        <f t="shared" si="26"/>
        <v>393.67994784347411</v>
      </c>
      <c r="BE32">
        <f t="shared" si="27"/>
        <v>1.4999516841252048E-2</v>
      </c>
      <c r="BF32">
        <f>AVERAGE(F18:F32)</f>
        <v>33.555080222051018</v>
      </c>
      <c r="BG32">
        <f>AVERAGE(P18:P32)</f>
        <v>15.771825281778971</v>
      </c>
      <c r="BH32">
        <f>AVERAGE(Q18:Q32)</f>
        <v>19.645251846313478</v>
      </c>
      <c r="BI32">
        <f>AVERAGE(C18:C32)</f>
        <v>21060206</v>
      </c>
      <c r="BJ32">
        <f t="shared" ref="BJ32:DK32" si="28">AVERAGE(D18:D32)</f>
        <v>1</v>
      </c>
      <c r="BK32">
        <f t="shared" si="28"/>
        <v>0</v>
      </c>
      <c r="BL32">
        <f t="shared" si="28"/>
        <v>33.555080222051018</v>
      </c>
      <c r="BM32">
        <f t="shared" si="28"/>
        <v>0.49632215452402501</v>
      </c>
      <c r="BN32">
        <f t="shared" si="28"/>
        <v>269.5070468885657</v>
      </c>
      <c r="BO32">
        <f t="shared" si="28"/>
        <v>9.8904576131762436</v>
      </c>
      <c r="BP32">
        <f t="shared" si="28"/>
        <v>1.6327369231880609</v>
      </c>
      <c r="BQ32">
        <f t="shared" si="28"/>
        <v>19.645251846313478</v>
      </c>
      <c r="BR32">
        <f t="shared" si="28"/>
        <v>0.51272291199999998</v>
      </c>
      <c r="BS32">
        <f t="shared" si="28"/>
        <v>2.6248153413393807</v>
      </c>
      <c r="BT32">
        <f t="shared" si="28"/>
        <v>1</v>
      </c>
      <c r="BU32">
        <f t="shared" si="28"/>
        <v>5.2496306826787613</v>
      </c>
      <c r="BV32">
        <f t="shared" si="28"/>
        <v>15.771825281778971</v>
      </c>
      <c r="BW32">
        <f t="shared" si="28"/>
        <v>19.645251846313478</v>
      </c>
      <c r="BX32">
        <f t="shared" si="28"/>
        <v>14.035187339782714</v>
      </c>
      <c r="BY32">
        <f t="shared" si="28"/>
        <v>401.77349446614585</v>
      </c>
      <c r="BZ32">
        <f t="shared" si="28"/>
        <v>397.9287129720052</v>
      </c>
      <c r="CA32">
        <f t="shared" si="28"/>
        <v>7.677476787567139</v>
      </c>
      <c r="CB32">
        <f t="shared" si="28"/>
        <v>8.6829521179199212</v>
      </c>
      <c r="CC32">
        <f t="shared" si="28"/>
        <v>32.590422312418617</v>
      </c>
      <c r="CD32">
        <f t="shared" si="28"/>
        <v>36.858603413899736</v>
      </c>
      <c r="CE32">
        <f t="shared" si="28"/>
        <v>499.96579386393228</v>
      </c>
      <c r="CF32">
        <f t="shared" si="28"/>
        <v>1499.0460856119792</v>
      </c>
      <c r="CG32">
        <f t="shared" si="28"/>
        <v>6.2191573157906535E-2</v>
      </c>
      <c r="CH32">
        <f t="shared" si="28"/>
        <v>76.335784912109375</v>
      </c>
      <c r="CI32">
        <f t="shared" si="28"/>
        <v>3.043654203414917</v>
      </c>
      <c r="CJ32">
        <f t="shared" si="28"/>
        <v>0.31089216470718384</v>
      </c>
      <c r="CK32">
        <f t="shared" si="28"/>
        <v>0.84444445371627808</v>
      </c>
      <c r="CL32">
        <f t="shared" si="28"/>
        <v>-0.21956524252891541</v>
      </c>
      <c r="CM32">
        <f t="shared" si="28"/>
        <v>2.737391471862793</v>
      </c>
      <c r="CN32">
        <f t="shared" si="28"/>
        <v>1</v>
      </c>
      <c r="CO32">
        <f t="shared" si="28"/>
        <v>0</v>
      </c>
      <c r="CP32">
        <f t="shared" si="28"/>
        <v>0.15999999642372131</v>
      </c>
      <c r="CQ32">
        <f t="shared" si="28"/>
        <v>111115</v>
      </c>
      <c r="CR32">
        <f t="shared" si="28"/>
        <v>9.7511888422090305</v>
      </c>
      <c r="CS32">
        <f t="shared" si="28"/>
        <v>9.8904576131762442E-3</v>
      </c>
      <c r="CT32">
        <f t="shared" si="28"/>
        <v>292.79525184631348</v>
      </c>
      <c r="CU32">
        <f t="shared" si="28"/>
        <v>288.92182528177904</v>
      </c>
      <c r="CV32">
        <f t="shared" si="28"/>
        <v>239.84736833691011</v>
      </c>
      <c r="CW32">
        <f t="shared" si="28"/>
        <v>-1.6289815906422949</v>
      </c>
      <c r="CX32">
        <f t="shared" si="28"/>
        <v>2.2955568878133836</v>
      </c>
      <c r="CY32">
        <f t="shared" si="28"/>
        <v>30.071831963503858</v>
      </c>
      <c r="CZ32">
        <f t="shared" si="28"/>
        <v>21.388879845583933</v>
      </c>
      <c r="DA32">
        <f t="shared" si="28"/>
        <v>17.708538564046226</v>
      </c>
      <c r="DB32">
        <f t="shared" si="28"/>
        <v>2.0336175381549961</v>
      </c>
      <c r="DC32">
        <f t="shared" si="28"/>
        <v>0.45345086033316301</v>
      </c>
      <c r="DD32">
        <f t="shared" si="28"/>
        <v>0.66281996462532311</v>
      </c>
      <c r="DE32">
        <f t="shared" si="28"/>
        <v>1.3707975735296729</v>
      </c>
      <c r="DF32">
        <f t="shared" si="28"/>
        <v>0.28697004550346972</v>
      </c>
      <c r="DG32">
        <f t="shared" si="28"/>
        <v>20.573036269612565</v>
      </c>
      <c r="DH32">
        <f t="shared" si="28"/>
        <v>0.67726128980915468</v>
      </c>
      <c r="DI32">
        <f t="shared" si="28"/>
        <v>33.733679339631827</v>
      </c>
      <c r="DJ32">
        <f t="shared" si="28"/>
        <v>389.2996567511106</v>
      </c>
      <c r="DK32">
        <f t="shared" si="28"/>
        <v>2.9099480496178023E-2</v>
      </c>
    </row>
    <row r="33" spans="1:57" x14ac:dyDescent="0.25">
      <c r="A33" s="1" t="s">
        <v>9</v>
      </c>
      <c r="B33" s="1" t="s">
        <v>85</v>
      </c>
    </row>
    <row r="34" spans="1:57" x14ac:dyDescent="0.25">
      <c r="A34" s="1" t="s">
        <v>9</v>
      </c>
      <c r="B34" s="1" t="s">
        <v>86</v>
      </c>
    </row>
    <row r="35" spans="1:57" x14ac:dyDescent="0.25">
      <c r="A35" s="1">
        <v>16</v>
      </c>
      <c r="B35" s="1" t="s">
        <v>87</v>
      </c>
      <c r="C35" s="1">
        <v>21060206</v>
      </c>
      <c r="D35" s="1">
        <v>1</v>
      </c>
      <c r="E35" s="1">
        <v>0</v>
      </c>
      <c r="F35">
        <f t="shared" ref="F35:F49" si="29">(S35-T35*(1000-U35)/(1000-V35))*AL35</f>
        <v>26.345189160406804</v>
      </c>
      <c r="G35">
        <f t="shared" ref="G35:G49" si="30">IF(AW35&lt;&gt;0,1/(1/AW35-1/O35),0)</f>
        <v>0.57690051881806892</v>
      </c>
      <c r="H35">
        <f t="shared" ref="H35:H49" si="31">((AZ35-AM35/2)*T35-F35)/(AZ35+AM35/2)</f>
        <v>304.931181416014</v>
      </c>
      <c r="I35">
        <f t="shared" ref="I35:I49" si="32">AM35*1000</f>
        <v>12.616850186364609</v>
      </c>
      <c r="J35">
        <f t="shared" ref="J35:J49" si="33">(AR35-AX35)</f>
        <v>1.8104080627790311</v>
      </c>
      <c r="K35">
        <f t="shared" ref="K35:K49" si="34">(Q35+AQ35*E35)</f>
        <v>22.033514022827148</v>
      </c>
      <c r="L35" s="1">
        <v>0.51272291199999998</v>
      </c>
      <c r="M35">
        <f t="shared" ref="M35:M49" si="35">(L35*AF35+AG35)</f>
        <v>2.6248153413393811</v>
      </c>
      <c r="N35" s="1">
        <v>1</v>
      </c>
      <c r="O35">
        <f t="shared" ref="O35:O49" si="36">M35*(N35+1)*(N35+1)/(N35*N35+1)</f>
        <v>5.2496306826787622</v>
      </c>
      <c r="P35" s="1">
        <v>20.03923225402832</v>
      </c>
      <c r="Q35" s="1">
        <v>22.033514022827148</v>
      </c>
      <c r="R35" s="1">
        <v>19.055080413818359</v>
      </c>
      <c r="S35" s="1">
        <v>401.55270385742187</v>
      </c>
      <c r="T35" s="1">
        <v>398.33554077148437</v>
      </c>
      <c r="U35" s="1">
        <v>9.8359441757202148</v>
      </c>
      <c r="V35" s="1">
        <v>11.115449905395508</v>
      </c>
      <c r="W35" s="1">
        <v>31.91966438293457</v>
      </c>
      <c r="X35" s="1">
        <v>36.071926116943359</v>
      </c>
      <c r="Y35" s="1">
        <v>499.9620361328125</v>
      </c>
      <c r="Z35" s="1">
        <v>1499.1009521484375</v>
      </c>
      <c r="AA35" s="1">
        <v>0.22284689545631409</v>
      </c>
      <c r="AB35" s="1">
        <v>76.337638854980469</v>
      </c>
      <c r="AC35" s="1">
        <v>2.6405642032623291</v>
      </c>
      <c r="AD35" s="1">
        <v>0.31603968143463135</v>
      </c>
      <c r="AE35" s="1">
        <v>0.66666668653488159</v>
      </c>
      <c r="AF35" s="1">
        <v>-0.21956524252891541</v>
      </c>
      <c r="AG35" s="1">
        <v>2.737391471862793</v>
      </c>
      <c r="AH35" s="1">
        <v>1</v>
      </c>
      <c r="AI35" s="1">
        <v>0</v>
      </c>
      <c r="AJ35" s="1">
        <v>0.15999999642372131</v>
      </c>
      <c r="AK35" s="1">
        <v>111115</v>
      </c>
      <c r="AL35">
        <f t="shared" ref="AL35:AL49" si="37">Y35*0.000001/(L35*0.0001)</f>
        <v>9.7511155525035811</v>
      </c>
      <c r="AM35">
        <f t="shared" ref="AM35:AM49" si="38">(V35-U35)/(1000-V35)*AL35</f>
        <v>1.2616850186364608E-2</v>
      </c>
      <c r="AN35">
        <f t="shared" ref="AN35:AN49" si="39">(Q35+273.15)</f>
        <v>295.18351402282713</v>
      </c>
      <c r="AO35">
        <f t="shared" ref="AO35:AO49" si="40">(P35+273.15)</f>
        <v>293.1892322540283</v>
      </c>
      <c r="AP35">
        <f t="shared" ref="AP35:AP49" si="41">(Z35*AH35+AA35*AI35)*AJ35</f>
        <v>239.85614698254722</v>
      </c>
      <c r="AQ35">
        <f t="shared" ref="AQ35:AQ49" si="42">((AP35+0.00000010773*(AO35^4-AN35^4))-AM35*44100)/(M35*51.4+0.00000043092*AN35^3)</f>
        <v>-2.3180130683405067</v>
      </c>
      <c r="AR35">
        <f t="shared" ref="AR35:AR49" si="43">0.61365*EXP(17.502*K35/(240.97+K35))</f>
        <v>2.6589352633677401</v>
      </c>
      <c r="AS35">
        <f t="shared" ref="AS35:AS49" si="44">AR35*1000/AB35</f>
        <v>34.831248428038904</v>
      </c>
      <c r="AT35">
        <f t="shared" ref="AT35:AT49" si="45">(AS35-V35)</f>
        <v>23.715798522643396</v>
      </c>
      <c r="AU35">
        <f t="shared" ref="AU35:AU49" si="46">IF(E35,Q35,(P35+Q35)/2)</f>
        <v>21.036373138427734</v>
      </c>
      <c r="AV35">
        <f t="shared" ref="AV35:AV49" si="47">0.61365*EXP(17.502*AU35/(240.97+AU35))</f>
        <v>2.5015164155514431</v>
      </c>
      <c r="AW35">
        <f t="shared" ref="AW35:AW49" si="48">IF(AT35&lt;&gt;0,(1000-(AS35+V35)/2)/AT35*AM35,0)</f>
        <v>0.51978004745990347</v>
      </c>
      <c r="AX35">
        <f t="shared" ref="AX35:AX49" si="49">V35*AB35/1000</f>
        <v>0.84852720058870912</v>
      </c>
      <c r="AY35">
        <f t="shared" ref="AY35:AY49" si="50">(AV35-AX35)</f>
        <v>1.6529892149627341</v>
      </c>
      <c r="AZ35">
        <f t="shared" ref="AZ35:AZ49" si="51">1/(1.6/G35+1.37/O35)</f>
        <v>0.32955308307086734</v>
      </c>
      <c r="BA35">
        <f t="shared" ref="BA35:BA49" si="52">H35*AB35*0.001</f>
        <v>23.277726402558208</v>
      </c>
      <c r="BB35">
        <f t="shared" ref="BB35:BB49" si="53">H35/T35</f>
        <v>0.76551336801489622</v>
      </c>
      <c r="BC35">
        <f t="shared" ref="BC35:BC49" si="54">(1-AM35*AB35/AR35/G35)*100</f>
        <v>37.211374522059394</v>
      </c>
      <c r="BD35">
        <f t="shared" ref="BD35:BD49" si="55">(T35-F35/(O35/1.35))</f>
        <v>391.56058696684823</v>
      </c>
      <c r="BE35">
        <f t="shared" ref="BE35:BE49" si="56">F35*BC35/100/BD35</f>
        <v>2.5036756336903703E-2</v>
      </c>
    </row>
    <row r="36" spans="1:57" x14ac:dyDescent="0.25">
      <c r="A36" s="1">
        <v>17</v>
      </c>
      <c r="B36" s="1" t="s">
        <v>88</v>
      </c>
      <c r="C36" s="1">
        <v>21060206</v>
      </c>
      <c r="D36" s="1">
        <v>1</v>
      </c>
      <c r="E36" s="1">
        <v>0</v>
      </c>
      <c r="F36">
        <f t="shared" si="29"/>
        <v>26.345189160406804</v>
      </c>
      <c r="G36">
        <f t="shared" si="30"/>
        <v>0.57690051881806892</v>
      </c>
      <c r="H36">
        <f t="shared" si="31"/>
        <v>304.931181416014</v>
      </c>
      <c r="I36">
        <f t="shared" si="32"/>
        <v>12.616850186364609</v>
      </c>
      <c r="J36">
        <f t="shared" si="33"/>
        <v>1.8104080627790311</v>
      </c>
      <c r="K36">
        <f t="shared" si="34"/>
        <v>22.033514022827148</v>
      </c>
      <c r="L36" s="1">
        <v>0.51272291199999998</v>
      </c>
      <c r="M36">
        <f t="shared" si="35"/>
        <v>2.6248153413393811</v>
      </c>
      <c r="N36" s="1">
        <v>1</v>
      </c>
      <c r="O36">
        <f t="shared" si="36"/>
        <v>5.2496306826787622</v>
      </c>
      <c r="P36" s="1">
        <v>20.03923225402832</v>
      </c>
      <c r="Q36" s="1">
        <v>22.033514022827148</v>
      </c>
      <c r="R36" s="1">
        <v>19.055080413818359</v>
      </c>
      <c r="S36" s="1">
        <v>401.55270385742187</v>
      </c>
      <c r="T36" s="1">
        <v>398.33554077148437</v>
      </c>
      <c r="U36" s="1">
        <v>9.8359441757202148</v>
      </c>
      <c r="V36" s="1">
        <v>11.115449905395508</v>
      </c>
      <c r="W36" s="1">
        <v>31.91966438293457</v>
      </c>
      <c r="X36" s="1">
        <v>36.071926116943359</v>
      </c>
      <c r="Y36" s="1">
        <v>499.9620361328125</v>
      </c>
      <c r="Z36" s="1">
        <v>1499.1009521484375</v>
      </c>
      <c r="AA36" s="1">
        <v>0.22284689545631409</v>
      </c>
      <c r="AB36" s="1">
        <v>76.337638854980469</v>
      </c>
      <c r="AC36" s="1">
        <v>2.6405642032623291</v>
      </c>
      <c r="AD36" s="1">
        <v>0.31603968143463135</v>
      </c>
      <c r="AE36" s="1">
        <v>0.66666668653488159</v>
      </c>
      <c r="AF36" s="1">
        <v>-0.21956524252891541</v>
      </c>
      <c r="AG36" s="1">
        <v>2.737391471862793</v>
      </c>
      <c r="AH36" s="1">
        <v>1</v>
      </c>
      <c r="AI36" s="1">
        <v>0</v>
      </c>
      <c r="AJ36" s="1">
        <v>0.15999999642372131</v>
      </c>
      <c r="AK36" s="1">
        <v>111115</v>
      </c>
      <c r="AL36">
        <f t="shared" si="37"/>
        <v>9.7511155525035811</v>
      </c>
      <c r="AM36">
        <f t="shared" si="38"/>
        <v>1.2616850186364608E-2</v>
      </c>
      <c r="AN36">
        <f t="shared" si="39"/>
        <v>295.18351402282713</v>
      </c>
      <c r="AO36">
        <f t="shared" si="40"/>
        <v>293.1892322540283</v>
      </c>
      <c r="AP36">
        <f t="shared" si="41"/>
        <v>239.85614698254722</v>
      </c>
      <c r="AQ36">
        <f t="shared" si="42"/>
        <v>-2.3180130683405067</v>
      </c>
      <c r="AR36">
        <f t="shared" si="43"/>
        <v>2.6589352633677401</v>
      </c>
      <c r="AS36">
        <f t="shared" si="44"/>
        <v>34.831248428038904</v>
      </c>
      <c r="AT36">
        <f t="shared" si="45"/>
        <v>23.715798522643396</v>
      </c>
      <c r="AU36">
        <f t="shared" si="46"/>
        <v>21.036373138427734</v>
      </c>
      <c r="AV36">
        <f t="shared" si="47"/>
        <v>2.5015164155514431</v>
      </c>
      <c r="AW36">
        <f t="shared" si="48"/>
        <v>0.51978004745990347</v>
      </c>
      <c r="AX36">
        <f t="shared" si="49"/>
        <v>0.84852720058870912</v>
      </c>
      <c r="AY36">
        <f t="shared" si="50"/>
        <v>1.6529892149627341</v>
      </c>
      <c r="AZ36">
        <f t="shared" si="51"/>
        <v>0.32955308307086734</v>
      </c>
      <c r="BA36">
        <f t="shared" si="52"/>
        <v>23.277726402558208</v>
      </c>
      <c r="BB36">
        <f t="shared" si="53"/>
        <v>0.76551336801489622</v>
      </c>
      <c r="BC36">
        <f t="shared" si="54"/>
        <v>37.211374522059394</v>
      </c>
      <c r="BD36">
        <f t="shared" si="55"/>
        <v>391.56058696684823</v>
      </c>
      <c r="BE36">
        <f t="shared" si="56"/>
        <v>2.5036756336903703E-2</v>
      </c>
    </row>
    <row r="37" spans="1:57" x14ac:dyDescent="0.25">
      <c r="A37" s="1">
        <v>18</v>
      </c>
      <c r="B37" s="1" t="s">
        <v>88</v>
      </c>
      <c r="C37" s="1">
        <v>21060206</v>
      </c>
      <c r="D37" s="1">
        <v>1</v>
      </c>
      <c r="E37" s="1">
        <v>0</v>
      </c>
      <c r="F37">
        <f t="shared" si="29"/>
        <v>25.787739701771279</v>
      </c>
      <c r="G37">
        <f t="shared" si="30"/>
        <v>0.57816291521458074</v>
      </c>
      <c r="H37">
        <f t="shared" si="31"/>
        <v>306.73663453611005</v>
      </c>
      <c r="I37">
        <f t="shared" si="32"/>
        <v>12.641787925119893</v>
      </c>
      <c r="J37">
        <f t="shared" si="33"/>
        <v>1.8104201028472779</v>
      </c>
      <c r="K37">
        <f t="shared" si="34"/>
        <v>22.030755996704102</v>
      </c>
      <c r="L37" s="1">
        <v>0.51272291199999998</v>
      </c>
      <c r="M37">
        <f t="shared" si="35"/>
        <v>2.6248153413393811</v>
      </c>
      <c r="N37" s="1">
        <v>1</v>
      </c>
      <c r="O37">
        <f t="shared" si="36"/>
        <v>5.2496306826787622</v>
      </c>
      <c r="P37" s="1">
        <v>20.039203643798828</v>
      </c>
      <c r="Q37" s="1">
        <v>22.030755996704102</v>
      </c>
      <c r="R37" s="1">
        <v>19.055456161499023</v>
      </c>
      <c r="S37" s="1">
        <v>401.48846435546875</v>
      </c>
      <c r="T37" s="1">
        <v>398.327392578125</v>
      </c>
      <c r="U37" s="1">
        <v>9.8274173736572266</v>
      </c>
      <c r="V37" s="1">
        <v>11.109487533569336</v>
      </c>
      <c r="W37" s="1">
        <v>31.891899108886719</v>
      </c>
      <c r="X37" s="1">
        <v>36.052471160888672</v>
      </c>
      <c r="Y37" s="1">
        <v>499.95123291015625</v>
      </c>
      <c r="Z37" s="1">
        <v>1499.1121826171875</v>
      </c>
      <c r="AA37" s="1">
        <v>0.21099287271499634</v>
      </c>
      <c r="AB37" s="1">
        <v>76.3372802734375</v>
      </c>
      <c r="AC37" s="1">
        <v>2.6405642032623291</v>
      </c>
      <c r="AD37" s="1">
        <v>0.31603968143463135</v>
      </c>
      <c r="AE37" s="1">
        <v>0.66666668653488159</v>
      </c>
      <c r="AF37" s="1">
        <v>-0.21956524252891541</v>
      </c>
      <c r="AG37" s="1">
        <v>2.737391471862793</v>
      </c>
      <c r="AH37" s="1">
        <v>1</v>
      </c>
      <c r="AI37" s="1">
        <v>0</v>
      </c>
      <c r="AJ37" s="1">
        <v>0.15999999642372131</v>
      </c>
      <c r="AK37" s="1">
        <v>111115</v>
      </c>
      <c r="AL37">
        <f t="shared" si="37"/>
        <v>9.7509048495604631</v>
      </c>
      <c r="AM37">
        <f t="shared" si="38"/>
        <v>1.2641787925119892E-2</v>
      </c>
      <c r="AN37">
        <f t="shared" si="39"/>
        <v>295.18075599670408</v>
      </c>
      <c r="AO37">
        <f t="shared" si="40"/>
        <v>293.18920364379881</v>
      </c>
      <c r="AP37">
        <f t="shared" si="41"/>
        <v>239.85794385750705</v>
      </c>
      <c r="AQ37">
        <f t="shared" si="42"/>
        <v>-2.3253310864863543</v>
      </c>
      <c r="AR37">
        <f t="shared" si="43"/>
        <v>2.6584881663916202</v>
      </c>
      <c r="AS37">
        <f t="shared" si="44"/>
        <v>34.825555179186466</v>
      </c>
      <c r="AT37">
        <f t="shared" si="45"/>
        <v>23.71606764561713</v>
      </c>
      <c r="AU37">
        <f t="shared" si="46"/>
        <v>21.034979820251465</v>
      </c>
      <c r="AV37">
        <f t="shared" si="47"/>
        <v>2.5013022920542967</v>
      </c>
      <c r="AW37">
        <f t="shared" si="48"/>
        <v>0.52080461126739619</v>
      </c>
      <c r="AX37">
        <f t="shared" si="49"/>
        <v>0.84806806354434228</v>
      </c>
      <c r="AY37">
        <f t="shared" si="50"/>
        <v>1.6532342285099544</v>
      </c>
      <c r="AZ37">
        <f t="shared" si="51"/>
        <v>0.33021207925915425</v>
      </c>
      <c r="BA37">
        <f t="shared" si="52"/>
        <v>23.415440440714004</v>
      </c>
      <c r="BB37">
        <f t="shared" si="53"/>
        <v>0.77006161326439271</v>
      </c>
      <c r="BC37">
        <f t="shared" si="54"/>
        <v>37.214375203524497</v>
      </c>
      <c r="BD37">
        <f t="shared" si="55"/>
        <v>391.69579300441427</v>
      </c>
      <c r="BE37">
        <f t="shared" si="56"/>
        <v>2.4500508763486417E-2</v>
      </c>
    </row>
    <row r="38" spans="1:57" x14ac:dyDescent="0.25">
      <c r="A38" s="1">
        <v>19</v>
      </c>
      <c r="B38" s="1" t="s">
        <v>89</v>
      </c>
      <c r="C38" s="1">
        <v>21060206</v>
      </c>
      <c r="D38" s="1">
        <v>1</v>
      </c>
      <c r="E38" s="1">
        <v>0</v>
      </c>
      <c r="F38">
        <f t="shared" si="29"/>
        <v>25.659080623378884</v>
      </c>
      <c r="G38">
        <f t="shared" si="30"/>
        <v>0.57919406393239303</v>
      </c>
      <c r="H38">
        <f t="shared" si="31"/>
        <v>307.18987877183594</v>
      </c>
      <c r="I38">
        <f t="shared" si="32"/>
        <v>12.668229738034418</v>
      </c>
      <c r="J38">
        <f t="shared" si="33"/>
        <v>1.8112994751196503</v>
      </c>
      <c r="K38">
        <f t="shared" si="34"/>
        <v>22.033924102783203</v>
      </c>
      <c r="L38" s="1">
        <v>0.51272291199999998</v>
      </c>
      <c r="M38">
        <f t="shared" si="35"/>
        <v>2.6248153413393811</v>
      </c>
      <c r="N38" s="1">
        <v>1</v>
      </c>
      <c r="O38">
        <f t="shared" si="36"/>
        <v>5.2496306826787622</v>
      </c>
      <c r="P38" s="1">
        <v>20.038909912109375</v>
      </c>
      <c r="Q38" s="1">
        <v>22.033924102783203</v>
      </c>
      <c r="R38" s="1">
        <v>19.055316925048828</v>
      </c>
      <c r="S38" s="1">
        <v>401.42745971679687</v>
      </c>
      <c r="T38" s="1">
        <v>398.278564453125</v>
      </c>
      <c r="U38" s="1">
        <v>9.8199138641357422</v>
      </c>
      <c r="V38" s="1">
        <v>11.104672431945801</v>
      </c>
      <c r="W38" s="1">
        <v>31.868198394775391</v>
      </c>
      <c r="X38" s="1">
        <v>36.037574768066406</v>
      </c>
      <c r="Y38" s="1">
        <v>499.95101928710937</v>
      </c>
      <c r="Z38" s="1">
        <v>1499.132568359375</v>
      </c>
      <c r="AA38" s="1">
        <v>0.19913904368877411</v>
      </c>
      <c r="AB38" s="1">
        <v>76.337440490722656</v>
      </c>
      <c r="AC38" s="1">
        <v>2.6405642032623291</v>
      </c>
      <c r="AD38" s="1">
        <v>0.31603968143463135</v>
      </c>
      <c r="AE38" s="1">
        <v>0.66666668653488159</v>
      </c>
      <c r="AF38" s="1">
        <v>-0.21956524252891541</v>
      </c>
      <c r="AG38" s="1">
        <v>2.737391471862793</v>
      </c>
      <c r="AH38" s="1">
        <v>1</v>
      </c>
      <c r="AI38" s="1">
        <v>0</v>
      </c>
      <c r="AJ38" s="1">
        <v>0.15999999642372131</v>
      </c>
      <c r="AK38" s="1">
        <v>111115</v>
      </c>
      <c r="AL38">
        <f t="shared" si="37"/>
        <v>9.7509006831180844</v>
      </c>
      <c r="AM38">
        <f t="shared" si="38"/>
        <v>1.2668229738034418E-2</v>
      </c>
      <c r="AN38">
        <f t="shared" si="39"/>
        <v>295.18392410278318</v>
      </c>
      <c r="AO38">
        <f t="shared" si="40"/>
        <v>293.18890991210935</v>
      </c>
      <c r="AP38">
        <f t="shared" si="41"/>
        <v>239.86120557618415</v>
      </c>
      <c r="AQ38">
        <f t="shared" si="42"/>
        <v>-2.3335523466350323</v>
      </c>
      <c r="AR38">
        <f t="shared" si="43"/>
        <v>2.6590017460622812</v>
      </c>
      <c r="AS38">
        <f t="shared" si="44"/>
        <v>34.832209843155951</v>
      </c>
      <c r="AT38">
        <f t="shared" si="45"/>
        <v>23.72753741121015</v>
      </c>
      <c r="AU38">
        <f t="shared" si="46"/>
        <v>21.036417007446289</v>
      </c>
      <c r="AV38">
        <f t="shared" si="47"/>
        <v>2.5015231575512309</v>
      </c>
      <c r="AW38">
        <f t="shared" si="48"/>
        <v>0.52164116462974053</v>
      </c>
      <c r="AX38">
        <f t="shared" si="49"/>
        <v>0.84770227094263095</v>
      </c>
      <c r="AY38">
        <f t="shared" si="50"/>
        <v>1.6538208866085999</v>
      </c>
      <c r="AZ38">
        <f t="shared" si="51"/>
        <v>0.33075017554481156</v>
      </c>
      <c r="BA38">
        <f t="shared" si="52"/>
        <v>23.450089090097332</v>
      </c>
      <c r="BB38">
        <f t="shared" si="53"/>
        <v>0.77129402932753199</v>
      </c>
      <c r="BC38">
        <f t="shared" si="54"/>
        <v>37.207062460193249</v>
      </c>
      <c r="BD38">
        <f t="shared" si="55"/>
        <v>391.68005096990873</v>
      </c>
      <c r="BE38">
        <f t="shared" si="56"/>
        <v>2.4374461069975154E-2</v>
      </c>
    </row>
    <row r="39" spans="1:57" x14ac:dyDescent="0.25">
      <c r="A39" s="1">
        <v>20</v>
      </c>
      <c r="B39" s="1" t="s">
        <v>89</v>
      </c>
      <c r="C39" s="1">
        <v>21060206</v>
      </c>
      <c r="D39" s="1">
        <v>1</v>
      </c>
      <c r="E39" s="1">
        <v>0</v>
      </c>
      <c r="F39">
        <f t="shared" si="29"/>
        <v>24.667906377825144</v>
      </c>
      <c r="G39">
        <f t="shared" si="30"/>
        <v>0.57874566168593722</v>
      </c>
      <c r="H39">
        <f t="shared" si="31"/>
        <v>310.07741484628957</v>
      </c>
      <c r="I39">
        <f t="shared" si="32"/>
        <v>12.661397601034501</v>
      </c>
      <c r="J39">
        <f t="shared" si="33"/>
        <v>1.8115928922140689</v>
      </c>
      <c r="K39">
        <f t="shared" si="34"/>
        <v>22.03233528137207</v>
      </c>
      <c r="L39" s="1">
        <v>0.51272291199999998</v>
      </c>
      <c r="M39">
        <f t="shared" si="35"/>
        <v>2.6248153413393811</v>
      </c>
      <c r="N39" s="1">
        <v>1</v>
      </c>
      <c r="O39">
        <f t="shared" si="36"/>
        <v>5.2496306826787622</v>
      </c>
      <c r="P39" s="1">
        <v>20.03883171081543</v>
      </c>
      <c r="Q39" s="1">
        <v>22.03233528137207</v>
      </c>
      <c r="R39" s="1">
        <v>19.054681777954102</v>
      </c>
      <c r="S39" s="1">
        <v>401.32675170898437</v>
      </c>
      <c r="T39" s="1">
        <v>398.27975463867187</v>
      </c>
      <c r="U39" s="1">
        <v>9.8133840560913086</v>
      </c>
      <c r="V39" s="1">
        <v>11.097471237182617</v>
      </c>
      <c r="W39" s="1">
        <v>31.847112655639648</v>
      </c>
      <c r="X39" s="1">
        <v>36.014324188232422</v>
      </c>
      <c r="Y39" s="1">
        <v>499.9462890625</v>
      </c>
      <c r="Z39" s="1">
        <v>1499.12646484375</v>
      </c>
      <c r="AA39" s="1">
        <v>0.22877342998981476</v>
      </c>
      <c r="AB39" s="1">
        <v>76.337326049804688</v>
      </c>
      <c r="AC39" s="1">
        <v>2.6405642032623291</v>
      </c>
      <c r="AD39" s="1">
        <v>0.31603968143463135</v>
      </c>
      <c r="AE39" s="1">
        <v>0.66666668653488159</v>
      </c>
      <c r="AF39" s="1">
        <v>-0.21956524252891541</v>
      </c>
      <c r="AG39" s="1">
        <v>2.737391471862793</v>
      </c>
      <c r="AH39" s="1">
        <v>1</v>
      </c>
      <c r="AI39" s="1">
        <v>0</v>
      </c>
      <c r="AJ39" s="1">
        <v>0.15999999642372131</v>
      </c>
      <c r="AK39" s="1">
        <v>111115</v>
      </c>
      <c r="AL39">
        <f t="shared" si="37"/>
        <v>9.7508084261797148</v>
      </c>
      <c r="AM39">
        <f t="shared" si="38"/>
        <v>1.2661397601034501E-2</v>
      </c>
      <c r="AN39">
        <f t="shared" si="39"/>
        <v>295.18233528137205</v>
      </c>
      <c r="AO39">
        <f t="shared" si="40"/>
        <v>293.18883171081541</v>
      </c>
      <c r="AP39">
        <f t="shared" si="41"/>
        <v>239.86022901370598</v>
      </c>
      <c r="AQ39">
        <f t="shared" si="42"/>
        <v>-2.3313834021567494</v>
      </c>
      <c r="AR39">
        <f t="shared" si="43"/>
        <v>2.6587441723752079</v>
      </c>
      <c r="AS39">
        <f t="shared" si="44"/>
        <v>34.828887910490423</v>
      </c>
      <c r="AT39">
        <f t="shared" si="45"/>
        <v>23.731416673307805</v>
      </c>
      <c r="AU39">
        <f t="shared" si="46"/>
        <v>21.03558349609375</v>
      </c>
      <c r="AV39">
        <f t="shared" si="47"/>
        <v>2.5013950622763725</v>
      </c>
      <c r="AW39">
        <f t="shared" si="48"/>
        <v>0.52127741990979581</v>
      </c>
      <c r="AX39">
        <f t="shared" si="49"/>
        <v>0.84715128016113883</v>
      </c>
      <c r="AY39">
        <f t="shared" si="50"/>
        <v>1.6542437821152336</v>
      </c>
      <c r="AZ39">
        <f t="shared" si="51"/>
        <v>0.33051620092666906</v>
      </c>
      <c r="BA39">
        <f t="shared" si="52"/>
        <v>23.670480717801755</v>
      </c>
      <c r="BB39">
        <f t="shared" si="53"/>
        <v>0.7785417441757706</v>
      </c>
      <c r="BC39">
        <f t="shared" si="54"/>
        <v>37.186312317286287</v>
      </c>
      <c r="BD39">
        <f t="shared" si="55"/>
        <v>391.93613246350759</v>
      </c>
      <c r="BE39">
        <f t="shared" si="56"/>
        <v>2.3404539535910047E-2</v>
      </c>
    </row>
    <row r="40" spans="1:57" x14ac:dyDescent="0.25">
      <c r="A40" s="1">
        <v>21</v>
      </c>
      <c r="B40" s="1" t="s">
        <v>90</v>
      </c>
      <c r="C40" s="1">
        <v>21060206</v>
      </c>
      <c r="D40" s="1">
        <v>1</v>
      </c>
      <c r="E40" s="1">
        <v>0</v>
      </c>
      <c r="F40">
        <f t="shared" si="29"/>
        <v>23.797664273611094</v>
      </c>
      <c r="G40">
        <f t="shared" si="30"/>
        <v>0.57819046633046955</v>
      </c>
      <c r="H40">
        <f t="shared" si="31"/>
        <v>312.5668929629814</v>
      </c>
      <c r="I40">
        <f t="shared" si="32"/>
        <v>12.648532744113057</v>
      </c>
      <c r="J40">
        <f t="shared" si="33"/>
        <v>1.8113420234222977</v>
      </c>
      <c r="K40">
        <f t="shared" si="34"/>
        <v>22.027896881103516</v>
      </c>
      <c r="L40" s="1">
        <v>0.51272291199999998</v>
      </c>
      <c r="M40">
        <f t="shared" si="35"/>
        <v>2.6248153413393811</v>
      </c>
      <c r="N40" s="1">
        <v>1</v>
      </c>
      <c r="O40">
        <f t="shared" si="36"/>
        <v>5.2496306826787622</v>
      </c>
      <c r="P40" s="1">
        <v>20.038782119750977</v>
      </c>
      <c r="Q40" s="1">
        <v>22.027896881103516</v>
      </c>
      <c r="R40" s="1">
        <v>19.054113388061523</v>
      </c>
      <c r="S40" s="1">
        <v>401.20175170898437</v>
      </c>
      <c r="T40" s="1">
        <v>398.24453735351562</v>
      </c>
      <c r="U40" s="1">
        <v>9.8084659576416016</v>
      </c>
      <c r="V40" s="1">
        <v>11.091272354125977</v>
      </c>
      <c r="W40" s="1">
        <v>31.831424713134766</v>
      </c>
      <c r="X40" s="1">
        <v>35.994518280029297</v>
      </c>
      <c r="Y40" s="1">
        <v>499.94009399414062</v>
      </c>
      <c r="Z40" s="1">
        <v>1499.1181640625</v>
      </c>
      <c r="AA40" s="1">
        <v>0.14816847443580627</v>
      </c>
      <c r="AB40" s="1">
        <v>76.337745666503906</v>
      </c>
      <c r="AC40" s="1">
        <v>2.6405642032623291</v>
      </c>
      <c r="AD40" s="1">
        <v>0.31603968143463135</v>
      </c>
      <c r="AE40" s="1">
        <v>0.66666668653488159</v>
      </c>
      <c r="AF40" s="1">
        <v>-0.21956524252891541</v>
      </c>
      <c r="AG40" s="1">
        <v>2.737391471862793</v>
      </c>
      <c r="AH40" s="1">
        <v>1</v>
      </c>
      <c r="AI40" s="1">
        <v>0</v>
      </c>
      <c r="AJ40" s="1">
        <v>0.15999999642372131</v>
      </c>
      <c r="AK40" s="1">
        <v>111115</v>
      </c>
      <c r="AL40">
        <f t="shared" si="37"/>
        <v>9.7506875993507514</v>
      </c>
      <c r="AM40">
        <f t="shared" si="38"/>
        <v>1.2648532744113056E-2</v>
      </c>
      <c r="AN40">
        <f t="shared" si="39"/>
        <v>295.17789688110349</v>
      </c>
      <c r="AO40">
        <f t="shared" si="40"/>
        <v>293.18878211975095</v>
      </c>
      <c r="AP40">
        <f t="shared" si="41"/>
        <v>239.85890088873566</v>
      </c>
      <c r="AQ40">
        <f t="shared" si="42"/>
        <v>-2.3271813059031148</v>
      </c>
      <c r="AR40">
        <f t="shared" si="43"/>
        <v>2.6580247515094926</v>
      </c>
      <c r="AS40">
        <f t="shared" si="44"/>
        <v>34.819272278769979</v>
      </c>
      <c r="AT40">
        <f t="shared" si="45"/>
        <v>23.727999924644003</v>
      </c>
      <c r="AU40">
        <f t="shared" si="46"/>
        <v>21.033339500427246</v>
      </c>
      <c r="AV40">
        <f t="shared" si="47"/>
        <v>2.5010502302064066</v>
      </c>
      <c r="AW40">
        <f t="shared" si="48"/>
        <v>0.5208269668668184</v>
      </c>
      <c r="AX40">
        <f t="shared" si="49"/>
        <v>0.8466827280871948</v>
      </c>
      <c r="AY40">
        <f t="shared" si="50"/>
        <v>1.6543675021192117</v>
      </c>
      <c r="AZ40">
        <f t="shared" si="51"/>
        <v>0.33022645872790785</v>
      </c>
      <c r="BA40">
        <f t="shared" si="52"/>
        <v>23.860651978777422</v>
      </c>
      <c r="BB40">
        <f t="shared" si="53"/>
        <v>0.78486172099209617</v>
      </c>
      <c r="BC40">
        <f t="shared" si="54"/>
        <v>37.172535586871071</v>
      </c>
      <c r="BD40">
        <f t="shared" si="55"/>
        <v>392.12470746236193</v>
      </c>
      <c r="BE40">
        <f t="shared" si="56"/>
        <v>2.2559647613639062E-2</v>
      </c>
    </row>
    <row r="41" spans="1:57" x14ac:dyDescent="0.25">
      <c r="A41" s="1">
        <v>22</v>
      </c>
      <c r="B41" s="1" t="s">
        <v>90</v>
      </c>
      <c r="C41" s="1">
        <v>21060206</v>
      </c>
      <c r="D41" s="1">
        <v>1</v>
      </c>
      <c r="E41" s="1">
        <v>0</v>
      </c>
      <c r="F41">
        <f t="shared" si="29"/>
        <v>22.693222873336715</v>
      </c>
      <c r="G41">
        <f t="shared" si="30"/>
        <v>0.57840895951521165</v>
      </c>
      <c r="H41">
        <f t="shared" si="31"/>
        <v>315.83851294435931</v>
      </c>
      <c r="I41">
        <f t="shared" si="32"/>
        <v>12.649409727918595</v>
      </c>
      <c r="J41">
        <f t="shared" si="33"/>
        <v>1.8108745713667587</v>
      </c>
      <c r="K41">
        <f t="shared" si="34"/>
        <v>22.022497177124023</v>
      </c>
      <c r="L41" s="1">
        <v>0.51272291199999998</v>
      </c>
      <c r="M41">
        <f t="shared" si="35"/>
        <v>2.6248153413393811</v>
      </c>
      <c r="N41" s="1">
        <v>1</v>
      </c>
      <c r="O41">
        <f t="shared" si="36"/>
        <v>5.2496306826787622</v>
      </c>
      <c r="P41" s="1">
        <v>20.038549423217773</v>
      </c>
      <c r="Q41" s="1">
        <v>22.022497177124023</v>
      </c>
      <c r="R41" s="1">
        <v>19.053855895996094</v>
      </c>
      <c r="S41" s="1">
        <v>401.05001831054687</v>
      </c>
      <c r="T41" s="1">
        <v>398.20608520507812</v>
      </c>
      <c r="U41" s="1">
        <v>9.8029842376708984</v>
      </c>
      <c r="V41" s="1">
        <v>11.08588695526123</v>
      </c>
      <c r="W41" s="1">
        <v>31.814226150512695</v>
      </c>
      <c r="X41" s="1">
        <v>35.977710723876953</v>
      </c>
      <c r="Y41" s="1">
        <v>499.93994140625</v>
      </c>
      <c r="Z41" s="1">
        <v>1499.1009521484375</v>
      </c>
      <c r="AA41" s="1">
        <v>0.11142196506261826</v>
      </c>
      <c r="AB41" s="1">
        <v>76.338066101074219</v>
      </c>
      <c r="AC41" s="1">
        <v>2.6405642032623291</v>
      </c>
      <c r="AD41" s="1">
        <v>0.31603968143463135</v>
      </c>
      <c r="AE41" s="1">
        <v>0.66666668653488159</v>
      </c>
      <c r="AF41" s="1">
        <v>-0.21956524252891541</v>
      </c>
      <c r="AG41" s="1">
        <v>2.737391471862793</v>
      </c>
      <c r="AH41" s="1">
        <v>1</v>
      </c>
      <c r="AI41" s="1">
        <v>0</v>
      </c>
      <c r="AJ41" s="1">
        <v>0.15999999642372131</v>
      </c>
      <c r="AK41" s="1">
        <v>111115</v>
      </c>
      <c r="AL41">
        <f t="shared" si="37"/>
        <v>9.7506846233204811</v>
      </c>
      <c r="AM41">
        <f t="shared" si="38"/>
        <v>1.2649409727918596E-2</v>
      </c>
      <c r="AN41">
        <f t="shared" si="39"/>
        <v>295.172497177124</v>
      </c>
      <c r="AO41">
        <f t="shared" si="40"/>
        <v>293.18854942321775</v>
      </c>
      <c r="AP41">
        <f t="shared" si="41"/>
        <v>239.85614698254722</v>
      </c>
      <c r="AQ41">
        <f t="shared" si="42"/>
        <v>-2.3270821906766215</v>
      </c>
      <c r="AR41">
        <f t="shared" si="43"/>
        <v>2.6571497425465269</v>
      </c>
      <c r="AS41">
        <f t="shared" si="44"/>
        <v>34.807663833510915</v>
      </c>
      <c r="AT41">
        <f t="shared" si="45"/>
        <v>23.721776878249685</v>
      </c>
      <c r="AU41">
        <f t="shared" si="46"/>
        <v>21.030523300170898</v>
      </c>
      <c r="AV41">
        <f t="shared" si="47"/>
        <v>2.5006175270649629</v>
      </c>
      <c r="AW41">
        <f t="shared" si="48"/>
        <v>0.52100424970072501</v>
      </c>
      <c r="AX41">
        <f t="shared" si="49"/>
        <v>0.84627517117976825</v>
      </c>
      <c r="AY41">
        <f t="shared" si="50"/>
        <v>1.6543423558851946</v>
      </c>
      <c r="AZ41">
        <f t="shared" si="51"/>
        <v>0.33034049043245256</v>
      </c>
      <c r="BA41">
        <f t="shared" si="52"/>
        <v>24.110501278411487</v>
      </c>
      <c r="BB41">
        <f t="shared" si="53"/>
        <v>0.79315340643702337</v>
      </c>
      <c r="BC41">
        <f t="shared" si="54"/>
        <v>37.170967431038861</v>
      </c>
      <c r="BD41">
        <f t="shared" si="55"/>
        <v>392.37027451079672</v>
      </c>
      <c r="BE41">
        <f t="shared" si="56"/>
        <v>2.1498291362203947E-2</v>
      </c>
    </row>
    <row r="42" spans="1:57" x14ac:dyDescent="0.25">
      <c r="A42" s="1">
        <v>23</v>
      </c>
      <c r="B42" s="1" t="s">
        <v>91</v>
      </c>
      <c r="C42" s="1">
        <v>21060206</v>
      </c>
      <c r="D42" s="1">
        <v>1</v>
      </c>
      <c r="E42" s="1">
        <v>0</v>
      </c>
      <c r="F42">
        <f t="shared" si="29"/>
        <v>21.019889196657921</v>
      </c>
      <c r="G42">
        <f t="shared" si="30"/>
        <v>0.57702014610504637</v>
      </c>
      <c r="H42">
        <f t="shared" si="31"/>
        <v>320.6426636888516</v>
      </c>
      <c r="I42">
        <f t="shared" si="32"/>
        <v>12.623276488647106</v>
      </c>
      <c r="J42">
        <f t="shared" si="33"/>
        <v>1.8110634412554611</v>
      </c>
      <c r="K42">
        <f t="shared" si="34"/>
        <v>22.02049446105957</v>
      </c>
      <c r="L42" s="1">
        <v>0.51272291199999998</v>
      </c>
      <c r="M42">
        <f t="shared" si="35"/>
        <v>2.6248153413393811</v>
      </c>
      <c r="N42" s="1">
        <v>1</v>
      </c>
      <c r="O42">
        <f t="shared" si="36"/>
        <v>5.2496306826787622</v>
      </c>
      <c r="P42" s="1">
        <v>20.038139343261719</v>
      </c>
      <c r="Q42" s="1">
        <v>22.02049446105957</v>
      </c>
      <c r="R42" s="1">
        <v>19.054065704345703</v>
      </c>
      <c r="S42" s="1">
        <v>400.84912109375</v>
      </c>
      <c r="T42" s="1">
        <v>398.17791748046875</v>
      </c>
      <c r="U42" s="1">
        <v>9.7988958358764648</v>
      </c>
      <c r="V42" s="1">
        <v>11.079150199890137</v>
      </c>
      <c r="W42" s="1">
        <v>31.801799774169922</v>
      </c>
      <c r="X42" s="1">
        <v>35.956798553466797</v>
      </c>
      <c r="Y42" s="1">
        <v>499.94253540039062</v>
      </c>
      <c r="Z42" s="1">
        <v>1499.1087646484375</v>
      </c>
      <c r="AA42" s="1">
        <v>0.10905097424983978</v>
      </c>
      <c r="AB42" s="1">
        <v>76.338150024414063</v>
      </c>
      <c r="AC42" s="1">
        <v>2.6405642032623291</v>
      </c>
      <c r="AD42" s="1">
        <v>0.31603968143463135</v>
      </c>
      <c r="AE42" s="1">
        <v>0.66666668653488159</v>
      </c>
      <c r="AF42" s="1">
        <v>-0.21956524252891541</v>
      </c>
      <c r="AG42" s="1">
        <v>2.737391471862793</v>
      </c>
      <c r="AH42" s="1">
        <v>1</v>
      </c>
      <c r="AI42" s="1">
        <v>0</v>
      </c>
      <c r="AJ42" s="1">
        <v>0.15999999642372131</v>
      </c>
      <c r="AK42" s="1">
        <v>111115</v>
      </c>
      <c r="AL42">
        <f t="shared" si="37"/>
        <v>9.7507352158350713</v>
      </c>
      <c r="AM42">
        <f t="shared" si="38"/>
        <v>1.2623276488647106E-2</v>
      </c>
      <c r="AN42">
        <f t="shared" si="39"/>
        <v>295.17049446105955</v>
      </c>
      <c r="AO42">
        <f t="shared" si="40"/>
        <v>293.1881393432617</v>
      </c>
      <c r="AP42">
        <f t="shared" si="41"/>
        <v>239.85739698251928</v>
      </c>
      <c r="AQ42">
        <f t="shared" si="42"/>
        <v>-2.3190619022954171</v>
      </c>
      <c r="AR42">
        <f t="shared" si="43"/>
        <v>2.6568252713576914</v>
      </c>
      <c r="AS42">
        <f t="shared" si="44"/>
        <v>34.803375121194314</v>
      </c>
      <c r="AT42">
        <f t="shared" si="45"/>
        <v>23.724224921304177</v>
      </c>
      <c r="AU42">
        <f t="shared" si="46"/>
        <v>21.029316902160645</v>
      </c>
      <c r="AV42">
        <f t="shared" si="47"/>
        <v>2.5004321866515018</v>
      </c>
      <c r="AW42">
        <f t="shared" si="48"/>
        <v>0.51987715628209419</v>
      </c>
      <c r="AX42">
        <f t="shared" si="49"/>
        <v>0.84576183010223027</v>
      </c>
      <c r="AY42">
        <f t="shared" si="50"/>
        <v>1.6546703565492715</v>
      </c>
      <c r="AZ42">
        <f t="shared" si="51"/>
        <v>0.3296155415478399</v>
      </c>
      <c r="BA42">
        <f t="shared" si="52"/>
        <v>24.4772677649073</v>
      </c>
      <c r="BB42">
        <f t="shared" si="53"/>
        <v>0.80527485230162121</v>
      </c>
      <c r="BC42">
        <f t="shared" si="54"/>
        <v>37.142116195624595</v>
      </c>
      <c r="BD42">
        <f t="shared" si="55"/>
        <v>392.77242285984369</v>
      </c>
      <c r="BE42">
        <f t="shared" si="56"/>
        <v>1.9877239885551096E-2</v>
      </c>
    </row>
    <row r="43" spans="1:57" x14ac:dyDescent="0.25">
      <c r="A43" s="1">
        <v>24</v>
      </c>
      <c r="B43" s="1" t="s">
        <v>91</v>
      </c>
      <c r="C43" s="1">
        <v>21060206</v>
      </c>
      <c r="D43" s="1">
        <v>1</v>
      </c>
      <c r="E43" s="1">
        <v>0</v>
      </c>
      <c r="F43">
        <f t="shared" si="29"/>
        <v>19.56042394573528</v>
      </c>
      <c r="G43">
        <f t="shared" si="30"/>
        <v>0.57576244313684433</v>
      </c>
      <c r="H43">
        <f t="shared" si="31"/>
        <v>324.79652901330803</v>
      </c>
      <c r="I43">
        <f t="shared" si="32"/>
        <v>12.604294653431507</v>
      </c>
      <c r="J43">
        <f t="shared" si="33"/>
        <v>1.8119039825098158</v>
      </c>
      <c r="K43">
        <f t="shared" si="34"/>
        <v>22.022880554199219</v>
      </c>
      <c r="L43" s="1">
        <v>0.51272291199999998</v>
      </c>
      <c r="M43">
        <f t="shared" si="35"/>
        <v>2.6248153413393811</v>
      </c>
      <c r="N43" s="1">
        <v>1</v>
      </c>
      <c r="O43">
        <f t="shared" si="36"/>
        <v>5.2496306826787622</v>
      </c>
      <c r="P43" s="1">
        <v>20.037631988525391</v>
      </c>
      <c r="Q43" s="1">
        <v>22.022880554199219</v>
      </c>
      <c r="R43" s="1">
        <v>19.054088592529297</v>
      </c>
      <c r="S43" s="1">
        <v>400.62802124023437</v>
      </c>
      <c r="T43" s="1">
        <v>398.10745239257812</v>
      </c>
      <c r="U43" s="1">
        <v>9.7948884963989258</v>
      </c>
      <c r="V43" s="1">
        <v>11.073179244995117</v>
      </c>
      <c r="W43" s="1">
        <v>31.789865493774414</v>
      </c>
      <c r="X43" s="1">
        <v>35.938629150390625</v>
      </c>
      <c r="Y43" s="1">
        <v>499.96060180664062</v>
      </c>
      <c r="Z43" s="1">
        <v>1499.115478515625</v>
      </c>
      <c r="AA43" s="1">
        <v>0.11260634660720825</v>
      </c>
      <c r="AB43" s="1">
        <v>76.33831787109375</v>
      </c>
      <c r="AC43" s="1">
        <v>2.6405642032623291</v>
      </c>
      <c r="AD43" s="1">
        <v>0.31603968143463135</v>
      </c>
      <c r="AE43" s="1">
        <v>0.66666668653488159</v>
      </c>
      <c r="AF43" s="1">
        <v>-0.21956524252891541</v>
      </c>
      <c r="AG43" s="1">
        <v>2.737391471862793</v>
      </c>
      <c r="AH43" s="1">
        <v>1</v>
      </c>
      <c r="AI43" s="1">
        <v>0</v>
      </c>
      <c r="AJ43" s="1">
        <v>0.15999999642372131</v>
      </c>
      <c r="AK43" s="1">
        <v>111115</v>
      </c>
      <c r="AL43">
        <f t="shared" si="37"/>
        <v>9.7510875778190425</v>
      </c>
      <c r="AM43">
        <f t="shared" si="38"/>
        <v>1.2604294653431507E-2</v>
      </c>
      <c r="AN43">
        <f t="shared" si="39"/>
        <v>295.1728805541992</v>
      </c>
      <c r="AO43">
        <f t="shared" si="40"/>
        <v>293.18763198852537</v>
      </c>
      <c r="AP43">
        <f t="shared" si="41"/>
        <v>239.85847120124527</v>
      </c>
      <c r="AQ43">
        <f t="shared" si="42"/>
        <v>-2.313535489342371</v>
      </c>
      <c r="AR43">
        <f t="shared" si="43"/>
        <v>2.6572118595578509</v>
      </c>
      <c r="AS43">
        <f t="shared" si="44"/>
        <v>34.808362741826016</v>
      </c>
      <c r="AT43">
        <f t="shared" si="45"/>
        <v>23.735183496830899</v>
      </c>
      <c r="AU43">
        <f t="shared" si="46"/>
        <v>21.030256271362305</v>
      </c>
      <c r="AV43">
        <f t="shared" si="47"/>
        <v>2.5005765020631712</v>
      </c>
      <c r="AW43">
        <f t="shared" si="48"/>
        <v>0.51885600201481363</v>
      </c>
      <c r="AX43">
        <f t="shared" si="49"/>
        <v>0.84530787704803512</v>
      </c>
      <c r="AY43">
        <f t="shared" si="50"/>
        <v>1.6552686250151361</v>
      </c>
      <c r="AZ43">
        <f t="shared" si="51"/>
        <v>0.32895877214450464</v>
      </c>
      <c r="BA43">
        <f t="shared" si="52"/>
        <v>24.794420675245835</v>
      </c>
      <c r="BB43">
        <f t="shared" si="53"/>
        <v>0.81585141664975069</v>
      </c>
      <c r="BC43">
        <f t="shared" si="54"/>
        <v>37.10854843750068</v>
      </c>
      <c r="BD43">
        <f t="shared" si="55"/>
        <v>393.07727523861729</v>
      </c>
      <c r="BE43">
        <f t="shared" si="56"/>
        <v>1.8466062150444433E-2</v>
      </c>
    </row>
    <row r="44" spans="1:57" x14ac:dyDescent="0.25">
      <c r="A44" s="1">
        <v>25</v>
      </c>
      <c r="B44" s="1" t="s">
        <v>92</v>
      </c>
      <c r="C44" s="1">
        <v>21060206</v>
      </c>
      <c r="D44" s="1">
        <v>1</v>
      </c>
      <c r="E44" s="1">
        <v>0</v>
      </c>
      <c r="F44">
        <f t="shared" si="29"/>
        <v>17.483292650736271</v>
      </c>
      <c r="G44">
        <f t="shared" si="30"/>
        <v>0.57371271993918505</v>
      </c>
      <c r="H44">
        <f t="shared" si="31"/>
        <v>330.76659197688247</v>
      </c>
      <c r="I44">
        <f t="shared" si="32"/>
        <v>12.5680292593501</v>
      </c>
      <c r="J44">
        <f t="shared" si="33"/>
        <v>1.8125088013072839</v>
      </c>
      <c r="K44">
        <f t="shared" si="34"/>
        <v>22.024106979370117</v>
      </c>
      <c r="L44" s="1">
        <v>0.51272291199999998</v>
      </c>
      <c r="M44">
        <f t="shared" si="35"/>
        <v>2.6248153413393811</v>
      </c>
      <c r="N44" s="1">
        <v>1</v>
      </c>
      <c r="O44">
        <f t="shared" si="36"/>
        <v>5.2496306826787622</v>
      </c>
      <c r="P44" s="1">
        <v>20.037412643432617</v>
      </c>
      <c r="Q44" s="1">
        <v>22.024106979370117</v>
      </c>
      <c r="R44" s="1">
        <v>19.054141998291016</v>
      </c>
      <c r="S44" s="1">
        <v>400.36151123046875</v>
      </c>
      <c r="T44" s="1">
        <v>398.05551147460937</v>
      </c>
      <c r="U44" s="1">
        <v>9.7932510375976563</v>
      </c>
      <c r="V44" s="1">
        <v>11.067867279052734</v>
      </c>
      <c r="W44" s="1">
        <v>31.784957885742188</v>
      </c>
      <c r="X44" s="1">
        <v>35.921848297119141</v>
      </c>
      <c r="Y44" s="1">
        <v>499.96194458007812</v>
      </c>
      <c r="Z44" s="1">
        <v>1499.1182861328125</v>
      </c>
      <c r="AA44" s="1">
        <v>8.5344038903713226E-2</v>
      </c>
      <c r="AB44" s="1">
        <v>76.338264465332031</v>
      </c>
      <c r="AC44" s="1">
        <v>2.6405642032623291</v>
      </c>
      <c r="AD44" s="1">
        <v>0.31603968143463135</v>
      </c>
      <c r="AE44" s="1">
        <v>1</v>
      </c>
      <c r="AF44" s="1">
        <v>-0.21956524252891541</v>
      </c>
      <c r="AG44" s="1">
        <v>2.737391471862793</v>
      </c>
      <c r="AH44" s="1">
        <v>1</v>
      </c>
      <c r="AI44" s="1">
        <v>0</v>
      </c>
      <c r="AJ44" s="1">
        <v>0.15999999642372131</v>
      </c>
      <c r="AK44" s="1">
        <v>111115</v>
      </c>
      <c r="AL44">
        <f t="shared" si="37"/>
        <v>9.7511137668854193</v>
      </c>
      <c r="AM44">
        <f t="shared" si="38"/>
        <v>1.25680292593501E-2</v>
      </c>
      <c r="AN44">
        <f t="shared" si="39"/>
        <v>295.17410697937009</v>
      </c>
      <c r="AO44">
        <f t="shared" si="40"/>
        <v>293.18741264343259</v>
      </c>
      <c r="AP44">
        <f t="shared" si="41"/>
        <v>239.85892041998522</v>
      </c>
      <c r="AQ44">
        <f t="shared" si="42"/>
        <v>-2.3026853361849131</v>
      </c>
      <c r="AR44">
        <f t="shared" si="43"/>
        <v>2.6574105807228063</v>
      </c>
      <c r="AS44">
        <f t="shared" si="44"/>
        <v>34.810990259408271</v>
      </c>
      <c r="AT44">
        <f t="shared" si="45"/>
        <v>23.743122980355537</v>
      </c>
      <c r="AU44">
        <f t="shared" si="46"/>
        <v>21.030759811401367</v>
      </c>
      <c r="AV44">
        <f t="shared" si="47"/>
        <v>2.5006538639873619</v>
      </c>
      <c r="AW44">
        <f t="shared" si="48"/>
        <v>0.51719084543114102</v>
      </c>
      <c r="AX44">
        <f t="shared" si="49"/>
        <v>0.84490177941552247</v>
      </c>
      <c r="AY44">
        <f t="shared" si="50"/>
        <v>1.6557520845718394</v>
      </c>
      <c r="AZ44">
        <f t="shared" si="51"/>
        <v>0.32788788371020416</v>
      </c>
      <c r="BA44">
        <f t="shared" si="52"/>
        <v>25.250147574627828</v>
      </c>
      <c r="BB44">
        <f t="shared" si="53"/>
        <v>0.83095594067155876</v>
      </c>
      <c r="BC44">
        <f t="shared" si="54"/>
        <v>37.070203617985428</v>
      </c>
      <c r="BD44">
        <f t="shared" si="55"/>
        <v>393.55949137240094</v>
      </c>
      <c r="BE44">
        <f t="shared" si="56"/>
        <v>1.6467884339812711E-2</v>
      </c>
    </row>
    <row r="45" spans="1:57" x14ac:dyDescent="0.25">
      <c r="A45" s="1">
        <v>26</v>
      </c>
      <c r="B45" s="1" t="s">
        <v>92</v>
      </c>
      <c r="C45" s="1">
        <v>21060206</v>
      </c>
      <c r="D45" s="1">
        <v>1</v>
      </c>
      <c r="E45" s="1">
        <v>0</v>
      </c>
      <c r="F45">
        <f t="shared" si="29"/>
        <v>16.1979285534408</v>
      </c>
      <c r="G45">
        <f t="shared" si="30"/>
        <v>0.57144468539814042</v>
      </c>
      <c r="H45">
        <f t="shared" si="31"/>
        <v>334.33745790892112</v>
      </c>
      <c r="I45">
        <f t="shared" si="32"/>
        <v>12.527234459105106</v>
      </c>
      <c r="J45">
        <f t="shared" si="33"/>
        <v>1.8131004393897951</v>
      </c>
      <c r="K45">
        <f t="shared" si="34"/>
        <v>22.024856567382813</v>
      </c>
      <c r="L45" s="1">
        <v>0.51272291199999998</v>
      </c>
      <c r="M45">
        <f t="shared" si="35"/>
        <v>2.6248153413393811</v>
      </c>
      <c r="N45" s="1">
        <v>1</v>
      </c>
      <c r="O45">
        <f t="shared" si="36"/>
        <v>5.2496306826787622</v>
      </c>
      <c r="P45" s="1">
        <v>20.03709602355957</v>
      </c>
      <c r="Q45" s="1">
        <v>22.024856567382813</v>
      </c>
      <c r="R45" s="1">
        <v>19.053764343261719</v>
      </c>
      <c r="S45" s="1">
        <v>400.12966918945312</v>
      </c>
      <c r="T45" s="1">
        <v>397.95730590820312</v>
      </c>
      <c r="U45" s="1">
        <v>9.7911977767944336</v>
      </c>
      <c r="V45" s="1">
        <v>11.061668395996094</v>
      </c>
      <c r="W45" s="1">
        <v>31.779031753540039</v>
      </c>
      <c r="X45" s="1">
        <v>35.902565002441406</v>
      </c>
      <c r="Y45" s="1">
        <v>499.96835327148437</v>
      </c>
      <c r="Z45" s="1">
        <v>1499.1094970703125</v>
      </c>
      <c r="AA45" s="1">
        <v>0.13512809574604034</v>
      </c>
      <c r="AB45" s="1">
        <v>76.338539123535156</v>
      </c>
      <c r="AC45" s="1">
        <v>2.6405642032623291</v>
      </c>
      <c r="AD45" s="1">
        <v>0.31603968143463135</v>
      </c>
      <c r="AE45" s="1">
        <v>1</v>
      </c>
      <c r="AF45" s="1">
        <v>-0.21956524252891541</v>
      </c>
      <c r="AG45" s="1">
        <v>2.737391471862793</v>
      </c>
      <c r="AH45" s="1">
        <v>1</v>
      </c>
      <c r="AI45" s="1">
        <v>0</v>
      </c>
      <c r="AJ45" s="1">
        <v>0.15999999642372131</v>
      </c>
      <c r="AK45" s="1">
        <v>111115</v>
      </c>
      <c r="AL45">
        <f t="shared" si="37"/>
        <v>9.7512387601567614</v>
      </c>
      <c r="AM45">
        <f t="shared" si="38"/>
        <v>1.2527234459105106E-2</v>
      </c>
      <c r="AN45">
        <f t="shared" si="39"/>
        <v>295.17485656738279</v>
      </c>
      <c r="AO45">
        <f t="shared" si="40"/>
        <v>293.18709602355955</v>
      </c>
      <c r="AP45">
        <f t="shared" si="41"/>
        <v>239.85751417001666</v>
      </c>
      <c r="AQ45">
        <f t="shared" si="42"/>
        <v>-2.2904516483071604</v>
      </c>
      <c r="AR45">
        <f t="shared" si="43"/>
        <v>2.6575320450091153</v>
      </c>
      <c r="AS45">
        <f t="shared" si="44"/>
        <v>34.812456139729804</v>
      </c>
      <c r="AT45">
        <f t="shared" si="45"/>
        <v>23.75078774373371</v>
      </c>
      <c r="AU45">
        <f t="shared" si="46"/>
        <v>21.030976295471191</v>
      </c>
      <c r="AV45">
        <f t="shared" si="47"/>
        <v>2.5006871243982816</v>
      </c>
      <c r="AW45">
        <f t="shared" si="48"/>
        <v>0.51534697014425579</v>
      </c>
      <c r="AX45">
        <f t="shared" si="49"/>
        <v>0.84443160561932018</v>
      </c>
      <c r="AY45">
        <f t="shared" si="50"/>
        <v>1.6562555187789614</v>
      </c>
      <c r="AZ45">
        <f t="shared" si="51"/>
        <v>0.32670217403586738</v>
      </c>
      <c r="BA45">
        <f t="shared" si="52"/>
        <v>25.522833111043465</v>
      </c>
      <c r="BB45">
        <f t="shared" si="53"/>
        <v>0.8401339865991625</v>
      </c>
      <c r="BC45">
        <f t="shared" si="54"/>
        <v>37.028165935823765</v>
      </c>
      <c r="BD45">
        <f t="shared" si="55"/>
        <v>393.79183125504397</v>
      </c>
      <c r="BE45">
        <f t="shared" si="56"/>
        <v>1.5230879329870339E-2</v>
      </c>
    </row>
    <row r="46" spans="1:57" x14ac:dyDescent="0.25">
      <c r="A46" s="1">
        <v>27</v>
      </c>
      <c r="B46" s="1" t="s">
        <v>93</v>
      </c>
      <c r="C46" s="1">
        <v>21060206</v>
      </c>
      <c r="D46" s="1">
        <v>1</v>
      </c>
      <c r="E46" s="1">
        <v>0</v>
      </c>
      <c r="F46">
        <f t="shared" si="29"/>
        <v>15.49610526903861</v>
      </c>
      <c r="G46">
        <f t="shared" si="30"/>
        <v>0.56966282374827637</v>
      </c>
      <c r="H46">
        <f t="shared" si="31"/>
        <v>336.24970857001341</v>
      </c>
      <c r="I46">
        <f t="shared" si="32"/>
        <v>12.489635369211834</v>
      </c>
      <c r="J46">
        <f t="shared" si="33"/>
        <v>1.8127728649143142</v>
      </c>
      <c r="K46">
        <f t="shared" si="34"/>
        <v>22.020296096801758</v>
      </c>
      <c r="L46" s="1">
        <v>0.51272291199999998</v>
      </c>
      <c r="M46">
        <f t="shared" si="35"/>
        <v>2.6248153413393811</v>
      </c>
      <c r="N46" s="1">
        <v>1</v>
      </c>
      <c r="O46">
        <f t="shared" si="36"/>
        <v>5.2496306826787622</v>
      </c>
      <c r="P46" s="1">
        <v>20.036615371704102</v>
      </c>
      <c r="Q46" s="1">
        <v>22.020296096801758</v>
      </c>
      <c r="R46" s="1">
        <v>19.054115295410156</v>
      </c>
      <c r="S46" s="1">
        <v>399.98919677734375</v>
      </c>
      <c r="T46" s="1">
        <v>397.89035034179687</v>
      </c>
      <c r="U46" s="1">
        <v>9.7895631790161133</v>
      </c>
      <c r="V46" s="1">
        <v>11.056273460388184</v>
      </c>
      <c r="W46" s="1">
        <v>31.774688720703125</v>
      </c>
      <c r="X46" s="1">
        <v>35.886142730712891</v>
      </c>
      <c r="Y46" s="1">
        <v>499.95022583007812</v>
      </c>
      <c r="Z46" s="1">
        <v>1499.1051025390625</v>
      </c>
      <c r="AA46" s="1">
        <v>0.1612057089805603</v>
      </c>
      <c r="AB46" s="1">
        <v>76.338584899902344</v>
      </c>
      <c r="AC46" s="1">
        <v>2.6405642032623291</v>
      </c>
      <c r="AD46" s="1">
        <v>0.31603968143463135</v>
      </c>
      <c r="AE46" s="1">
        <v>1</v>
      </c>
      <c r="AF46" s="1">
        <v>-0.21956524252891541</v>
      </c>
      <c r="AG46" s="1">
        <v>2.737391471862793</v>
      </c>
      <c r="AH46" s="1">
        <v>1</v>
      </c>
      <c r="AI46" s="1">
        <v>0</v>
      </c>
      <c r="AJ46" s="1">
        <v>0.15999999642372131</v>
      </c>
      <c r="AK46" s="1">
        <v>111115</v>
      </c>
      <c r="AL46">
        <f t="shared" si="37"/>
        <v>9.7508852077606818</v>
      </c>
      <c r="AM46">
        <f t="shared" si="38"/>
        <v>1.2489635369211834E-2</v>
      </c>
      <c r="AN46">
        <f t="shared" si="39"/>
        <v>295.17029609680174</v>
      </c>
      <c r="AO46">
        <f t="shared" si="40"/>
        <v>293.18661537170408</v>
      </c>
      <c r="AP46">
        <f t="shared" si="41"/>
        <v>239.85681104503237</v>
      </c>
      <c r="AQ46">
        <f t="shared" si="42"/>
        <v>-2.2787969201067408</v>
      </c>
      <c r="AR46">
        <f t="shared" si="43"/>
        <v>2.6567931351466947</v>
      </c>
      <c r="AS46">
        <f t="shared" si="44"/>
        <v>34.802755888524381</v>
      </c>
      <c r="AT46">
        <f t="shared" si="45"/>
        <v>23.746482428136197</v>
      </c>
      <c r="AU46">
        <f t="shared" si="46"/>
        <v>21.02845573425293</v>
      </c>
      <c r="AV46">
        <f t="shared" si="47"/>
        <v>2.5002998917232482</v>
      </c>
      <c r="AW46">
        <f t="shared" si="48"/>
        <v>0.51389733737051368</v>
      </c>
      <c r="AX46">
        <f t="shared" si="49"/>
        <v>0.84402027023238047</v>
      </c>
      <c r="AY46">
        <f t="shared" si="50"/>
        <v>1.6562796214908677</v>
      </c>
      <c r="AZ46">
        <f t="shared" si="51"/>
        <v>0.32577006849238943</v>
      </c>
      <c r="BA46">
        <f t="shared" si="52"/>
        <v>25.66882692523939</v>
      </c>
      <c r="BB46">
        <f t="shared" si="53"/>
        <v>0.8450813353004597</v>
      </c>
      <c r="BC46">
        <f t="shared" si="54"/>
        <v>37.003235337967652</v>
      </c>
      <c r="BD46">
        <f t="shared" si="55"/>
        <v>393.90535722938097</v>
      </c>
      <c r="BE46">
        <f t="shared" si="56"/>
        <v>1.455694926632459E-2</v>
      </c>
    </row>
    <row r="47" spans="1:57" x14ac:dyDescent="0.25">
      <c r="A47" s="1">
        <v>28</v>
      </c>
      <c r="B47" s="1" t="s">
        <v>93</v>
      </c>
      <c r="C47" s="1">
        <v>21060206</v>
      </c>
      <c r="D47" s="1">
        <v>1</v>
      </c>
      <c r="E47" s="1">
        <v>0</v>
      </c>
      <c r="F47">
        <f t="shared" si="29"/>
        <v>16.791324142219381</v>
      </c>
      <c r="G47">
        <f t="shared" si="30"/>
        <v>0.5666760375957528</v>
      </c>
      <c r="H47">
        <f t="shared" si="31"/>
        <v>331.99380416378216</v>
      </c>
      <c r="I47">
        <f t="shared" si="32"/>
        <v>12.430453792153031</v>
      </c>
      <c r="J47">
        <f t="shared" si="33"/>
        <v>1.8127761663089559</v>
      </c>
      <c r="K47">
        <f t="shared" si="34"/>
        <v>22.01777458190918</v>
      </c>
      <c r="L47" s="1">
        <v>0.51272291199999998</v>
      </c>
      <c r="M47">
        <f t="shared" si="35"/>
        <v>2.6248153413393811</v>
      </c>
      <c r="N47" s="1">
        <v>1</v>
      </c>
      <c r="O47">
        <f t="shared" si="36"/>
        <v>5.2496306826787622</v>
      </c>
      <c r="P47" s="1">
        <v>20.035995483398438</v>
      </c>
      <c r="Q47" s="1">
        <v>22.01777458190918</v>
      </c>
      <c r="R47" s="1">
        <v>19.054363250732422</v>
      </c>
      <c r="S47" s="1">
        <v>400.00509643554687</v>
      </c>
      <c r="T47" s="1">
        <v>397.77597045898437</v>
      </c>
      <c r="U47" s="1">
        <v>9.7901315689086914</v>
      </c>
      <c r="V47" s="1">
        <v>11.050851821899414</v>
      </c>
      <c r="W47" s="1">
        <v>31.777835845947266</v>
      </c>
      <c r="X47" s="1">
        <v>35.870014190673828</v>
      </c>
      <c r="Y47" s="1">
        <v>499.9481201171875</v>
      </c>
      <c r="Z47" s="1">
        <v>1499.141845703125</v>
      </c>
      <c r="AA47" s="1">
        <v>0.14342479407787323</v>
      </c>
      <c r="AB47" s="1">
        <v>76.338775634765625</v>
      </c>
      <c r="AC47" s="1">
        <v>2.6405642032623291</v>
      </c>
      <c r="AD47" s="1">
        <v>0.31603968143463135</v>
      </c>
      <c r="AE47" s="1">
        <v>1</v>
      </c>
      <c r="AF47" s="1">
        <v>-0.21956524252891541</v>
      </c>
      <c r="AG47" s="1">
        <v>2.737391471862793</v>
      </c>
      <c r="AH47" s="1">
        <v>1</v>
      </c>
      <c r="AI47" s="1">
        <v>0</v>
      </c>
      <c r="AJ47" s="1">
        <v>0.15999999642372131</v>
      </c>
      <c r="AK47" s="1">
        <v>111115</v>
      </c>
      <c r="AL47">
        <f t="shared" si="37"/>
        <v>9.7508441385429556</v>
      </c>
      <c r="AM47">
        <f t="shared" si="38"/>
        <v>1.2430453792153032E-2</v>
      </c>
      <c r="AN47">
        <f t="shared" si="39"/>
        <v>295.16777458190916</v>
      </c>
      <c r="AO47">
        <f t="shared" si="40"/>
        <v>293.18599548339841</v>
      </c>
      <c r="AP47">
        <f t="shared" si="41"/>
        <v>239.86268995115097</v>
      </c>
      <c r="AQ47">
        <f t="shared" si="42"/>
        <v>-2.2607393727770382</v>
      </c>
      <c r="AR47">
        <f t="shared" si="43"/>
        <v>2.6563846641139763</v>
      </c>
      <c r="AS47">
        <f t="shared" si="44"/>
        <v>34.797318165320767</v>
      </c>
      <c r="AT47">
        <f t="shared" si="45"/>
        <v>23.746466343421353</v>
      </c>
      <c r="AU47">
        <f t="shared" si="46"/>
        <v>21.026885032653809</v>
      </c>
      <c r="AV47">
        <f t="shared" si="47"/>
        <v>2.5000586121088504</v>
      </c>
      <c r="AW47">
        <f t="shared" si="48"/>
        <v>0.51146544657484683</v>
      </c>
      <c r="AX47">
        <f t="shared" si="49"/>
        <v>0.84360849780502034</v>
      </c>
      <c r="AY47">
        <f t="shared" si="50"/>
        <v>1.6564501143038299</v>
      </c>
      <c r="AZ47">
        <f t="shared" si="51"/>
        <v>0.32420654524650333</v>
      </c>
      <c r="BA47">
        <f t="shared" si="52"/>
        <v>25.344000528191287</v>
      </c>
      <c r="BB47">
        <f t="shared" si="53"/>
        <v>0.83462508753533371</v>
      </c>
      <c r="BC47">
        <f t="shared" si="54"/>
        <v>36.961428828035672</v>
      </c>
      <c r="BD47">
        <f t="shared" si="55"/>
        <v>393.45789763401586</v>
      </c>
      <c r="BE47">
        <f t="shared" si="56"/>
        <v>1.57737673063158E-2</v>
      </c>
    </row>
    <row r="48" spans="1:57" x14ac:dyDescent="0.25">
      <c r="A48" s="1">
        <v>29</v>
      </c>
      <c r="B48" s="1" t="s">
        <v>94</v>
      </c>
      <c r="C48" s="1">
        <v>21060206</v>
      </c>
      <c r="D48" s="1">
        <v>1</v>
      </c>
      <c r="E48" s="1">
        <v>0</v>
      </c>
      <c r="F48">
        <f t="shared" si="29"/>
        <v>18.094126911777892</v>
      </c>
      <c r="G48">
        <f t="shared" si="30"/>
        <v>0.56532297553038358</v>
      </c>
      <c r="H48">
        <f t="shared" si="31"/>
        <v>327.84001142644183</v>
      </c>
      <c r="I48">
        <f t="shared" si="32"/>
        <v>12.40617175184698</v>
      </c>
      <c r="J48">
        <f t="shared" si="33"/>
        <v>1.8131404986802346</v>
      </c>
      <c r="K48">
        <f t="shared" si="34"/>
        <v>22.018321990966797</v>
      </c>
      <c r="L48" s="1">
        <v>0.51272291199999998</v>
      </c>
      <c r="M48">
        <f t="shared" si="35"/>
        <v>2.6248153413393811</v>
      </c>
      <c r="N48" s="1">
        <v>1</v>
      </c>
      <c r="O48">
        <f t="shared" si="36"/>
        <v>5.2496306826787622</v>
      </c>
      <c r="P48" s="1">
        <v>20.035499572753906</v>
      </c>
      <c r="Q48" s="1">
        <v>22.018321990966797</v>
      </c>
      <c r="R48" s="1">
        <v>19.055187225341797</v>
      </c>
      <c r="S48" s="1">
        <v>400.04635620117187</v>
      </c>
      <c r="T48" s="1">
        <v>397.68475341796875</v>
      </c>
      <c r="U48" s="1">
        <v>9.7890233993530273</v>
      </c>
      <c r="V48" s="1">
        <v>11.047271728515625</v>
      </c>
      <c r="W48" s="1">
        <v>31.775123596191406</v>
      </c>
      <c r="X48" s="1">
        <v>35.859394073486328</v>
      </c>
      <c r="Y48" s="1">
        <v>499.95358276367187</v>
      </c>
      <c r="Z48" s="1">
        <v>1499.15625</v>
      </c>
      <c r="AA48" s="1">
        <v>0.16476158797740936</v>
      </c>
      <c r="AB48" s="1">
        <v>76.33856201171875</v>
      </c>
      <c r="AC48" s="1">
        <v>2.6405642032623291</v>
      </c>
      <c r="AD48" s="1">
        <v>0.31603968143463135</v>
      </c>
      <c r="AE48" s="1">
        <v>1</v>
      </c>
      <c r="AF48" s="1">
        <v>-0.21956524252891541</v>
      </c>
      <c r="AG48" s="1">
        <v>2.737391471862793</v>
      </c>
      <c r="AH48" s="1">
        <v>1</v>
      </c>
      <c r="AI48" s="1">
        <v>0</v>
      </c>
      <c r="AJ48" s="1">
        <v>0.15999999642372131</v>
      </c>
      <c r="AK48" s="1">
        <v>111115</v>
      </c>
      <c r="AL48">
        <f t="shared" si="37"/>
        <v>9.7509506804266213</v>
      </c>
      <c r="AM48">
        <f t="shared" si="38"/>
        <v>1.2406171751846979E-2</v>
      </c>
      <c r="AN48">
        <f t="shared" si="39"/>
        <v>295.16832199096677</v>
      </c>
      <c r="AO48">
        <f t="shared" si="40"/>
        <v>293.18549957275388</v>
      </c>
      <c r="AP48">
        <f t="shared" si="41"/>
        <v>239.86499463859946</v>
      </c>
      <c r="AQ48">
        <f t="shared" si="42"/>
        <v>-2.2534664226809036</v>
      </c>
      <c r="AR48">
        <f t="shared" si="43"/>
        <v>2.6564733365878319</v>
      </c>
      <c r="AS48">
        <f t="shared" si="44"/>
        <v>34.798577109430433</v>
      </c>
      <c r="AT48">
        <f t="shared" si="45"/>
        <v>23.751305380914808</v>
      </c>
      <c r="AU48">
        <f t="shared" si="46"/>
        <v>21.026910781860352</v>
      </c>
      <c r="AV48">
        <f t="shared" si="47"/>
        <v>2.5000625673479622</v>
      </c>
      <c r="AW48">
        <f t="shared" si="48"/>
        <v>0.5103629387962384</v>
      </c>
      <c r="AX48">
        <f t="shared" si="49"/>
        <v>0.84333283790759739</v>
      </c>
      <c r="AY48">
        <f t="shared" si="50"/>
        <v>1.6567297294403649</v>
      </c>
      <c r="AZ48">
        <f t="shared" si="51"/>
        <v>0.32349778507246818</v>
      </c>
      <c r="BA48">
        <f t="shared" si="52"/>
        <v>25.026835042200016</v>
      </c>
      <c r="BB48">
        <f t="shared" si="53"/>
        <v>0.82437158731574578</v>
      </c>
      <c r="BC48">
        <f t="shared" si="54"/>
        <v>36.936268165888428</v>
      </c>
      <c r="BD48">
        <f t="shared" si="55"/>
        <v>393.03165059846992</v>
      </c>
      <c r="BE48">
        <f t="shared" si="56"/>
        <v>1.7004470831379112E-2</v>
      </c>
    </row>
    <row r="49" spans="1:115" x14ac:dyDescent="0.25">
      <c r="A49" s="1">
        <v>30</v>
      </c>
      <c r="B49" s="1" t="s">
        <v>94</v>
      </c>
      <c r="C49" s="1">
        <v>21060206</v>
      </c>
      <c r="D49" s="1">
        <v>1</v>
      </c>
      <c r="E49" s="1">
        <v>0</v>
      </c>
      <c r="F49">
        <f t="shared" si="29"/>
        <v>20.027114655259048</v>
      </c>
      <c r="G49">
        <f t="shared" si="30"/>
        <v>0.56259524995444232</v>
      </c>
      <c r="H49">
        <f t="shared" si="31"/>
        <v>321.62324894919561</v>
      </c>
      <c r="I49">
        <f t="shared" si="32"/>
        <v>12.358339857297846</v>
      </c>
      <c r="J49">
        <f t="shared" si="33"/>
        <v>1.8140468317566696</v>
      </c>
      <c r="K49">
        <f t="shared" si="34"/>
        <v>22.021900177001953</v>
      </c>
      <c r="L49" s="1">
        <v>0.51272291199999998</v>
      </c>
      <c r="M49">
        <f t="shared" si="35"/>
        <v>2.6248153413393811</v>
      </c>
      <c r="N49" s="1">
        <v>1</v>
      </c>
      <c r="O49">
        <f t="shared" si="36"/>
        <v>5.2496306826787622</v>
      </c>
      <c r="P49" s="1">
        <v>20.035514831542969</v>
      </c>
      <c r="Q49" s="1">
        <v>22.021900177001953</v>
      </c>
      <c r="R49" s="1">
        <v>19.056142807006836</v>
      </c>
      <c r="S49" s="1">
        <v>400.16293334960937</v>
      </c>
      <c r="T49" s="1">
        <v>397.60516357421875</v>
      </c>
      <c r="U49" s="1">
        <v>9.7896327972412109</v>
      </c>
      <c r="V49" s="1">
        <v>11.043026924133301</v>
      </c>
      <c r="W49" s="1">
        <v>31.776975631713867</v>
      </c>
      <c r="X49" s="1">
        <v>35.845466613769531</v>
      </c>
      <c r="Y49" s="1">
        <v>499.95693969726562</v>
      </c>
      <c r="Z49" s="1">
        <v>1499.19091796875</v>
      </c>
      <c r="AA49" s="1">
        <v>0.18610078096389771</v>
      </c>
      <c r="AB49" s="1">
        <v>76.338325500488281</v>
      </c>
      <c r="AC49" s="1">
        <v>2.6405642032623291</v>
      </c>
      <c r="AD49" s="1">
        <v>0.31603968143463135</v>
      </c>
      <c r="AE49" s="1">
        <v>1</v>
      </c>
      <c r="AF49" s="1">
        <v>-0.21956524252891541</v>
      </c>
      <c r="AG49" s="1">
        <v>2.737391471862793</v>
      </c>
      <c r="AH49" s="1">
        <v>1</v>
      </c>
      <c r="AI49" s="1">
        <v>0</v>
      </c>
      <c r="AJ49" s="1">
        <v>0.15999999642372131</v>
      </c>
      <c r="AK49" s="1">
        <v>111115</v>
      </c>
      <c r="AL49">
        <f t="shared" si="37"/>
        <v>9.7510161530925625</v>
      </c>
      <c r="AM49">
        <f t="shared" si="38"/>
        <v>1.2358339857297847E-2</v>
      </c>
      <c r="AN49">
        <f t="shared" si="39"/>
        <v>295.17190017700193</v>
      </c>
      <c r="AO49">
        <f t="shared" si="40"/>
        <v>293.18551483154295</v>
      </c>
      <c r="AP49">
        <f t="shared" si="41"/>
        <v>239.87054151347547</v>
      </c>
      <c r="AQ49">
        <f t="shared" si="42"/>
        <v>-2.2392445842432909</v>
      </c>
      <c r="AR49">
        <f t="shared" si="43"/>
        <v>2.6570530156018135</v>
      </c>
      <c r="AS49">
        <f t="shared" si="44"/>
        <v>34.806278473907817</v>
      </c>
      <c r="AT49">
        <f t="shared" si="45"/>
        <v>23.763251549774516</v>
      </c>
      <c r="AU49">
        <f t="shared" si="46"/>
        <v>21.028707504272461</v>
      </c>
      <c r="AV49">
        <f t="shared" si="47"/>
        <v>2.5003385686761375</v>
      </c>
      <c r="AW49">
        <f t="shared" si="48"/>
        <v>0.50813876134923996</v>
      </c>
      <c r="AX49">
        <f t="shared" si="49"/>
        <v>0.84300618384514381</v>
      </c>
      <c r="AY49">
        <f t="shared" si="50"/>
        <v>1.6573323848309935</v>
      </c>
      <c r="AZ49">
        <f t="shared" si="51"/>
        <v>0.32206807836472279</v>
      </c>
      <c r="BA49">
        <f t="shared" si="52"/>
        <v>24.552180266808271</v>
      </c>
      <c r="BB49">
        <f t="shared" si="53"/>
        <v>0.80890108684204742</v>
      </c>
      <c r="BC49">
        <f t="shared" si="54"/>
        <v>36.888793501352744</v>
      </c>
      <c r="BD49">
        <f t="shared" si="55"/>
        <v>392.45497179524136</v>
      </c>
      <c r="BE49">
        <f t="shared" si="56"/>
        <v>1.8824480514702556E-2</v>
      </c>
      <c r="BF49">
        <f>AVERAGE(F35:F49)</f>
        <v>21.331079833040125</v>
      </c>
      <c r="BG49">
        <f>AVERAGE(P35:P49)</f>
        <v>20.037776438395181</v>
      </c>
      <c r="BH49">
        <f>AVERAGE(Q35:Q49)</f>
        <v>22.025671259562174</v>
      </c>
      <c r="BI49">
        <f>AVERAGE(C35:C49)</f>
        <v>21060206</v>
      </c>
      <c r="BJ49">
        <f t="shared" ref="BJ49:DK49" si="57">AVERAGE(D35:D49)</f>
        <v>1</v>
      </c>
      <c r="BK49">
        <f t="shared" si="57"/>
        <v>0</v>
      </c>
      <c r="BL49">
        <f t="shared" si="57"/>
        <v>21.331079833040125</v>
      </c>
      <c r="BM49">
        <f t="shared" si="57"/>
        <v>0.57391334571485342</v>
      </c>
      <c r="BN49">
        <f t="shared" si="57"/>
        <v>319.3681141727335</v>
      </c>
      <c r="BO49">
        <f t="shared" si="57"/>
        <v>12.567366249332879</v>
      </c>
      <c r="BP49">
        <f t="shared" si="57"/>
        <v>1.8118438811100432</v>
      </c>
      <c r="BQ49">
        <f t="shared" si="57"/>
        <v>22.025671259562174</v>
      </c>
      <c r="BR49">
        <f t="shared" si="57"/>
        <v>0.51272291199999998</v>
      </c>
      <c r="BS49">
        <f t="shared" si="57"/>
        <v>2.6248153413393807</v>
      </c>
      <c r="BT49">
        <f t="shared" si="57"/>
        <v>1</v>
      </c>
      <c r="BU49">
        <f t="shared" si="57"/>
        <v>5.2496306826787613</v>
      </c>
      <c r="BV49">
        <f t="shared" si="57"/>
        <v>20.037776438395181</v>
      </c>
      <c r="BW49">
        <f t="shared" si="57"/>
        <v>22.025671259562174</v>
      </c>
      <c r="BX49">
        <f t="shared" si="57"/>
        <v>19.054630279541016</v>
      </c>
      <c r="BY49">
        <f t="shared" si="57"/>
        <v>400.7847839355469</v>
      </c>
      <c r="BZ49">
        <f t="shared" si="57"/>
        <v>398.08412272135416</v>
      </c>
      <c r="CA49">
        <f t="shared" si="57"/>
        <v>9.8053758621215827</v>
      </c>
      <c r="CB49">
        <f t="shared" si="57"/>
        <v>11.079931958516438</v>
      </c>
      <c r="CC49">
        <f t="shared" si="57"/>
        <v>31.823497899373372</v>
      </c>
      <c r="CD49">
        <f t="shared" si="57"/>
        <v>35.960087331136066</v>
      </c>
      <c r="CE49">
        <f t="shared" si="57"/>
        <v>499.9529968261719</v>
      </c>
      <c r="CF49">
        <f t="shared" si="57"/>
        <v>1499.12255859375</v>
      </c>
      <c r="CG49">
        <f t="shared" si="57"/>
        <v>0.16278746028741201</v>
      </c>
      <c r="CH49">
        <f t="shared" si="57"/>
        <v>76.338043721516925</v>
      </c>
      <c r="CI49">
        <f t="shared" si="57"/>
        <v>2.6405642032623291</v>
      </c>
      <c r="CJ49">
        <f t="shared" si="57"/>
        <v>0.31603968143463135</v>
      </c>
      <c r="CK49">
        <f t="shared" si="57"/>
        <v>0.80000001192092896</v>
      </c>
      <c r="CL49">
        <f t="shared" si="57"/>
        <v>-0.21956524252891541</v>
      </c>
      <c r="CM49">
        <f t="shared" si="57"/>
        <v>2.737391471862793</v>
      </c>
      <c r="CN49">
        <f t="shared" si="57"/>
        <v>1</v>
      </c>
      <c r="CO49">
        <f t="shared" si="57"/>
        <v>0</v>
      </c>
      <c r="CP49">
        <f t="shared" si="57"/>
        <v>0.15999999642372131</v>
      </c>
      <c r="CQ49">
        <f t="shared" si="57"/>
        <v>111115</v>
      </c>
      <c r="CR49">
        <f t="shared" si="57"/>
        <v>9.7509392524703848</v>
      </c>
      <c r="CS49">
        <f t="shared" si="57"/>
        <v>1.2567366249332877E-2</v>
      </c>
      <c r="CT49">
        <f t="shared" si="57"/>
        <v>295.17567125956219</v>
      </c>
      <c r="CU49">
        <f t="shared" si="57"/>
        <v>293.18777643839519</v>
      </c>
      <c r="CV49">
        <f t="shared" si="57"/>
        <v>239.85960401371995</v>
      </c>
      <c r="CW49">
        <f t="shared" si="57"/>
        <v>-2.3025692096317814</v>
      </c>
      <c r="CX49">
        <f t="shared" si="57"/>
        <v>2.6576642009145592</v>
      </c>
      <c r="CY49">
        <f t="shared" si="57"/>
        <v>34.814413320035563</v>
      </c>
      <c r="CZ49">
        <f t="shared" si="57"/>
        <v>23.734481361519112</v>
      </c>
      <c r="DA49">
        <f t="shared" si="57"/>
        <v>21.031723848978679</v>
      </c>
      <c r="DB49">
        <f t="shared" si="57"/>
        <v>2.5008020278141783</v>
      </c>
      <c r="DC49">
        <f t="shared" si="57"/>
        <v>0.5173499976838285</v>
      </c>
      <c r="DD49">
        <f t="shared" si="57"/>
        <v>0.84582031980451633</v>
      </c>
      <c r="DE49">
        <f t="shared" si="57"/>
        <v>1.6549817080096618</v>
      </c>
      <c r="DF49">
        <f t="shared" si="57"/>
        <v>0.32799056130981535</v>
      </c>
      <c r="DG49">
        <f t="shared" si="57"/>
        <v>24.379941879945445</v>
      </c>
      <c r="DH49">
        <f t="shared" si="57"/>
        <v>0.80227563622948572</v>
      </c>
      <c r="DI49">
        <f t="shared" si="57"/>
        <v>37.100850804214119</v>
      </c>
      <c r="DJ49">
        <f t="shared" si="57"/>
        <v>392.59860202184666</v>
      </c>
      <c r="DK49">
        <f t="shared" si="57"/>
        <v>2.0174179642894845E-2</v>
      </c>
    </row>
    <row r="50" spans="1:115" x14ac:dyDescent="0.25">
      <c r="A50" s="1" t="s">
        <v>9</v>
      </c>
      <c r="B50" s="1" t="s">
        <v>95</v>
      </c>
    </row>
    <row r="51" spans="1:115" x14ac:dyDescent="0.25">
      <c r="A51" s="1" t="s">
        <v>9</v>
      </c>
      <c r="B51" s="1" t="s">
        <v>96</v>
      </c>
    </row>
    <row r="52" spans="1:115" x14ac:dyDescent="0.25">
      <c r="A52" s="1" t="s">
        <v>9</v>
      </c>
      <c r="B52" s="1" t="s">
        <v>97</v>
      </c>
    </row>
    <row r="53" spans="1:115" x14ac:dyDescent="0.25">
      <c r="A53" s="1">
        <v>31</v>
      </c>
      <c r="B53" s="1" t="s">
        <v>98</v>
      </c>
      <c r="C53" s="1">
        <v>21060206</v>
      </c>
      <c r="D53" s="1">
        <v>1</v>
      </c>
      <c r="E53" s="1">
        <v>0</v>
      </c>
      <c r="F53">
        <f t="shared" ref="F53:F67" si="58">(S53-T53*(1000-U53)/(1000-V53))*AL53</f>
        <v>29.731989506132972</v>
      </c>
      <c r="G53">
        <f t="shared" ref="G53:G67" si="59">IF(AW53&lt;&gt;0,1/(1/AW53-1/O53),0)</f>
        <v>0.44419336822778721</v>
      </c>
      <c r="H53">
        <f t="shared" ref="H53:H67" si="60">((AZ53-AM53/2)*T53-F53)/(AZ53+AM53/2)</f>
        <v>267.17815221109248</v>
      </c>
      <c r="I53">
        <f t="shared" ref="I53:I67" si="61">AM53*1000</f>
        <v>11.865270210822715</v>
      </c>
      <c r="J53">
        <f t="shared" ref="J53:J67" si="62">(AR53-AX53)</f>
        <v>2.1456605359661935</v>
      </c>
      <c r="K53">
        <f t="shared" ref="K53:K67" si="63">(Q53+AQ53*E53)</f>
        <v>25.869806289672852</v>
      </c>
      <c r="L53" s="1">
        <v>0.51272291199999998</v>
      </c>
      <c r="M53">
        <f t="shared" ref="M53:M67" si="64">(L53*AF53+AG53)</f>
        <v>2.6248153413393811</v>
      </c>
      <c r="N53" s="1">
        <v>1</v>
      </c>
      <c r="O53">
        <f t="shared" ref="O53:O67" si="65">M53*(N53+1)*(N53+1)/(N53*N53+1)</f>
        <v>5.2496306826787622</v>
      </c>
      <c r="P53" s="1">
        <v>24.677740097045898</v>
      </c>
      <c r="Q53" s="1">
        <v>25.869806289672852</v>
      </c>
      <c r="R53" s="1">
        <v>24.051259994506836</v>
      </c>
      <c r="S53" s="1">
        <v>400.79364013671875</v>
      </c>
      <c r="T53" s="1">
        <v>397.26046752929688</v>
      </c>
      <c r="U53" s="1">
        <v>14.557560920715332</v>
      </c>
      <c r="V53" s="1">
        <v>15.755436897277832</v>
      </c>
      <c r="W53" s="1">
        <v>35.627300262451172</v>
      </c>
      <c r="X53" s="1">
        <v>38.558910369873047</v>
      </c>
      <c r="Y53" s="1">
        <v>499.86361694335937</v>
      </c>
      <c r="Z53" s="1">
        <v>1500.2406005859375</v>
      </c>
      <c r="AA53" s="1">
        <v>0.25011682510375977</v>
      </c>
      <c r="AB53" s="1">
        <v>76.334915161132813</v>
      </c>
      <c r="AC53" s="1">
        <v>2.3666675090789795</v>
      </c>
      <c r="AD53" s="1">
        <v>0.37676748633384705</v>
      </c>
      <c r="AE53" s="1">
        <v>0.66666668653488159</v>
      </c>
      <c r="AF53" s="1">
        <v>-0.21956524252891541</v>
      </c>
      <c r="AG53" s="1">
        <v>2.737391471862793</v>
      </c>
      <c r="AH53" s="1">
        <v>1</v>
      </c>
      <c r="AI53" s="1">
        <v>0</v>
      </c>
      <c r="AJ53" s="1">
        <v>0.15999999642372131</v>
      </c>
      <c r="AK53" s="1">
        <v>111115</v>
      </c>
      <c r="AL53">
        <f t="shared" ref="AL53:AL67" si="66">Y53*0.000001/(L53*0.0001)</f>
        <v>9.7491960129794126</v>
      </c>
      <c r="AM53">
        <f t="shared" ref="AM53:AM67" si="67">(V53-U53)/(1000-V53)*AL53</f>
        <v>1.1865270210822714E-2</v>
      </c>
      <c r="AN53">
        <f t="shared" ref="AN53:AN67" si="68">(Q53+273.15)</f>
        <v>299.01980628967283</v>
      </c>
      <c r="AO53">
        <f t="shared" ref="AO53:AO67" si="69">(P53+273.15)</f>
        <v>297.82774009704588</v>
      </c>
      <c r="AP53">
        <f t="shared" ref="AP53:AP67" si="70">(Z53*AH53+AA53*AI53)*AJ53</f>
        <v>240.03849072847152</v>
      </c>
      <c r="AQ53">
        <f t="shared" ref="AQ53:AQ67" si="71">((AP53+0.00000010773*(AO53^4-AN53^4))-AM53*44100)/(M53*51.4+0.00000043092*AN53^3)</f>
        <v>-2.0273063948568755</v>
      </c>
      <c r="AR53">
        <f t="shared" ref="AR53:AR67" si="72">0.61365*EXP(17.502*K53/(240.97+K53))</f>
        <v>3.3483504748464785</v>
      </c>
      <c r="AS53">
        <f t="shared" ref="AS53:AS67" si="73">AR53*1000/AB53</f>
        <v>43.86394440576187</v>
      </c>
      <c r="AT53">
        <f t="shared" ref="AT53:AT67" si="74">(AS53-V53)</f>
        <v>28.108507508484038</v>
      </c>
      <c r="AU53">
        <f t="shared" ref="AU53:AU67" si="75">IF(E53,Q53,(P53+Q53)/2)</f>
        <v>25.273773193359375</v>
      </c>
      <c r="AV53">
        <f t="shared" ref="AV53:AV67" si="76">0.61365*EXP(17.502*AU53/(240.97+AU53))</f>
        <v>3.2319482542766003</v>
      </c>
      <c r="AW53">
        <f t="shared" ref="AW53:AW67" si="77">IF(AT53&lt;&gt;0,(1000-(AS53+V53)/2)/AT53*AM53,0)</f>
        <v>0.40954042731962337</v>
      </c>
      <c r="AX53">
        <f t="shared" ref="AX53:AX67" si="78">V53*AB53/1000</f>
        <v>1.202689938880285</v>
      </c>
      <c r="AY53">
        <f t="shared" ref="AY53:AY67" si="79">(AV53-AX53)</f>
        <v>2.0292583153963153</v>
      </c>
      <c r="AZ53">
        <f t="shared" ref="AZ53:AZ67" si="80">1/(1.6/G53+1.37/O53)</f>
        <v>0.25886579051597947</v>
      </c>
      <c r="BA53">
        <f t="shared" ref="BA53:BA67" si="81">H53*AB53*0.001</f>
        <v>20.395021581941975</v>
      </c>
      <c r="BB53">
        <f t="shared" ref="BB53:BB67" si="82">H53/T53</f>
        <v>0.6725515727068635</v>
      </c>
      <c r="BC53">
        <f t="shared" ref="BC53:BC67" si="83">(1-AM53*AB53/AR53/G53)*100</f>
        <v>39.102722088275968</v>
      </c>
      <c r="BD53">
        <f t="shared" ref="BD53:BD67" si="84">(T53-F53/(O53/1.35))</f>
        <v>389.61456093900739</v>
      </c>
      <c r="BE53">
        <f t="shared" ref="BE53:BE67" si="85">F53*BC53/100/BD53</f>
        <v>2.9839791407894938E-2</v>
      </c>
    </row>
    <row r="54" spans="1:115" x14ac:dyDescent="0.25">
      <c r="A54" s="1">
        <v>32</v>
      </c>
      <c r="B54" s="1" t="s">
        <v>99</v>
      </c>
      <c r="C54" s="1">
        <v>21060206</v>
      </c>
      <c r="D54" s="1">
        <v>1</v>
      </c>
      <c r="E54" s="1">
        <v>0</v>
      </c>
      <c r="F54">
        <f t="shared" si="58"/>
        <v>29.731989506132972</v>
      </c>
      <c r="G54">
        <f t="shared" si="59"/>
        <v>0.44419336822778721</v>
      </c>
      <c r="H54">
        <f t="shared" si="60"/>
        <v>267.17815221109248</v>
      </c>
      <c r="I54">
        <f t="shared" si="61"/>
        <v>11.865270210822715</v>
      </c>
      <c r="J54">
        <f t="shared" si="62"/>
        <v>2.1456605359661935</v>
      </c>
      <c r="K54">
        <f t="shared" si="63"/>
        <v>25.869806289672852</v>
      </c>
      <c r="L54" s="1">
        <v>0.51272291199999998</v>
      </c>
      <c r="M54">
        <f t="shared" si="64"/>
        <v>2.6248153413393811</v>
      </c>
      <c r="N54" s="1">
        <v>1</v>
      </c>
      <c r="O54">
        <f t="shared" si="65"/>
        <v>5.2496306826787622</v>
      </c>
      <c r="P54" s="1">
        <v>24.677740097045898</v>
      </c>
      <c r="Q54" s="1">
        <v>25.869806289672852</v>
      </c>
      <c r="R54" s="1">
        <v>24.051259994506836</v>
      </c>
      <c r="S54" s="1">
        <v>400.79364013671875</v>
      </c>
      <c r="T54" s="1">
        <v>397.26046752929688</v>
      </c>
      <c r="U54" s="1">
        <v>14.557560920715332</v>
      </c>
      <c r="V54" s="1">
        <v>15.755436897277832</v>
      </c>
      <c r="W54" s="1">
        <v>35.627300262451172</v>
      </c>
      <c r="X54" s="1">
        <v>38.558910369873047</v>
      </c>
      <c r="Y54" s="1">
        <v>499.86361694335937</v>
      </c>
      <c r="Z54" s="1">
        <v>1500.2406005859375</v>
      </c>
      <c r="AA54" s="1">
        <v>0.25011682510375977</v>
      </c>
      <c r="AB54" s="1">
        <v>76.334915161132813</v>
      </c>
      <c r="AC54" s="1">
        <v>2.3666675090789795</v>
      </c>
      <c r="AD54" s="1">
        <v>0.37676748633384705</v>
      </c>
      <c r="AE54" s="1">
        <v>0.66666668653488159</v>
      </c>
      <c r="AF54" s="1">
        <v>-0.21956524252891541</v>
      </c>
      <c r="AG54" s="1">
        <v>2.737391471862793</v>
      </c>
      <c r="AH54" s="1">
        <v>1</v>
      </c>
      <c r="AI54" s="1">
        <v>0</v>
      </c>
      <c r="AJ54" s="1">
        <v>0.15999999642372131</v>
      </c>
      <c r="AK54" s="1">
        <v>111115</v>
      </c>
      <c r="AL54">
        <f t="shared" si="66"/>
        <v>9.7491960129794126</v>
      </c>
      <c r="AM54">
        <f t="shared" si="67"/>
        <v>1.1865270210822714E-2</v>
      </c>
      <c r="AN54">
        <f t="shared" si="68"/>
        <v>299.01980628967283</v>
      </c>
      <c r="AO54">
        <f t="shared" si="69"/>
        <v>297.82774009704588</v>
      </c>
      <c r="AP54">
        <f t="shared" si="70"/>
        <v>240.03849072847152</v>
      </c>
      <c r="AQ54">
        <f t="shared" si="71"/>
        <v>-2.0273063948568755</v>
      </c>
      <c r="AR54">
        <f t="shared" si="72"/>
        <v>3.3483504748464785</v>
      </c>
      <c r="AS54">
        <f t="shared" si="73"/>
        <v>43.86394440576187</v>
      </c>
      <c r="AT54">
        <f t="shared" si="74"/>
        <v>28.108507508484038</v>
      </c>
      <c r="AU54">
        <f t="shared" si="75"/>
        <v>25.273773193359375</v>
      </c>
      <c r="AV54">
        <f t="shared" si="76"/>
        <v>3.2319482542766003</v>
      </c>
      <c r="AW54">
        <f t="shared" si="77"/>
        <v>0.40954042731962337</v>
      </c>
      <c r="AX54">
        <f t="shared" si="78"/>
        <v>1.202689938880285</v>
      </c>
      <c r="AY54">
        <f t="shared" si="79"/>
        <v>2.0292583153963153</v>
      </c>
      <c r="AZ54">
        <f t="shared" si="80"/>
        <v>0.25886579051597947</v>
      </c>
      <c r="BA54">
        <f t="shared" si="81"/>
        <v>20.395021581941975</v>
      </c>
      <c r="BB54">
        <f t="shared" si="82"/>
        <v>0.6725515727068635</v>
      </c>
      <c r="BC54">
        <f t="shared" si="83"/>
        <v>39.102722088275968</v>
      </c>
      <c r="BD54">
        <f t="shared" si="84"/>
        <v>389.61456093900739</v>
      </c>
      <c r="BE54">
        <f t="shared" si="85"/>
        <v>2.9839791407894938E-2</v>
      </c>
    </row>
    <row r="55" spans="1:115" x14ac:dyDescent="0.25">
      <c r="A55" s="1">
        <v>33</v>
      </c>
      <c r="B55" s="1" t="s">
        <v>99</v>
      </c>
      <c r="C55" s="1">
        <v>21060206</v>
      </c>
      <c r="D55" s="1">
        <v>1</v>
      </c>
      <c r="E55" s="1">
        <v>0</v>
      </c>
      <c r="F55">
        <f t="shared" si="58"/>
        <v>30.55369889621857</v>
      </c>
      <c r="G55">
        <f t="shared" si="59"/>
        <v>0.4442138949573054</v>
      </c>
      <c r="H55">
        <f t="shared" si="60"/>
        <v>264.10857006600457</v>
      </c>
      <c r="I55">
        <f t="shared" si="61"/>
        <v>11.865080776710252</v>
      </c>
      <c r="J55">
        <f t="shared" si="62"/>
        <v>2.1455357184786168</v>
      </c>
      <c r="K55">
        <f t="shared" si="63"/>
        <v>25.869728088378906</v>
      </c>
      <c r="L55" s="1">
        <v>0.51272291199999998</v>
      </c>
      <c r="M55">
        <f t="shared" si="64"/>
        <v>2.6248153413393811</v>
      </c>
      <c r="N55" s="1">
        <v>1</v>
      </c>
      <c r="O55">
        <f t="shared" si="65"/>
        <v>5.2496306826787622</v>
      </c>
      <c r="P55" s="1">
        <v>24.678293228149414</v>
      </c>
      <c r="Q55" s="1">
        <v>25.869728088378906</v>
      </c>
      <c r="R55" s="1">
        <v>24.051446914672852</v>
      </c>
      <c r="S55" s="1">
        <v>400.90689086914062</v>
      </c>
      <c r="T55" s="1">
        <v>397.28948974609375</v>
      </c>
      <c r="U55" s="1">
        <v>14.559025764465332</v>
      </c>
      <c r="V55" s="1">
        <v>15.756853103637695</v>
      </c>
      <c r="W55" s="1">
        <v>35.629741668701172</v>
      </c>
      <c r="X55" s="1">
        <v>38.561138153076172</v>
      </c>
      <c r="Y55" s="1">
        <v>499.87521362304687</v>
      </c>
      <c r="Z55" s="1">
        <v>1500.248291015625</v>
      </c>
      <c r="AA55" s="1">
        <v>0.18491935729980469</v>
      </c>
      <c r="AB55" s="1">
        <v>76.334991455078125</v>
      </c>
      <c r="AC55" s="1">
        <v>2.3666675090789795</v>
      </c>
      <c r="AD55" s="1">
        <v>0.37676748633384705</v>
      </c>
      <c r="AE55" s="1">
        <v>0.66666668653488159</v>
      </c>
      <c r="AF55" s="1">
        <v>-0.21956524252891541</v>
      </c>
      <c r="AG55" s="1">
        <v>2.737391471862793</v>
      </c>
      <c r="AH55" s="1">
        <v>1</v>
      </c>
      <c r="AI55" s="1">
        <v>0</v>
      </c>
      <c r="AJ55" s="1">
        <v>0.15999999642372131</v>
      </c>
      <c r="AK55" s="1">
        <v>111115</v>
      </c>
      <c r="AL55">
        <f t="shared" si="66"/>
        <v>9.7494221912799333</v>
      </c>
      <c r="AM55">
        <f t="shared" si="67"/>
        <v>1.1865080776710252E-2</v>
      </c>
      <c r="AN55">
        <f t="shared" si="68"/>
        <v>299.01972808837888</v>
      </c>
      <c r="AO55">
        <f t="shared" si="69"/>
        <v>297.82829322814939</v>
      </c>
      <c r="AP55">
        <f t="shared" si="70"/>
        <v>240.03972119719401</v>
      </c>
      <c r="AQ55">
        <f t="shared" si="71"/>
        <v>-2.0271919154753433</v>
      </c>
      <c r="AR55">
        <f t="shared" si="72"/>
        <v>3.3483349655037218</v>
      </c>
      <c r="AS55">
        <f t="shared" si="73"/>
        <v>43.86369739065421</v>
      </c>
      <c r="AT55">
        <f t="shared" si="74"/>
        <v>28.106844287016514</v>
      </c>
      <c r="AU55">
        <f t="shared" si="75"/>
        <v>25.27401065826416</v>
      </c>
      <c r="AV55">
        <f t="shared" si="76"/>
        <v>3.2319939166258522</v>
      </c>
      <c r="AW55">
        <f t="shared" si="77"/>
        <v>0.40955787620186118</v>
      </c>
      <c r="AX55">
        <f t="shared" si="78"/>
        <v>1.2027992470251048</v>
      </c>
      <c r="AY55">
        <f t="shared" si="79"/>
        <v>2.0291946696007477</v>
      </c>
      <c r="AZ55">
        <f t="shared" si="80"/>
        <v>0.25887694484803908</v>
      </c>
      <c r="BA55">
        <f t="shared" si="81"/>
        <v>20.160725439201361</v>
      </c>
      <c r="BB55">
        <f t="shared" si="82"/>
        <v>0.66477613146724668</v>
      </c>
      <c r="BC55">
        <f t="shared" si="83"/>
        <v>39.106165386439983</v>
      </c>
      <c r="BD55">
        <f t="shared" si="84"/>
        <v>389.4322715905401</v>
      </c>
      <c r="BE55">
        <f t="shared" si="85"/>
        <v>3.0681535387989057E-2</v>
      </c>
    </row>
    <row r="56" spans="1:115" x14ac:dyDescent="0.25">
      <c r="A56" s="1">
        <v>34</v>
      </c>
      <c r="B56" s="1" t="s">
        <v>100</v>
      </c>
      <c r="C56" s="1">
        <v>21060206</v>
      </c>
      <c r="D56" s="1">
        <v>1</v>
      </c>
      <c r="E56" s="1">
        <v>0</v>
      </c>
      <c r="F56">
        <f t="shared" si="58"/>
        <v>30.669657436074804</v>
      </c>
      <c r="G56">
        <f t="shared" si="59"/>
        <v>0.44280661465494575</v>
      </c>
      <c r="H56">
        <f t="shared" si="60"/>
        <v>263.37827323030331</v>
      </c>
      <c r="I56">
        <f t="shared" si="61"/>
        <v>11.830162808385255</v>
      </c>
      <c r="J56">
        <f t="shared" si="62"/>
        <v>2.1454898549536416</v>
      </c>
      <c r="K56">
        <f t="shared" si="63"/>
        <v>25.868913650512695</v>
      </c>
      <c r="L56" s="1">
        <v>0.51272291199999998</v>
      </c>
      <c r="M56">
        <f t="shared" si="64"/>
        <v>2.6248153413393811</v>
      </c>
      <c r="N56" s="1">
        <v>1</v>
      </c>
      <c r="O56">
        <f t="shared" si="65"/>
        <v>5.2496306826787622</v>
      </c>
      <c r="P56" s="1">
        <v>24.678396224975586</v>
      </c>
      <c r="Q56" s="1">
        <v>25.868913650512695</v>
      </c>
      <c r="R56" s="1">
        <v>24.051488876342773</v>
      </c>
      <c r="S56" s="1">
        <v>400.97073364257812</v>
      </c>
      <c r="T56" s="1">
        <v>397.34286499023437</v>
      </c>
      <c r="U56" s="1">
        <v>14.561084747314453</v>
      </c>
      <c r="V56" s="1">
        <v>15.755366325378418</v>
      </c>
      <c r="W56" s="1">
        <v>35.634494781494141</v>
      </c>
      <c r="X56" s="1">
        <v>38.557193756103516</v>
      </c>
      <c r="Y56" s="1">
        <v>499.88461303710937</v>
      </c>
      <c r="Z56" s="1">
        <v>1500.215087890625</v>
      </c>
      <c r="AA56" s="1">
        <v>0.18254764378070831</v>
      </c>
      <c r="AB56" s="1">
        <v>76.334854125976563</v>
      </c>
      <c r="AC56" s="1">
        <v>2.3666675090789795</v>
      </c>
      <c r="AD56" s="1">
        <v>0.37676748633384705</v>
      </c>
      <c r="AE56" s="1">
        <v>0.66666668653488159</v>
      </c>
      <c r="AF56" s="1">
        <v>-0.21956524252891541</v>
      </c>
      <c r="AG56" s="1">
        <v>2.737391471862793</v>
      </c>
      <c r="AH56" s="1">
        <v>1</v>
      </c>
      <c r="AI56" s="1">
        <v>0</v>
      </c>
      <c r="AJ56" s="1">
        <v>0.15999999642372131</v>
      </c>
      <c r="AK56" s="1">
        <v>111115</v>
      </c>
      <c r="AL56">
        <f t="shared" si="66"/>
        <v>9.7496055147445677</v>
      </c>
      <c r="AM56">
        <f t="shared" si="67"/>
        <v>1.1830162808385255E-2</v>
      </c>
      <c r="AN56">
        <f t="shared" si="68"/>
        <v>299.01891365051267</v>
      </c>
      <c r="AO56">
        <f t="shared" si="69"/>
        <v>297.82839622497556</v>
      </c>
      <c r="AP56">
        <f t="shared" si="70"/>
        <v>240.03440869731276</v>
      </c>
      <c r="AQ56">
        <f t="shared" si="71"/>
        <v>-2.0166417177295775</v>
      </c>
      <c r="AR56">
        <f t="shared" si="72"/>
        <v>3.3481734451027267</v>
      </c>
      <c r="AS56">
        <f t="shared" si="73"/>
        <v>43.861660357366844</v>
      </c>
      <c r="AT56">
        <f t="shared" si="74"/>
        <v>28.106294031988426</v>
      </c>
      <c r="AU56">
        <f t="shared" si="75"/>
        <v>25.273654937744141</v>
      </c>
      <c r="AV56">
        <f t="shared" si="76"/>
        <v>3.2319255150036867</v>
      </c>
      <c r="AW56">
        <f t="shared" si="77"/>
        <v>0.40836131684305504</v>
      </c>
      <c r="AX56">
        <f t="shared" si="78"/>
        <v>1.2026835901490849</v>
      </c>
      <c r="AY56">
        <f t="shared" si="79"/>
        <v>2.0292419248546016</v>
      </c>
      <c r="AZ56">
        <f t="shared" si="80"/>
        <v>0.25811206005900988</v>
      </c>
      <c r="BA56">
        <f t="shared" si="81"/>
        <v>20.104942066986801</v>
      </c>
      <c r="BB56">
        <f t="shared" si="82"/>
        <v>0.66284888049210711</v>
      </c>
      <c r="BC56">
        <f t="shared" si="83"/>
        <v>39.089585611850296</v>
      </c>
      <c r="BD56">
        <f t="shared" si="84"/>
        <v>389.45582682670903</v>
      </c>
      <c r="BE56">
        <f t="shared" si="85"/>
        <v>3.0783059783748203E-2</v>
      </c>
    </row>
    <row r="57" spans="1:115" x14ac:dyDescent="0.25">
      <c r="A57" s="1">
        <v>35</v>
      </c>
      <c r="B57" s="1" t="s">
        <v>100</v>
      </c>
      <c r="C57" s="1">
        <v>21060206</v>
      </c>
      <c r="D57" s="1">
        <v>1</v>
      </c>
      <c r="E57" s="1">
        <v>0</v>
      </c>
      <c r="F57">
        <f t="shared" si="58"/>
        <v>30.582883071865453</v>
      </c>
      <c r="G57">
        <f t="shared" si="59"/>
        <v>0.44228758717698002</v>
      </c>
      <c r="H57">
        <f t="shared" si="60"/>
        <v>263.56658857474781</v>
      </c>
      <c r="I57">
        <f t="shared" si="61"/>
        <v>11.817216410826752</v>
      </c>
      <c r="J57">
        <f t="shared" si="62"/>
        <v>2.1454537425300471</v>
      </c>
      <c r="K57">
        <f t="shared" si="63"/>
        <v>25.869173049926758</v>
      </c>
      <c r="L57" s="1">
        <v>0.51272291199999998</v>
      </c>
      <c r="M57">
        <f t="shared" si="64"/>
        <v>2.6248153413393811</v>
      </c>
      <c r="N57" s="1">
        <v>1</v>
      </c>
      <c r="O57">
        <f t="shared" si="65"/>
        <v>5.2496306826787622</v>
      </c>
      <c r="P57" s="1">
        <v>24.678735733032227</v>
      </c>
      <c r="Q57" s="1">
        <v>25.869173049926758</v>
      </c>
      <c r="R57" s="1">
        <v>24.051120758056641</v>
      </c>
      <c r="S57" s="1">
        <v>400.9468994140625</v>
      </c>
      <c r="T57" s="1">
        <v>397.32864379882812</v>
      </c>
      <c r="U57" s="1">
        <v>14.563634872436523</v>
      </c>
      <c r="V57" s="1">
        <v>15.756552696228027</v>
      </c>
      <c r="W57" s="1">
        <v>35.639926910400391</v>
      </c>
      <c r="X57" s="1">
        <v>38.559219360351563</v>
      </c>
      <c r="Y57" s="1">
        <v>499.90780639648437</v>
      </c>
      <c r="Z57" s="1">
        <v>1500.21533203125</v>
      </c>
      <c r="AA57" s="1">
        <v>0.14817215502262115</v>
      </c>
      <c r="AB57" s="1">
        <v>76.334663391113281</v>
      </c>
      <c r="AC57" s="1">
        <v>2.3666675090789795</v>
      </c>
      <c r="AD57" s="1">
        <v>0.37676748633384705</v>
      </c>
      <c r="AE57" s="1">
        <v>0.66666668653488159</v>
      </c>
      <c r="AF57" s="1">
        <v>-0.21956524252891541</v>
      </c>
      <c r="AG57" s="1">
        <v>2.737391471862793</v>
      </c>
      <c r="AH57" s="1">
        <v>1</v>
      </c>
      <c r="AI57" s="1">
        <v>0</v>
      </c>
      <c r="AJ57" s="1">
        <v>0.15999999642372131</v>
      </c>
      <c r="AK57" s="1">
        <v>111115</v>
      </c>
      <c r="AL57">
        <f t="shared" si="66"/>
        <v>9.7500578713456125</v>
      </c>
      <c r="AM57">
        <f t="shared" si="67"/>
        <v>1.1817216410826753E-2</v>
      </c>
      <c r="AN57">
        <f t="shared" si="68"/>
        <v>299.01917304992674</v>
      </c>
      <c r="AO57">
        <f t="shared" si="69"/>
        <v>297.8287357330322</v>
      </c>
      <c r="AP57">
        <f t="shared" si="70"/>
        <v>240.03444775981188</v>
      </c>
      <c r="AQ57">
        <f t="shared" si="71"/>
        <v>-2.0127361910193518</v>
      </c>
      <c r="AR57">
        <f t="shared" si="72"/>
        <v>3.348224888800952</v>
      </c>
      <c r="AS57">
        <f t="shared" si="73"/>
        <v>43.862443876195115</v>
      </c>
      <c r="AT57">
        <f t="shared" si="74"/>
        <v>28.105891179967088</v>
      </c>
      <c r="AU57">
        <f t="shared" si="75"/>
        <v>25.273954391479492</v>
      </c>
      <c r="AV57">
        <f t="shared" si="76"/>
        <v>3.2319830969820993</v>
      </c>
      <c r="AW57">
        <f t="shared" si="77"/>
        <v>0.40791985726651658</v>
      </c>
      <c r="AX57">
        <f t="shared" si="78"/>
        <v>1.2027711462709048</v>
      </c>
      <c r="AY57">
        <f t="shared" si="79"/>
        <v>2.0292119507111943</v>
      </c>
      <c r="AZ57">
        <f t="shared" si="80"/>
        <v>0.25782987564755905</v>
      </c>
      <c r="BA57">
        <f t="shared" si="81"/>
        <v>20.119266819997417</v>
      </c>
      <c r="BB57">
        <f t="shared" si="82"/>
        <v>0.66334655879527904</v>
      </c>
      <c r="BC57">
        <f t="shared" si="83"/>
        <v>39.085930799539348</v>
      </c>
      <c r="BD57">
        <f t="shared" si="84"/>
        <v>389.46392061301526</v>
      </c>
      <c r="BE57">
        <f t="shared" si="85"/>
        <v>3.0692456685483007E-2</v>
      </c>
    </row>
    <row r="58" spans="1:115" x14ac:dyDescent="0.25">
      <c r="A58" s="1">
        <v>36</v>
      </c>
      <c r="B58" s="1" t="s">
        <v>101</v>
      </c>
      <c r="C58" s="1">
        <v>21060206</v>
      </c>
      <c r="D58" s="1">
        <v>1</v>
      </c>
      <c r="E58" s="1">
        <v>0</v>
      </c>
      <c r="F58">
        <f t="shared" si="58"/>
        <v>28.44650375774566</v>
      </c>
      <c r="G58">
        <f t="shared" si="59"/>
        <v>0.44109657779870493</v>
      </c>
      <c r="H58">
        <f t="shared" si="60"/>
        <v>271.44059699724363</v>
      </c>
      <c r="I58">
        <f t="shared" si="61"/>
        <v>11.788032561739474</v>
      </c>
      <c r="J58">
        <f t="shared" si="62"/>
        <v>2.1454839448136167</v>
      </c>
      <c r="K58">
        <f t="shared" si="63"/>
        <v>25.869308471679688</v>
      </c>
      <c r="L58" s="1">
        <v>0.51272291199999998</v>
      </c>
      <c r="M58">
        <f t="shared" si="64"/>
        <v>2.6248153413393811</v>
      </c>
      <c r="N58" s="1">
        <v>1</v>
      </c>
      <c r="O58">
        <f t="shared" si="65"/>
        <v>5.2496306826787622</v>
      </c>
      <c r="P58" s="1">
        <v>24.679121017456055</v>
      </c>
      <c r="Q58" s="1">
        <v>25.869308471679688</v>
      </c>
      <c r="R58" s="1">
        <v>24.050865173339844</v>
      </c>
      <c r="S58" s="1">
        <v>400.77456665039062</v>
      </c>
      <c r="T58" s="1">
        <v>397.376708984375</v>
      </c>
      <c r="U58" s="1">
        <v>14.566595077514648</v>
      </c>
      <c r="V58" s="1">
        <v>15.756513595581055</v>
      </c>
      <c r="W58" s="1">
        <v>35.646343231201172</v>
      </c>
      <c r="X58" s="1">
        <v>38.5582275390625</v>
      </c>
      <c r="Y58" s="1">
        <v>499.93020629882813</v>
      </c>
      <c r="Z58" s="1">
        <v>1500.1778564453125</v>
      </c>
      <c r="AA58" s="1">
        <v>0.14342983067035675</v>
      </c>
      <c r="AB58" s="1">
        <v>76.334640502929688</v>
      </c>
      <c r="AC58" s="1">
        <v>2.3666675090789795</v>
      </c>
      <c r="AD58" s="1">
        <v>0.37676748633384705</v>
      </c>
      <c r="AE58" s="1">
        <v>0.66666668653488159</v>
      </c>
      <c r="AF58" s="1">
        <v>-0.21956524252891541</v>
      </c>
      <c r="AG58" s="1">
        <v>2.737391471862793</v>
      </c>
      <c r="AH58" s="1">
        <v>1</v>
      </c>
      <c r="AI58" s="1">
        <v>0</v>
      </c>
      <c r="AJ58" s="1">
        <v>0.15999999642372131</v>
      </c>
      <c r="AK58" s="1">
        <v>111115</v>
      </c>
      <c r="AL58">
        <f t="shared" si="66"/>
        <v>9.7504947525892511</v>
      </c>
      <c r="AM58">
        <f t="shared" si="67"/>
        <v>1.1788032561739473E-2</v>
      </c>
      <c r="AN58">
        <f t="shared" si="68"/>
        <v>299.01930847167966</v>
      </c>
      <c r="AO58">
        <f t="shared" si="69"/>
        <v>297.82912101745603</v>
      </c>
      <c r="AP58">
        <f t="shared" si="70"/>
        <v>240.02845166619591</v>
      </c>
      <c r="AQ58">
        <f t="shared" si="71"/>
        <v>-2.0039687866787648</v>
      </c>
      <c r="AR58">
        <f t="shared" si="72"/>
        <v>3.3482517457118206</v>
      </c>
      <c r="AS58">
        <f t="shared" si="73"/>
        <v>43.862808859148508</v>
      </c>
      <c r="AT58">
        <f t="shared" si="74"/>
        <v>28.106295263567453</v>
      </c>
      <c r="AU58">
        <f t="shared" si="75"/>
        <v>25.274214744567871</v>
      </c>
      <c r="AV58">
        <f t="shared" si="76"/>
        <v>3.2320331610229998</v>
      </c>
      <c r="AW58">
        <f t="shared" si="77"/>
        <v>0.40690653810079036</v>
      </c>
      <c r="AX58">
        <f t="shared" si="78"/>
        <v>1.2027678008982039</v>
      </c>
      <c r="AY58">
        <f t="shared" si="79"/>
        <v>2.0292653601247959</v>
      </c>
      <c r="AZ58">
        <f t="shared" si="80"/>
        <v>0.25718218021085426</v>
      </c>
      <c r="BA58">
        <f t="shared" si="81"/>
        <v>20.720320389685206</v>
      </c>
      <c r="BB58">
        <f t="shared" si="82"/>
        <v>0.68308129505374904</v>
      </c>
      <c r="BC58">
        <f t="shared" si="83"/>
        <v>39.072802916709151</v>
      </c>
      <c r="BD58">
        <f t="shared" si="84"/>
        <v>390.0613791270448</v>
      </c>
      <c r="BE58">
        <f t="shared" si="85"/>
        <v>2.8495121395594684E-2</v>
      </c>
    </row>
    <row r="59" spans="1:115" x14ac:dyDescent="0.25">
      <c r="A59" s="1">
        <v>37</v>
      </c>
      <c r="B59" s="1" t="s">
        <v>101</v>
      </c>
      <c r="C59" s="1">
        <v>21060206</v>
      </c>
      <c r="D59" s="1">
        <v>1</v>
      </c>
      <c r="E59" s="1">
        <v>0</v>
      </c>
      <c r="F59">
        <f t="shared" si="58"/>
        <v>25.407172750168819</v>
      </c>
      <c r="G59">
        <f t="shared" si="59"/>
        <v>0.43935095183235895</v>
      </c>
      <c r="H59">
        <f t="shared" si="60"/>
        <v>282.68098141987383</v>
      </c>
      <c r="I59">
        <f t="shared" si="61"/>
        <v>11.744541262418709</v>
      </c>
      <c r="J59">
        <f t="shared" si="62"/>
        <v>2.1454165169184392</v>
      </c>
      <c r="K59">
        <f t="shared" si="63"/>
        <v>25.868511199951172</v>
      </c>
      <c r="L59" s="1">
        <v>0.51272291199999998</v>
      </c>
      <c r="M59">
        <f t="shared" si="64"/>
        <v>2.6248153413393811</v>
      </c>
      <c r="N59" s="1">
        <v>1</v>
      </c>
      <c r="O59">
        <f t="shared" si="65"/>
        <v>5.2496306826787622</v>
      </c>
      <c r="P59" s="1">
        <v>24.678739547729492</v>
      </c>
      <c r="Q59" s="1">
        <v>25.868511199951172</v>
      </c>
      <c r="R59" s="1">
        <v>24.050212860107422</v>
      </c>
      <c r="S59" s="1">
        <v>400.50860595703125</v>
      </c>
      <c r="T59" s="1">
        <v>397.4241943359375</v>
      </c>
      <c r="U59" s="1">
        <v>14.569732666015625</v>
      </c>
      <c r="V59" s="1">
        <v>15.755254745483398</v>
      </c>
      <c r="W59" s="1">
        <v>35.654991149902344</v>
      </c>
      <c r="X59" s="1">
        <v>38.556194305419922</v>
      </c>
      <c r="Y59" s="1">
        <v>499.93350219726562</v>
      </c>
      <c r="Z59" s="1">
        <v>1500.1046142578125</v>
      </c>
      <c r="AA59" s="1">
        <v>0.14816957712173462</v>
      </c>
      <c r="AB59" s="1">
        <v>76.334983825683594</v>
      </c>
      <c r="AC59" s="1">
        <v>2.3666675090789795</v>
      </c>
      <c r="AD59" s="1">
        <v>0.37676748633384705</v>
      </c>
      <c r="AE59" s="1">
        <v>0.66666668653488159</v>
      </c>
      <c r="AF59" s="1">
        <v>-0.21956524252891541</v>
      </c>
      <c r="AG59" s="1">
        <v>2.737391471862793</v>
      </c>
      <c r="AH59" s="1">
        <v>1</v>
      </c>
      <c r="AI59" s="1">
        <v>0</v>
      </c>
      <c r="AJ59" s="1">
        <v>0.15999999642372131</v>
      </c>
      <c r="AK59" s="1">
        <v>111115</v>
      </c>
      <c r="AL59">
        <f t="shared" si="66"/>
        <v>9.7505590348430857</v>
      </c>
      <c r="AM59">
        <f t="shared" si="67"/>
        <v>1.1744541262418709E-2</v>
      </c>
      <c r="AN59">
        <f t="shared" si="68"/>
        <v>299.01851119995115</v>
      </c>
      <c r="AO59">
        <f t="shared" si="69"/>
        <v>297.82873954772947</v>
      </c>
      <c r="AP59">
        <f t="shared" si="70"/>
        <v>240.01673291645784</v>
      </c>
      <c r="AQ59">
        <f t="shared" si="71"/>
        <v>-1.9909194085279043</v>
      </c>
      <c r="AR59">
        <f t="shared" si="72"/>
        <v>3.3480936330844391</v>
      </c>
      <c r="AS59">
        <f t="shared" si="73"/>
        <v>43.860540282946168</v>
      </c>
      <c r="AT59">
        <f t="shared" si="74"/>
        <v>28.10528553746277</v>
      </c>
      <c r="AU59">
        <f t="shared" si="75"/>
        <v>25.273625373840332</v>
      </c>
      <c r="AV59">
        <f t="shared" si="76"/>
        <v>3.2319198302073007</v>
      </c>
      <c r="AW59">
        <f t="shared" si="77"/>
        <v>0.40542058058541647</v>
      </c>
      <c r="AX59">
        <f t="shared" si="78"/>
        <v>1.2026771161659999</v>
      </c>
      <c r="AY59">
        <f t="shared" si="79"/>
        <v>2.0292427140413007</v>
      </c>
      <c r="AZ59">
        <f t="shared" si="80"/>
        <v>0.25623244854926946</v>
      </c>
      <c r="BA59">
        <f t="shared" si="81"/>
        <v>21.578448144514436</v>
      </c>
      <c r="BB59">
        <f t="shared" si="82"/>
        <v>0.71128276901261644</v>
      </c>
      <c r="BC59">
        <f t="shared" si="83"/>
        <v>39.053255946600572</v>
      </c>
      <c r="BD59">
        <f t="shared" si="84"/>
        <v>390.89046172006033</v>
      </c>
      <c r="BE59">
        <f t="shared" si="85"/>
        <v>2.5383909751229356E-2</v>
      </c>
    </row>
    <row r="60" spans="1:115" x14ac:dyDescent="0.25">
      <c r="A60" s="1">
        <v>38</v>
      </c>
      <c r="B60" s="1" t="s">
        <v>102</v>
      </c>
      <c r="C60" s="1">
        <v>21060206</v>
      </c>
      <c r="D60" s="1">
        <v>1</v>
      </c>
      <c r="E60" s="1">
        <v>0</v>
      </c>
      <c r="F60">
        <f t="shared" si="58"/>
        <v>22.226881335057264</v>
      </c>
      <c r="G60">
        <f t="shared" si="59"/>
        <v>0.43896841069333931</v>
      </c>
      <c r="H60">
        <f t="shared" si="60"/>
        <v>294.75917664768826</v>
      </c>
      <c r="I60">
        <f t="shared" si="61"/>
        <v>11.735998281322745</v>
      </c>
      <c r="J60">
        <f t="shared" si="62"/>
        <v>2.1455699996382362</v>
      </c>
      <c r="K60">
        <f t="shared" si="63"/>
        <v>25.869472503662109</v>
      </c>
      <c r="L60" s="1">
        <v>0.51272291199999998</v>
      </c>
      <c r="M60">
        <f t="shared" si="64"/>
        <v>2.6248153413393811</v>
      </c>
      <c r="N60" s="1">
        <v>1</v>
      </c>
      <c r="O60">
        <f t="shared" si="65"/>
        <v>5.2496306826787622</v>
      </c>
      <c r="P60" s="1">
        <v>24.678930282592773</v>
      </c>
      <c r="Q60" s="1">
        <v>25.869472503662109</v>
      </c>
      <c r="R60" s="1">
        <v>24.049448013305664</v>
      </c>
      <c r="S60" s="1">
        <v>400.197509765625</v>
      </c>
      <c r="T60" s="1">
        <v>397.439697265625</v>
      </c>
      <c r="U60" s="1">
        <v>14.571174621582031</v>
      </c>
      <c r="V60" s="1">
        <v>15.755788803100586</v>
      </c>
      <c r="W60" s="1">
        <v>35.658004760742188</v>
      </c>
      <c r="X60" s="1">
        <v>38.55694580078125</v>
      </c>
      <c r="Y60" s="1">
        <v>499.95245361328125</v>
      </c>
      <c r="Z60" s="1">
        <v>1500.0557861328125</v>
      </c>
      <c r="AA60" s="1">
        <v>0.19913916289806366</v>
      </c>
      <c r="AB60" s="1">
        <v>76.334754943847656</v>
      </c>
      <c r="AC60" s="1">
        <v>2.3666675090789795</v>
      </c>
      <c r="AD60" s="1">
        <v>0.37676748633384705</v>
      </c>
      <c r="AE60" s="1">
        <v>0.66666668653488159</v>
      </c>
      <c r="AF60" s="1">
        <v>-0.21956524252891541</v>
      </c>
      <c r="AG60" s="1">
        <v>2.737391471862793</v>
      </c>
      <c r="AH60" s="1">
        <v>1</v>
      </c>
      <c r="AI60" s="1">
        <v>0</v>
      </c>
      <c r="AJ60" s="1">
        <v>0.15999999642372131</v>
      </c>
      <c r="AK60" s="1">
        <v>111115</v>
      </c>
      <c r="AL60">
        <f t="shared" si="66"/>
        <v>9.7509286578026213</v>
      </c>
      <c r="AM60">
        <f t="shared" si="67"/>
        <v>1.1735998281322746E-2</v>
      </c>
      <c r="AN60">
        <f t="shared" si="68"/>
        <v>299.01947250366209</v>
      </c>
      <c r="AO60">
        <f t="shared" si="69"/>
        <v>297.82893028259275</v>
      </c>
      <c r="AP60">
        <f t="shared" si="70"/>
        <v>240.00892041663246</v>
      </c>
      <c r="AQ60">
        <f t="shared" si="71"/>
        <v>-1.9884592982849338</v>
      </c>
      <c r="AR60">
        <f t="shared" si="72"/>
        <v>3.3482842768699381</v>
      </c>
      <c r="AS60">
        <f t="shared" si="73"/>
        <v>43.863169264550045</v>
      </c>
      <c r="AT60">
        <f t="shared" si="74"/>
        <v>28.107380461449459</v>
      </c>
      <c r="AU60">
        <f t="shared" si="75"/>
        <v>25.274201393127441</v>
      </c>
      <c r="AV60">
        <f t="shared" si="76"/>
        <v>3.2320305936198044</v>
      </c>
      <c r="AW60">
        <f t="shared" si="77"/>
        <v>0.40509482206039332</v>
      </c>
      <c r="AX60">
        <f t="shared" si="78"/>
        <v>1.2027142772317021</v>
      </c>
      <c r="AY60">
        <f t="shared" si="79"/>
        <v>2.0293163163881021</v>
      </c>
      <c r="AZ60">
        <f t="shared" si="80"/>
        <v>0.25602425439743171</v>
      </c>
      <c r="BA60">
        <f t="shared" si="81"/>
        <v>22.500369516851588</v>
      </c>
      <c r="BB60">
        <f t="shared" si="82"/>
        <v>0.74164503112201396</v>
      </c>
      <c r="BC60">
        <f t="shared" si="83"/>
        <v>39.048168343421573</v>
      </c>
      <c r="BD60">
        <f t="shared" si="84"/>
        <v>391.72381140315213</v>
      </c>
      <c r="BE60">
        <f t="shared" si="85"/>
        <v>2.2156401496546525E-2</v>
      </c>
    </row>
    <row r="61" spans="1:115" x14ac:dyDescent="0.25">
      <c r="A61" s="1">
        <v>39</v>
      </c>
      <c r="B61" s="1" t="s">
        <v>102</v>
      </c>
      <c r="C61" s="1">
        <v>21060206</v>
      </c>
      <c r="D61" s="1">
        <v>1</v>
      </c>
      <c r="E61" s="1">
        <v>0</v>
      </c>
      <c r="F61">
        <f t="shared" si="58"/>
        <v>18.984681487205393</v>
      </c>
      <c r="G61">
        <f t="shared" si="59"/>
        <v>0.43776483517102982</v>
      </c>
      <c r="H61">
        <f t="shared" si="60"/>
        <v>306.97361152718537</v>
      </c>
      <c r="I61">
        <f t="shared" si="61"/>
        <v>11.7100075568794</v>
      </c>
      <c r="J61">
        <f t="shared" si="62"/>
        <v>2.1462397946020326</v>
      </c>
      <c r="K61">
        <f t="shared" si="63"/>
        <v>25.872720718383789</v>
      </c>
      <c r="L61" s="1">
        <v>0.51272291199999998</v>
      </c>
      <c r="M61">
        <f t="shared" si="64"/>
        <v>2.6248153413393811</v>
      </c>
      <c r="N61" s="1">
        <v>1</v>
      </c>
      <c r="O61">
        <f t="shared" si="65"/>
        <v>5.2496306826787622</v>
      </c>
      <c r="P61" s="1">
        <v>24.679355621337891</v>
      </c>
      <c r="Q61" s="1">
        <v>25.872720718383789</v>
      </c>
      <c r="R61" s="1">
        <v>24.048669815063477</v>
      </c>
      <c r="S61" s="1">
        <v>399.89120483398437</v>
      </c>
      <c r="T61" s="1">
        <v>397.46688842773437</v>
      </c>
      <c r="U61" s="1">
        <v>14.573456764221191</v>
      </c>
      <c r="V61" s="1">
        <v>15.755463600158691</v>
      </c>
      <c r="W61" s="1">
        <v>35.662662506103516</v>
      </c>
      <c r="X61" s="1">
        <v>38.555145263671875</v>
      </c>
      <c r="Y61" s="1">
        <v>499.94580078125</v>
      </c>
      <c r="Z61" s="1">
        <v>1500.0142822265625</v>
      </c>
      <c r="AA61" s="1">
        <v>0.17306166887283325</v>
      </c>
      <c r="AB61" s="1">
        <v>76.334709167480469</v>
      </c>
      <c r="AC61" s="1">
        <v>2.3666675090789795</v>
      </c>
      <c r="AD61" s="1">
        <v>0.37676748633384705</v>
      </c>
      <c r="AE61" s="1">
        <v>0.66666668653488159</v>
      </c>
      <c r="AF61" s="1">
        <v>-0.21956524252891541</v>
      </c>
      <c r="AG61" s="1">
        <v>2.737391471862793</v>
      </c>
      <c r="AH61" s="1">
        <v>1</v>
      </c>
      <c r="AI61" s="1">
        <v>0</v>
      </c>
      <c r="AJ61" s="1">
        <v>0.15999999642372131</v>
      </c>
      <c r="AK61" s="1">
        <v>111115</v>
      </c>
      <c r="AL61">
        <f t="shared" si="66"/>
        <v>9.7507989028828508</v>
      </c>
      <c r="AM61">
        <f t="shared" si="67"/>
        <v>1.17100075568794E-2</v>
      </c>
      <c r="AN61">
        <f t="shared" si="68"/>
        <v>299.02272071838377</v>
      </c>
      <c r="AO61">
        <f t="shared" si="69"/>
        <v>297.82935562133787</v>
      </c>
      <c r="AP61">
        <f t="shared" si="70"/>
        <v>240.00227979178089</v>
      </c>
      <c r="AQ61">
        <f t="shared" si="71"/>
        <v>-1.9808948494646306</v>
      </c>
      <c r="AR61">
        <f t="shared" si="72"/>
        <v>3.348928526318971</v>
      </c>
      <c r="AS61">
        <f t="shared" si="73"/>
        <v>43.871635365392287</v>
      </c>
      <c r="AT61">
        <f t="shared" si="74"/>
        <v>28.116171765233595</v>
      </c>
      <c r="AU61">
        <f t="shared" si="75"/>
        <v>25.27603816986084</v>
      </c>
      <c r="AV61">
        <f t="shared" si="76"/>
        <v>3.2323838116855566</v>
      </c>
      <c r="AW61">
        <f t="shared" si="77"/>
        <v>0.40406961381516204</v>
      </c>
      <c r="AX61">
        <f t="shared" si="78"/>
        <v>1.2026887317169386</v>
      </c>
      <c r="AY61">
        <f t="shared" si="79"/>
        <v>2.0296950799686178</v>
      </c>
      <c r="AZ61">
        <f t="shared" si="80"/>
        <v>0.25536906240586388</v>
      </c>
      <c r="BA61">
        <f t="shared" si="81"/>
        <v>23.432741358018827</v>
      </c>
      <c r="BB61">
        <f t="shared" si="82"/>
        <v>0.77232499225655105</v>
      </c>
      <c r="BC61">
        <f t="shared" si="83"/>
        <v>39.027713838816545</v>
      </c>
      <c r="BD61">
        <f t="shared" si="84"/>
        <v>392.58476974988309</v>
      </c>
      <c r="BE61">
        <f t="shared" si="85"/>
        <v>1.8873088654859892E-2</v>
      </c>
    </row>
    <row r="62" spans="1:115" x14ac:dyDescent="0.25">
      <c r="A62" s="1">
        <v>40</v>
      </c>
      <c r="B62" s="1" t="s">
        <v>103</v>
      </c>
      <c r="C62" s="1">
        <v>21060206</v>
      </c>
      <c r="D62" s="1">
        <v>1</v>
      </c>
      <c r="E62" s="1">
        <v>0</v>
      </c>
      <c r="F62">
        <f t="shared" si="58"/>
        <v>16.094216731636472</v>
      </c>
      <c r="G62">
        <f t="shared" si="59"/>
        <v>0.43760186377780219</v>
      </c>
      <c r="H62">
        <f t="shared" si="60"/>
        <v>318.00334477512911</v>
      </c>
      <c r="I62">
        <f t="shared" si="61"/>
        <v>11.708467569828885</v>
      </c>
      <c r="J62">
        <f t="shared" si="62"/>
        <v>2.1466834304361875</v>
      </c>
      <c r="K62">
        <f t="shared" si="63"/>
        <v>25.875774383544922</v>
      </c>
      <c r="L62" s="1">
        <v>0.51272291199999998</v>
      </c>
      <c r="M62">
        <f t="shared" si="64"/>
        <v>2.6248153413393811</v>
      </c>
      <c r="N62" s="1">
        <v>1</v>
      </c>
      <c r="O62">
        <f t="shared" si="65"/>
        <v>5.2496306826787622</v>
      </c>
      <c r="P62" s="1">
        <v>24.679615020751953</v>
      </c>
      <c r="Q62" s="1">
        <v>25.875774383544922</v>
      </c>
      <c r="R62" s="1">
        <v>24.047632217407227</v>
      </c>
      <c r="S62" s="1">
        <v>399.58370971679687</v>
      </c>
      <c r="T62" s="1">
        <v>397.4559326171875</v>
      </c>
      <c r="U62" s="1">
        <v>14.575759887695313</v>
      </c>
      <c r="V62" s="1">
        <v>15.75759220123291</v>
      </c>
      <c r="W62" s="1">
        <v>35.667736053466797</v>
      </c>
      <c r="X62" s="1">
        <v>38.559745788574219</v>
      </c>
      <c r="Y62" s="1">
        <v>499.95278930664062</v>
      </c>
      <c r="Z62" s="1">
        <v>1499.981689453125</v>
      </c>
      <c r="AA62" s="1">
        <v>0.18373000621795654</v>
      </c>
      <c r="AB62" s="1">
        <v>76.334686279296875</v>
      </c>
      <c r="AC62" s="1">
        <v>2.3666675090789795</v>
      </c>
      <c r="AD62" s="1">
        <v>0.37676748633384705</v>
      </c>
      <c r="AE62" s="1">
        <v>0.66666668653488159</v>
      </c>
      <c r="AF62" s="1">
        <v>-0.21956524252891541</v>
      </c>
      <c r="AG62" s="1">
        <v>2.737391471862793</v>
      </c>
      <c r="AH62" s="1">
        <v>1</v>
      </c>
      <c r="AI62" s="1">
        <v>0</v>
      </c>
      <c r="AJ62" s="1">
        <v>0.15999999642372131</v>
      </c>
      <c r="AK62" s="1">
        <v>111115</v>
      </c>
      <c r="AL62">
        <f t="shared" si="66"/>
        <v>9.7509352050692168</v>
      </c>
      <c r="AM62">
        <f t="shared" si="67"/>
        <v>1.1708467569828886E-2</v>
      </c>
      <c r="AN62">
        <f t="shared" si="68"/>
        <v>299.0257743835449</v>
      </c>
      <c r="AO62">
        <f t="shared" si="69"/>
        <v>297.82961502075193</v>
      </c>
      <c r="AP62">
        <f t="shared" si="70"/>
        <v>239.99706494814745</v>
      </c>
      <c r="AQ62">
        <f t="shared" si="71"/>
        <v>-1.9806820111459038</v>
      </c>
      <c r="AR62">
        <f t="shared" si="72"/>
        <v>3.349534287634397</v>
      </c>
      <c r="AS62">
        <f t="shared" si="73"/>
        <v>43.879584116963109</v>
      </c>
      <c r="AT62">
        <f t="shared" si="74"/>
        <v>28.121991915730199</v>
      </c>
      <c r="AU62">
        <f t="shared" si="75"/>
        <v>25.277694702148438</v>
      </c>
      <c r="AV62">
        <f t="shared" si="76"/>
        <v>3.2327023970908653</v>
      </c>
      <c r="AW62">
        <f t="shared" si="77"/>
        <v>0.4039307610723013</v>
      </c>
      <c r="AX62">
        <f t="shared" si="78"/>
        <v>1.2028508571982093</v>
      </c>
      <c r="AY62">
        <f t="shared" si="79"/>
        <v>2.0298515398926558</v>
      </c>
      <c r="AZ62">
        <f t="shared" si="80"/>
        <v>0.25528032699698128</v>
      </c>
      <c r="BA62">
        <f t="shared" si="81"/>
        <v>24.274685559176561</v>
      </c>
      <c r="BB62">
        <f t="shared" si="82"/>
        <v>0.80009711436718267</v>
      </c>
      <c r="BC62">
        <f t="shared" si="83"/>
        <v>39.024075794201373</v>
      </c>
      <c r="BD62">
        <f t="shared" si="84"/>
        <v>393.31712859438289</v>
      </c>
      <c r="BE62">
        <f t="shared" si="85"/>
        <v>1.5968334148787823E-2</v>
      </c>
    </row>
    <row r="63" spans="1:115" x14ac:dyDescent="0.25">
      <c r="A63" s="1">
        <v>41</v>
      </c>
      <c r="B63" s="1" t="s">
        <v>103</v>
      </c>
      <c r="C63" s="1">
        <v>21060206</v>
      </c>
      <c r="D63" s="1">
        <v>1</v>
      </c>
      <c r="E63" s="1">
        <v>0</v>
      </c>
      <c r="F63">
        <f t="shared" si="58"/>
        <v>13.45475521368604</v>
      </c>
      <c r="G63">
        <f t="shared" si="59"/>
        <v>0.43683585202135322</v>
      </c>
      <c r="H63">
        <f t="shared" si="60"/>
        <v>327.99188349631038</v>
      </c>
      <c r="I63">
        <f t="shared" si="61"/>
        <v>11.691761789388426</v>
      </c>
      <c r="J63">
        <f t="shared" si="62"/>
        <v>2.1470761085845753</v>
      </c>
      <c r="K63">
        <f t="shared" si="63"/>
        <v>25.877910614013672</v>
      </c>
      <c r="L63" s="1">
        <v>0.51272291199999998</v>
      </c>
      <c r="M63">
        <f t="shared" si="64"/>
        <v>2.6248153413393811</v>
      </c>
      <c r="N63" s="1">
        <v>1</v>
      </c>
      <c r="O63">
        <f t="shared" si="65"/>
        <v>5.2496306826787622</v>
      </c>
      <c r="P63" s="1">
        <v>24.679161071777344</v>
      </c>
      <c r="Q63" s="1">
        <v>25.877910614013672</v>
      </c>
      <c r="R63" s="1">
        <v>24.046472549438477</v>
      </c>
      <c r="S63" s="1">
        <v>399.27944946289062</v>
      </c>
      <c r="T63" s="1">
        <v>397.42303466796875</v>
      </c>
      <c r="U63" s="1">
        <v>14.577878952026367</v>
      </c>
      <c r="V63" s="1">
        <v>15.758053779602051</v>
      </c>
      <c r="W63" s="1">
        <v>35.67376708984375</v>
      </c>
      <c r="X63" s="1">
        <v>38.561790466308594</v>
      </c>
      <c r="Y63" s="1">
        <v>499.94036865234375</v>
      </c>
      <c r="Z63" s="1">
        <v>1499.9315185546875</v>
      </c>
      <c r="AA63" s="1">
        <v>0.24181315302848816</v>
      </c>
      <c r="AB63" s="1">
        <v>76.334426879882813</v>
      </c>
      <c r="AC63" s="1">
        <v>2.3666675090789795</v>
      </c>
      <c r="AD63" s="1">
        <v>0.37676748633384705</v>
      </c>
      <c r="AE63" s="1">
        <v>0.66666668653488159</v>
      </c>
      <c r="AF63" s="1">
        <v>-0.21956524252891541</v>
      </c>
      <c r="AG63" s="1">
        <v>2.737391471862793</v>
      </c>
      <c r="AH63" s="1">
        <v>1</v>
      </c>
      <c r="AI63" s="1">
        <v>0</v>
      </c>
      <c r="AJ63" s="1">
        <v>0.15999999642372131</v>
      </c>
      <c r="AK63" s="1">
        <v>111115</v>
      </c>
      <c r="AL63">
        <f t="shared" si="66"/>
        <v>9.7506929562052367</v>
      </c>
      <c r="AM63">
        <f t="shared" si="67"/>
        <v>1.1691761789388426E-2</v>
      </c>
      <c r="AN63">
        <f t="shared" si="68"/>
        <v>299.02791061401365</v>
      </c>
      <c r="AO63">
        <f t="shared" si="69"/>
        <v>297.82916107177732</v>
      </c>
      <c r="AP63">
        <f t="shared" si="70"/>
        <v>239.98903760457688</v>
      </c>
      <c r="AQ63">
        <f t="shared" si="71"/>
        <v>-1.9759058798985685</v>
      </c>
      <c r="AR63">
        <f t="shared" si="72"/>
        <v>3.3499581125928688</v>
      </c>
      <c r="AS63">
        <f t="shared" si="73"/>
        <v>43.885285440922296</v>
      </c>
      <c r="AT63">
        <f t="shared" si="74"/>
        <v>28.127231661320245</v>
      </c>
      <c r="AU63">
        <f t="shared" si="75"/>
        <v>25.278535842895508</v>
      </c>
      <c r="AV63">
        <f t="shared" si="76"/>
        <v>3.2328641763479644</v>
      </c>
      <c r="AW63">
        <f t="shared" si="77"/>
        <v>0.40327800718981144</v>
      </c>
      <c r="AX63">
        <f t="shared" si="78"/>
        <v>1.2028820040082937</v>
      </c>
      <c r="AY63">
        <f t="shared" si="79"/>
        <v>2.0299821723396709</v>
      </c>
      <c r="AZ63">
        <f t="shared" si="80"/>
        <v>0.25486318642131356</v>
      </c>
      <c r="BA63">
        <f t="shared" si="81"/>
        <v>25.037072447944144</v>
      </c>
      <c r="BB63">
        <f t="shared" si="82"/>
        <v>0.82529661062634341</v>
      </c>
      <c r="BC63">
        <f t="shared" si="83"/>
        <v>39.012229649422878</v>
      </c>
      <c r="BD63">
        <f t="shared" si="84"/>
        <v>393.96299706981767</v>
      </c>
      <c r="BE63">
        <f t="shared" si="85"/>
        <v>1.332358633113118E-2</v>
      </c>
    </row>
    <row r="64" spans="1:115" x14ac:dyDescent="0.25">
      <c r="A64" s="1">
        <v>42</v>
      </c>
      <c r="B64" s="1" t="s">
        <v>104</v>
      </c>
      <c r="C64" s="1">
        <v>21060206</v>
      </c>
      <c r="D64" s="1">
        <v>1</v>
      </c>
      <c r="E64" s="1">
        <v>0</v>
      </c>
      <c r="F64">
        <f t="shared" si="58"/>
        <v>12.199665307909525</v>
      </c>
      <c r="G64">
        <f t="shared" si="59"/>
        <v>0.43912481584749802</v>
      </c>
      <c r="H64">
        <f t="shared" si="60"/>
        <v>332.96344912019589</v>
      </c>
      <c r="I64">
        <f t="shared" si="61"/>
        <v>11.748965098830855</v>
      </c>
      <c r="J64">
        <f t="shared" si="62"/>
        <v>2.1471877633508032</v>
      </c>
      <c r="K64">
        <f t="shared" si="63"/>
        <v>25.88092041015625</v>
      </c>
      <c r="L64" s="1">
        <v>0.51272291199999998</v>
      </c>
      <c r="M64">
        <f t="shared" si="64"/>
        <v>2.6248153413393811</v>
      </c>
      <c r="N64" s="1">
        <v>1</v>
      </c>
      <c r="O64">
        <f t="shared" si="65"/>
        <v>5.2496306826787622</v>
      </c>
      <c r="P64" s="1">
        <v>24.679405212402344</v>
      </c>
      <c r="Q64" s="1">
        <v>25.88092041015625</v>
      </c>
      <c r="R64" s="1">
        <v>24.045692443847656</v>
      </c>
      <c r="S64" s="1">
        <v>399.0794677734375</v>
      </c>
      <c r="T64" s="1">
        <v>397.34951782226562</v>
      </c>
      <c r="U64" s="1">
        <v>14.57843017578125</v>
      </c>
      <c r="V64" s="1">
        <v>15.764378547668457</v>
      </c>
      <c r="W64" s="1">
        <v>35.674674987792969</v>
      </c>
      <c r="X64" s="1">
        <v>38.576793670654297</v>
      </c>
      <c r="Y64" s="1">
        <v>499.93740844726562</v>
      </c>
      <c r="Z64" s="1">
        <v>1499.8955078125</v>
      </c>
      <c r="AA64" s="1">
        <v>0.17661911249160767</v>
      </c>
      <c r="AB64" s="1">
        <v>76.334602355957031</v>
      </c>
      <c r="AC64" s="1">
        <v>2.3666675090789795</v>
      </c>
      <c r="AD64" s="1">
        <v>0.37676748633384705</v>
      </c>
      <c r="AE64" s="1">
        <v>0.66666668653488159</v>
      </c>
      <c r="AF64" s="1">
        <v>-0.21956524252891541</v>
      </c>
      <c r="AG64" s="1">
        <v>2.737391471862793</v>
      </c>
      <c r="AH64" s="1">
        <v>1</v>
      </c>
      <c r="AI64" s="1">
        <v>0</v>
      </c>
      <c r="AJ64" s="1">
        <v>0.15999999642372131</v>
      </c>
      <c r="AK64" s="1">
        <v>111115</v>
      </c>
      <c r="AL64">
        <f t="shared" si="66"/>
        <v>9.7506352212179976</v>
      </c>
      <c r="AM64">
        <f t="shared" si="67"/>
        <v>1.1748965098830855E-2</v>
      </c>
      <c r="AN64">
        <f t="shared" si="68"/>
        <v>299.03092041015623</v>
      </c>
      <c r="AO64">
        <f t="shared" si="69"/>
        <v>297.82940521240232</v>
      </c>
      <c r="AP64">
        <f t="shared" si="70"/>
        <v>239.98327588595566</v>
      </c>
      <c r="AQ64">
        <f t="shared" si="71"/>
        <v>-1.9933852313236455</v>
      </c>
      <c r="AR64">
        <f t="shared" si="72"/>
        <v>3.3505553311758542</v>
      </c>
      <c r="AS64">
        <f t="shared" si="73"/>
        <v>43.893008252690301</v>
      </c>
      <c r="AT64">
        <f t="shared" si="74"/>
        <v>28.128629705021844</v>
      </c>
      <c r="AU64">
        <f t="shared" si="75"/>
        <v>25.280162811279297</v>
      </c>
      <c r="AV64">
        <f t="shared" si="76"/>
        <v>3.2331771163912117</v>
      </c>
      <c r="AW64">
        <f t="shared" si="77"/>
        <v>0.40522801646087397</v>
      </c>
      <c r="AX64">
        <f t="shared" si="78"/>
        <v>1.2033675678250511</v>
      </c>
      <c r="AY64">
        <f t="shared" si="79"/>
        <v>2.0298095485661607</v>
      </c>
      <c r="AZ64">
        <f t="shared" si="80"/>
        <v>0.25610937925294913</v>
      </c>
      <c r="BA64">
        <f t="shared" si="81"/>
        <v>25.416632487658084</v>
      </c>
      <c r="BB64">
        <f t="shared" si="82"/>
        <v>0.83796112537156864</v>
      </c>
      <c r="BC64">
        <f t="shared" si="83"/>
        <v>39.044024427957361</v>
      </c>
      <c r="BD64">
        <f t="shared" si="84"/>
        <v>394.21224033339018</v>
      </c>
      <c r="BE64">
        <f t="shared" si="85"/>
        <v>1.2082933545952055E-2</v>
      </c>
    </row>
    <row r="65" spans="1:115" x14ac:dyDescent="0.25">
      <c r="A65" s="1">
        <v>43</v>
      </c>
      <c r="B65" s="1" t="s">
        <v>104</v>
      </c>
      <c r="C65" s="1">
        <v>21060206</v>
      </c>
      <c r="D65" s="1">
        <v>1</v>
      </c>
      <c r="E65" s="1">
        <v>0</v>
      </c>
      <c r="F65">
        <f t="shared" si="58"/>
        <v>12.297475303524417</v>
      </c>
      <c r="G65">
        <f t="shared" si="59"/>
        <v>0.43909500944309598</v>
      </c>
      <c r="H65">
        <f t="shared" si="60"/>
        <v>332.55217370839938</v>
      </c>
      <c r="I65">
        <f t="shared" si="61"/>
        <v>11.749399018113325</v>
      </c>
      <c r="J65">
        <f t="shared" si="62"/>
        <v>2.1473915375445323</v>
      </c>
      <c r="K65">
        <f t="shared" si="63"/>
        <v>25.882562637329102</v>
      </c>
      <c r="L65" s="1">
        <v>0.51272291199999998</v>
      </c>
      <c r="M65">
        <f t="shared" si="64"/>
        <v>2.6248153413393811</v>
      </c>
      <c r="N65" s="1">
        <v>1</v>
      </c>
      <c r="O65">
        <f t="shared" si="65"/>
        <v>5.2496306826787622</v>
      </c>
      <c r="P65" s="1">
        <v>24.67962646484375</v>
      </c>
      <c r="Q65" s="1">
        <v>25.882562637329102</v>
      </c>
      <c r="R65" s="1">
        <v>24.044897079467773</v>
      </c>
      <c r="S65" s="1">
        <v>399.05459594726562</v>
      </c>
      <c r="T65" s="1">
        <v>397.31463623046875</v>
      </c>
      <c r="U65" s="1">
        <v>14.580011367797852</v>
      </c>
      <c r="V65" s="1">
        <v>15.766003608703613</v>
      </c>
      <c r="W65" s="1">
        <v>35.678016662597656</v>
      </c>
      <c r="X65" s="1">
        <v>38.5802001953125</v>
      </c>
      <c r="Y65" s="1">
        <v>499.93655395507812</v>
      </c>
      <c r="Z65" s="1">
        <v>1499.8385009765625</v>
      </c>
      <c r="AA65" s="1">
        <v>0.18254698812961578</v>
      </c>
      <c r="AB65" s="1">
        <v>76.334480285644531</v>
      </c>
      <c r="AC65" s="1">
        <v>2.3666675090789795</v>
      </c>
      <c r="AD65" s="1">
        <v>0.37676748633384705</v>
      </c>
      <c r="AE65" s="1">
        <v>0.66666668653488159</v>
      </c>
      <c r="AF65" s="1">
        <v>-0.21956524252891541</v>
      </c>
      <c r="AG65" s="1">
        <v>2.737391471862793</v>
      </c>
      <c r="AH65" s="1">
        <v>1</v>
      </c>
      <c r="AI65" s="1">
        <v>0</v>
      </c>
      <c r="AJ65" s="1">
        <v>0.15999999642372131</v>
      </c>
      <c r="AK65" s="1">
        <v>111115</v>
      </c>
      <c r="AL65">
        <f t="shared" si="66"/>
        <v>9.7506185554484848</v>
      </c>
      <c r="AM65">
        <f t="shared" si="67"/>
        <v>1.1749399018113324E-2</v>
      </c>
      <c r="AN65">
        <f t="shared" si="68"/>
        <v>299.03256263732908</v>
      </c>
      <c r="AO65">
        <f t="shared" si="69"/>
        <v>297.82962646484373</v>
      </c>
      <c r="AP65">
        <f t="shared" si="70"/>
        <v>239.97415479240954</v>
      </c>
      <c r="AQ65">
        <f t="shared" si="71"/>
        <v>-1.9936876278344129</v>
      </c>
      <c r="AR65">
        <f t="shared" si="72"/>
        <v>3.3508812291965189</v>
      </c>
      <c r="AS65">
        <f t="shared" si="73"/>
        <v>43.897347786445671</v>
      </c>
      <c r="AT65">
        <f t="shared" si="74"/>
        <v>28.131344177742058</v>
      </c>
      <c r="AU65">
        <f t="shared" si="75"/>
        <v>25.281094551086426</v>
      </c>
      <c r="AV65">
        <f t="shared" si="76"/>
        <v>3.2333563442668236</v>
      </c>
      <c r="AW65">
        <f t="shared" si="77"/>
        <v>0.4052026339353717</v>
      </c>
      <c r="AX65">
        <f t="shared" si="78"/>
        <v>1.2034896916519866</v>
      </c>
      <c r="AY65">
        <f t="shared" si="79"/>
        <v>2.029866652614837</v>
      </c>
      <c r="AZ65">
        <f t="shared" si="80"/>
        <v>0.25609315717260195</v>
      </c>
      <c r="BA65">
        <f t="shared" si="81"/>
        <v>25.385197347892049</v>
      </c>
      <c r="BB65">
        <f t="shared" si="82"/>
        <v>0.83699955497108125</v>
      </c>
      <c r="BC65">
        <f t="shared" si="83"/>
        <v>39.043661755404976</v>
      </c>
      <c r="BD65">
        <f t="shared" si="84"/>
        <v>394.15220583045317</v>
      </c>
      <c r="BE65">
        <f t="shared" si="85"/>
        <v>1.2181549642342679E-2</v>
      </c>
    </row>
    <row r="66" spans="1:115" x14ac:dyDescent="0.25">
      <c r="A66" s="1">
        <v>44</v>
      </c>
      <c r="B66" s="1" t="s">
        <v>105</v>
      </c>
      <c r="C66" s="1">
        <v>21060206</v>
      </c>
      <c r="D66" s="1">
        <v>1</v>
      </c>
      <c r="E66" s="1">
        <v>0</v>
      </c>
      <c r="F66">
        <f t="shared" si="58"/>
        <v>14.126928278717758</v>
      </c>
      <c r="G66">
        <f t="shared" si="59"/>
        <v>0.43903309767489629</v>
      </c>
      <c r="H66">
        <f t="shared" si="60"/>
        <v>325.49584508082251</v>
      </c>
      <c r="I66">
        <f t="shared" si="61"/>
        <v>11.748719258143865</v>
      </c>
      <c r="J66">
        <f t="shared" si="62"/>
        <v>2.1475394474425054</v>
      </c>
      <c r="K66">
        <f t="shared" si="63"/>
        <v>25.883701324462891</v>
      </c>
      <c r="L66" s="1">
        <v>0.51272291199999998</v>
      </c>
      <c r="M66">
        <f t="shared" si="64"/>
        <v>2.6248153413393811</v>
      </c>
      <c r="N66" s="1">
        <v>1</v>
      </c>
      <c r="O66">
        <f t="shared" si="65"/>
        <v>5.2496306826787622</v>
      </c>
      <c r="P66" s="1">
        <v>24.679897308349609</v>
      </c>
      <c r="Q66" s="1">
        <v>25.883701324462891</v>
      </c>
      <c r="R66" s="1">
        <v>24.043804168701172</v>
      </c>
      <c r="S66" s="1">
        <v>399.17462158203125</v>
      </c>
      <c r="T66" s="1">
        <v>397.2470703125</v>
      </c>
      <c r="U66" s="1">
        <v>14.581077575683594</v>
      </c>
      <c r="V66" s="1">
        <v>15.767046928405762</v>
      </c>
      <c r="W66" s="1">
        <v>35.680000305175781</v>
      </c>
      <c r="X66" s="1">
        <v>38.582080841064453</v>
      </c>
      <c r="Y66" s="1">
        <v>499.916748046875</v>
      </c>
      <c r="Z66" s="1">
        <v>1499.8294677734375</v>
      </c>
      <c r="AA66" s="1">
        <v>0.22166669368743896</v>
      </c>
      <c r="AB66" s="1">
        <v>76.334381103515625</v>
      </c>
      <c r="AC66" s="1">
        <v>2.3666675090789795</v>
      </c>
      <c r="AD66" s="1">
        <v>0.37676748633384705</v>
      </c>
      <c r="AE66" s="1">
        <v>0.66666668653488159</v>
      </c>
      <c r="AF66" s="1">
        <v>-0.21956524252891541</v>
      </c>
      <c r="AG66" s="1">
        <v>2.737391471862793</v>
      </c>
      <c r="AH66" s="1">
        <v>1</v>
      </c>
      <c r="AI66" s="1">
        <v>0</v>
      </c>
      <c r="AJ66" s="1">
        <v>0.15999999642372131</v>
      </c>
      <c r="AK66" s="1">
        <v>111115</v>
      </c>
      <c r="AL66">
        <f t="shared" si="66"/>
        <v>9.7502322667194363</v>
      </c>
      <c r="AM66">
        <f t="shared" si="67"/>
        <v>1.1748719258143865E-2</v>
      </c>
      <c r="AN66">
        <f t="shared" si="68"/>
        <v>299.03370132446287</v>
      </c>
      <c r="AO66">
        <f t="shared" si="69"/>
        <v>297.82989730834959</v>
      </c>
      <c r="AP66">
        <f t="shared" si="70"/>
        <v>239.97270947994184</v>
      </c>
      <c r="AQ66">
        <f t="shared" si="71"/>
        <v>-1.9935595390592813</v>
      </c>
      <c r="AR66">
        <f t="shared" si="72"/>
        <v>3.3511072165524465</v>
      </c>
      <c r="AS66">
        <f t="shared" si="73"/>
        <v>43.90036531517918</v>
      </c>
      <c r="AT66">
        <f t="shared" si="74"/>
        <v>28.133318386773418</v>
      </c>
      <c r="AU66">
        <f t="shared" si="75"/>
        <v>25.28179931640625</v>
      </c>
      <c r="AV66">
        <f t="shared" si="76"/>
        <v>3.2334919174846384</v>
      </c>
      <c r="AW66">
        <f t="shared" si="77"/>
        <v>0.40514991028743003</v>
      </c>
      <c r="AX66">
        <f t="shared" si="78"/>
        <v>1.2035677691099409</v>
      </c>
      <c r="AY66">
        <f t="shared" si="79"/>
        <v>2.0299241483746977</v>
      </c>
      <c r="AZ66">
        <f t="shared" si="80"/>
        <v>0.25605946133712487</v>
      </c>
      <c r="BA66">
        <f t="shared" si="81"/>
        <v>24.846523886010385</v>
      </c>
      <c r="BB66">
        <f t="shared" si="82"/>
        <v>0.81937884356143043</v>
      </c>
      <c r="BC66">
        <f t="shared" si="83"/>
        <v>39.042783139189794</v>
      </c>
      <c r="BD66">
        <f t="shared" si="84"/>
        <v>393.61417605211039</v>
      </c>
      <c r="BE66">
        <f t="shared" si="85"/>
        <v>1.401256943387743E-2</v>
      </c>
    </row>
    <row r="67" spans="1:115" x14ac:dyDescent="0.25">
      <c r="A67" s="1">
        <v>45</v>
      </c>
      <c r="B67" s="1" t="s">
        <v>105</v>
      </c>
      <c r="C67" s="1">
        <v>21060206</v>
      </c>
      <c r="D67" s="1">
        <v>1</v>
      </c>
      <c r="E67" s="1">
        <v>0</v>
      </c>
      <c r="F67">
        <f t="shared" si="58"/>
        <v>16.647231458227786</v>
      </c>
      <c r="G67">
        <f t="shared" si="59"/>
        <v>0.43984840468802489</v>
      </c>
      <c r="H67">
        <f t="shared" si="60"/>
        <v>315.93207933014907</v>
      </c>
      <c r="I67">
        <f t="shared" si="61"/>
        <v>11.767184903491867</v>
      </c>
      <c r="J67">
        <f t="shared" si="62"/>
        <v>2.1472316992711216</v>
      </c>
      <c r="K67">
        <f t="shared" si="63"/>
        <v>25.883319854736328</v>
      </c>
      <c r="L67" s="1">
        <v>0.51272291199999998</v>
      </c>
      <c r="M67">
        <f t="shared" si="64"/>
        <v>2.6248153413393811</v>
      </c>
      <c r="N67" s="1">
        <v>1</v>
      </c>
      <c r="O67">
        <f t="shared" si="65"/>
        <v>5.2496306826787622</v>
      </c>
      <c r="P67" s="1">
        <v>24.680065155029297</v>
      </c>
      <c r="Q67" s="1">
        <v>25.883319854736328</v>
      </c>
      <c r="R67" s="1">
        <v>24.043325424194336</v>
      </c>
      <c r="S67" s="1">
        <v>399.37692260742187</v>
      </c>
      <c r="T67" s="1">
        <v>397.19015502929687</v>
      </c>
      <c r="U67" s="1">
        <v>14.582242965698242</v>
      </c>
      <c r="V67" s="1">
        <v>15.770097732543945</v>
      </c>
      <c r="W67" s="1">
        <v>35.682468414306641</v>
      </c>
      <c r="X67" s="1">
        <v>38.589130401611328</v>
      </c>
      <c r="Y67" s="1">
        <v>499.90618896484375</v>
      </c>
      <c r="Z67" s="1">
        <v>1499.77392578125</v>
      </c>
      <c r="AA67" s="1">
        <v>0.24063326418399811</v>
      </c>
      <c r="AB67" s="1">
        <v>76.334327697753906</v>
      </c>
      <c r="AC67" s="1">
        <v>2.3666675090789795</v>
      </c>
      <c r="AD67" s="1">
        <v>0.37676748633384705</v>
      </c>
      <c r="AE67" s="1">
        <v>0.66666668653488159</v>
      </c>
      <c r="AF67" s="1">
        <v>-0.21956524252891541</v>
      </c>
      <c r="AG67" s="1">
        <v>2.737391471862793</v>
      </c>
      <c r="AH67" s="1">
        <v>1</v>
      </c>
      <c r="AI67" s="1">
        <v>0</v>
      </c>
      <c r="AJ67" s="1">
        <v>0.15999999642372131</v>
      </c>
      <c r="AK67" s="1">
        <v>111115</v>
      </c>
      <c r="AL67">
        <f t="shared" si="66"/>
        <v>9.7500263254247503</v>
      </c>
      <c r="AM67">
        <f t="shared" si="67"/>
        <v>1.1767184903491866E-2</v>
      </c>
      <c r="AN67">
        <f t="shared" si="68"/>
        <v>299.03331985473631</v>
      </c>
      <c r="AO67">
        <f t="shared" si="69"/>
        <v>297.83006515502927</v>
      </c>
      <c r="AP67">
        <f t="shared" si="70"/>
        <v>239.96382276139047</v>
      </c>
      <c r="AQ67">
        <f t="shared" si="71"/>
        <v>-1.9991387048411</v>
      </c>
      <c r="AR67">
        <f t="shared" si="72"/>
        <v>3.351031507412737</v>
      </c>
      <c r="AS67">
        <f t="shared" si="73"/>
        <v>43.899404219306945</v>
      </c>
      <c r="AT67">
        <f t="shared" si="74"/>
        <v>28.129306486762999</v>
      </c>
      <c r="AU67">
        <f t="shared" si="75"/>
        <v>25.281692504882813</v>
      </c>
      <c r="AV67">
        <f t="shared" si="76"/>
        <v>3.2334713702094318</v>
      </c>
      <c r="AW67">
        <f t="shared" si="77"/>
        <v>0.40584412834993555</v>
      </c>
      <c r="AX67">
        <f t="shared" si="78"/>
        <v>1.2037998081416155</v>
      </c>
      <c r="AY67">
        <f t="shared" si="79"/>
        <v>2.0296715620678163</v>
      </c>
      <c r="AZ67">
        <f t="shared" si="80"/>
        <v>0.25650314598448959</v>
      </c>
      <c r="BA67">
        <f t="shared" si="81"/>
        <v>24.116462873820382</v>
      </c>
      <c r="BB67">
        <f t="shared" si="82"/>
        <v>0.7954176993809069</v>
      </c>
      <c r="BC67">
        <f t="shared" si="83"/>
        <v>39.058810007993849</v>
      </c>
      <c r="BD67">
        <f t="shared" si="84"/>
        <v>392.90913721546093</v>
      </c>
      <c r="BE67">
        <f t="shared" si="85"/>
        <v>1.6548891056444269E-2</v>
      </c>
      <c r="BF67">
        <f>AVERAGE(F53:F67)</f>
        <v>22.077048669353594</v>
      </c>
      <c r="BG67">
        <f>AVERAGE(P53:P67)</f>
        <v>24.678988138834637</v>
      </c>
      <c r="BH67">
        <f>AVERAGE(Q53:Q67)</f>
        <v>25.874108632405598</v>
      </c>
      <c r="BI67">
        <f>AVERAGE(C53:C67)</f>
        <v>21060206</v>
      </c>
      <c r="BJ67">
        <f t="shared" ref="BJ67:DK67" si="86">AVERAGE(D53:D67)</f>
        <v>1</v>
      </c>
      <c r="BK67">
        <f t="shared" si="86"/>
        <v>0</v>
      </c>
      <c r="BL67">
        <f t="shared" si="86"/>
        <v>22.077048669353594</v>
      </c>
      <c r="BM67">
        <f t="shared" si="86"/>
        <v>0.44042764347952723</v>
      </c>
      <c r="BN67">
        <f t="shared" si="86"/>
        <v>295.6135252264159</v>
      </c>
      <c r="BO67">
        <f t="shared" si="86"/>
        <v>11.775738514515016</v>
      </c>
      <c r="BP67">
        <f t="shared" si="86"/>
        <v>2.1462413753664493</v>
      </c>
      <c r="BQ67">
        <f t="shared" si="86"/>
        <v>25.874108632405598</v>
      </c>
      <c r="BR67">
        <f t="shared" si="86"/>
        <v>0.51272291199999998</v>
      </c>
      <c r="BS67">
        <f t="shared" si="86"/>
        <v>2.6248153413393807</v>
      </c>
      <c r="BT67">
        <f t="shared" si="86"/>
        <v>1</v>
      </c>
      <c r="BU67">
        <f t="shared" si="86"/>
        <v>5.2496306826787613</v>
      </c>
      <c r="BV67">
        <f t="shared" si="86"/>
        <v>24.678988138834637</v>
      </c>
      <c r="BW67">
        <f t="shared" si="86"/>
        <v>25.874108632405598</v>
      </c>
      <c r="BX67">
        <f t="shared" si="86"/>
        <v>24.048506418863933</v>
      </c>
      <c r="BY67">
        <f t="shared" si="86"/>
        <v>400.08883056640627</v>
      </c>
      <c r="BZ67">
        <f t="shared" si="86"/>
        <v>397.34465128580729</v>
      </c>
      <c r="CA67">
        <f t="shared" si="86"/>
        <v>14.570348485310872</v>
      </c>
      <c r="CB67">
        <f t="shared" si="86"/>
        <v>15.759055964152019</v>
      </c>
      <c r="CC67">
        <f t="shared" si="86"/>
        <v>35.655828603108723</v>
      </c>
      <c r="CD67">
        <f t="shared" si="86"/>
        <v>38.56477508544922</v>
      </c>
      <c r="CE67">
        <f t="shared" si="86"/>
        <v>499.91645914713541</v>
      </c>
      <c r="CF67">
        <f t="shared" si="86"/>
        <v>1500.0508707682291</v>
      </c>
      <c r="CG67">
        <f t="shared" si="86"/>
        <v>0.19511215090751649</v>
      </c>
      <c r="CH67">
        <f t="shared" si="86"/>
        <v>76.33468882242839</v>
      </c>
      <c r="CI67">
        <f t="shared" si="86"/>
        <v>2.3666675090789795</v>
      </c>
      <c r="CJ67">
        <f t="shared" si="86"/>
        <v>0.37676748633384705</v>
      </c>
      <c r="CK67">
        <f t="shared" si="86"/>
        <v>0.66666668653488159</v>
      </c>
      <c r="CL67">
        <f t="shared" si="86"/>
        <v>-0.21956524252891541</v>
      </c>
      <c r="CM67">
        <f t="shared" si="86"/>
        <v>2.737391471862793</v>
      </c>
      <c r="CN67">
        <f t="shared" si="86"/>
        <v>1</v>
      </c>
      <c r="CO67">
        <f t="shared" si="86"/>
        <v>0</v>
      </c>
      <c r="CP67">
        <f t="shared" si="86"/>
        <v>0.15999999642372131</v>
      </c>
      <c r="CQ67">
        <f t="shared" si="86"/>
        <v>111115</v>
      </c>
      <c r="CR67">
        <f t="shared" si="86"/>
        <v>9.7502266321021231</v>
      </c>
      <c r="CS67">
        <f t="shared" si="86"/>
        <v>1.1775738514515018E-2</v>
      </c>
      <c r="CT67">
        <f t="shared" si="86"/>
        <v>299.02410863240561</v>
      </c>
      <c r="CU67">
        <f t="shared" si="86"/>
        <v>297.82898813883463</v>
      </c>
      <c r="CV67">
        <f t="shared" si="86"/>
        <v>240.00813395831671</v>
      </c>
      <c r="CW67">
        <f t="shared" si="86"/>
        <v>-2.0007855967331447</v>
      </c>
      <c r="CX67">
        <f t="shared" si="86"/>
        <v>3.3492040077100231</v>
      </c>
      <c r="CY67">
        <f t="shared" si="86"/>
        <v>43.875255955952298</v>
      </c>
      <c r="CZ67">
        <f t="shared" si="86"/>
        <v>28.116199991800272</v>
      </c>
      <c r="DA67">
        <f t="shared" si="86"/>
        <v>25.276548385620117</v>
      </c>
      <c r="DB67">
        <f t="shared" si="86"/>
        <v>3.2324819836994294</v>
      </c>
      <c r="DC67">
        <f t="shared" si="86"/>
        <v>0.40633632778721107</v>
      </c>
      <c r="DD67">
        <f t="shared" si="86"/>
        <v>1.2029626323435736</v>
      </c>
      <c r="DE67">
        <f t="shared" si="86"/>
        <v>2.0295193513558552</v>
      </c>
      <c r="DF67">
        <f t="shared" si="86"/>
        <v>0.25681780428769646</v>
      </c>
      <c r="DG67">
        <f t="shared" si="86"/>
        <v>22.565562100109414</v>
      </c>
      <c r="DH67">
        <f t="shared" si="86"/>
        <v>0.74397065012612029</v>
      </c>
      <c r="DI67">
        <f t="shared" si="86"/>
        <v>39.060976786273315</v>
      </c>
      <c r="DJ67">
        <f t="shared" si="86"/>
        <v>391.66729653360238</v>
      </c>
      <c r="DK67">
        <f t="shared" si="86"/>
        <v>2.2057534675318402E-2</v>
      </c>
    </row>
    <row r="68" spans="1:115" x14ac:dyDescent="0.25">
      <c r="A68" s="1" t="s">
        <v>9</v>
      </c>
      <c r="B68" s="1" t="s">
        <v>106</v>
      </c>
    </row>
    <row r="69" spans="1:115" x14ac:dyDescent="0.25">
      <c r="A69" s="1" t="s">
        <v>9</v>
      </c>
      <c r="B69" s="1" t="s">
        <v>107</v>
      </c>
    </row>
    <row r="70" spans="1:115" x14ac:dyDescent="0.25">
      <c r="A70" s="1">
        <v>46</v>
      </c>
      <c r="B70" s="1" t="s">
        <v>108</v>
      </c>
      <c r="C70" s="1">
        <v>21060206</v>
      </c>
      <c r="D70" s="1">
        <v>1</v>
      </c>
      <c r="E70" s="1">
        <v>0</v>
      </c>
      <c r="F70">
        <f t="shared" ref="F70:F84" si="87">(S70-T70*(1000-U70)/(1000-V70))*AL70</f>
        <v>35.05179800245751</v>
      </c>
      <c r="G70">
        <f t="shared" ref="G70:G84" si="88">IF(AW70&lt;&gt;0,1/(1/AW70-1/O70),0)</f>
        <v>0.34723648715615202</v>
      </c>
      <c r="H70">
        <f t="shared" ref="H70:H84" si="89">((AZ70-AM70/2)*T70-F70)/(AZ70+AM70/2)</f>
        <v>210.07462090037208</v>
      </c>
      <c r="I70">
        <f t="shared" ref="I70:I84" si="90">AM70*1000</f>
        <v>11.374158576259012</v>
      </c>
      <c r="J70">
        <f t="shared" ref="J70:J84" si="91">(AR70-AX70)</f>
        <v>2.570454265659742</v>
      </c>
      <c r="K70">
        <f t="shared" ref="K70:K84" si="92">(Q70+AQ70*E70)</f>
        <v>28.95069694519043</v>
      </c>
      <c r="L70" s="1">
        <v>0.51272291199999998</v>
      </c>
      <c r="M70">
        <f t="shared" ref="M70:M84" si="93">(L70*AF70+AG70)</f>
        <v>2.6248153413393811</v>
      </c>
      <c r="N70" s="1">
        <v>1</v>
      </c>
      <c r="O70">
        <f t="shared" ref="O70:O84" si="94">M70*(N70+1)*(N70+1)/(N70*N70+1)</f>
        <v>5.2496306826787622</v>
      </c>
      <c r="P70" s="1">
        <v>29.096136093139648</v>
      </c>
      <c r="Q70" s="1">
        <v>28.95069694519043</v>
      </c>
      <c r="R70" s="1">
        <v>29.043928146362305</v>
      </c>
      <c r="S70" s="1">
        <v>401.61773681640625</v>
      </c>
      <c r="T70" s="1">
        <v>397.55902099609375</v>
      </c>
      <c r="U70" s="1">
        <v>17.719362258911133</v>
      </c>
      <c r="V70" s="1">
        <v>18.863901138305664</v>
      </c>
      <c r="W70" s="1">
        <v>33.442897796630859</v>
      </c>
      <c r="X70" s="1">
        <v>35.603057861328125</v>
      </c>
      <c r="Y70" s="1">
        <v>499.92022705078125</v>
      </c>
      <c r="Z70" s="1">
        <v>1498.6837158203125</v>
      </c>
      <c r="AA70" s="1">
        <v>8.0606132745742798E-2</v>
      </c>
      <c r="AB70" s="1">
        <v>76.32879638671875</v>
      </c>
      <c r="AC70" s="1">
        <v>1.6462451219558716</v>
      </c>
      <c r="AD70" s="1">
        <v>0.36305135488510132</v>
      </c>
      <c r="AE70" s="1">
        <v>0.66666668653488159</v>
      </c>
      <c r="AF70" s="1">
        <v>-0.21956524252891541</v>
      </c>
      <c r="AG70" s="1">
        <v>2.737391471862793</v>
      </c>
      <c r="AH70" s="1">
        <v>1</v>
      </c>
      <c r="AI70" s="1">
        <v>0</v>
      </c>
      <c r="AJ70" s="1">
        <v>0.15999999642372131</v>
      </c>
      <c r="AK70" s="1">
        <v>111115</v>
      </c>
      <c r="AL70">
        <f t="shared" ref="AL70:AL84" si="95">Y70*0.000001/(L70*0.0001)</f>
        <v>9.7503001202095927</v>
      </c>
      <c r="AM70">
        <f t="shared" ref="AM70:AM84" si="96">(V70-U70)/(1000-V70)*AL70</f>
        <v>1.1374158576259012E-2</v>
      </c>
      <c r="AN70">
        <f t="shared" ref="AN70:AN84" si="97">(Q70+273.15)</f>
        <v>302.10069694519041</v>
      </c>
      <c r="AO70">
        <f t="shared" ref="AO70:AO84" si="98">(P70+273.15)</f>
        <v>302.24613609313963</v>
      </c>
      <c r="AP70">
        <f t="shared" ref="AP70:AP84" si="99">(Z70*AH70+AA70*AI70)*AJ70</f>
        <v>239.78938917153937</v>
      </c>
      <c r="AQ70">
        <f t="shared" ref="AQ70:AQ84" si="100">((AP70+0.00000010773*(AO70^4-AN70^4))-AM70*44100)/(M70*51.4+0.00000043092*AN70^3)</f>
        <v>-1.7717168949049462</v>
      </c>
      <c r="AR70">
        <f t="shared" ref="AR70:AR84" si="101">0.61365*EXP(17.502*K70/(240.97+K70))</f>
        <v>4.010313134704667</v>
      </c>
      <c r="AS70">
        <f t="shared" ref="AS70:AS84" si="102">AR70*1000/AB70</f>
        <v>52.539976058137654</v>
      </c>
      <c r="AT70">
        <f t="shared" ref="AT70:AT84" si="103">(AS70-V70)</f>
        <v>33.67607491983199</v>
      </c>
      <c r="AU70">
        <f t="shared" ref="AU70:AU84" si="104">IF(E70,Q70,(P70+Q70)/2)</f>
        <v>29.023416519165039</v>
      </c>
      <c r="AV70">
        <f t="shared" ref="AV70:AV84" si="105">0.61365*EXP(17.502*AU70/(240.97+AU70))</f>
        <v>4.027225527641348</v>
      </c>
      <c r="AW70">
        <f t="shared" ref="AW70:AW84" si="106">IF(AT70&lt;&gt;0,(1000-(AS70+V70)/2)/AT70*AM70,0)</f>
        <v>0.32569351063843327</v>
      </c>
      <c r="AX70">
        <f t="shared" ref="AX70:AX84" si="107">V70*AB70/1000</f>
        <v>1.439858869044925</v>
      </c>
      <c r="AY70">
        <f t="shared" ref="AY70:AY84" si="108">(AV70-AX70)</f>
        <v>2.587366658596423</v>
      </c>
      <c r="AZ70">
        <f t="shared" ref="AZ70:AZ84" si="109">1/(1.6/G70+1.37/O70)</f>
        <v>0.20539020143754524</v>
      </c>
      <c r="BA70">
        <f t="shared" ref="BA70:BA84" si="110">H70*AB70*0.001</f>
        <v>16.034742964721634</v>
      </c>
      <c r="BB70">
        <f t="shared" ref="BB70:BB84" si="111">H70/T70</f>
        <v>0.52841115357922208</v>
      </c>
      <c r="BC70">
        <f t="shared" ref="BC70:BC84" si="112">(1-AM70*AB70/AR70/G70)*100</f>
        <v>37.654651881027959</v>
      </c>
      <c r="BD70">
        <f t="shared" ref="BD70:BD84" si="113">(T70-F70/(O70/1.35))</f>
        <v>388.54506741275873</v>
      </c>
      <c r="BE70">
        <f t="shared" ref="BE70:BE84" si="114">F70*BC70/100/BD70</f>
        <v>3.3969373498300856E-2</v>
      </c>
    </row>
    <row r="71" spans="1:115" x14ac:dyDescent="0.25">
      <c r="A71" s="1">
        <v>47</v>
      </c>
      <c r="B71" s="1" t="s">
        <v>108</v>
      </c>
      <c r="C71" s="1">
        <v>21060206</v>
      </c>
      <c r="D71" s="1">
        <v>1</v>
      </c>
      <c r="E71" s="1">
        <v>0</v>
      </c>
      <c r="F71">
        <f t="shared" si="87"/>
        <v>35.05179800245751</v>
      </c>
      <c r="G71">
        <f t="shared" si="88"/>
        <v>0.34723648715615202</v>
      </c>
      <c r="H71">
        <f t="shared" si="89"/>
        <v>210.07462090037208</v>
      </c>
      <c r="I71">
        <f t="shared" si="90"/>
        <v>11.374158576259012</v>
      </c>
      <c r="J71">
        <f t="shared" si="91"/>
        <v>2.570454265659742</v>
      </c>
      <c r="K71">
        <f t="shared" si="92"/>
        <v>28.95069694519043</v>
      </c>
      <c r="L71" s="1">
        <v>0.51272291199999998</v>
      </c>
      <c r="M71">
        <f t="shared" si="93"/>
        <v>2.6248153413393811</v>
      </c>
      <c r="N71" s="1">
        <v>1</v>
      </c>
      <c r="O71">
        <f t="shared" si="94"/>
        <v>5.2496306826787622</v>
      </c>
      <c r="P71" s="1">
        <v>29.096136093139648</v>
      </c>
      <c r="Q71" s="1">
        <v>28.95069694519043</v>
      </c>
      <c r="R71" s="1">
        <v>29.043928146362305</v>
      </c>
      <c r="S71" s="1">
        <v>401.61773681640625</v>
      </c>
      <c r="T71" s="1">
        <v>397.55902099609375</v>
      </c>
      <c r="U71" s="1">
        <v>17.719362258911133</v>
      </c>
      <c r="V71" s="1">
        <v>18.863901138305664</v>
      </c>
      <c r="W71" s="1">
        <v>33.442897796630859</v>
      </c>
      <c r="X71" s="1">
        <v>35.603057861328125</v>
      </c>
      <c r="Y71" s="1">
        <v>499.92022705078125</v>
      </c>
      <c r="Z71" s="1">
        <v>1498.6837158203125</v>
      </c>
      <c r="AA71" s="1">
        <v>8.0606132745742798E-2</v>
      </c>
      <c r="AB71" s="1">
        <v>76.32879638671875</v>
      </c>
      <c r="AC71" s="1">
        <v>1.6462451219558716</v>
      </c>
      <c r="AD71" s="1">
        <v>0.36305135488510132</v>
      </c>
      <c r="AE71" s="1">
        <v>0.66666668653488159</v>
      </c>
      <c r="AF71" s="1">
        <v>-0.21956524252891541</v>
      </c>
      <c r="AG71" s="1">
        <v>2.737391471862793</v>
      </c>
      <c r="AH71" s="1">
        <v>1</v>
      </c>
      <c r="AI71" s="1">
        <v>0</v>
      </c>
      <c r="AJ71" s="1">
        <v>0.15999999642372131</v>
      </c>
      <c r="AK71" s="1">
        <v>111115</v>
      </c>
      <c r="AL71">
        <f t="shared" si="95"/>
        <v>9.7503001202095927</v>
      </c>
      <c r="AM71">
        <f t="shared" si="96"/>
        <v>1.1374158576259012E-2</v>
      </c>
      <c r="AN71">
        <f t="shared" si="97"/>
        <v>302.10069694519041</v>
      </c>
      <c r="AO71">
        <f t="shared" si="98"/>
        <v>302.24613609313963</v>
      </c>
      <c r="AP71">
        <f t="shared" si="99"/>
        <v>239.78938917153937</v>
      </c>
      <c r="AQ71">
        <f t="shared" si="100"/>
        <v>-1.7717168949049462</v>
      </c>
      <c r="AR71">
        <f t="shared" si="101"/>
        <v>4.010313134704667</v>
      </c>
      <c r="AS71">
        <f t="shared" si="102"/>
        <v>52.539976058137654</v>
      </c>
      <c r="AT71">
        <f t="shared" si="103"/>
        <v>33.67607491983199</v>
      </c>
      <c r="AU71">
        <f t="shared" si="104"/>
        <v>29.023416519165039</v>
      </c>
      <c r="AV71">
        <f t="shared" si="105"/>
        <v>4.027225527641348</v>
      </c>
      <c r="AW71">
        <f t="shared" si="106"/>
        <v>0.32569351063843327</v>
      </c>
      <c r="AX71">
        <f t="shared" si="107"/>
        <v>1.439858869044925</v>
      </c>
      <c r="AY71">
        <f t="shared" si="108"/>
        <v>2.587366658596423</v>
      </c>
      <c r="AZ71">
        <f t="shared" si="109"/>
        <v>0.20539020143754524</v>
      </c>
      <c r="BA71">
        <f t="shared" si="110"/>
        <v>16.034742964721634</v>
      </c>
      <c r="BB71">
        <f t="shared" si="111"/>
        <v>0.52841115357922208</v>
      </c>
      <c r="BC71">
        <f t="shared" si="112"/>
        <v>37.654651881027959</v>
      </c>
      <c r="BD71">
        <f t="shared" si="113"/>
        <v>388.54506741275873</v>
      </c>
      <c r="BE71">
        <f t="shared" si="114"/>
        <v>3.3969373498300856E-2</v>
      </c>
    </row>
    <row r="72" spans="1:115" x14ac:dyDescent="0.25">
      <c r="A72" s="1">
        <v>48</v>
      </c>
      <c r="B72" s="1" t="s">
        <v>109</v>
      </c>
      <c r="C72" s="1">
        <v>21060206</v>
      </c>
      <c r="D72" s="1">
        <v>1</v>
      </c>
      <c r="E72" s="1">
        <v>0</v>
      </c>
      <c r="F72">
        <f t="shared" si="87"/>
        <v>34.907326056681519</v>
      </c>
      <c r="G72">
        <f t="shared" si="88"/>
        <v>0.34627921965189468</v>
      </c>
      <c r="H72">
        <f t="shared" si="89"/>
        <v>210.38269998054483</v>
      </c>
      <c r="I72">
        <f t="shared" si="90"/>
        <v>11.345541237404994</v>
      </c>
      <c r="J72">
        <f t="shared" si="91"/>
        <v>2.5706333614989925</v>
      </c>
      <c r="K72">
        <f t="shared" si="92"/>
        <v>28.950986862182617</v>
      </c>
      <c r="L72" s="1">
        <v>0.51272291199999998</v>
      </c>
      <c r="M72">
        <f t="shared" si="93"/>
        <v>2.6248153413393811</v>
      </c>
      <c r="N72" s="1">
        <v>1</v>
      </c>
      <c r="O72">
        <f t="shared" si="94"/>
        <v>5.2496306826787622</v>
      </c>
      <c r="P72" s="1">
        <v>29.096733093261719</v>
      </c>
      <c r="Q72" s="1">
        <v>28.950986862182617</v>
      </c>
      <c r="R72" s="1">
        <v>29.043909072875977</v>
      </c>
      <c r="S72" s="1">
        <v>401.662841796875</v>
      </c>
      <c r="T72" s="1">
        <v>397.62014770507812</v>
      </c>
      <c r="U72" s="1">
        <v>17.7208251953125</v>
      </c>
      <c r="V72" s="1">
        <v>18.862455368041992</v>
      </c>
      <c r="W72" s="1">
        <v>33.444465637207031</v>
      </c>
      <c r="X72" s="1">
        <v>35.59906005859375</v>
      </c>
      <c r="Y72" s="1">
        <v>499.93368530273437</v>
      </c>
      <c r="Z72" s="1">
        <v>1498.6641845703125</v>
      </c>
      <c r="AA72" s="1">
        <v>0.13276295363903046</v>
      </c>
      <c r="AB72" s="1">
        <v>76.328720092773438</v>
      </c>
      <c r="AC72" s="1">
        <v>1.6462451219558716</v>
      </c>
      <c r="AD72" s="1">
        <v>0.36305135488510132</v>
      </c>
      <c r="AE72" s="1">
        <v>0.66666668653488159</v>
      </c>
      <c r="AF72" s="1">
        <v>-0.21956524252891541</v>
      </c>
      <c r="AG72" s="1">
        <v>2.737391471862793</v>
      </c>
      <c r="AH72" s="1">
        <v>1</v>
      </c>
      <c r="AI72" s="1">
        <v>0</v>
      </c>
      <c r="AJ72" s="1">
        <v>0.15999999642372131</v>
      </c>
      <c r="AK72" s="1">
        <v>111115</v>
      </c>
      <c r="AL72">
        <f t="shared" si="95"/>
        <v>9.7505626060794075</v>
      </c>
      <c r="AM72">
        <f t="shared" si="96"/>
        <v>1.1345541237404994E-2</v>
      </c>
      <c r="AN72">
        <f t="shared" si="97"/>
        <v>302.10098686218259</v>
      </c>
      <c r="AO72">
        <f t="shared" si="98"/>
        <v>302.2467330932617</v>
      </c>
      <c r="AP72">
        <f t="shared" si="99"/>
        <v>239.78626417160922</v>
      </c>
      <c r="AQ72">
        <f t="shared" si="100"/>
        <v>-1.7631157439101779</v>
      </c>
      <c r="AR72">
        <f t="shared" si="101"/>
        <v>4.0103804375487018</v>
      </c>
      <c r="AS72">
        <f t="shared" si="102"/>
        <v>52.540910324112609</v>
      </c>
      <c r="AT72">
        <f t="shared" si="103"/>
        <v>33.678454956070617</v>
      </c>
      <c r="AU72">
        <f t="shared" si="104"/>
        <v>29.023859977722168</v>
      </c>
      <c r="AV72">
        <f t="shared" si="105"/>
        <v>4.0273288532939056</v>
      </c>
      <c r="AW72">
        <f t="shared" si="106"/>
        <v>0.324851194530764</v>
      </c>
      <c r="AX72">
        <f t="shared" si="107"/>
        <v>1.4397470760497091</v>
      </c>
      <c r="AY72">
        <f t="shared" si="108"/>
        <v>2.5875817772441962</v>
      </c>
      <c r="AZ72">
        <f t="shared" si="109"/>
        <v>0.20485424904718044</v>
      </c>
      <c r="BA72">
        <f t="shared" si="110"/>
        <v>16.05824221917694</v>
      </c>
      <c r="BB72">
        <f t="shared" si="111"/>
        <v>0.52910472770255446</v>
      </c>
      <c r="BC72">
        <f t="shared" si="112"/>
        <v>37.640705177529256</v>
      </c>
      <c r="BD72">
        <f t="shared" si="113"/>
        <v>388.64334666419552</v>
      </c>
      <c r="BE72">
        <f t="shared" si="114"/>
        <v>3.3808281549477577E-2</v>
      </c>
    </row>
    <row r="73" spans="1:115" x14ac:dyDescent="0.25">
      <c r="A73" s="1">
        <v>49</v>
      </c>
      <c r="B73" s="1" t="s">
        <v>109</v>
      </c>
      <c r="C73" s="1">
        <v>21060206</v>
      </c>
      <c r="D73" s="1">
        <v>1</v>
      </c>
      <c r="E73" s="1">
        <v>0</v>
      </c>
      <c r="F73">
        <f t="shared" si="87"/>
        <v>32.295101639696846</v>
      </c>
      <c r="G73">
        <f t="shared" si="88"/>
        <v>0.34675838927197711</v>
      </c>
      <c r="H73">
        <f t="shared" si="89"/>
        <v>223.06574586433578</v>
      </c>
      <c r="I73">
        <f t="shared" si="90"/>
        <v>11.360028454347143</v>
      </c>
      <c r="J73">
        <f t="shared" si="91"/>
        <v>2.570579780852992</v>
      </c>
      <c r="K73">
        <f t="shared" si="92"/>
        <v>28.950891494750977</v>
      </c>
      <c r="L73" s="1">
        <v>0.51272291199999998</v>
      </c>
      <c r="M73">
        <f t="shared" si="93"/>
        <v>2.6248153413393811</v>
      </c>
      <c r="N73" s="1">
        <v>1</v>
      </c>
      <c r="O73">
        <f t="shared" si="94"/>
        <v>5.2496306826787622</v>
      </c>
      <c r="P73" s="1">
        <v>29.097257614135742</v>
      </c>
      <c r="Q73" s="1">
        <v>28.950891494750977</v>
      </c>
      <c r="R73" s="1">
        <v>29.043752670288086</v>
      </c>
      <c r="S73" s="1">
        <v>401.4736328125</v>
      </c>
      <c r="T73" s="1">
        <v>397.69818115234375</v>
      </c>
      <c r="U73" s="1">
        <v>17.719779968261719</v>
      </c>
      <c r="V73" s="1">
        <v>18.862861633300781</v>
      </c>
      <c r="W73" s="1">
        <v>33.441490173339844</v>
      </c>
      <c r="X73" s="1">
        <v>35.598762512207031</v>
      </c>
      <c r="Y73" s="1">
        <v>499.93621826171875</v>
      </c>
      <c r="Z73" s="1">
        <v>1498.67529296875</v>
      </c>
      <c r="AA73" s="1">
        <v>0.16595491766929626</v>
      </c>
      <c r="AB73" s="1">
        <v>76.328742980957031</v>
      </c>
      <c r="AC73" s="1">
        <v>1.6462451219558716</v>
      </c>
      <c r="AD73" s="1">
        <v>0.36305135488510132</v>
      </c>
      <c r="AE73" s="1">
        <v>0.66666668653488159</v>
      </c>
      <c r="AF73" s="1">
        <v>-0.21956524252891541</v>
      </c>
      <c r="AG73" s="1">
        <v>2.737391471862793</v>
      </c>
      <c r="AH73" s="1">
        <v>1</v>
      </c>
      <c r="AI73" s="1">
        <v>0</v>
      </c>
      <c r="AJ73" s="1">
        <v>0.15999999642372131</v>
      </c>
      <c r="AK73" s="1">
        <v>111115</v>
      </c>
      <c r="AL73">
        <f t="shared" si="95"/>
        <v>9.750612008181891</v>
      </c>
      <c r="AM73">
        <f t="shared" si="96"/>
        <v>1.1360028454347143E-2</v>
      </c>
      <c r="AN73">
        <f t="shared" si="97"/>
        <v>302.10089149475095</v>
      </c>
      <c r="AO73">
        <f t="shared" si="98"/>
        <v>302.24725761413572</v>
      </c>
      <c r="AP73">
        <f t="shared" si="99"/>
        <v>239.78804151531949</v>
      </c>
      <c r="AQ73">
        <f t="shared" si="100"/>
        <v>-1.7674057292235421</v>
      </c>
      <c r="AR73">
        <f t="shared" si="101"/>
        <v>4.0103582983465627</v>
      </c>
      <c r="AS73">
        <f t="shared" si="102"/>
        <v>52.540604518367239</v>
      </c>
      <c r="AT73">
        <f t="shared" si="103"/>
        <v>33.677742885066458</v>
      </c>
      <c r="AU73">
        <f t="shared" si="104"/>
        <v>29.024074554443359</v>
      </c>
      <c r="AV73">
        <f t="shared" si="105"/>
        <v>4.0273788504072554</v>
      </c>
      <c r="AW73">
        <f t="shared" si="106"/>
        <v>0.32527286012370021</v>
      </c>
      <c r="AX73">
        <f t="shared" si="107"/>
        <v>1.4397785174935707</v>
      </c>
      <c r="AY73">
        <f t="shared" si="108"/>
        <v>2.5876003329136847</v>
      </c>
      <c r="AZ73">
        <f t="shared" si="109"/>
        <v>0.20512254506323982</v>
      </c>
      <c r="BA73">
        <f t="shared" si="110"/>
        <v>17.026327983934362</v>
      </c>
      <c r="BB73">
        <f t="shared" si="111"/>
        <v>0.56089204435885354</v>
      </c>
      <c r="BC73">
        <f t="shared" si="112"/>
        <v>37.646996656090096</v>
      </c>
      <c r="BD73">
        <f t="shared" si="113"/>
        <v>389.39314221742507</v>
      </c>
      <c r="BE73">
        <f t="shared" si="114"/>
        <v>3.1223292133863115E-2</v>
      </c>
    </row>
    <row r="74" spans="1:115" x14ac:dyDescent="0.25">
      <c r="A74" s="1">
        <v>50</v>
      </c>
      <c r="B74" s="1" t="s">
        <v>110</v>
      </c>
      <c r="C74" s="1">
        <v>21060206</v>
      </c>
      <c r="D74" s="1">
        <v>1</v>
      </c>
      <c r="E74" s="1">
        <v>0</v>
      </c>
      <c r="F74">
        <f t="shared" si="87"/>
        <v>29.518833225707887</v>
      </c>
      <c r="G74">
        <f t="shared" si="88"/>
        <v>0.34637240775689437</v>
      </c>
      <c r="H74">
        <f t="shared" si="89"/>
        <v>236.18182397439423</v>
      </c>
      <c r="I74">
        <f t="shared" si="90"/>
        <v>11.347947643118632</v>
      </c>
      <c r="J74">
        <f t="shared" si="91"/>
        <v>2.5705353598191927</v>
      </c>
      <c r="K74">
        <f t="shared" si="92"/>
        <v>28.950466156005859</v>
      </c>
      <c r="L74" s="1">
        <v>0.51272291199999998</v>
      </c>
      <c r="M74">
        <f t="shared" si="93"/>
        <v>2.6248153413393811</v>
      </c>
      <c r="N74" s="1">
        <v>1</v>
      </c>
      <c r="O74">
        <f t="shared" si="94"/>
        <v>5.2496306826787622</v>
      </c>
      <c r="P74" s="1">
        <v>29.097562789916992</v>
      </c>
      <c r="Q74" s="1">
        <v>28.950466156005859</v>
      </c>
      <c r="R74" s="1">
        <v>29.043659210205078</v>
      </c>
      <c r="S74" s="1">
        <v>401.28762817382812</v>
      </c>
      <c r="T74" s="1">
        <v>397.797119140625</v>
      </c>
      <c r="U74" s="1">
        <v>17.720212936401367</v>
      </c>
      <c r="V74" s="1">
        <v>18.862133026123047</v>
      </c>
      <c r="W74" s="1">
        <v>33.441749572753906</v>
      </c>
      <c r="X74" s="1">
        <v>35.596790313720703</v>
      </c>
      <c r="Y74" s="1">
        <v>499.91293334960937</v>
      </c>
      <c r="Z74" s="1">
        <v>1498.667236328125</v>
      </c>
      <c r="AA74" s="1">
        <v>0.1979602575302124</v>
      </c>
      <c r="AB74" s="1">
        <v>76.328811645507813</v>
      </c>
      <c r="AC74" s="1">
        <v>1.6462451219558716</v>
      </c>
      <c r="AD74" s="1">
        <v>0.36305135488510132</v>
      </c>
      <c r="AE74" s="1">
        <v>0.66666668653488159</v>
      </c>
      <c r="AF74" s="1">
        <v>-0.21956524252891541</v>
      </c>
      <c r="AG74" s="1">
        <v>2.737391471862793</v>
      </c>
      <c r="AH74" s="1">
        <v>1</v>
      </c>
      <c r="AI74" s="1">
        <v>0</v>
      </c>
      <c r="AJ74" s="1">
        <v>0.15999999642372131</v>
      </c>
      <c r="AK74" s="1">
        <v>111115</v>
      </c>
      <c r="AL74">
        <f t="shared" si="95"/>
        <v>9.7501578659626844</v>
      </c>
      <c r="AM74">
        <f t="shared" si="96"/>
        <v>1.1347947643118632E-2</v>
      </c>
      <c r="AN74">
        <f t="shared" si="97"/>
        <v>302.10046615600584</v>
      </c>
      <c r="AO74">
        <f t="shared" si="98"/>
        <v>302.24756278991697</v>
      </c>
      <c r="AP74">
        <f t="shared" si="99"/>
        <v>239.7867524528483</v>
      </c>
      <c r="AQ74">
        <f t="shared" si="100"/>
        <v>-1.7637266857253522</v>
      </c>
      <c r="AR74">
        <f t="shared" si="101"/>
        <v>4.0102595588026508</v>
      </c>
      <c r="AS74">
        <f t="shared" si="102"/>
        <v>52.539263645652042</v>
      </c>
      <c r="AT74">
        <f t="shared" si="103"/>
        <v>33.677130619528995</v>
      </c>
      <c r="AU74">
        <f t="shared" si="104"/>
        <v>29.024014472961426</v>
      </c>
      <c r="AV74">
        <f t="shared" si="105"/>
        <v>4.0273648511609625</v>
      </c>
      <c r="AW74">
        <f t="shared" si="106"/>
        <v>0.32493320500513745</v>
      </c>
      <c r="AX74">
        <f t="shared" si="107"/>
        <v>1.4397241989834584</v>
      </c>
      <c r="AY74">
        <f t="shared" si="108"/>
        <v>2.5876406521775044</v>
      </c>
      <c r="AZ74">
        <f t="shared" si="109"/>
        <v>0.20490642991618208</v>
      </c>
      <c r="BA74">
        <f t="shared" si="110"/>
        <v>18.027477956234019</v>
      </c>
      <c r="BB74">
        <f t="shared" si="111"/>
        <v>0.59372431978548779</v>
      </c>
      <c r="BC74">
        <f t="shared" si="112"/>
        <v>37.64230505189132</v>
      </c>
      <c r="BD74">
        <f t="shared" si="113"/>
        <v>390.20602802135966</v>
      </c>
      <c r="BE74">
        <f t="shared" si="114"/>
        <v>2.8476159906919155E-2</v>
      </c>
    </row>
    <row r="75" spans="1:115" x14ac:dyDescent="0.25">
      <c r="A75" s="1">
        <v>51</v>
      </c>
      <c r="B75" s="1" t="s">
        <v>110</v>
      </c>
      <c r="C75" s="1">
        <v>21060206</v>
      </c>
      <c r="D75" s="1">
        <v>1</v>
      </c>
      <c r="E75" s="1">
        <v>0</v>
      </c>
      <c r="F75">
        <f t="shared" si="87"/>
        <v>29.107225185513332</v>
      </c>
      <c r="G75">
        <f t="shared" si="88"/>
        <v>0.3457559497080252</v>
      </c>
      <c r="H75">
        <f t="shared" si="89"/>
        <v>237.9265045943329</v>
      </c>
      <c r="I75">
        <f t="shared" si="90"/>
        <v>11.32920536132783</v>
      </c>
      <c r="J75">
        <f t="shared" si="91"/>
        <v>2.570580509211235</v>
      </c>
      <c r="K75">
        <f t="shared" si="92"/>
        <v>28.950340270996094</v>
      </c>
      <c r="L75" s="1">
        <v>0.51272291199999998</v>
      </c>
      <c r="M75">
        <f t="shared" si="93"/>
        <v>2.6248153413393811</v>
      </c>
      <c r="N75" s="1">
        <v>1</v>
      </c>
      <c r="O75">
        <f t="shared" si="94"/>
        <v>5.2496306826787622</v>
      </c>
      <c r="P75" s="1">
        <v>29.097776412963867</v>
      </c>
      <c r="Q75" s="1">
        <v>28.950340270996094</v>
      </c>
      <c r="R75" s="1">
        <v>29.043472290039063</v>
      </c>
      <c r="S75" s="1">
        <v>401.2701416015625</v>
      </c>
      <c r="T75" s="1">
        <v>397.82235717773437</v>
      </c>
      <c r="U75" s="1">
        <v>17.721073150634766</v>
      </c>
      <c r="V75" s="1">
        <v>18.861183166503906</v>
      </c>
      <c r="W75" s="1">
        <v>33.442913055419922</v>
      </c>
      <c r="X75" s="1">
        <v>35.594509124755859</v>
      </c>
      <c r="Y75" s="1">
        <v>499.880126953125</v>
      </c>
      <c r="Z75" s="1">
        <v>1498.650634765625</v>
      </c>
      <c r="AA75" s="1">
        <v>0.27382606267929077</v>
      </c>
      <c r="AB75" s="1">
        <v>76.328712463378906</v>
      </c>
      <c r="AC75" s="1">
        <v>1.6462451219558716</v>
      </c>
      <c r="AD75" s="1">
        <v>0.36305135488510132</v>
      </c>
      <c r="AE75" s="1">
        <v>0.66666668653488159</v>
      </c>
      <c r="AF75" s="1">
        <v>-0.21956524252891541</v>
      </c>
      <c r="AG75" s="1">
        <v>2.737391471862793</v>
      </c>
      <c r="AH75" s="1">
        <v>1</v>
      </c>
      <c r="AI75" s="1">
        <v>0</v>
      </c>
      <c r="AJ75" s="1">
        <v>0.15999999642372131</v>
      </c>
      <c r="AK75" s="1">
        <v>111115</v>
      </c>
      <c r="AL75">
        <f t="shared" si="95"/>
        <v>9.7495180194546283</v>
      </c>
      <c r="AM75">
        <f t="shared" si="96"/>
        <v>1.1329205361327831E-2</v>
      </c>
      <c r="AN75">
        <f t="shared" si="97"/>
        <v>302.10034027099607</v>
      </c>
      <c r="AO75">
        <f t="shared" si="98"/>
        <v>302.24777641296384</v>
      </c>
      <c r="AP75">
        <f t="shared" si="99"/>
        <v>239.78409620290768</v>
      </c>
      <c r="AQ75">
        <f t="shared" si="100"/>
        <v>-1.7580869740405671</v>
      </c>
      <c r="AR75">
        <f t="shared" si="101"/>
        <v>4.0102303358464342</v>
      </c>
      <c r="AS75">
        <f t="shared" si="102"/>
        <v>52.538949058920231</v>
      </c>
      <c r="AT75">
        <f t="shared" si="103"/>
        <v>33.677765892416325</v>
      </c>
      <c r="AU75">
        <f t="shared" si="104"/>
        <v>29.02405834197998</v>
      </c>
      <c r="AV75">
        <f t="shared" si="105"/>
        <v>4.0273750728286792</v>
      </c>
      <c r="AW75">
        <f t="shared" si="106"/>
        <v>0.32439063849493677</v>
      </c>
      <c r="AX75">
        <f t="shared" si="107"/>
        <v>1.4396498266351991</v>
      </c>
      <c r="AY75">
        <f t="shared" si="108"/>
        <v>2.5877252461934801</v>
      </c>
      <c r="AZ75">
        <f t="shared" si="109"/>
        <v>0.20456121508890107</v>
      </c>
      <c r="BA75">
        <f t="shared" si="110"/>
        <v>18.160623756597637</v>
      </c>
      <c r="BB75">
        <f t="shared" si="111"/>
        <v>0.59807223073698423</v>
      </c>
      <c r="BC75">
        <f t="shared" si="112"/>
        <v>37.633925985799557</v>
      </c>
      <c r="BD75">
        <f t="shared" si="113"/>
        <v>390.33711557205407</v>
      </c>
      <c r="BE75">
        <f t="shared" si="114"/>
        <v>2.8063412742040442E-2</v>
      </c>
    </row>
    <row r="76" spans="1:115" x14ac:dyDescent="0.25">
      <c r="A76" s="1">
        <v>52</v>
      </c>
      <c r="B76" s="1" t="s">
        <v>111</v>
      </c>
      <c r="C76" s="1">
        <v>21060206</v>
      </c>
      <c r="D76" s="1">
        <v>1</v>
      </c>
      <c r="E76" s="1">
        <v>0</v>
      </c>
      <c r="F76">
        <f t="shared" si="87"/>
        <v>30.410827719266571</v>
      </c>
      <c r="G76">
        <f t="shared" si="88"/>
        <v>0.34630944994320129</v>
      </c>
      <c r="H76">
        <f t="shared" si="89"/>
        <v>231.99016972165981</v>
      </c>
      <c r="I76">
        <f t="shared" si="90"/>
        <v>11.345713583386306</v>
      </c>
      <c r="J76">
        <f t="shared" si="91"/>
        <v>2.5704592884138568</v>
      </c>
      <c r="K76">
        <f t="shared" si="92"/>
        <v>28.950637817382813</v>
      </c>
      <c r="L76" s="1">
        <v>0.51272291199999998</v>
      </c>
      <c r="M76">
        <f t="shared" si="93"/>
        <v>2.6248153413393811</v>
      </c>
      <c r="N76" s="1">
        <v>1</v>
      </c>
      <c r="O76">
        <f t="shared" si="94"/>
        <v>5.2496306826787622</v>
      </c>
      <c r="P76" s="1">
        <v>29.098426818847656</v>
      </c>
      <c r="Q76" s="1">
        <v>28.950637817382813</v>
      </c>
      <c r="R76" s="1">
        <v>29.043445587158203</v>
      </c>
      <c r="S76" s="1">
        <v>401.45187377929687</v>
      </c>
      <c r="T76" s="1">
        <v>397.86968994140625</v>
      </c>
      <c r="U76" s="1">
        <v>17.721935272216797</v>
      </c>
      <c r="V76" s="1">
        <v>18.863691329956055</v>
      </c>
      <c r="W76" s="1">
        <v>33.443256378173828</v>
      </c>
      <c r="X76" s="1">
        <v>35.597877502441406</v>
      </c>
      <c r="Y76" s="1">
        <v>499.88552856445312</v>
      </c>
      <c r="Z76" s="1">
        <v>1498.603271484375</v>
      </c>
      <c r="AA76" s="1">
        <v>0.33309674263000488</v>
      </c>
      <c r="AB76" s="1">
        <v>76.328651428222656</v>
      </c>
      <c r="AC76" s="1">
        <v>1.6462451219558716</v>
      </c>
      <c r="AD76" s="1">
        <v>0.36305135488510132</v>
      </c>
      <c r="AE76" s="1">
        <v>0.66666668653488159</v>
      </c>
      <c r="AF76" s="1">
        <v>-0.21956524252891541</v>
      </c>
      <c r="AG76" s="1">
        <v>2.737391471862793</v>
      </c>
      <c r="AH76" s="1">
        <v>1</v>
      </c>
      <c r="AI76" s="1">
        <v>0</v>
      </c>
      <c r="AJ76" s="1">
        <v>0.15999999642372131</v>
      </c>
      <c r="AK76" s="1">
        <v>111115</v>
      </c>
      <c r="AL76">
        <f t="shared" si="95"/>
        <v>9.7496233709261872</v>
      </c>
      <c r="AM76">
        <f t="shared" si="96"/>
        <v>1.1345713583386307E-2</v>
      </c>
      <c r="AN76">
        <f t="shared" si="97"/>
        <v>302.10063781738279</v>
      </c>
      <c r="AO76">
        <f t="shared" si="98"/>
        <v>302.24842681884763</v>
      </c>
      <c r="AP76">
        <f t="shared" si="99"/>
        <v>239.77651807807706</v>
      </c>
      <c r="AQ76">
        <f t="shared" si="100"/>
        <v>-1.7630688742429679</v>
      </c>
      <c r="AR76">
        <f t="shared" si="101"/>
        <v>4.0102994085876587</v>
      </c>
      <c r="AS76">
        <f t="shared" si="102"/>
        <v>52.539896009545416</v>
      </c>
      <c r="AT76">
        <f t="shared" si="103"/>
        <v>33.676204679589361</v>
      </c>
      <c r="AU76">
        <f t="shared" si="104"/>
        <v>29.024532318115234</v>
      </c>
      <c r="AV76">
        <f t="shared" si="105"/>
        <v>4.0274855127246036</v>
      </c>
      <c r="AW76">
        <f t="shared" si="106"/>
        <v>0.32487779908960834</v>
      </c>
      <c r="AX76">
        <f t="shared" si="107"/>
        <v>1.4398401201738016</v>
      </c>
      <c r="AY76">
        <f t="shared" si="108"/>
        <v>2.5876453925508018</v>
      </c>
      <c r="AZ76">
        <f t="shared" si="109"/>
        <v>0.20487117672483854</v>
      </c>
      <c r="BA76">
        <f t="shared" si="110"/>
        <v>17.707496799458788</v>
      </c>
      <c r="BB76">
        <f t="shared" si="111"/>
        <v>0.58308078143832642</v>
      </c>
      <c r="BC76">
        <f t="shared" si="112"/>
        <v>37.643997697693443</v>
      </c>
      <c r="BD76">
        <f t="shared" si="113"/>
        <v>390.04921267307759</v>
      </c>
      <c r="BE76">
        <f t="shared" si="114"/>
        <v>2.9349761298160398E-2</v>
      </c>
    </row>
    <row r="77" spans="1:115" x14ac:dyDescent="0.25">
      <c r="A77" s="1">
        <v>53</v>
      </c>
      <c r="B77" s="1" t="s">
        <v>112</v>
      </c>
      <c r="C77" s="1">
        <v>21060206</v>
      </c>
      <c r="D77" s="1">
        <v>1</v>
      </c>
      <c r="E77" s="1">
        <v>0</v>
      </c>
      <c r="F77">
        <f t="shared" si="87"/>
        <v>32.911132760572897</v>
      </c>
      <c r="G77">
        <f t="shared" si="88"/>
        <v>0.34655297701336507</v>
      </c>
      <c r="H77">
        <f t="shared" si="89"/>
        <v>220.26130752957698</v>
      </c>
      <c r="I77">
        <f t="shared" si="90"/>
        <v>11.355036877243119</v>
      </c>
      <c r="J77">
        <f t="shared" si="91"/>
        <v>2.5708643867293954</v>
      </c>
      <c r="K77">
        <f t="shared" si="92"/>
        <v>28.953227996826172</v>
      </c>
      <c r="L77" s="1">
        <v>0.51272291199999998</v>
      </c>
      <c r="M77">
        <f t="shared" si="93"/>
        <v>2.6248153413393811</v>
      </c>
      <c r="N77" s="1">
        <v>1</v>
      </c>
      <c r="O77">
        <f t="shared" si="94"/>
        <v>5.2496306826787622</v>
      </c>
      <c r="P77" s="1">
        <v>29.098756790161133</v>
      </c>
      <c r="Q77" s="1">
        <v>28.953227996826172</v>
      </c>
      <c r="R77" s="1">
        <v>29.043739318847656</v>
      </c>
      <c r="S77" s="1">
        <v>401.75640869140625</v>
      </c>
      <c r="T77" s="1">
        <v>397.91748046875</v>
      </c>
      <c r="U77" s="1">
        <v>17.723594665527344</v>
      </c>
      <c r="V77" s="1">
        <v>18.866243362426758</v>
      </c>
      <c r="W77" s="1">
        <v>33.445781707763672</v>
      </c>
      <c r="X77" s="1">
        <v>35.602046966552734</v>
      </c>
      <c r="Y77" s="1">
        <v>499.9041748046875</v>
      </c>
      <c r="Z77" s="1">
        <v>1498.55322265625</v>
      </c>
      <c r="AA77" s="1">
        <v>0.37340265512466431</v>
      </c>
      <c r="AB77" s="1">
        <v>76.328727722167969</v>
      </c>
      <c r="AC77" s="1">
        <v>1.6462451219558716</v>
      </c>
      <c r="AD77" s="1">
        <v>0.36305135488510132</v>
      </c>
      <c r="AE77" s="1">
        <v>0.66666668653488159</v>
      </c>
      <c r="AF77" s="1">
        <v>-0.21956524252891541</v>
      </c>
      <c r="AG77" s="1">
        <v>2.737391471862793</v>
      </c>
      <c r="AH77" s="1">
        <v>1</v>
      </c>
      <c r="AI77" s="1">
        <v>0</v>
      </c>
      <c r="AJ77" s="1">
        <v>0.15999999642372131</v>
      </c>
      <c r="AK77" s="1">
        <v>111115</v>
      </c>
      <c r="AL77">
        <f t="shared" si="95"/>
        <v>9.7499870418251842</v>
      </c>
      <c r="AM77">
        <f t="shared" si="96"/>
        <v>1.1355036877243119E-2</v>
      </c>
      <c r="AN77">
        <f t="shared" si="97"/>
        <v>302.10322799682615</v>
      </c>
      <c r="AO77">
        <f t="shared" si="98"/>
        <v>302.24875679016111</v>
      </c>
      <c r="AP77">
        <f t="shared" si="99"/>
        <v>239.76851026575605</v>
      </c>
      <c r="AQ77">
        <f t="shared" si="100"/>
        <v>-1.7661035073456453</v>
      </c>
      <c r="AR77">
        <f t="shared" si="101"/>
        <v>4.0109007394802259</v>
      </c>
      <c r="AS77">
        <f t="shared" si="102"/>
        <v>52.547721666207586</v>
      </c>
      <c r="AT77">
        <f t="shared" si="103"/>
        <v>33.681478303780828</v>
      </c>
      <c r="AU77">
        <f t="shared" si="104"/>
        <v>29.025992393493652</v>
      </c>
      <c r="AV77">
        <f t="shared" si="105"/>
        <v>4.0278257375323232</v>
      </c>
      <c r="AW77">
        <f t="shared" si="106"/>
        <v>0.32509210775314623</v>
      </c>
      <c r="AX77">
        <f t="shared" si="107"/>
        <v>1.4400363527508306</v>
      </c>
      <c r="AY77">
        <f t="shared" si="108"/>
        <v>2.5877893847814928</v>
      </c>
      <c r="AZ77">
        <f t="shared" si="109"/>
        <v>0.20500753576554925</v>
      </c>
      <c r="BA77">
        <f t="shared" si="110"/>
        <v>16.812265370153785</v>
      </c>
      <c r="BB77">
        <f t="shared" si="111"/>
        <v>0.55353513816509736</v>
      </c>
      <c r="BC77">
        <f t="shared" si="112"/>
        <v>37.645898702495728</v>
      </c>
      <c r="BD77">
        <f t="shared" si="113"/>
        <v>389.45402238714229</v>
      </c>
      <c r="BE77">
        <f t="shared" si="114"/>
        <v>3.1812976599771794E-2</v>
      </c>
    </row>
    <row r="78" spans="1:115" x14ac:dyDescent="0.25">
      <c r="A78" s="1">
        <v>54</v>
      </c>
      <c r="B78" s="1" t="s">
        <v>112</v>
      </c>
      <c r="C78" s="1">
        <v>21060206</v>
      </c>
      <c r="D78" s="1">
        <v>1</v>
      </c>
      <c r="E78" s="1">
        <v>0</v>
      </c>
      <c r="F78">
        <f t="shared" si="87"/>
        <v>34.362182497851471</v>
      </c>
      <c r="G78">
        <f t="shared" si="88"/>
        <v>0.34500934111331327</v>
      </c>
      <c r="H78">
        <f t="shared" si="89"/>
        <v>212.74229448163146</v>
      </c>
      <c r="I78">
        <f t="shared" si="90"/>
        <v>11.311769149133413</v>
      </c>
      <c r="J78">
        <f t="shared" si="91"/>
        <v>2.5718113233736926</v>
      </c>
      <c r="K78">
        <f t="shared" si="92"/>
        <v>28.956371307373047</v>
      </c>
      <c r="L78" s="1">
        <v>0.51272291199999998</v>
      </c>
      <c r="M78">
        <f t="shared" si="93"/>
        <v>2.6248153413393811</v>
      </c>
      <c r="N78" s="1">
        <v>1</v>
      </c>
      <c r="O78">
        <f t="shared" si="94"/>
        <v>5.2496306826787622</v>
      </c>
      <c r="P78" s="1">
        <v>29.098947525024414</v>
      </c>
      <c r="Q78" s="1">
        <v>28.956371307373047</v>
      </c>
      <c r="R78" s="1">
        <v>29.044086456298828</v>
      </c>
      <c r="S78" s="1">
        <v>401.97286987304687</v>
      </c>
      <c r="T78" s="1">
        <v>397.98690795898437</v>
      </c>
      <c r="U78" s="1">
        <v>17.72511100769043</v>
      </c>
      <c r="V78" s="1">
        <v>18.863378524780273</v>
      </c>
      <c r="W78" s="1">
        <v>33.448318481445312</v>
      </c>
      <c r="X78" s="1">
        <v>35.596294403076172</v>
      </c>
      <c r="Y78" s="1">
        <v>499.91757202148437</v>
      </c>
      <c r="Z78" s="1">
        <v>1498.5255126953125</v>
      </c>
      <c r="AA78" s="1">
        <v>0.3603614866733551</v>
      </c>
      <c r="AB78" s="1">
        <v>76.328811645507813</v>
      </c>
      <c r="AC78" s="1">
        <v>1.6462451219558716</v>
      </c>
      <c r="AD78" s="1">
        <v>0.36305135488510132</v>
      </c>
      <c r="AE78" s="1">
        <v>0.66666668653488159</v>
      </c>
      <c r="AF78" s="1">
        <v>-0.21956524252891541</v>
      </c>
      <c r="AG78" s="1">
        <v>2.737391471862793</v>
      </c>
      <c r="AH78" s="1">
        <v>1</v>
      </c>
      <c r="AI78" s="1">
        <v>0</v>
      </c>
      <c r="AJ78" s="1">
        <v>0.15999999642372131</v>
      </c>
      <c r="AK78" s="1">
        <v>111115</v>
      </c>
      <c r="AL78">
        <f t="shared" si="95"/>
        <v>9.7502483372828941</v>
      </c>
      <c r="AM78">
        <f t="shared" si="96"/>
        <v>1.1311769149133413E-2</v>
      </c>
      <c r="AN78">
        <f t="shared" si="97"/>
        <v>302.10637130737302</v>
      </c>
      <c r="AO78">
        <f t="shared" si="98"/>
        <v>302.24894752502439</v>
      </c>
      <c r="AP78">
        <f t="shared" si="99"/>
        <v>239.76407667210515</v>
      </c>
      <c r="AQ78">
        <f t="shared" si="100"/>
        <v>-1.7533699453288785</v>
      </c>
      <c r="AR78">
        <f t="shared" si="101"/>
        <v>4.0116305897895632</v>
      </c>
      <c r="AS78">
        <f t="shared" si="102"/>
        <v>52.557225814292629</v>
      </c>
      <c r="AT78">
        <f t="shared" si="103"/>
        <v>33.693847289512355</v>
      </c>
      <c r="AU78">
        <f t="shared" si="104"/>
        <v>29.02765941619873</v>
      </c>
      <c r="AV78">
        <f t="shared" si="105"/>
        <v>4.0282142155691583</v>
      </c>
      <c r="AW78">
        <f t="shared" si="106"/>
        <v>0.32373336179216966</v>
      </c>
      <c r="AX78">
        <f t="shared" si="107"/>
        <v>1.4398192664158704</v>
      </c>
      <c r="AY78">
        <f t="shared" si="108"/>
        <v>2.5883949491532876</v>
      </c>
      <c r="AZ78">
        <f t="shared" si="109"/>
        <v>0.20414302830886907</v>
      </c>
      <c r="BA78">
        <f t="shared" si="110"/>
        <v>16.238366524521602</v>
      </c>
      <c r="BB78">
        <f t="shared" si="111"/>
        <v>0.53454596175700386</v>
      </c>
      <c r="BC78">
        <f t="shared" si="112"/>
        <v>37.616857759155742</v>
      </c>
      <c r="BD78">
        <f t="shared" si="113"/>
        <v>389.15029655217427</v>
      </c>
      <c r="BE78">
        <f t="shared" si="114"/>
        <v>3.321588966443273E-2</v>
      </c>
    </row>
    <row r="79" spans="1:115" x14ac:dyDescent="0.25">
      <c r="A79" s="1">
        <v>55</v>
      </c>
      <c r="B79" s="1" t="s">
        <v>113</v>
      </c>
      <c r="C79" s="1">
        <v>21060206</v>
      </c>
      <c r="D79" s="1">
        <v>1</v>
      </c>
      <c r="E79" s="1">
        <v>0</v>
      </c>
      <c r="F79">
        <f t="shared" si="87"/>
        <v>33.255130871468992</v>
      </c>
      <c r="G79">
        <f t="shared" si="88"/>
        <v>0.34429628416767066</v>
      </c>
      <c r="H79">
        <f t="shared" si="89"/>
        <v>217.74810619223231</v>
      </c>
      <c r="I79">
        <f t="shared" si="90"/>
        <v>11.292300388021117</v>
      </c>
      <c r="J79">
        <f t="shared" si="91"/>
        <v>2.5723631609803883</v>
      </c>
      <c r="K79">
        <f t="shared" si="92"/>
        <v>28.95820426940918</v>
      </c>
      <c r="L79" s="1">
        <v>0.51272291199999998</v>
      </c>
      <c r="M79">
        <f t="shared" si="93"/>
        <v>2.6248153413393811</v>
      </c>
      <c r="N79" s="1">
        <v>1</v>
      </c>
      <c r="O79">
        <f t="shared" si="94"/>
        <v>5.2496306826787622</v>
      </c>
      <c r="P79" s="1">
        <v>29.099449157714844</v>
      </c>
      <c r="Q79" s="1">
        <v>28.95820426940918</v>
      </c>
      <c r="R79" s="1">
        <v>29.043415069580078</v>
      </c>
      <c r="S79" s="1">
        <v>401.9046630859375</v>
      </c>
      <c r="T79" s="1">
        <v>398.033203125</v>
      </c>
      <c r="U79" s="1">
        <v>17.725521087646484</v>
      </c>
      <c r="V79" s="1">
        <v>18.861766815185547</v>
      </c>
      <c r="W79" s="1">
        <v>33.448043823242187</v>
      </c>
      <c r="X79" s="1">
        <v>35.592140197753906</v>
      </c>
      <c r="Y79" s="1">
        <v>499.94598388671875</v>
      </c>
      <c r="Z79" s="1">
        <v>1498.4962158203125</v>
      </c>
      <c r="AA79" s="1">
        <v>0.392365962266922</v>
      </c>
      <c r="AB79" s="1">
        <v>76.328643798828125</v>
      </c>
      <c r="AC79" s="1">
        <v>1.6462451219558716</v>
      </c>
      <c r="AD79" s="1">
        <v>0.36305135488510132</v>
      </c>
      <c r="AE79" s="1">
        <v>0.66666668653488159</v>
      </c>
      <c r="AF79" s="1">
        <v>-0.21956524252891541</v>
      </c>
      <c r="AG79" s="1">
        <v>2.737391471862793</v>
      </c>
      <c r="AH79" s="1">
        <v>1</v>
      </c>
      <c r="AI79" s="1">
        <v>0</v>
      </c>
      <c r="AJ79" s="1">
        <v>0.15999999642372131</v>
      </c>
      <c r="AK79" s="1">
        <v>111115</v>
      </c>
      <c r="AL79">
        <f t="shared" si="95"/>
        <v>9.7508024741191743</v>
      </c>
      <c r="AM79">
        <f t="shared" si="96"/>
        <v>1.1292300388021117E-2</v>
      </c>
      <c r="AN79">
        <f t="shared" si="97"/>
        <v>302.10820426940916</v>
      </c>
      <c r="AO79">
        <f t="shared" si="98"/>
        <v>302.24944915771482</v>
      </c>
      <c r="AP79">
        <f t="shared" si="99"/>
        <v>239.75938917220992</v>
      </c>
      <c r="AQ79">
        <f t="shared" si="100"/>
        <v>-1.7476583035363169</v>
      </c>
      <c r="AR79">
        <f t="shared" si="101"/>
        <v>4.0120562416332426</v>
      </c>
      <c r="AS79">
        <f t="shared" si="102"/>
        <v>52.562917955249191</v>
      </c>
      <c r="AT79">
        <f t="shared" si="103"/>
        <v>33.701151140063644</v>
      </c>
      <c r="AU79">
        <f t="shared" si="104"/>
        <v>29.028826713562012</v>
      </c>
      <c r="AV79">
        <f t="shared" si="105"/>
        <v>4.028486258539238</v>
      </c>
      <c r="AW79">
        <f t="shared" si="106"/>
        <v>0.3231054584750549</v>
      </c>
      <c r="AX79">
        <f t="shared" si="107"/>
        <v>1.4396930806528545</v>
      </c>
      <c r="AY79">
        <f t="shared" si="108"/>
        <v>2.5887931778863837</v>
      </c>
      <c r="AZ79">
        <f t="shared" si="109"/>
        <v>0.20374354428328978</v>
      </c>
      <c r="BA79">
        <f t="shared" si="110"/>
        <v>16.620417635416302</v>
      </c>
      <c r="BB79">
        <f t="shared" si="111"/>
        <v>0.54706015599369429</v>
      </c>
      <c r="BC79">
        <f t="shared" si="112"/>
        <v>37.602007105631984</v>
      </c>
      <c r="BD79">
        <f t="shared" si="113"/>
        <v>389.48128216328109</v>
      </c>
      <c r="BE79">
        <f t="shared" si="114"/>
        <v>3.2105770536194136E-2</v>
      </c>
    </row>
    <row r="80" spans="1:115" x14ac:dyDescent="0.25">
      <c r="A80" s="1">
        <v>56</v>
      </c>
      <c r="B80" s="1" t="s">
        <v>113</v>
      </c>
      <c r="C80" s="1">
        <v>21060206</v>
      </c>
      <c r="D80" s="1">
        <v>1</v>
      </c>
      <c r="E80" s="1">
        <v>0</v>
      </c>
      <c r="F80">
        <f t="shared" si="87"/>
        <v>29.159512789983573</v>
      </c>
      <c r="G80">
        <f t="shared" si="88"/>
        <v>0.34426447022140833</v>
      </c>
      <c r="H80">
        <f t="shared" si="89"/>
        <v>237.36114814558985</v>
      </c>
      <c r="I80">
        <f t="shared" si="90"/>
        <v>11.294118142858707</v>
      </c>
      <c r="J80">
        <f t="shared" si="91"/>
        <v>2.5729810511880222</v>
      </c>
      <c r="K80">
        <f t="shared" si="92"/>
        <v>28.96125602722168</v>
      </c>
      <c r="L80" s="1">
        <v>0.51272291199999998</v>
      </c>
      <c r="M80">
        <f t="shared" si="93"/>
        <v>2.6248153413393811</v>
      </c>
      <c r="N80" s="1">
        <v>1</v>
      </c>
      <c r="O80">
        <f t="shared" si="94"/>
        <v>5.2496306826787622</v>
      </c>
      <c r="P80" s="1">
        <v>29.099781036376953</v>
      </c>
      <c r="Q80" s="1">
        <v>28.96125602722168</v>
      </c>
      <c r="R80" s="1">
        <v>29.043437957763672</v>
      </c>
      <c r="S80" s="1">
        <v>401.55828857421875</v>
      </c>
      <c r="T80" s="1">
        <v>398.10687255859375</v>
      </c>
      <c r="U80" s="1">
        <v>17.726625442504883</v>
      </c>
      <c r="V80" s="1">
        <v>18.862995147705078</v>
      </c>
      <c r="W80" s="1">
        <v>33.449420928955078</v>
      </c>
      <c r="X80" s="1">
        <v>35.593704223632812</v>
      </c>
      <c r="Y80" s="1">
        <v>499.97128295898437</v>
      </c>
      <c r="Z80" s="1">
        <v>1498.427978515625</v>
      </c>
      <c r="AA80" s="1">
        <v>0.37221330404281616</v>
      </c>
      <c r="AB80" s="1">
        <v>76.3284912109375</v>
      </c>
      <c r="AC80" s="1">
        <v>1.6462451219558716</v>
      </c>
      <c r="AD80" s="1">
        <v>0.36305135488510132</v>
      </c>
      <c r="AE80" s="1">
        <v>0.66666668653488159</v>
      </c>
      <c r="AF80" s="1">
        <v>-0.21956524252891541</v>
      </c>
      <c r="AG80" s="1">
        <v>2.737391471862793</v>
      </c>
      <c r="AH80" s="1">
        <v>1</v>
      </c>
      <c r="AI80" s="1">
        <v>0</v>
      </c>
      <c r="AJ80" s="1">
        <v>0.15999999642372131</v>
      </c>
      <c r="AK80" s="1">
        <v>111115</v>
      </c>
      <c r="AL80">
        <f t="shared" si="95"/>
        <v>9.7512958999379453</v>
      </c>
      <c r="AM80">
        <f t="shared" si="96"/>
        <v>1.1294118142858708E-2</v>
      </c>
      <c r="AN80">
        <f t="shared" si="97"/>
        <v>302.11125602722166</v>
      </c>
      <c r="AO80">
        <f t="shared" si="98"/>
        <v>302.24978103637693</v>
      </c>
      <c r="AP80">
        <f t="shared" si="99"/>
        <v>239.74847120370396</v>
      </c>
      <c r="AQ80">
        <f t="shared" si="100"/>
        <v>-1.7484945827134013</v>
      </c>
      <c r="AR80">
        <f t="shared" si="101"/>
        <v>4.0127650105315862</v>
      </c>
      <c r="AS80">
        <f t="shared" si="102"/>
        <v>52.572308804612874</v>
      </c>
      <c r="AT80">
        <f t="shared" si="103"/>
        <v>33.709313656907796</v>
      </c>
      <c r="AU80">
        <f t="shared" si="104"/>
        <v>29.030518531799316</v>
      </c>
      <c r="AV80">
        <f t="shared" si="105"/>
        <v>4.0288805714748825</v>
      </c>
      <c r="AW80">
        <f t="shared" si="106"/>
        <v>0.32307744003630001</v>
      </c>
      <c r="AX80">
        <f t="shared" si="107"/>
        <v>1.4397839593435637</v>
      </c>
      <c r="AY80">
        <f t="shared" si="108"/>
        <v>2.5890966121313186</v>
      </c>
      <c r="AZ80">
        <f t="shared" si="109"/>
        <v>0.20372571874300602</v>
      </c>
      <c r="BA80">
        <f t="shared" si="110"/>
        <v>18.117418310048688</v>
      </c>
      <c r="BB80">
        <f t="shared" si="111"/>
        <v>0.59622469368612774</v>
      </c>
      <c r="BC80">
        <f t="shared" si="112"/>
        <v>37.597344314840463</v>
      </c>
      <c r="BD80">
        <f t="shared" si="113"/>
        <v>390.60818462300915</v>
      </c>
      <c r="BE80">
        <f t="shared" si="114"/>
        <v>2.8067006416573354E-2</v>
      </c>
    </row>
    <row r="81" spans="1:115" x14ac:dyDescent="0.25">
      <c r="A81" s="1">
        <v>57</v>
      </c>
      <c r="B81" s="1" t="s">
        <v>114</v>
      </c>
      <c r="C81" s="1">
        <v>21060206</v>
      </c>
      <c r="D81" s="1">
        <v>1</v>
      </c>
      <c r="E81" s="1">
        <v>0</v>
      </c>
      <c r="F81">
        <f t="shared" si="87"/>
        <v>24.226479435489889</v>
      </c>
      <c r="G81">
        <f t="shared" si="88"/>
        <v>0.34336961606298011</v>
      </c>
      <c r="H81">
        <f t="shared" si="89"/>
        <v>260.67055754929072</v>
      </c>
      <c r="I81">
        <f t="shared" si="90"/>
        <v>11.268131856268145</v>
      </c>
      <c r="J81">
        <f t="shared" si="91"/>
        <v>2.5733328959809358</v>
      </c>
      <c r="K81">
        <f t="shared" si="92"/>
        <v>28.962663650512695</v>
      </c>
      <c r="L81" s="1">
        <v>0.51272291199999998</v>
      </c>
      <c r="M81">
        <f t="shared" si="93"/>
        <v>2.6248153413393811</v>
      </c>
      <c r="N81" s="1">
        <v>1</v>
      </c>
      <c r="O81">
        <f t="shared" si="94"/>
        <v>5.2496306826787622</v>
      </c>
      <c r="P81" s="1">
        <v>29.100513458251953</v>
      </c>
      <c r="Q81" s="1">
        <v>28.962663650512695</v>
      </c>
      <c r="R81" s="1">
        <v>29.043157577514648</v>
      </c>
      <c r="S81" s="1">
        <v>401.09024047851562</v>
      </c>
      <c r="T81" s="1">
        <v>398.145751953125</v>
      </c>
      <c r="U81" s="1">
        <v>17.728931427001953</v>
      </c>
      <c r="V81" s="1">
        <v>18.862676620483398</v>
      </c>
      <c r="W81" s="1">
        <v>33.452342987060547</v>
      </c>
      <c r="X81" s="1">
        <v>35.591583251953125</v>
      </c>
      <c r="Y81" s="1">
        <v>499.97579956054687</v>
      </c>
      <c r="Z81" s="1">
        <v>1498.5443115234375</v>
      </c>
      <c r="AA81" s="1">
        <v>0.38762179017066956</v>
      </c>
      <c r="AB81" s="1">
        <v>76.328460693359375</v>
      </c>
      <c r="AC81" s="1">
        <v>1.6462451219558716</v>
      </c>
      <c r="AD81" s="1">
        <v>0.36305135488510132</v>
      </c>
      <c r="AE81" s="1">
        <v>0.66666668653488159</v>
      </c>
      <c r="AF81" s="1">
        <v>-0.21956524252891541</v>
      </c>
      <c r="AG81" s="1">
        <v>2.737391471862793</v>
      </c>
      <c r="AH81" s="1">
        <v>1</v>
      </c>
      <c r="AI81" s="1">
        <v>0</v>
      </c>
      <c r="AJ81" s="1">
        <v>0.15999999642372131</v>
      </c>
      <c r="AK81" s="1">
        <v>111115</v>
      </c>
      <c r="AL81">
        <f t="shared" si="95"/>
        <v>9.7513839904339381</v>
      </c>
      <c r="AM81">
        <f t="shared" si="96"/>
        <v>1.1268131856268146E-2</v>
      </c>
      <c r="AN81">
        <f t="shared" si="97"/>
        <v>302.11266365051267</v>
      </c>
      <c r="AO81">
        <f t="shared" si="98"/>
        <v>302.25051345825193</v>
      </c>
      <c r="AP81">
        <f t="shared" si="99"/>
        <v>239.76708448453792</v>
      </c>
      <c r="AQ81">
        <f t="shared" si="100"/>
        <v>-1.740613761407493</v>
      </c>
      <c r="AR81">
        <f t="shared" si="101"/>
        <v>4.0130919669790517</v>
      </c>
      <c r="AS81">
        <f t="shared" si="102"/>
        <v>52.57661336969938</v>
      </c>
      <c r="AT81">
        <f t="shared" si="103"/>
        <v>33.713936749215982</v>
      </c>
      <c r="AU81">
        <f t="shared" si="104"/>
        <v>29.031588554382324</v>
      </c>
      <c r="AV81">
        <f t="shared" si="105"/>
        <v>4.0291299795549262</v>
      </c>
      <c r="AW81">
        <f t="shared" si="106"/>
        <v>0.32228921432193908</v>
      </c>
      <c r="AX81">
        <f t="shared" si="107"/>
        <v>1.4397590709981158</v>
      </c>
      <c r="AY81">
        <f t="shared" si="108"/>
        <v>2.5893709085568104</v>
      </c>
      <c r="AZ81">
        <f t="shared" si="109"/>
        <v>0.20322425495677096</v>
      </c>
      <c r="BA81">
        <f t="shared" si="110"/>
        <v>19.89658240581711</v>
      </c>
      <c r="BB81">
        <f t="shared" si="111"/>
        <v>0.65471138715045318</v>
      </c>
      <c r="BC81">
        <f t="shared" si="112"/>
        <v>37.58378210351195</v>
      </c>
      <c r="BD81">
        <f t="shared" si="113"/>
        <v>391.91564754867147</v>
      </c>
      <c r="BE81">
        <f t="shared" si="114"/>
        <v>2.3232619823519259E-2</v>
      </c>
    </row>
    <row r="82" spans="1:115" x14ac:dyDescent="0.25">
      <c r="A82" s="1">
        <v>58</v>
      </c>
      <c r="B82" s="1" t="s">
        <v>114</v>
      </c>
      <c r="C82" s="1">
        <v>21060206</v>
      </c>
      <c r="D82" s="1">
        <v>1</v>
      </c>
      <c r="E82" s="1">
        <v>0</v>
      </c>
      <c r="F82">
        <f t="shared" si="87"/>
        <v>19.379693805527982</v>
      </c>
      <c r="G82">
        <f t="shared" si="88"/>
        <v>0.34347221434231645</v>
      </c>
      <c r="H82">
        <f t="shared" si="89"/>
        <v>283.91842777429559</v>
      </c>
      <c r="I82">
        <f t="shared" si="90"/>
        <v>11.27176373084764</v>
      </c>
      <c r="J82">
        <f t="shared" si="91"/>
        <v>2.5734326860499293</v>
      </c>
      <c r="K82">
        <f t="shared" si="92"/>
        <v>28.963655471801758</v>
      </c>
      <c r="L82" s="1">
        <v>0.51272291199999998</v>
      </c>
      <c r="M82">
        <f t="shared" si="93"/>
        <v>2.6248153413393811</v>
      </c>
      <c r="N82" s="1">
        <v>1</v>
      </c>
      <c r="O82">
        <f t="shared" si="94"/>
        <v>5.2496306826787622</v>
      </c>
      <c r="P82" s="1">
        <v>29.100919723510742</v>
      </c>
      <c r="Q82" s="1">
        <v>28.963655471801758</v>
      </c>
      <c r="R82" s="1">
        <v>29.042823791503906</v>
      </c>
      <c r="S82" s="1">
        <v>400.61062622070313</v>
      </c>
      <c r="T82" s="1">
        <v>398.16293334960937</v>
      </c>
      <c r="U82" s="1">
        <v>17.730257034301758</v>
      </c>
      <c r="V82" s="1">
        <v>18.864398956298828</v>
      </c>
      <c r="W82" s="1">
        <v>33.454032897949219</v>
      </c>
      <c r="X82" s="1">
        <v>35.593971252441406</v>
      </c>
      <c r="Y82" s="1">
        <v>499.96112060546875</v>
      </c>
      <c r="Z82" s="1">
        <v>1498.7403564453125</v>
      </c>
      <c r="AA82" s="1">
        <v>0.37339642643928528</v>
      </c>
      <c r="AB82" s="1">
        <v>76.328414916992188</v>
      </c>
      <c r="AC82" s="1">
        <v>1.6462451219558716</v>
      </c>
      <c r="AD82" s="1">
        <v>0.36305135488510132</v>
      </c>
      <c r="AE82" s="1">
        <v>0.66666668653488159</v>
      </c>
      <c r="AF82" s="1">
        <v>-0.21956524252891541</v>
      </c>
      <c r="AG82" s="1">
        <v>2.737391471862793</v>
      </c>
      <c r="AH82" s="1">
        <v>1</v>
      </c>
      <c r="AI82" s="1">
        <v>0</v>
      </c>
      <c r="AJ82" s="1">
        <v>0.15999999642372131</v>
      </c>
      <c r="AK82" s="1">
        <v>111115</v>
      </c>
      <c r="AL82">
        <f t="shared" si="95"/>
        <v>9.7510976963219598</v>
      </c>
      <c r="AM82">
        <f t="shared" si="96"/>
        <v>1.127176373084764E-2</v>
      </c>
      <c r="AN82">
        <f t="shared" si="97"/>
        <v>302.11365547180174</v>
      </c>
      <c r="AO82">
        <f t="shared" si="98"/>
        <v>302.25091972351072</v>
      </c>
      <c r="AP82">
        <f t="shared" si="99"/>
        <v>239.79845167133681</v>
      </c>
      <c r="AQ82">
        <f t="shared" si="100"/>
        <v>-1.7415371119473337</v>
      </c>
      <c r="AR82">
        <f t="shared" si="101"/>
        <v>4.0133223567459808</v>
      </c>
      <c r="AS82">
        <f t="shared" si="102"/>
        <v>52.579663302460865</v>
      </c>
      <c r="AT82">
        <f t="shared" si="103"/>
        <v>33.715264346162037</v>
      </c>
      <c r="AU82">
        <f t="shared" si="104"/>
        <v>29.03228759765625</v>
      </c>
      <c r="AV82">
        <f t="shared" si="105"/>
        <v>4.0292929245460902</v>
      </c>
      <c r="AW82">
        <f t="shared" si="106"/>
        <v>0.32237960006410471</v>
      </c>
      <c r="AX82">
        <f t="shared" si="107"/>
        <v>1.4398896706960513</v>
      </c>
      <c r="AY82">
        <f t="shared" si="108"/>
        <v>2.5894032538500387</v>
      </c>
      <c r="AZ82">
        <f t="shared" si="109"/>
        <v>0.20328175663660153</v>
      </c>
      <c r="BA82">
        <f t="shared" si="110"/>
        <v>21.671043557736514</v>
      </c>
      <c r="BB82">
        <f t="shared" si="111"/>
        <v>0.7130709666663001</v>
      </c>
      <c r="BC82">
        <f t="shared" si="112"/>
        <v>37.585935392784251</v>
      </c>
      <c r="BD82">
        <f t="shared" si="113"/>
        <v>393.17923292973285</v>
      </c>
      <c r="BE82">
        <f t="shared" si="114"/>
        <v>1.8526001840913423E-2</v>
      </c>
    </row>
    <row r="83" spans="1:115" x14ac:dyDescent="0.25">
      <c r="A83" s="1">
        <v>59</v>
      </c>
      <c r="B83" s="1" t="s">
        <v>115</v>
      </c>
      <c r="C83" s="1">
        <v>21060206</v>
      </c>
      <c r="D83" s="1">
        <v>1</v>
      </c>
      <c r="E83" s="1">
        <v>0</v>
      </c>
      <c r="F83">
        <f t="shared" si="87"/>
        <v>16.24699832648804</v>
      </c>
      <c r="G83">
        <f t="shared" si="88"/>
        <v>0.34350141786003663</v>
      </c>
      <c r="H83">
        <f t="shared" si="89"/>
        <v>298.90872720728225</v>
      </c>
      <c r="I83">
        <f t="shared" si="90"/>
        <v>11.273235540630143</v>
      </c>
      <c r="J83">
        <f t="shared" si="91"/>
        <v>2.5735570711233788</v>
      </c>
      <c r="K83">
        <f t="shared" si="92"/>
        <v>28.964595794677734</v>
      </c>
      <c r="L83" s="1">
        <v>0.51272291199999998</v>
      </c>
      <c r="M83">
        <f t="shared" si="93"/>
        <v>2.6248153413393811</v>
      </c>
      <c r="N83" s="1">
        <v>1</v>
      </c>
      <c r="O83">
        <f t="shared" si="94"/>
        <v>5.2496306826787622</v>
      </c>
      <c r="P83" s="1">
        <v>29.101709365844727</v>
      </c>
      <c r="Q83" s="1">
        <v>28.964595794677734</v>
      </c>
      <c r="R83" s="1">
        <v>29.043056488037109</v>
      </c>
      <c r="S83" s="1">
        <v>400.27886962890625</v>
      </c>
      <c r="T83" s="1">
        <v>398.1524658203125</v>
      </c>
      <c r="U83" s="1">
        <v>17.731386184692383</v>
      </c>
      <c r="V83" s="1">
        <v>18.865636825561523</v>
      </c>
      <c r="W83" s="1">
        <v>33.454624176025391</v>
      </c>
      <c r="X83" s="1">
        <v>35.594673156738281</v>
      </c>
      <c r="Y83" s="1">
        <v>499.97784423828125</v>
      </c>
      <c r="Z83" s="1">
        <v>1498.9154052734375</v>
      </c>
      <c r="AA83" s="1">
        <v>0.32124066352844238</v>
      </c>
      <c r="AB83" s="1">
        <v>76.328392028808594</v>
      </c>
      <c r="AC83" s="1">
        <v>1.6462451219558716</v>
      </c>
      <c r="AD83" s="1">
        <v>0.36305135488510132</v>
      </c>
      <c r="AE83" s="1">
        <v>0.66666668653488159</v>
      </c>
      <c r="AF83" s="1">
        <v>-0.21956524252891541</v>
      </c>
      <c r="AG83" s="1">
        <v>2.737391471862793</v>
      </c>
      <c r="AH83" s="1">
        <v>1</v>
      </c>
      <c r="AI83" s="1">
        <v>0</v>
      </c>
      <c r="AJ83" s="1">
        <v>0.15999999642372131</v>
      </c>
      <c r="AK83" s="1">
        <v>111115</v>
      </c>
      <c r="AL83">
        <f t="shared" si="95"/>
        <v>9.7514238692395558</v>
      </c>
      <c r="AM83">
        <f t="shared" si="96"/>
        <v>1.1273235540630143E-2</v>
      </c>
      <c r="AN83">
        <f t="shared" si="97"/>
        <v>302.11459579467771</v>
      </c>
      <c r="AO83">
        <f t="shared" si="98"/>
        <v>302.2517093658447</v>
      </c>
      <c r="AP83">
        <f t="shared" si="99"/>
        <v>239.82645948321078</v>
      </c>
      <c r="AQ83">
        <f t="shared" si="100"/>
        <v>-1.7417992641732993</v>
      </c>
      <c r="AR83">
        <f t="shared" si="101"/>
        <v>4.0135407946179669</v>
      </c>
      <c r="AS83">
        <f t="shared" si="102"/>
        <v>52.582540886006583</v>
      </c>
      <c r="AT83">
        <f t="shared" si="103"/>
        <v>33.71690406044506</v>
      </c>
      <c r="AU83">
        <f t="shared" si="104"/>
        <v>29.03315258026123</v>
      </c>
      <c r="AV83">
        <f t="shared" si="105"/>
        <v>4.0294945574753953</v>
      </c>
      <c r="AW83">
        <f t="shared" si="106"/>
        <v>0.32240532680570788</v>
      </c>
      <c r="AX83">
        <f t="shared" si="107"/>
        <v>1.439983723494588</v>
      </c>
      <c r="AY83">
        <f t="shared" si="108"/>
        <v>2.5895108339808073</v>
      </c>
      <c r="AZ83">
        <f t="shared" si="109"/>
        <v>0.20329812354988586</v>
      </c>
      <c r="BA83">
        <f t="shared" si="110"/>
        <v>22.815222511109646</v>
      </c>
      <c r="BB83">
        <f t="shared" si="111"/>
        <v>0.7507393595853824</v>
      </c>
      <c r="BC83">
        <f t="shared" si="112"/>
        <v>37.586508410417792</v>
      </c>
      <c r="BD83">
        <f t="shared" si="113"/>
        <v>393.97437233782648</v>
      </c>
      <c r="BE83">
        <f t="shared" si="114"/>
        <v>1.5500194482674342E-2</v>
      </c>
    </row>
    <row r="84" spans="1:115" x14ac:dyDescent="0.25">
      <c r="A84" s="1">
        <v>60</v>
      </c>
      <c r="B84" s="1" t="s">
        <v>115</v>
      </c>
      <c r="C84" s="1">
        <v>21060206</v>
      </c>
      <c r="D84" s="1">
        <v>1</v>
      </c>
      <c r="E84" s="1">
        <v>0</v>
      </c>
      <c r="F84">
        <f t="shared" si="87"/>
        <v>14.509133777011973</v>
      </c>
      <c r="G84">
        <f t="shared" si="88"/>
        <v>0.34326387211171983</v>
      </c>
      <c r="H84">
        <f t="shared" si="89"/>
        <v>307.13966922749245</v>
      </c>
      <c r="I84">
        <f t="shared" si="90"/>
        <v>11.266829978503885</v>
      </c>
      <c r="J84">
        <f t="shared" si="91"/>
        <v>2.5737587624855709</v>
      </c>
      <c r="K84">
        <f t="shared" si="92"/>
        <v>28.965450286865234</v>
      </c>
      <c r="L84" s="1">
        <v>0.51272291199999998</v>
      </c>
      <c r="M84">
        <f t="shared" si="93"/>
        <v>2.6248153413393811</v>
      </c>
      <c r="N84" s="1">
        <v>1</v>
      </c>
      <c r="O84">
        <f t="shared" si="94"/>
        <v>5.2496306826787622</v>
      </c>
      <c r="P84" s="1">
        <v>29.102045059204102</v>
      </c>
      <c r="Q84" s="1">
        <v>28.965450286865234</v>
      </c>
      <c r="R84" s="1">
        <v>29.042963027954102</v>
      </c>
      <c r="S84" s="1">
        <v>400.0584716796875</v>
      </c>
      <c r="T84" s="1">
        <v>398.11056518554687</v>
      </c>
      <c r="U84" s="1">
        <v>17.73199462890625</v>
      </c>
      <c r="V84" s="1">
        <v>18.865617752075195</v>
      </c>
      <c r="W84" s="1">
        <v>33.455085754394531</v>
      </c>
      <c r="X84" s="1">
        <v>35.593898773193359</v>
      </c>
      <c r="Y84" s="1">
        <v>499.97036743164062</v>
      </c>
      <c r="Z84" s="1">
        <v>1499.1688232421875</v>
      </c>
      <c r="AA84" s="1">
        <v>0.29871737957000732</v>
      </c>
      <c r="AB84" s="1">
        <v>76.328300476074219</v>
      </c>
      <c r="AC84" s="1">
        <v>1.6462451219558716</v>
      </c>
      <c r="AD84" s="1">
        <v>0.36305135488510132</v>
      </c>
      <c r="AE84" s="1">
        <v>0.66666668653488159</v>
      </c>
      <c r="AF84" s="1">
        <v>-0.21956524252891541</v>
      </c>
      <c r="AG84" s="1">
        <v>2.737391471862793</v>
      </c>
      <c r="AH84" s="1">
        <v>1</v>
      </c>
      <c r="AI84" s="1">
        <v>0</v>
      </c>
      <c r="AJ84" s="1">
        <v>0.15999999642372131</v>
      </c>
      <c r="AK84" s="1">
        <v>111115</v>
      </c>
      <c r="AL84">
        <f t="shared" si="95"/>
        <v>9.7512780437563258</v>
      </c>
      <c r="AM84">
        <f t="shared" si="96"/>
        <v>1.1266829978503886E-2</v>
      </c>
      <c r="AN84">
        <f t="shared" si="97"/>
        <v>302.11545028686521</v>
      </c>
      <c r="AO84">
        <f t="shared" si="98"/>
        <v>302.25204505920408</v>
      </c>
      <c r="AP84">
        <f t="shared" si="99"/>
        <v>239.86700635730449</v>
      </c>
      <c r="AQ84">
        <f t="shared" si="100"/>
        <v>-1.7396395070510335</v>
      </c>
      <c r="AR84">
        <f t="shared" si="101"/>
        <v>4.0137393029327262</v>
      </c>
      <c r="AS84">
        <f t="shared" si="102"/>
        <v>52.585204673735248</v>
      </c>
      <c r="AT84">
        <f t="shared" si="103"/>
        <v>33.719586921660053</v>
      </c>
      <c r="AU84">
        <f t="shared" si="104"/>
        <v>29.033747673034668</v>
      </c>
      <c r="AV84">
        <f t="shared" si="105"/>
        <v>4.0296332824824281</v>
      </c>
      <c r="AW84">
        <f t="shared" si="106"/>
        <v>0.32219605387505984</v>
      </c>
      <c r="AX84">
        <f t="shared" si="107"/>
        <v>1.4399805404471553</v>
      </c>
      <c r="AY84">
        <f t="shared" si="108"/>
        <v>2.5896527420352728</v>
      </c>
      <c r="AZ84">
        <f t="shared" si="109"/>
        <v>0.20316498836341781</v>
      </c>
      <c r="BA84">
        <f t="shared" si="110"/>
        <v>23.44344896091809</v>
      </c>
      <c r="BB84">
        <f t="shared" si="111"/>
        <v>0.77149338924061028</v>
      </c>
      <c r="BC84">
        <f t="shared" si="112"/>
        <v>37.581967514973769</v>
      </c>
      <c r="BD84">
        <f t="shared" si="113"/>
        <v>394.37938259710404</v>
      </c>
      <c r="BE84">
        <f t="shared" si="114"/>
        <v>1.3826326079401817E-2</v>
      </c>
      <c r="BF84">
        <f>AVERAGE(F70:F84)</f>
        <v>28.692878273078396</v>
      </c>
      <c r="BG84">
        <f>AVERAGE(P70:P84)</f>
        <v>29.098810068766277</v>
      </c>
      <c r="BH84">
        <f>AVERAGE(Q70:Q84)</f>
        <v>28.956009419759116</v>
      </c>
      <c r="BI84">
        <f>AVERAGE(C70:C84)</f>
        <v>21060206</v>
      </c>
      <c r="BJ84">
        <f t="shared" ref="BJ84:DK84" si="115">AVERAGE(D70:D84)</f>
        <v>1</v>
      </c>
      <c r="BK84">
        <f t="shared" si="115"/>
        <v>0</v>
      </c>
      <c r="BL84">
        <f t="shared" si="115"/>
        <v>28.692878273078396</v>
      </c>
      <c r="BM84">
        <f t="shared" si="115"/>
        <v>0.34531190556914049</v>
      </c>
      <c r="BN84">
        <f t="shared" si="115"/>
        <v>239.89642826956026</v>
      </c>
      <c r="BO84">
        <f t="shared" si="115"/>
        <v>11.32066260637394</v>
      </c>
      <c r="BP84">
        <f t="shared" si="115"/>
        <v>2.5717198779351378</v>
      </c>
      <c r="BQ84">
        <f t="shared" si="115"/>
        <v>28.956009419759116</v>
      </c>
      <c r="BR84">
        <f t="shared" si="115"/>
        <v>0.51272291199999998</v>
      </c>
      <c r="BS84">
        <f t="shared" si="115"/>
        <v>2.6248153413393807</v>
      </c>
      <c r="BT84">
        <f t="shared" si="115"/>
        <v>1</v>
      </c>
      <c r="BU84">
        <f t="shared" si="115"/>
        <v>5.2496306826787613</v>
      </c>
      <c r="BV84">
        <f t="shared" si="115"/>
        <v>29.098810068766277</v>
      </c>
      <c r="BW84">
        <f t="shared" si="115"/>
        <v>28.956009419759116</v>
      </c>
      <c r="BX84">
        <f t="shared" si="115"/>
        <v>29.0435183207194</v>
      </c>
      <c r="BY84">
        <f t="shared" si="115"/>
        <v>401.30746866861978</v>
      </c>
      <c r="BZ84">
        <f t="shared" si="115"/>
        <v>397.90278116861981</v>
      </c>
      <c r="CA84">
        <f t="shared" si="115"/>
        <v>17.724398167928062</v>
      </c>
      <c r="CB84">
        <f t="shared" si="115"/>
        <v>18.863522720336913</v>
      </c>
      <c r="CC84">
        <f t="shared" si="115"/>
        <v>33.447154744466147</v>
      </c>
      <c r="CD84">
        <f t="shared" si="115"/>
        <v>35.596761830647786</v>
      </c>
      <c r="CE84">
        <f t="shared" si="115"/>
        <v>499.9342061360677</v>
      </c>
      <c r="CF84">
        <f t="shared" si="115"/>
        <v>1498.6666585286459</v>
      </c>
      <c r="CG84">
        <f t="shared" si="115"/>
        <v>0.27627552449703219</v>
      </c>
      <c r="CH84">
        <f t="shared" si="115"/>
        <v>76.328631591796878</v>
      </c>
      <c r="CI84">
        <f t="shared" si="115"/>
        <v>1.6462451219558716</v>
      </c>
      <c r="CJ84">
        <f t="shared" si="115"/>
        <v>0.36305135488510132</v>
      </c>
      <c r="CK84">
        <f t="shared" si="115"/>
        <v>0.66666668653488159</v>
      </c>
      <c r="CL84">
        <f t="shared" si="115"/>
        <v>-0.21956524252891541</v>
      </c>
      <c r="CM84">
        <f t="shared" si="115"/>
        <v>2.737391471862793</v>
      </c>
      <c r="CN84">
        <f t="shared" si="115"/>
        <v>1</v>
      </c>
      <c r="CO84">
        <f t="shared" si="115"/>
        <v>0</v>
      </c>
      <c r="CP84">
        <f t="shared" si="115"/>
        <v>0.15999999642372131</v>
      </c>
      <c r="CQ84">
        <f t="shared" si="115"/>
        <v>111115</v>
      </c>
      <c r="CR84">
        <f t="shared" si="115"/>
        <v>9.7505727642627296</v>
      </c>
      <c r="CS84">
        <f t="shared" si="115"/>
        <v>1.1320662606373941E-2</v>
      </c>
      <c r="CT84">
        <f t="shared" si="115"/>
        <v>302.10600941975912</v>
      </c>
      <c r="CU84">
        <f t="shared" si="115"/>
        <v>302.24881006876626</v>
      </c>
      <c r="CV84">
        <f t="shared" si="115"/>
        <v>239.78666000493371</v>
      </c>
      <c r="CW84">
        <f t="shared" si="115"/>
        <v>-1.7558702520303935</v>
      </c>
      <c r="CX84">
        <f t="shared" si="115"/>
        <v>4.0115467540834455</v>
      </c>
      <c r="CY84">
        <f t="shared" si="115"/>
        <v>52.556251476342489</v>
      </c>
      <c r="CZ84">
        <f t="shared" si="115"/>
        <v>33.692728756005565</v>
      </c>
      <c r="DA84">
        <f t="shared" si="115"/>
        <v>29.027409744262695</v>
      </c>
      <c r="DB84">
        <f t="shared" si="115"/>
        <v>4.0281561148581693</v>
      </c>
      <c r="DC84">
        <f t="shared" si="115"/>
        <v>0.32399941877629967</v>
      </c>
      <c r="DD84">
        <f t="shared" si="115"/>
        <v>1.439826876148308</v>
      </c>
      <c r="DE84">
        <f t="shared" si="115"/>
        <v>2.5883292387098615</v>
      </c>
      <c r="DF84">
        <f t="shared" si="115"/>
        <v>0.20431233128818818</v>
      </c>
      <c r="DG84">
        <f t="shared" si="115"/>
        <v>18.310961328037781</v>
      </c>
      <c r="DH84">
        <f t="shared" si="115"/>
        <v>0.60287183089502139</v>
      </c>
      <c r="DI84">
        <f t="shared" si="115"/>
        <v>37.621169042324752</v>
      </c>
      <c r="DJ84">
        <f t="shared" si="115"/>
        <v>390.52409340750478</v>
      </c>
      <c r="DK84">
        <f t="shared" si="115"/>
        <v>2.7676429338036216E-2</v>
      </c>
    </row>
    <row r="85" spans="1:115" x14ac:dyDescent="0.25">
      <c r="A85" s="1" t="s">
        <v>9</v>
      </c>
      <c r="B85" s="1" t="s">
        <v>116</v>
      </c>
    </row>
    <row r="86" spans="1:115" x14ac:dyDescent="0.25">
      <c r="A86" s="1" t="s">
        <v>9</v>
      </c>
      <c r="B86" s="1" t="s">
        <v>117</v>
      </c>
    </row>
    <row r="87" spans="1:115" x14ac:dyDescent="0.25">
      <c r="A87" s="1" t="s">
        <v>9</v>
      </c>
      <c r="B87" s="1" t="s">
        <v>118</v>
      </c>
    </row>
    <row r="88" spans="1:115" x14ac:dyDescent="0.25">
      <c r="A88" s="1">
        <v>61</v>
      </c>
      <c r="B88" s="1" t="s">
        <v>119</v>
      </c>
      <c r="C88" s="1">
        <v>21060206</v>
      </c>
      <c r="D88" s="1">
        <v>1</v>
      </c>
      <c r="E88" s="1">
        <v>0</v>
      </c>
      <c r="F88">
        <f t="shared" ref="F88:F102" si="116">(S88-T88*(1000-U88)/(1000-V88))*AL88</f>
        <v>23.606826761153826</v>
      </c>
      <c r="G88">
        <f t="shared" ref="G88:G102" si="117">IF(AW88&lt;&gt;0,1/(1/AW88-1/O88),0)</f>
        <v>0.28461926222967221</v>
      </c>
      <c r="H88">
        <f t="shared" ref="H88:H102" si="118">((AZ88-AM88/2)*T88-F88)/(AZ88+AM88/2)</f>
        <v>240.65150936006728</v>
      </c>
      <c r="I88">
        <f t="shared" ref="I88:I102" si="119">AM88*1000</f>
        <v>10.056050729482612</v>
      </c>
      <c r="J88">
        <f t="shared" ref="J88:J102" si="120">(AR88-AX88)</f>
        <v>2.7179488886015397</v>
      </c>
      <c r="K88">
        <f t="shared" ref="K88:K102" si="121">(Q88+AQ88*E88)</f>
        <v>31.779991149902344</v>
      </c>
      <c r="L88" s="1">
        <v>0.51272291199999998</v>
      </c>
      <c r="M88">
        <f t="shared" ref="M88:M102" si="122">(L88*AF88+AG88)</f>
        <v>2.6248153413393811</v>
      </c>
      <c r="N88" s="1">
        <v>1</v>
      </c>
      <c r="O88">
        <f t="shared" ref="O88:O102" si="123">M88*(N88+1)*(N88+1)/(N88*N88+1)</f>
        <v>5.2496306826787622</v>
      </c>
      <c r="P88" s="1">
        <v>33.479145050048828</v>
      </c>
      <c r="Q88" s="1">
        <v>31.779991149902344</v>
      </c>
      <c r="R88" s="1">
        <v>34.035892486572266</v>
      </c>
      <c r="S88" s="1">
        <v>401.25265502929687</v>
      </c>
      <c r="T88" s="1">
        <v>398.42117309570312</v>
      </c>
      <c r="U88" s="1">
        <v>25.172393798828125</v>
      </c>
      <c r="V88" s="1">
        <v>26.176551818847656</v>
      </c>
      <c r="W88" s="1">
        <v>37.022167205810547</v>
      </c>
      <c r="X88" s="1">
        <v>38.499027252197266</v>
      </c>
      <c r="Y88" s="1">
        <v>500.0211181640625</v>
      </c>
      <c r="Z88" s="1">
        <v>1499.732666015625</v>
      </c>
      <c r="AA88" s="1">
        <v>0.1707000732421875</v>
      </c>
      <c r="AB88" s="1">
        <v>76.327598571777344</v>
      </c>
      <c r="AC88" s="1">
        <v>1.8307437896728516</v>
      </c>
      <c r="AD88" s="1">
        <v>0.33765608072280884</v>
      </c>
      <c r="AE88" s="1">
        <v>0.66666668653488159</v>
      </c>
      <c r="AF88" s="1">
        <v>-0.21956524252891541</v>
      </c>
      <c r="AG88" s="1">
        <v>2.737391471862793</v>
      </c>
      <c r="AH88" s="1">
        <v>1</v>
      </c>
      <c r="AI88" s="1">
        <v>0</v>
      </c>
      <c r="AJ88" s="1">
        <v>0.15999999642372131</v>
      </c>
      <c r="AK88" s="1">
        <v>111115</v>
      </c>
      <c r="AL88">
        <f t="shared" ref="AL88:AL102" si="124">Y88*0.000001/(L88*0.0001)</f>
        <v>9.7522678714241362</v>
      </c>
      <c r="AM88">
        <f t="shared" ref="AM88:AM102" si="125">(V88-U88)/(1000-V88)*AL88</f>
        <v>1.0056050729482612E-2</v>
      </c>
      <c r="AN88">
        <f t="shared" ref="AN88:AN102" si="126">(Q88+273.15)</f>
        <v>304.92999114990232</v>
      </c>
      <c r="AO88">
        <f t="shared" ref="AO88:AO102" si="127">(P88+273.15)</f>
        <v>306.62914505004881</v>
      </c>
      <c r="AP88">
        <f t="shared" ref="AP88:AP102" si="128">(Z88*AH88+AA88*AI88)*AJ88</f>
        <v>239.95722119903803</v>
      </c>
      <c r="AQ88">
        <f t="shared" ref="AQ88:AQ102" si="129">((AP88+0.00000010773*(AO88^4-AN88^4))-AM88*44100)/(M88*51.4+0.00000043092*AN88^3)</f>
        <v>-1.2409167717261156</v>
      </c>
      <c r="AR88">
        <f t="shared" ref="AR88:AR102" si="130">0.61365*EXP(17.502*K88/(240.97+K88))</f>
        <v>4.7159422278238718</v>
      </c>
      <c r="AS88">
        <f t="shared" ref="AS88:AS102" si="131">AR88*1000/AB88</f>
        <v>61.78554436491369</v>
      </c>
      <c r="AT88">
        <f t="shared" ref="AT88:AT102" si="132">(AS88-V88)</f>
        <v>35.608992546066034</v>
      </c>
      <c r="AU88">
        <f t="shared" ref="AU88:AU102" si="133">IF(E88,Q88,(P88+Q88)/2)</f>
        <v>32.629568099975586</v>
      </c>
      <c r="AV88">
        <f t="shared" ref="AV88:AV102" si="134">0.61365*EXP(17.502*AU88/(240.97+AU88))</f>
        <v>4.9479003874139522</v>
      </c>
      <c r="AW88">
        <f t="shared" ref="AW88:AW102" si="135">IF(AT88&lt;&gt;0,(1000-(AS88+V88)/2)/AT88*AM88,0)</f>
        <v>0.26998166449943395</v>
      </c>
      <c r="AX88">
        <f t="shared" ref="AX88:AX102" si="136">V88*AB88/1000</f>
        <v>1.9979933392223319</v>
      </c>
      <c r="AY88">
        <f t="shared" ref="AY88:AY102" si="137">(AV88-AX88)</f>
        <v>2.9499070481916201</v>
      </c>
      <c r="AZ88">
        <f t="shared" ref="AZ88:AZ102" si="138">1/(1.6/G88+1.37/O88)</f>
        <v>0.16999529430065449</v>
      </c>
      <c r="BA88">
        <f t="shared" ref="BA88:BA102" si="139">H88*AB88*0.001</f>
        <v>18.368351802127535</v>
      </c>
      <c r="BB88">
        <f t="shared" ref="BB88:BB102" si="140">H88/T88</f>
        <v>0.6040128527563503</v>
      </c>
      <c r="BC88">
        <f t="shared" ref="BC88:BC102" si="141">(1-AM88*AB88/AR88/G88)*100</f>
        <v>42.815768422136991</v>
      </c>
      <c r="BD88">
        <f t="shared" ref="BD88:BD102" si="142">(T88-F88/(O88/1.35))</f>
        <v>392.35041916005758</v>
      </c>
      <c r="BE88">
        <f t="shared" ref="BE88:BE102" si="143">F88*BC88/100/BD88</f>
        <v>2.5761267948964259E-2</v>
      </c>
    </row>
    <row r="89" spans="1:115" x14ac:dyDescent="0.25">
      <c r="A89" s="1">
        <v>62</v>
      </c>
      <c r="B89" s="1" t="s">
        <v>119</v>
      </c>
      <c r="C89" s="1">
        <v>21060206</v>
      </c>
      <c r="D89" s="1">
        <v>1</v>
      </c>
      <c r="E89" s="1">
        <v>0</v>
      </c>
      <c r="F89">
        <f t="shared" si="116"/>
        <v>23.606826761153826</v>
      </c>
      <c r="G89">
        <f t="shared" si="117"/>
        <v>0.28461926222967221</v>
      </c>
      <c r="H89">
        <f t="shared" si="118"/>
        <v>240.65150936006728</v>
      </c>
      <c r="I89">
        <f t="shared" si="119"/>
        <v>10.056050729482612</v>
      </c>
      <c r="J89">
        <f t="shared" si="120"/>
        <v>2.7179488886015397</v>
      </c>
      <c r="K89">
        <f t="shared" si="121"/>
        <v>31.779991149902344</v>
      </c>
      <c r="L89" s="1">
        <v>0.51272291199999998</v>
      </c>
      <c r="M89">
        <f t="shared" si="122"/>
        <v>2.6248153413393811</v>
      </c>
      <c r="N89" s="1">
        <v>1</v>
      </c>
      <c r="O89">
        <f t="shared" si="123"/>
        <v>5.2496306826787622</v>
      </c>
      <c r="P89" s="1">
        <v>33.479145050048828</v>
      </c>
      <c r="Q89" s="1">
        <v>31.779991149902344</v>
      </c>
      <c r="R89" s="1">
        <v>34.035892486572266</v>
      </c>
      <c r="S89" s="1">
        <v>401.25265502929687</v>
      </c>
      <c r="T89" s="1">
        <v>398.42117309570312</v>
      </c>
      <c r="U89" s="1">
        <v>25.172393798828125</v>
      </c>
      <c r="V89" s="1">
        <v>26.176551818847656</v>
      </c>
      <c r="W89" s="1">
        <v>37.022167205810547</v>
      </c>
      <c r="X89" s="1">
        <v>38.499027252197266</v>
      </c>
      <c r="Y89" s="1">
        <v>500.0211181640625</v>
      </c>
      <c r="Z89" s="1">
        <v>1499.732666015625</v>
      </c>
      <c r="AA89" s="1">
        <v>0.1707000732421875</v>
      </c>
      <c r="AB89" s="1">
        <v>76.327598571777344</v>
      </c>
      <c r="AC89" s="1">
        <v>1.8307437896728516</v>
      </c>
      <c r="AD89" s="1">
        <v>0.33765608072280884</v>
      </c>
      <c r="AE89" s="1">
        <v>0.66666668653488159</v>
      </c>
      <c r="AF89" s="1">
        <v>-0.21956524252891541</v>
      </c>
      <c r="AG89" s="1">
        <v>2.737391471862793</v>
      </c>
      <c r="AH89" s="1">
        <v>1</v>
      </c>
      <c r="AI89" s="1">
        <v>0</v>
      </c>
      <c r="AJ89" s="1">
        <v>0.15999999642372131</v>
      </c>
      <c r="AK89" s="1">
        <v>111115</v>
      </c>
      <c r="AL89">
        <f t="shared" si="124"/>
        <v>9.7522678714241362</v>
      </c>
      <c r="AM89">
        <f t="shared" si="125"/>
        <v>1.0056050729482612E-2</v>
      </c>
      <c r="AN89">
        <f t="shared" si="126"/>
        <v>304.92999114990232</v>
      </c>
      <c r="AO89">
        <f t="shared" si="127"/>
        <v>306.62914505004881</v>
      </c>
      <c r="AP89">
        <f t="shared" si="128"/>
        <v>239.95722119903803</v>
      </c>
      <c r="AQ89">
        <f t="shared" si="129"/>
        <v>-1.2409167717261156</v>
      </c>
      <c r="AR89">
        <f t="shared" si="130"/>
        <v>4.7159422278238718</v>
      </c>
      <c r="AS89">
        <f t="shared" si="131"/>
        <v>61.78554436491369</v>
      </c>
      <c r="AT89">
        <f t="shared" si="132"/>
        <v>35.608992546066034</v>
      </c>
      <c r="AU89">
        <f t="shared" si="133"/>
        <v>32.629568099975586</v>
      </c>
      <c r="AV89">
        <f t="shared" si="134"/>
        <v>4.9479003874139522</v>
      </c>
      <c r="AW89">
        <f t="shared" si="135"/>
        <v>0.26998166449943395</v>
      </c>
      <c r="AX89">
        <f t="shared" si="136"/>
        <v>1.9979933392223319</v>
      </c>
      <c r="AY89">
        <f t="shared" si="137"/>
        <v>2.9499070481916201</v>
      </c>
      <c r="AZ89">
        <f t="shared" si="138"/>
        <v>0.16999529430065449</v>
      </c>
      <c r="BA89">
        <f t="shared" si="139"/>
        <v>18.368351802127535</v>
      </c>
      <c r="BB89">
        <f t="shared" si="140"/>
        <v>0.6040128527563503</v>
      </c>
      <c r="BC89">
        <f t="shared" si="141"/>
        <v>42.815768422136991</v>
      </c>
      <c r="BD89">
        <f t="shared" si="142"/>
        <v>392.35041916005758</v>
      </c>
      <c r="BE89">
        <f t="shared" si="143"/>
        <v>2.5761267948964259E-2</v>
      </c>
    </row>
    <row r="90" spans="1:115" x14ac:dyDescent="0.25">
      <c r="A90" s="1">
        <v>63</v>
      </c>
      <c r="B90" s="1" t="s">
        <v>120</v>
      </c>
      <c r="C90" s="1">
        <v>21060206</v>
      </c>
      <c r="D90" s="1">
        <v>1</v>
      </c>
      <c r="E90" s="1">
        <v>0</v>
      </c>
      <c r="F90">
        <f t="shared" si="116"/>
        <v>18.362753075288914</v>
      </c>
      <c r="G90">
        <f t="shared" si="117"/>
        <v>0.28502522087649285</v>
      </c>
      <c r="H90">
        <f t="shared" si="118"/>
        <v>270.7918790216732</v>
      </c>
      <c r="I90">
        <f t="shared" si="119"/>
        <v>10.06938641448145</v>
      </c>
      <c r="J90">
        <f t="shared" si="120"/>
        <v>2.7178724653979178</v>
      </c>
      <c r="K90">
        <f t="shared" si="121"/>
        <v>31.780521392822266</v>
      </c>
      <c r="L90" s="1">
        <v>0.51272291199999998</v>
      </c>
      <c r="M90">
        <f t="shared" si="122"/>
        <v>2.6248153413393811</v>
      </c>
      <c r="N90" s="1">
        <v>1</v>
      </c>
      <c r="O90">
        <f t="shared" si="123"/>
        <v>5.2496306826787622</v>
      </c>
      <c r="P90" s="1">
        <v>33.479129791259766</v>
      </c>
      <c r="Q90" s="1">
        <v>31.780521392822266</v>
      </c>
      <c r="R90" s="1">
        <v>34.035907745361328</v>
      </c>
      <c r="S90" s="1">
        <v>400.75238037109375</v>
      </c>
      <c r="T90" s="1">
        <v>398.4580078125</v>
      </c>
      <c r="U90" s="1">
        <v>25.173881530761719</v>
      </c>
      <c r="V90" s="1">
        <v>26.179384231567383</v>
      </c>
      <c r="W90" s="1">
        <v>37.024421691894531</v>
      </c>
      <c r="X90" s="1">
        <v>38.503261566162109</v>
      </c>
      <c r="Y90" s="1">
        <v>500.01318359375</v>
      </c>
      <c r="Z90" s="1">
        <v>1499.7476806640625</v>
      </c>
      <c r="AA90" s="1">
        <v>0.19085231423377991</v>
      </c>
      <c r="AB90" s="1">
        <v>76.327674865722656</v>
      </c>
      <c r="AC90" s="1">
        <v>1.8307437896728516</v>
      </c>
      <c r="AD90" s="1">
        <v>0.33765608072280884</v>
      </c>
      <c r="AE90" s="1">
        <v>0.66666668653488159</v>
      </c>
      <c r="AF90" s="1">
        <v>-0.21956524252891541</v>
      </c>
      <c r="AG90" s="1">
        <v>2.737391471862793</v>
      </c>
      <c r="AH90" s="1">
        <v>1</v>
      </c>
      <c r="AI90" s="1">
        <v>0</v>
      </c>
      <c r="AJ90" s="1">
        <v>0.15999999642372131</v>
      </c>
      <c r="AK90" s="1">
        <v>111115</v>
      </c>
      <c r="AL90">
        <f t="shared" si="124"/>
        <v>9.7521131178500955</v>
      </c>
      <c r="AM90">
        <f t="shared" si="125"/>
        <v>1.0069386414481451E-2</v>
      </c>
      <c r="AN90">
        <f t="shared" si="126"/>
        <v>304.93052139282224</v>
      </c>
      <c r="AO90">
        <f t="shared" si="127"/>
        <v>306.62912979125974</v>
      </c>
      <c r="AP90">
        <f t="shared" si="128"/>
        <v>239.95962354273433</v>
      </c>
      <c r="AQ90">
        <f t="shared" si="129"/>
        <v>-1.2449423020776844</v>
      </c>
      <c r="AR90">
        <f t="shared" si="130"/>
        <v>4.7160839932098195</v>
      </c>
      <c r="AS90">
        <f t="shared" si="131"/>
        <v>61.787339932815449</v>
      </c>
      <c r="AT90">
        <f t="shared" si="132"/>
        <v>35.607955701248066</v>
      </c>
      <c r="AU90">
        <f t="shared" si="133"/>
        <v>32.629825592041016</v>
      </c>
      <c r="AV90">
        <f t="shared" si="134"/>
        <v>4.9479721680632176</v>
      </c>
      <c r="AW90">
        <f t="shared" si="135"/>
        <v>0.27034691422991192</v>
      </c>
      <c r="AX90">
        <f t="shared" si="136"/>
        <v>1.9982115278119017</v>
      </c>
      <c r="AY90">
        <f t="shared" si="137"/>
        <v>2.9497606402513159</v>
      </c>
      <c r="AZ90">
        <f t="shared" si="138"/>
        <v>0.17022699082609835</v>
      </c>
      <c r="BA90">
        <f t="shared" si="139"/>
        <v>20.668914498244376</v>
      </c>
      <c r="BB90">
        <f t="shared" si="140"/>
        <v>0.67959954050941829</v>
      </c>
      <c r="BC90">
        <f t="shared" si="141"/>
        <v>42.823150974673872</v>
      </c>
      <c r="BD90">
        <f t="shared" si="142"/>
        <v>393.73582483428896</v>
      </c>
      <c r="BE90">
        <f t="shared" si="143"/>
        <v>1.9971536691757844E-2</v>
      </c>
    </row>
    <row r="91" spans="1:115" x14ac:dyDescent="0.25">
      <c r="A91" s="1">
        <v>64</v>
      </c>
      <c r="B91" s="1" t="s">
        <v>120</v>
      </c>
      <c r="C91" s="1">
        <v>21060206</v>
      </c>
      <c r="D91" s="1">
        <v>1</v>
      </c>
      <c r="E91" s="1">
        <v>0</v>
      </c>
      <c r="F91">
        <f t="shared" si="116"/>
        <v>14.942623290203565</v>
      </c>
      <c r="G91">
        <f t="shared" si="117"/>
        <v>0.28474825640122686</v>
      </c>
      <c r="H91">
        <f t="shared" si="118"/>
        <v>290.22478644921551</v>
      </c>
      <c r="I91">
        <f t="shared" si="119"/>
        <v>10.06063273643157</v>
      </c>
      <c r="J91">
        <f t="shared" si="120"/>
        <v>2.7180094323928161</v>
      </c>
      <c r="K91">
        <f t="shared" si="121"/>
        <v>31.780849456787109</v>
      </c>
      <c r="L91" s="1">
        <v>0.51272291199999998</v>
      </c>
      <c r="M91">
        <f t="shared" si="122"/>
        <v>2.6248153413393811</v>
      </c>
      <c r="N91" s="1">
        <v>1</v>
      </c>
      <c r="O91">
        <f t="shared" si="123"/>
        <v>5.2496306826787622</v>
      </c>
      <c r="P91" s="1">
        <v>33.478988647460937</v>
      </c>
      <c r="Q91" s="1">
        <v>31.780849456787109</v>
      </c>
      <c r="R91" s="1">
        <v>34.035892486572266</v>
      </c>
      <c r="S91" s="1">
        <v>400.40029907226562</v>
      </c>
      <c r="T91" s="1">
        <v>398.45684814453125</v>
      </c>
      <c r="U91" s="1">
        <v>25.174079895019531</v>
      </c>
      <c r="V91" s="1">
        <v>26.178783416748047</v>
      </c>
      <c r="W91" s="1">
        <v>37.024944305419922</v>
      </c>
      <c r="X91" s="1">
        <v>38.502620697021484</v>
      </c>
      <c r="Y91" s="1">
        <v>499.9761962890625</v>
      </c>
      <c r="Z91" s="1">
        <v>1499.782958984375</v>
      </c>
      <c r="AA91" s="1">
        <v>0.21337547898292542</v>
      </c>
      <c r="AB91" s="1">
        <v>76.327545166015625</v>
      </c>
      <c r="AC91" s="1">
        <v>1.8307437896728516</v>
      </c>
      <c r="AD91" s="1">
        <v>0.33765608072280884</v>
      </c>
      <c r="AE91" s="1">
        <v>0.66666668653488159</v>
      </c>
      <c r="AF91" s="1">
        <v>-0.21956524252891541</v>
      </c>
      <c r="AG91" s="1">
        <v>2.737391471862793</v>
      </c>
      <c r="AH91" s="1">
        <v>1</v>
      </c>
      <c r="AI91" s="1">
        <v>0</v>
      </c>
      <c r="AJ91" s="1">
        <v>0.15999999642372131</v>
      </c>
      <c r="AK91" s="1">
        <v>111115</v>
      </c>
      <c r="AL91">
        <f t="shared" si="124"/>
        <v>9.7513917281126385</v>
      </c>
      <c r="AM91">
        <f t="shared" si="125"/>
        <v>1.006063273643157E-2</v>
      </c>
      <c r="AN91">
        <f t="shared" si="126"/>
        <v>304.93084945678709</v>
      </c>
      <c r="AO91">
        <f t="shared" si="127"/>
        <v>306.62898864746091</v>
      </c>
      <c r="AP91">
        <f t="shared" si="128"/>
        <v>239.96526807385817</v>
      </c>
      <c r="AQ91">
        <f t="shared" si="129"/>
        <v>-1.242319044941536</v>
      </c>
      <c r="AR91">
        <f t="shared" si="130"/>
        <v>4.7161717060259933</v>
      </c>
      <c r="AS91">
        <f t="shared" si="131"/>
        <v>61.788594088387377</v>
      </c>
      <c r="AT91">
        <f t="shared" si="132"/>
        <v>35.60981067163933</v>
      </c>
      <c r="AU91">
        <f t="shared" si="133"/>
        <v>32.629919052124023</v>
      </c>
      <c r="AV91">
        <f t="shared" si="134"/>
        <v>4.9479982220045153</v>
      </c>
      <c r="AW91">
        <f t="shared" si="135"/>
        <v>0.27009772913953245</v>
      </c>
      <c r="AX91">
        <f t="shared" si="136"/>
        <v>1.9981622736331774</v>
      </c>
      <c r="AY91">
        <f t="shared" si="137"/>
        <v>2.9498359483713381</v>
      </c>
      <c r="AZ91">
        <f t="shared" si="138"/>
        <v>0.1700689195130313</v>
      </c>
      <c r="BA91">
        <f t="shared" si="139"/>
        <v>22.152145495999736</v>
      </c>
      <c r="BB91">
        <f t="shared" si="140"/>
        <v>0.72837193738967443</v>
      </c>
      <c r="BC91">
        <f t="shared" si="141"/>
        <v>42.818451988646501</v>
      </c>
      <c r="BD91">
        <f t="shared" si="142"/>
        <v>394.61418898217636</v>
      </c>
      <c r="BE91">
        <f t="shared" si="143"/>
        <v>1.6213811256667997E-2</v>
      </c>
    </row>
    <row r="92" spans="1:115" x14ac:dyDescent="0.25">
      <c r="A92" s="1">
        <v>65</v>
      </c>
      <c r="B92" s="1" t="s">
        <v>121</v>
      </c>
      <c r="C92" s="1">
        <v>21060206</v>
      </c>
      <c r="D92" s="1">
        <v>1</v>
      </c>
      <c r="E92" s="1">
        <v>0</v>
      </c>
      <c r="F92">
        <f t="shared" si="116"/>
        <v>14.706317313905672</v>
      </c>
      <c r="G92">
        <f t="shared" si="117"/>
        <v>0.28523781630624162</v>
      </c>
      <c r="H92">
        <f t="shared" si="118"/>
        <v>291.68727521116853</v>
      </c>
      <c r="I92">
        <f t="shared" si="119"/>
        <v>10.072260736309911</v>
      </c>
      <c r="J92">
        <f t="shared" si="120"/>
        <v>2.7167331382587467</v>
      </c>
      <c r="K92">
        <f t="shared" si="121"/>
        <v>31.776538848876953</v>
      </c>
      <c r="L92" s="1">
        <v>0.51272291199999998</v>
      </c>
      <c r="M92">
        <f t="shared" si="122"/>
        <v>2.6248153413393811</v>
      </c>
      <c r="N92" s="1">
        <v>1</v>
      </c>
      <c r="O92">
        <f t="shared" si="123"/>
        <v>5.2496306826787622</v>
      </c>
      <c r="P92" s="1">
        <v>33.479034423828125</v>
      </c>
      <c r="Q92" s="1">
        <v>31.776538848876953</v>
      </c>
      <c r="R92" s="1">
        <v>34.036060333251953</v>
      </c>
      <c r="S92" s="1">
        <v>400.34011840820312</v>
      </c>
      <c r="T92" s="1">
        <v>398.4202880859375</v>
      </c>
      <c r="U92" s="1">
        <v>25.174514770507813</v>
      </c>
      <c r="V92" s="1">
        <v>26.180469512939453</v>
      </c>
      <c r="W92" s="1">
        <v>37.025398254394531</v>
      </c>
      <c r="X92" s="1">
        <v>38.504905700683594</v>
      </c>
      <c r="Y92" s="1">
        <v>499.93060302734375</v>
      </c>
      <c r="Z92" s="1">
        <v>1499.8221435546875</v>
      </c>
      <c r="AA92" s="1">
        <v>0.18966802954673767</v>
      </c>
      <c r="AB92" s="1">
        <v>76.327362060546875</v>
      </c>
      <c r="AC92" s="1">
        <v>1.8307437896728516</v>
      </c>
      <c r="AD92" s="1">
        <v>0.33765608072280884</v>
      </c>
      <c r="AE92" s="1">
        <v>0.66666668653488159</v>
      </c>
      <c r="AF92" s="1">
        <v>-0.21956524252891541</v>
      </c>
      <c r="AG92" s="1">
        <v>2.737391471862793</v>
      </c>
      <c r="AH92" s="1">
        <v>1</v>
      </c>
      <c r="AI92" s="1">
        <v>0</v>
      </c>
      <c r="AJ92" s="1">
        <v>0.15999999642372131</v>
      </c>
      <c r="AK92" s="1">
        <v>111115</v>
      </c>
      <c r="AL92">
        <f t="shared" si="124"/>
        <v>9.7505024902679551</v>
      </c>
      <c r="AM92">
        <f t="shared" si="125"/>
        <v>1.007226073630991E-2</v>
      </c>
      <c r="AN92">
        <f t="shared" si="126"/>
        <v>304.92653884887693</v>
      </c>
      <c r="AO92">
        <f t="shared" si="127"/>
        <v>306.6290344238281</v>
      </c>
      <c r="AP92">
        <f t="shared" si="128"/>
        <v>239.97153760496803</v>
      </c>
      <c r="AQ92">
        <f t="shared" si="129"/>
        <v>-1.245404241902041</v>
      </c>
      <c r="AR92">
        <f t="shared" si="130"/>
        <v>4.7150193136879857</v>
      </c>
      <c r="AS92">
        <f t="shared" si="131"/>
        <v>61.773644292171191</v>
      </c>
      <c r="AT92">
        <f t="shared" si="132"/>
        <v>35.593174779231738</v>
      </c>
      <c r="AU92">
        <f t="shared" si="133"/>
        <v>32.627786636352539</v>
      </c>
      <c r="AV92">
        <f t="shared" si="134"/>
        <v>4.9474037964856299</v>
      </c>
      <c r="AW92">
        <f t="shared" si="135"/>
        <v>0.27053816953666193</v>
      </c>
      <c r="AX92">
        <f t="shared" si="136"/>
        <v>1.9982861754292389</v>
      </c>
      <c r="AY92">
        <f t="shared" si="137"/>
        <v>2.949117621056391</v>
      </c>
      <c r="AZ92">
        <f t="shared" si="138"/>
        <v>0.17034831568047784</v>
      </c>
      <c r="BA92">
        <f t="shared" si="139"/>
        <v>22.263720263497238</v>
      </c>
      <c r="BB92">
        <f t="shared" si="140"/>
        <v>0.73210949325013508</v>
      </c>
      <c r="BC92">
        <f t="shared" si="141"/>
        <v>42.836786698700791</v>
      </c>
      <c r="BD92">
        <f t="shared" si="142"/>
        <v>394.63839759233008</v>
      </c>
      <c r="BE92">
        <f t="shared" si="143"/>
        <v>1.5963256027355998E-2</v>
      </c>
    </row>
    <row r="93" spans="1:115" x14ac:dyDescent="0.25">
      <c r="A93" s="1">
        <v>66</v>
      </c>
      <c r="B93" s="1" t="s">
        <v>121</v>
      </c>
      <c r="C93" s="1">
        <v>21060206</v>
      </c>
      <c r="D93" s="1">
        <v>1</v>
      </c>
      <c r="E93" s="1">
        <v>0</v>
      </c>
      <c r="F93">
        <f t="shared" si="116"/>
        <v>17.449736676224859</v>
      </c>
      <c r="G93">
        <f t="shared" si="117"/>
        <v>0.28568968395193028</v>
      </c>
      <c r="H93">
        <f t="shared" si="118"/>
        <v>276.15986196992998</v>
      </c>
      <c r="I93">
        <f t="shared" si="119"/>
        <v>10.084390004841035</v>
      </c>
      <c r="J93">
        <f t="shared" si="120"/>
        <v>2.7159303889974575</v>
      </c>
      <c r="K93">
        <f t="shared" si="121"/>
        <v>31.773706436157227</v>
      </c>
      <c r="L93" s="1">
        <v>0.51272291199999998</v>
      </c>
      <c r="M93">
        <f t="shared" si="122"/>
        <v>2.6248153413393811</v>
      </c>
      <c r="N93" s="1">
        <v>1</v>
      </c>
      <c r="O93">
        <f t="shared" si="123"/>
        <v>5.2496306826787622</v>
      </c>
      <c r="P93" s="1">
        <v>33.478996276855469</v>
      </c>
      <c r="Q93" s="1">
        <v>31.773706436157227</v>
      </c>
      <c r="R93" s="1">
        <v>34.036643981933594</v>
      </c>
      <c r="S93" s="1">
        <v>400.57806396484375</v>
      </c>
      <c r="T93" s="1">
        <v>398.37631225585937</v>
      </c>
      <c r="U93" s="1">
        <v>25.173917770385742</v>
      </c>
      <c r="V93" s="1">
        <v>26.181133270263672</v>
      </c>
      <c r="W93" s="1">
        <v>37.024509429931641</v>
      </c>
      <c r="X93" s="1">
        <v>38.505867004394531</v>
      </c>
      <c r="Y93" s="1">
        <v>499.90576171875</v>
      </c>
      <c r="Z93" s="1">
        <v>1499.864013671875</v>
      </c>
      <c r="AA93" s="1">
        <v>0.22523167729377747</v>
      </c>
      <c r="AB93" s="1">
        <v>76.327171325683594</v>
      </c>
      <c r="AC93" s="1">
        <v>1.8307437896728516</v>
      </c>
      <c r="AD93" s="1">
        <v>0.33765608072280884</v>
      </c>
      <c r="AE93" s="1">
        <v>0.66666668653488159</v>
      </c>
      <c r="AF93" s="1">
        <v>-0.21956524252891541</v>
      </c>
      <c r="AG93" s="1">
        <v>2.737391471862793</v>
      </c>
      <c r="AH93" s="1">
        <v>1</v>
      </c>
      <c r="AI93" s="1">
        <v>0</v>
      </c>
      <c r="AJ93" s="1">
        <v>0.15999999642372131</v>
      </c>
      <c r="AK93" s="1">
        <v>111115</v>
      </c>
      <c r="AL93">
        <f t="shared" si="124"/>
        <v>9.750017992539993</v>
      </c>
      <c r="AM93">
        <f t="shared" si="125"/>
        <v>1.0084390004841036E-2</v>
      </c>
      <c r="AN93">
        <f t="shared" si="126"/>
        <v>304.9237064361572</v>
      </c>
      <c r="AO93">
        <f t="shared" si="127"/>
        <v>306.62899627685545</v>
      </c>
      <c r="AP93">
        <f t="shared" si="128"/>
        <v>239.9782368235683</v>
      </c>
      <c r="AQ93">
        <f t="shared" si="129"/>
        <v>-1.2487651197399159</v>
      </c>
      <c r="AR93">
        <f t="shared" si="130"/>
        <v>4.7142622336174274</v>
      </c>
      <c r="AS93">
        <f t="shared" si="131"/>
        <v>61.763879778826663</v>
      </c>
      <c r="AT93">
        <f t="shared" si="132"/>
        <v>35.582746508562991</v>
      </c>
      <c r="AU93">
        <f t="shared" si="133"/>
        <v>32.626351356506348</v>
      </c>
      <c r="AV93">
        <f t="shared" si="134"/>
        <v>4.9470037373787399</v>
      </c>
      <c r="AW93">
        <f t="shared" si="135"/>
        <v>0.27094463034878458</v>
      </c>
      <c r="AX93">
        <f t="shared" si="136"/>
        <v>1.99833184461997</v>
      </c>
      <c r="AY93">
        <f t="shared" si="137"/>
        <v>2.9486718927587701</v>
      </c>
      <c r="AZ93">
        <f t="shared" si="138"/>
        <v>0.17060616270622053</v>
      </c>
      <c r="BA93">
        <f t="shared" si="139"/>
        <v>21.07850109785598</v>
      </c>
      <c r="BB93">
        <f t="shared" si="140"/>
        <v>0.69321356083181163</v>
      </c>
      <c r="BC93">
        <f t="shared" si="141"/>
        <v>42.849437966501149</v>
      </c>
      <c r="BD93">
        <f t="shared" si="142"/>
        <v>393.8889214398481</v>
      </c>
      <c r="BE93">
        <f t="shared" si="143"/>
        <v>1.8982798665838137E-2</v>
      </c>
    </row>
    <row r="94" spans="1:115" x14ac:dyDescent="0.25">
      <c r="A94" s="1">
        <v>67</v>
      </c>
      <c r="B94" s="1" t="s">
        <v>122</v>
      </c>
      <c r="C94" s="1">
        <v>21060206</v>
      </c>
      <c r="D94" s="1">
        <v>1</v>
      </c>
      <c r="E94" s="1">
        <v>0</v>
      </c>
      <c r="F94">
        <f t="shared" si="116"/>
        <v>22.306934589814205</v>
      </c>
      <c r="G94">
        <f t="shared" si="117"/>
        <v>0.28654692845669261</v>
      </c>
      <c r="H94">
        <f t="shared" si="118"/>
        <v>248.86790614602933</v>
      </c>
      <c r="I94">
        <f t="shared" si="119"/>
        <v>10.109332710471579</v>
      </c>
      <c r="J94">
        <f t="shared" si="120"/>
        <v>2.7149523626858758</v>
      </c>
      <c r="K94">
        <f t="shared" si="121"/>
        <v>31.77056884765625</v>
      </c>
      <c r="L94" s="1">
        <v>0.51272291199999998</v>
      </c>
      <c r="M94">
        <f t="shared" si="122"/>
        <v>2.6248153413393811</v>
      </c>
      <c r="N94" s="1">
        <v>1</v>
      </c>
      <c r="O94">
        <f t="shared" si="123"/>
        <v>5.2496306826787622</v>
      </c>
      <c r="P94" s="1">
        <v>33.478572845458984</v>
      </c>
      <c r="Q94" s="1">
        <v>31.77056884765625</v>
      </c>
      <c r="R94" s="1">
        <v>34.036460876464844</v>
      </c>
      <c r="S94" s="1">
        <v>401.06741333007812</v>
      </c>
      <c r="T94" s="1">
        <v>398.366455078125</v>
      </c>
      <c r="U94" s="1">
        <v>25.173097610473633</v>
      </c>
      <c r="V94" s="1">
        <v>26.182811737060547</v>
      </c>
      <c r="W94" s="1">
        <v>37.024387359619141</v>
      </c>
      <c r="X94" s="1">
        <v>38.509468078613281</v>
      </c>
      <c r="Y94" s="1">
        <v>499.9012451171875</v>
      </c>
      <c r="Z94" s="1">
        <v>1499.8509521484375</v>
      </c>
      <c r="AA94" s="1">
        <v>0.13869366049766541</v>
      </c>
      <c r="AB94" s="1">
        <v>76.327606201171875</v>
      </c>
      <c r="AC94" s="1">
        <v>1.8307437896728516</v>
      </c>
      <c r="AD94" s="1">
        <v>0.33765608072280884</v>
      </c>
      <c r="AE94" s="1">
        <v>0.66666668653488159</v>
      </c>
      <c r="AF94" s="1">
        <v>-0.21956524252891541</v>
      </c>
      <c r="AG94" s="1">
        <v>2.737391471862793</v>
      </c>
      <c r="AH94" s="1">
        <v>1</v>
      </c>
      <c r="AI94" s="1">
        <v>0</v>
      </c>
      <c r="AJ94" s="1">
        <v>0.15999999642372131</v>
      </c>
      <c r="AK94" s="1">
        <v>111115</v>
      </c>
      <c r="AL94">
        <f t="shared" si="124"/>
        <v>9.7499299020440002</v>
      </c>
      <c r="AM94">
        <f t="shared" si="125"/>
        <v>1.010933271047158E-2</v>
      </c>
      <c r="AN94">
        <f t="shared" si="126"/>
        <v>304.92056884765623</v>
      </c>
      <c r="AO94">
        <f t="shared" si="127"/>
        <v>306.62857284545896</v>
      </c>
      <c r="AP94">
        <f t="shared" si="128"/>
        <v>239.97614697986501</v>
      </c>
      <c r="AQ94">
        <f t="shared" si="129"/>
        <v>-1.2560338347062783</v>
      </c>
      <c r="AR94">
        <f t="shared" si="130"/>
        <v>4.7134237061916542</v>
      </c>
      <c r="AS94">
        <f t="shared" si="131"/>
        <v>61.752541980273548</v>
      </c>
      <c r="AT94">
        <f t="shared" si="132"/>
        <v>35.569730243213002</v>
      </c>
      <c r="AU94">
        <f t="shared" si="133"/>
        <v>32.624570846557617</v>
      </c>
      <c r="AV94">
        <f t="shared" si="134"/>
        <v>4.9465074905547111</v>
      </c>
      <c r="AW94">
        <f t="shared" si="135"/>
        <v>0.27171555056830787</v>
      </c>
      <c r="AX94">
        <f t="shared" si="136"/>
        <v>1.9984713435057784</v>
      </c>
      <c r="AY94">
        <f t="shared" si="137"/>
        <v>2.9480361470489327</v>
      </c>
      <c r="AZ94">
        <f t="shared" si="138"/>
        <v>0.17109522816214479</v>
      </c>
      <c r="BA94">
        <f t="shared" si="139"/>
        <v>18.995491536424328</v>
      </c>
      <c r="BB94">
        <f t="shared" si="140"/>
        <v>0.62472104007156681</v>
      </c>
      <c r="BC94">
        <f t="shared" si="141"/>
        <v>42.868991192864137</v>
      </c>
      <c r="BD94">
        <f t="shared" si="142"/>
        <v>392.62998264481422</v>
      </c>
      <c r="BE94">
        <f t="shared" si="143"/>
        <v>2.4355648441031552E-2</v>
      </c>
    </row>
    <row r="95" spans="1:115" x14ac:dyDescent="0.25">
      <c r="A95" s="1">
        <v>68</v>
      </c>
      <c r="B95" s="1" t="s">
        <v>122</v>
      </c>
      <c r="C95" s="1">
        <v>21060206</v>
      </c>
      <c r="D95" s="1">
        <v>1</v>
      </c>
      <c r="E95" s="1">
        <v>0</v>
      </c>
      <c r="F95">
        <f t="shared" si="116"/>
        <v>26.91750194917816</v>
      </c>
      <c r="G95">
        <f t="shared" si="117"/>
        <v>0.28598444807944573</v>
      </c>
      <c r="H95">
        <f t="shared" si="118"/>
        <v>222.41143930659092</v>
      </c>
      <c r="I95">
        <f t="shared" si="119"/>
        <v>10.090518283188288</v>
      </c>
      <c r="J95">
        <f t="shared" si="120"/>
        <v>2.7149558370036142</v>
      </c>
      <c r="K95">
        <f t="shared" si="121"/>
        <v>31.769750595092773</v>
      </c>
      <c r="L95" s="1">
        <v>0.51272291199999998</v>
      </c>
      <c r="M95">
        <f t="shared" si="122"/>
        <v>2.6248153413393811</v>
      </c>
      <c r="N95" s="1">
        <v>1</v>
      </c>
      <c r="O95">
        <f t="shared" si="123"/>
        <v>5.2496306826787622</v>
      </c>
      <c r="P95" s="1">
        <v>33.478912353515625</v>
      </c>
      <c r="Q95" s="1">
        <v>31.769750595092773</v>
      </c>
      <c r="R95" s="1">
        <v>34.036460876464844</v>
      </c>
      <c r="S95" s="1">
        <v>401.54473876953125</v>
      </c>
      <c r="T95" s="1">
        <v>398.37179565429687</v>
      </c>
      <c r="U95" s="1">
        <v>25.172161102294922</v>
      </c>
      <c r="V95" s="1">
        <v>26.179956436157227</v>
      </c>
      <c r="W95" s="1">
        <v>37.022224426269531</v>
      </c>
      <c r="X95" s="1">
        <v>38.50445556640625</v>
      </c>
      <c r="Y95" s="1">
        <v>499.92236328125</v>
      </c>
      <c r="Z95" s="1">
        <v>1499.9261474609375</v>
      </c>
      <c r="AA95" s="1">
        <v>0.12565456330776215</v>
      </c>
      <c r="AB95" s="1">
        <v>76.327445983886719</v>
      </c>
      <c r="AC95" s="1">
        <v>1.8307437896728516</v>
      </c>
      <c r="AD95" s="1">
        <v>0.33765608072280884</v>
      </c>
      <c r="AE95" s="1">
        <v>0.66666668653488159</v>
      </c>
      <c r="AF95" s="1">
        <v>-0.21956524252891541</v>
      </c>
      <c r="AG95" s="1">
        <v>2.737391471862793</v>
      </c>
      <c r="AH95" s="1">
        <v>1</v>
      </c>
      <c r="AI95" s="1">
        <v>0</v>
      </c>
      <c r="AJ95" s="1">
        <v>0.15999999642372131</v>
      </c>
      <c r="AK95" s="1">
        <v>111115</v>
      </c>
      <c r="AL95">
        <f t="shared" si="124"/>
        <v>9.750341784633374</v>
      </c>
      <c r="AM95">
        <f t="shared" si="125"/>
        <v>1.0090518283188289E-2</v>
      </c>
      <c r="AN95">
        <f t="shared" si="126"/>
        <v>304.91975059509275</v>
      </c>
      <c r="AO95">
        <f t="shared" si="127"/>
        <v>306.6289123535156</v>
      </c>
      <c r="AP95">
        <f t="shared" si="128"/>
        <v>239.98817822959609</v>
      </c>
      <c r="AQ95">
        <f t="shared" si="129"/>
        <v>-1.2502170374700323</v>
      </c>
      <c r="AR95">
        <f t="shared" si="130"/>
        <v>4.7132050477449123</v>
      </c>
      <c r="AS95">
        <f t="shared" si="131"/>
        <v>61.74980686160918</v>
      </c>
      <c r="AT95">
        <f t="shared" si="132"/>
        <v>35.569850425451953</v>
      </c>
      <c r="AU95">
        <f t="shared" si="133"/>
        <v>32.624331474304199</v>
      </c>
      <c r="AV95">
        <f t="shared" si="134"/>
        <v>4.9464407782971396</v>
      </c>
      <c r="AW95">
        <f t="shared" si="135"/>
        <v>0.27120973874518195</v>
      </c>
      <c r="AX95">
        <f t="shared" si="136"/>
        <v>1.9982492107412981</v>
      </c>
      <c r="AY95">
        <f t="shared" si="137"/>
        <v>2.9481915675558414</v>
      </c>
      <c r="AZ95">
        <f t="shared" si="138"/>
        <v>0.17077434294878166</v>
      </c>
      <c r="BA95">
        <f t="shared" si="139"/>
        <v>16.976097119872318</v>
      </c>
      <c r="BB95">
        <f t="shared" si="140"/>
        <v>0.55830116924140227</v>
      </c>
      <c r="BC95">
        <f t="shared" si="141"/>
        <v>42.860629251596215</v>
      </c>
      <c r="BD95">
        <f t="shared" si="142"/>
        <v>391.44966535067562</v>
      </c>
      <c r="BE95">
        <f t="shared" si="143"/>
        <v>2.9472526701212379E-2</v>
      </c>
    </row>
    <row r="96" spans="1:115" x14ac:dyDescent="0.25">
      <c r="A96" s="1">
        <v>69</v>
      </c>
      <c r="B96" s="1" t="s">
        <v>123</v>
      </c>
      <c r="C96" s="1">
        <v>21060206</v>
      </c>
      <c r="D96" s="1">
        <v>1</v>
      </c>
      <c r="E96" s="1">
        <v>0</v>
      </c>
      <c r="F96">
        <f t="shared" si="116"/>
        <v>28.869876725551855</v>
      </c>
      <c r="G96">
        <f t="shared" si="117"/>
        <v>0.28674155062609874</v>
      </c>
      <c r="H96">
        <f t="shared" si="118"/>
        <v>211.72706689474165</v>
      </c>
      <c r="I96">
        <f t="shared" si="119"/>
        <v>10.11679853978643</v>
      </c>
      <c r="J96">
        <f t="shared" si="120"/>
        <v>2.7152098864987479</v>
      </c>
      <c r="K96">
        <f t="shared" si="121"/>
        <v>31.7713623046875</v>
      </c>
      <c r="L96" s="1">
        <v>0.51272291199999998</v>
      </c>
      <c r="M96">
        <f t="shared" si="122"/>
        <v>2.6248153413393811</v>
      </c>
      <c r="N96" s="1">
        <v>1</v>
      </c>
      <c r="O96">
        <f t="shared" si="123"/>
        <v>5.2496306826787622</v>
      </c>
      <c r="P96" s="1">
        <v>33.478641510009766</v>
      </c>
      <c r="Q96" s="1">
        <v>31.7713623046875</v>
      </c>
      <c r="R96" s="1">
        <v>34.036903381347656</v>
      </c>
      <c r="S96" s="1">
        <v>401.75332641601562</v>
      </c>
      <c r="T96" s="1">
        <v>398.37936401367187</v>
      </c>
      <c r="U96" s="1">
        <v>25.171848297119141</v>
      </c>
      <c r="V96" s="1">
        <v>26.18217658996582</v>
      </c>
      <c r="W96" s="1">
        <v>37.0224609375</v>
      </c>
      <c r="X96" s="1">
        <v>38.508441925048828</v>
      </c>
      <c r="Y96" s="1">
        <v>499.96664428710937</v>
      </c>
      <c r="Z96" s="1">
        <v>1499.9923095703125</v>
      </c>
      <c r="AA96" s="1">
        <v>0.17899806797504425</v>
      </c>
      <c r="AB96" s="1">
        <v>76.327720642089844</v>
      </c>
      <c r="AC96" s="1">
        <v>1.8307437896728516</v>
      </c>
      <c r="AD96" s="1">
        <v>0.33765608072280884</v>
      </c>
      <c r="AE96" s="1">
        <v>0.66666668653488159</v>
      </c>
      <c r="AF96" s="1">
        <v>-0.21956524252891541</v>
      </c>
      <c r="AG96" s="1">
        <v>2.737391471862793</v>
      </c>
      <c r="AH96" s="1">
        <v>1</v>
      </c>
      <c r="AI96" s="1">
        <v>0</v>
      </c>
      <c r="AJ96" s="1">
        <v>0.15999999642372131</v>
      </c>
      <c r="AK96" s="1">
        <v>111115</v>
      </c>
      <c r="AL96">
        <f t="shared" si="124"/>
        <v>9.7512054286177356</v>
      </c>
      <c r="AM96">
        <f t="shared" si="125"/>
        <v>1.0116798539786431E-2</v>
      </c>
      <c r="AN96">
        <f t="shared" si="126"/>
        <v>304.92136230468748</v>
      </c>
      <c r="AO96">
        <f t="shared" si="127"/>
        <v>306.62864151000974</v>
      </c>
      <c r="AP96">
        <f t="shared" si="128"/>
        <v>239.99876416685947</v>
      </c>
      <c r="AQ96">
        <f t="shared" si="129"/>
        <v>-1.2581771194000897</v>
      </c>
      <c r="AR96">
        <f t="shared" si="130"/>
        <v>4.7136357470595236</v>
      </c>
      <c r="AS96">
        <f t="shared" si="131"/>
        <v>61.755227424677685</v>
      </c>
      <c r="AT96">
        <f t="shared" si="132"/>
        <v>35.573050834711864</v>
      </c>
      <c r="AU96">
        <f t="shared" si="133"/>
        <v>32.625001907348633</v>
      </c>
      <c r="AV96">
        <f t="shared" si="134"/>
        <v>4.9466276277501304</v>
      </c>
      <c r="AW96">
        <f t="shared" si="135"/>
        <v>0.2718905410857993</v>
      </c>
      <c r="AX96">
        <f t="shared" si="136"/>
        <v>1.9984258605607756</v>
      </c>
      <c r="AY96">
        <f t="shared" si="137"/>
        <v>2.9482017671893548</v>
      </c>
      <c r="AZ96">
        <f t="shared" si="138"/>
        <v>0.17120624360628434</v>
      </c>
      <c r="BA96">
        <f t="shared" si="139"/>
        <v>16.160644414310909</v>
      </c>
      <c r="BB96">
        <f t="shared" si="140"/>
        <v>0.53147096968475371</v>
      </c>
      <c r="BC96">
        <f t="shared" si="141"/>
        <v>42.868089537207631</v>
      </c>
      <c r="BD96">
        <f t="shared" si="142"/>
        <v>390.95515916282562</v>
      </c>
      <c r="BE96">
        <f t="shared" si="143"/>
        <v>3.1655713740911841E-2</v>
      </c>
    </row>
    <row r="97" spans="1:115" x14ac:dyDescent="0.25">
      <c r="A97" s="1">
        <v>70</v>
      </c>
      <c r="B97" s="1" t="s">
        <v>123</v>
      </c>
      <c r="C97" s="1">
        <v>21060206</v>
      </c>
      <c r="D97" s="1">
        <v>1</v>
      </c>
      <c r="E97" s="1">
        <v>0</v>
      </c>
      <c r="F97">
        <f t="shared" si="116"/>
        <v>26.35744691001673</v>
      </c>
      <c r="G97">
        <f t="shared" si="117"/>
        <v>0.28818652848347776</v>
      </c>
      <c r="H97">
        <f t="shared" si="118"/>
        <v>226.76908445455965</v>
      </c>
      <c r="I97">
        <f t="shared" si="119"/>
        <v>10.162892606422073</v>
      </c>
      <c r="J97">
        <f t="shared" si="120"/>
        <v>2.7146097605263622</v>
      </c>
      <c r="K97">
        <f t="shared" si="121"/>
        <v>31.770425796508789</v>
      </c>
      <c r="L97" s="1">
        <v>0.51272291199999998</v>
      </c>
      <c r="M97">
        <f t="shared" si="122"/>
        <v>2.6248153413393811</v>
      </c>
      <c r="N97" s="1">
        <v>1</v>
      </c>
      <c r="O97">
        <f t="shared" si="123"/>
        <v>5.2496306826787622</v>
      </c>
      <c r="P97" s="1">
        <v>33.478462219238281</v>
      </c>
      <c r="Q97" s="1">
        <v>31.770425796508789</v>
      </c>
      <c r="R97" s="1">
        <v>34.037796020507812</v>
      </c>
      <c r="S97" s="1">
        <v>401.56915283203125</v>
      </c>
      <c r="T97" s="1">
        <v>398.45089721679687</v>
      </c>
      <c r="U97" s="1">
        <v>25.171850204467773</v>
      </c>
      <c r="V97" s="1">
        <v>26.186773300170898</v>
      </c>
      <c r="W97" s="1">
        <v>37.022823333740234</v>
      </c>
      <c r="X97" s="1">
        <v>38.515571594238281</v>
      </c>
      <c r="Y97" s="1">
        <v>499.96844482421875</v>
      </c>
      <c r="Z97" s="1">
        <v>1500.00634765625</v>
      </c>
      <c r="AA97" s="1">
        <v>0.11972691863775253</v>
      </c>
      <c r="AB97" s="1">
        <v>76.327682495117188</v>
      </c>
      <c r="AC97" s="1">
        <v>1.8307437896728516</v>
      </c>
      <c r="AD97" s="1">
        <v>0.33765608072280884</v>
      </c>
      <c r="AE97" s="1">
        <v>0.66666668653488159</v>
      </c>
      <c r="AF97" s="1">
        <v>-0.21956524252891541</v>
      </c>
      <c r="AG97" s="1">
        <v>2.737391471862793</v>
      </c>
      <c r="AH97" s="1">
        <v>1</v>
      </c>
      <c r="AI97" s="1">
        <v>0</v>
      </c>
      <c r="AJ97" s="1">
        <v>0.15999999642372131</v>
      </c>
      <c r="AK97" s="1">
        <v>111115</v>
      </c>
      <c r="AL97">
        <f t="shared" si="124"/>
        <v>9.7512405457749232</v>
      </c>
      <c r="AM97">
        <f t="shared" si="125"/>
        <v>1.0162892606422072E-2</v>
      </c>
      <c r="AN97">
        <f t="shared" si="126"/>
        <v>304.92042579650877</v>
      </c>
      <c r="AO97">
        <f t="shared" si="127"/>
        <v>306.62846221923826</v>
      </c>
      <c r="AP97">
        <f t="shared" si="128"/>
        <v>240.00101026055927</v>
      </c>
      <c r="AQ97">
        <f t="shared" si="129"/>
        <v>-1.2719159820348458</v>
      </c>
      <c r="AR97">
        <f t="shared" si="130"/>
        <v>4.7133854785534188</v>
      </c>
      <c r="AS97">
        <f t="shared" si="131"/>
        <v>61.751979419196196</v>
      </c>
      <c r="AT97">
        <f t="shared" si="132"/>
        <v>35.565206119025298</v>
      </c>
      <c r="AU97">
        <f t="shared" si="133"/>
        <v>32.624444007873535</v>
      </c>
      <c r="AV97">
        <f t="shared" si="134"/>
        <v>4.9464721409342483</v>
      </c>
      <c r="AW97">
        <f t="shared" si="135"/>
        <v>0.27318937851761094</v>
      </c>
      <c r="AX97">
        <f t="shared" si="136"/>
        <v>1.9987757180270564</v>
      </c>
      <c r="AY97">
        <f t="shared" si="137"/>
        <v>2.9476964229071916</v>
      </c>
      <c r="AZ97">
        <f t="shared" si="138"/>
        <v>0.17203027041353944</v>
      </c>
      <c r="BA97">
        <f t="shared" si="139"/>
        <v>17.308758677956046</v>
      </c>
      <c r="BB97">
        <f t="shared" si="140"/>
        <v>0.56912680091462997</v>
      </c>
      <c r="BC97">
        <f t="shared" si="141"/>
        <v>42.892548757925809</v>
      </c>
      <c r="BD97">
        <f t="shared" si="142"/>
        <v>391.67279119765772</v>
      </c>
      <c r="BE97">
        <f t="shared" si="143"/>
        <v>2.8864350604119633E-2</v>
      </c>
    </row>
    <row r="98" spans="1:115" x14ac:dyDescent="0.25">
      <c r="A98" s="1">
        <v>71</v>
      </c>
      <c r="B98" s="1" t="s">
        <v>124</v>
      </c>
      <c r="C98" s="1">
        <v>21060206</v>
      </c>
      <c r="D98" s="1">
        <v>1</v>
      </c>
      <c r="E98" s="1">
        <v>0</v>
      </c>
      <c r="F98">
        <f t="shared" si="116"/>
        <v>20.649922199875299</v>
      </c>
      <c r="G98">
        <f t="shared" si="117"/>
        <v>0.28892751100152314</v>
      </c>
      <c r="H98">
        <f t="shared" si="118"/>
        <v>259.34924115571721</v>
      </c>
      <c r="I98">
        <f t="shared" si="119"/>
        <v>10.185102000164013</v>
      </c>
      <c r="J98">
        <f t="shared" si="120"/>
        <v>2.7139400061038081</v>
      </c>
      <c r="K98">
        <f t="shared" si="121"/>
        <v>31.768003463745117</v>
      </c>
      <c r="L98" s="1">
        <v>0.51272291199999998</v>
      </c>
      <c r="M98">
        <f t="shared" si="122"/>
        <v>2.6248153413393811</v>
      </c>
      <c r="N98" s="1">
        <v>1</v>
      </c>
      <c r="O98">
        <f t="shared" si="123"/>
        <v>5.2496306826787622</v>
      </c>
      <c r="P98" s="1">
        <v>33.478370666503906</v>
      </c>
      <c r="Q98" s="1">
        <v>31.768003463745117</v>
      </c>
      <c r="R98" s="1">
        <v>34.038257598876953</v>
      </c>
      <c r="S98" s="1">
        <v>401.05252075195312</v>
      </c>
      <c r="T98" s="1">
        <v>398.51870727539062</v>
      </c>
      <c r="U98" s="1">
        <v>25.169967651367188</v>
      </c>
      <c r="V98" s="1">
        <v>26.187065124511719</v>
      </c>
      <c r="W98" s="1">
        <v>37.020244598388672</v>
      </c>
      <c r="X98" s="1">
        <v>38.516201019287109</v>
      </c>
      <c r="Y98" s="1">
        <v>499.98971557617187</v>
      </c>
      <c r="Z98" s="1">
        <v>1500.005859375</v>
      </c>
      <c r="AA98" s="1">
        <v>0.11498463898897171</v>
      </c>
      <c r="AB98" s="1">
        <v>76.327690124511719</v>
      </c>
      <c r="AC98" s="1">
        <v>1.8307437896728516</v>
      </c>
      <c r="AD98" s="1">
        <v>0.33765608072280884</v>
      </c>
      <c r="AE98" s="1">
        <v>0.66666668653488159</v>
      </c>
      <c r="AF98" s="1">
        <v>-0.21956524252891541</v>
      </c>
      <c r="AG98" s="1">
        <v>2.737391471862793</v>
      </c>
      <c r="AH98" s="1">
        <v>1</v>
      </c>
      <c r="AI98" s="1">
        <v>0</v>
      </c>
      <c r="AJ98" s="1">
        <v>0.15999999642372131</v>
      </c>
      <c r="AK98" s="1">
        <v>111115</v>
      </c>
      <c r="AL98">
        <f t="shared" si="124"/>
        <v>9.7516554043945636</v>
      </c>
      <c r="AM98">
        <f t="shared" si="125"/>
        <v>1.0185102000164013E-2</v>
      </c>
      <c r="AN98">
        <f t="shared" si="126"/>
        <v>304.91800346374509</v>
      </c>
      <c r="AO98">
        <f t="shared" si="127"/>
        <v>306.62837066650388</v>
      </c>
      <c r="AP98">
        <f t="shared" si="128"/>
        <v>240.00093213556102</v>
      </c>
      <c r="AQ98">
        <f t="shared" si="129"/>
        <v>-1.2783824712452134</v>
      </c>
      <c r="AR98">
        <f t="shared" si="130"/>
        <v>4.7127381981979468</v>
      </c>
      <c r="AS98">
        <f t="shared" si="131"/>
        <v>61.743492964481938</v>
      </c>
      <c r="AT98">
        <f t="shared" si="132"/>
        <v>35.556427839970219</v>
      </c>
      <c r="AU98">
        <f t="shared" si="133"/>
        <v>32.623187065124512</v>
      </c>
      <c r="AV98">
        <f t="shared" si="134"/>
        <v>4.946121846053031</v>
      </c>
      <c r="AW98">
        <f t="shared" si="135"/>
        <v>0.27385515756687145</v>
      </c>
      <c r="AX98">
        <f t="shared" si="136"/>
        <v>1.9987981920941384</v>
      </c>
      <c r="AY98">
        <f t="shared" si="137"/>
        <v>2.9473236539588923</v>
      </c>
      <c r="AZ98">
        <f t="shared" si="138"/>
        <v>0.17245268626626795</v>
      </c>
      <c r="BA98">
        <f t="shared" si="139"/>
        <v>19.795528512960846</v>
      </c>
      <c r="BB98">
        <f t="shared" si="140"/>
        <v>0.65078310358087565</v>
      </c>
      <c r="BC98">
        <f t="shared" si="141"/>
        <v>42.906680871410764</v>
      </c>
      <c r="BD98">
        <f t="shared" si="142"/>
        <v>393.20835371817498</v>
      </c>
      <c r="BE98">
        <f t="shared" si="143"/>
        <v>2.2533082358788047E-2</v>
      </c>
    </row>
    <row r="99" spans="1:115" x14ac:dyDescent="0.25">
      <c r="A99" s="1">
        <v>72</v>
      </c>
      <c r="B99" s="1" t="s">
        <v>124</v>
      </c>
      <c r="C99" s="1">
        <v>21060206</v>
      </c>
      <c r="D99" s="1">
        <v>1</v>
      </c>
      <c r="E99" s="1">
        <v>0</v>
      </c>
      <c r="F99">
        <f t="shared" si="116"/>
        <v>14.002520157255509</v>
      </c>
      <c r="G99">
        <f t="shared" si="117"/>
        <v>0.28945657048847451</v>
      </c>
      <c r="H99">
        <f t="shared" si="118"/>
        <v>296.9516043582563</v>
      </c>
      <c r="I99">
        <f t="shared" si="119"/>
        <v>10.200404284063959</v>
      </c>
      <c r="J99">
        <f t="shared" si="120"/>
        <v>2.7133088803769088</v>
      </c>
      <c r="K99">
        <f t="shared" si="121"/>
        <v>31.765779495239258</v>
      </c>
      <c r="L99" s="1">
        <v>0.51272291199999998</v>
      </c>
      <c r="M99">
        <f t="shared" si="122"/>
        <v>2.6248153413393811</v>
      </c>
      <c r="N99" s="1">
        <v>1</v>
      </c>
      <c r="O99">
        <f t="shared" si="123"/>
        <v>5.2496306826787622</v>
      </c>
      <c r="P99" s="1">
        <v>33.47833251953125</v>
      </c>
      <c r="Q99" s="1">
        <v>31.765779495239258</v>
      </c>
      <c r="R99" s="1">
        <v>34.038589477539063</v>
      </c>
      <c r="S99" s="1">
        <v>400.39178466796875</v>
      </c>
      <c r="T99" s="1">
        <v>398.5390625</v>
      </c>
      <c r="U99" s="1">
        <v>25.169055938720703</v>
      </c>
      <c r="V99" s="1">
        <v>26.187643051147461</v>
      </c>
      <c r="W99" s="1">
        <v>37.018848419189453</v>
      </c>
      <c r="X99" s="1">
        <v>38.516998291015625</v>
      </c>
      <c r="Y99" s="1">
        <v>500.00830078125</v>
      </c>
      <c r="Z99" s="1">
        <v>1500.04052734375</v>
      </c>
      <c r="AA99" s="1">
        <v>0.14699099957942963</v>
      </c>
      <c r="AB99" s="1">
        <v>76.327415466308594</v>
      </c>
      <c r="AC99" s="1">
        <v>1.8307437896728516</v>
      </c>
      <c r="AD99" s="1">
        <v>0.33765608072280884</v>
      </c>
      <c r="AE99" s="1">
        <v>0.66666668653488159</v>
      </c>
      <c r="AF99" s="1">
        <v>-0.21956524252891541</v>
      </c>
      <c r="AG99" s="1">
        <v>2.737391471862793</v>
      </c>
      <c r="AH99" s="1">
        <v>1</v>
      </c>
      <c r="AI99" s="1">
        <v>0</v>
      </c>
      <c r="AJ99" s="1">
        <v>0.15999999642372131</v>
      </c>
      <c r="AK99" s="1">
        <v>111115</v>
      </c>
      <c r="AL99">
        <f t="shared" si="124"/>
        <v>9.7520178848814538</v>
      </c>
      <c r="AM99">
        <f t="shared" si="125"/>
        <v>1.020040428406396E-2</v>
      </c>
      <c r="AN99">
        <f t="shared" si="126"/>
        <v>304.91577949523924</v>
      </c>
      <c r="AO99">
        <f t="shared" si="127"/>
        <v>306.62833251953123</v>
      </c>
      <c r="AP99">
        <f t="shared" si="128"/>
        <v>240.00647901043703</v>
      </c>
      <c r="AQ99">
        <f t="shared" si="129"/>
        <v>-1.2827522342116027</v>
      </c>
      <c r="AR99">
        <f t="shared" si="130"/>
        <v>4.7121439916252301</v>
      </c>
      <c r="AS99">
        <f t="shared" si="131"/>
        <v>61.73593017446268</v>
      </c>
      <c r="AT99">
        <f t="shared" si="132"/>
        <v>35.54828712331522</v>
      </c>
      <c r="AU99">
        <f t="shared" si="133"/>
        <v>32.622056007385254</v>
      </c>
      <c r="AV99">
        <f t="shared" si="134"/>
        <v>4.94580665226911</v>
      </c>
      <c r="AW99">
        <f t="shared" si="135"/>
        <v>0.27433041298823996</v>
      </c>
      <c r="AX99">
        <f t="shared" si="136"/>
        <v>1.9988351112483216</v>
      </c>
      <c r="AY99">
        <f t="shared" si="137"/>
        <v>2.9469715410207886</v>
      </c>
      <c r="AZ99">
        <f t="shared" si="138"/>
        <v>0.17275423036613843</v>
      </c>
      <c r="BA99">
        <f t="shared" si="139"/>
        <v>22.665548479239522</v>
      </c>
      <c r="BB99">
        <f t="shared" si="140"/>
        <v>0.74510037358823844</v>
      </c>
      <c r="BC99">
        <f t="shared" si="141"/>
        <v>42.918421187441936</v>
      </c>
      <c r="BD99">
        <f t="shared" si="142"/>
        <v>394.93816114999322</v>
      </c>
      <c r="BE99">
        <f t="shared" si="143"/>
        <v>1.5216712815110748E-2</v>
      </c>
    </row>
    <row r="100" spans="1:115" x14ac:dyDescent="0.25">
      <c r="A100" s="1">
        <v>73</v>
      </c>
      <c r="B100" s="1" t="s">
        <v>125</v>
      </c>
      <c r="C100" s="1">
        <v>21060206</v>
      </c>
      <c r="D100" s="1">
        <v>1</v>
      </c>
      <c r="E100" s="1">
        <v>0</v>
      </c>
      <c r="F100">
        <f t="shared" si="116"/>
        <v>8.2566360641469281</v>
      </c>
      <c r="G100">
        <f t="shared" si="117"/>
        <v>0.29043634575691346</v>
      </c>
      <c r="H100">
        <f t="shared" si="118"/>
        <v>329.40903568735376</v>
      </c>
      <c r="I100">
        <f t="shared" si="119"/>
        <v>10.230855769776326</v>
      </c>
      <c r="J100">
        <f t="shared" si="120"/>
        <v>2.7127150099168342</v>
      </c>
      <c r="K100">
        <f t="shared" si="121"/>
        <v>31.763950347900391</v>
      </c>
      <c r="L100" s="1">
        <v>0.51272291199999998</v>
      </c>
      <c r="M100">
        <f t="shared" si="122"/>
        <v>2.6248153413393811</v>
      </c>
      <c r="N100" s="1">
        <v>1</v>
      </c>
      <c r="O100">
        <f t="shared" si="123"/>
        <v>5.2496306826787622</v>
      </c>
      <c r="P100" s="1">
        <v>33.478374481201172</v>
      </c>
      <c r="Q100" s="1">
        <v>31.763950347900391</v>
      </c>
      <c r="R100" s="1">
        <v>34.039093017578125</v>
      </c>
      <c r="S100" s="1">
        <v>399.79959106445312</v>
      </c>
      <c r="T100" s="1">
        <v>398.534912109375</v>
      </c>
      <c r="U100" s="1">
        <v>25.167465209960938</v>
      </c>
      <c r="V100" s="1">
        <v>26.189023971557617</v>
      </c>
      <c r="W100" s="1">
        <v>37.01641845703125</v>
      </c>
      <c r="X100" s="1">
        <v>38.518932342529297</v>
      </c>
      <c r="Y100" s="1">
        <v>500.04144287109375</v>
      </c>
      <c r="Z100" s="1">
        <v>1500.0599365234375</v>
      </c>
      <c r="AA100" s="1">
        <v>0.17425532639026642</v>
      </c>
      <c r="AB100" s="1">
        <v>76.327407836914063</v>
      </c>
      <c r="AC100" s="1">
        <v>1.8307437896728516</v>
      </c>
      <c r="AD100" s="1">
        <v>0.33765608072280884</v>
      </c>
      <c r="AE100" s="1">
        <v>0.66666668653488159</v>
      </c>
      <c r="AF100" s="1">
        <v>-0.21956524252891541</v>
      </c>
      <c r="AG100" s="1">
        <v>2.737391471862793</v>
      </c>
      <c r="AH100" s="1">
        <v>1</v>
      </c>
      <c r="AI100" s="1">
        <v>0</v>
      </c>
      <c r="AJ100" s="1">
        <v>0.15999999642372131</v>
      </c>
      <c r="AK100" s="1">
        <v>111115</v>
      </c>
      <c r="AL100">
        <f t="shared" si="124"/>
        <v>9.7526642786561055</v>
      </c>
      <c r="AM100">
        <f t="shared" si="125"/>
        <v>1.0230855769776327E-2</v>
      </c>
      <c r="AN100">
        <f t="shared" si="126"/>
        <v>304.91395034790037</v>
      </c>
      <c r="AO100">
        <f t="shared" si="127"/>
        <v>306.62837448120115</v>
      </c>
      <c r="AP100">
        <f t="shared" si="128"/>
        <v>240.00958447911762</v>
      </c>
      <c r="AQ100">
        <f t="shared" si="129"/>
        <v>-1.2917049110424286</v>
      </c>
      <c r="AR100">
        <f t="shared" si="130"/>
        <v>4.7116553234446314</v>
      </c>
      <c r="AS100">
        <f t="shared" si="131"/>
        <v>61.729534081805184</v>
      </c>
      <c r="AT100">
        <f t="shared" si="132"/>
        <v>35.540510110247567</v>
      </c>
      <c r="AU100">
        <f t="shared" si="133"/>
        <v>32.621162414550781</v>
      </c>
      <c r="AV100">
        <f t="shared" si="134"/>
        <v>4.9455576455945165</v>
      </c>
      <c r="AW100">
        <f t="shared" si="135"/>
        <v>0.27521030778595268</v>
      </c>
      <c r="AX100">
        <f t="shared" si="136"/>
        <v>1.9989403135277972</v>
      </c>
      <c r="AY100">
        <f t="shared" si="137"/>
        <v>2.9466173320667193</v>
      </c>
      <c r="AZ100">
        <f t="shared" si="138"/>
        <v>0.17331253437135938</v>
      </c>
      <c r="BA100">
        <f t="shared" si="139"/>
        <v>25.142937812073228</v>
      </c>
      <c r="BB100">
        <f t="shared" si="140"/>
        <v>0.82655001024590247</v>
      </c>
      <c r="BC100">
        <f t="shared" si="141"/>
        <v>42.935239443893579</v>
      </c>
      <c r="BD100">
        <f t="shared" si="142"/>
        <v>396.41162775655829</v>
      </c>
      <c r="BE100">
        <f t="shared" si="143"/>
        <v>8.9427408681598767E-3</v>
      </c>
    </row>
    <row r="101" spans="1:115" x14ac:dyDescent="0.25">
      <c r="A101" s="1">
        <v>74</v>
      </c>
      <c r="B101" s="1" t="s">
        <v>125</v>
      </c>
      <c r="C101" s="1">
        <v>21060206</v>
      </c>
      <c r="D101" s="1">
        <v>1</v>
      </c>
      <c r="E101" s="1">
        <v>0</v>
      </c>
      <c r="F101">
        <f t="shared" si="116"/>
        <v>4.0497941137688738</v>
      </c>
      <c r="G101">
        <f t="shared" si="117"/>
        <v>0.29086867807715233</v>
      </c>
      <c r="H101">
        <f t="shared" si="118"/>
        <v>352.97493433025181</v>
      </c>
      <c r="I101">
        <f t="shared" si="119"/>
        <v>10.239724364556123</v>
      </c>
      <c r="J101">
        <f t="shared" si="120"/>
        <v>2.7112791742129336</v>
      </c>
      <c r="K101">
        <f t="shared" si="121"/>
        <v>31.758571624755859</v>
      </c>
      <c r="L101" s="1">
        <v>0.51272291199999998</v>
      </c>
      <c r="M101">
        <f t="shared" si="122"/>
        <v>2.6248153413393811</v>
      </c>
      <c r="N101" s="1">
        <v>1</v>
      </c>
      <c r="O101">
        <f t="shared" si="123"/>
        <v>5.2496306826787622</v>
      </c>
      <c r="P101" s="1">
        <v>33.478378295898437</v>
      </c>
      <c r="Q101" s="1">
        <v>31.758571624755859</v>
      </c>
      <c r="R101" s="1">
        <v>34.038848876953125</v>
      </c>
      <c r="S101" s="1">
        <v>399.30966186523437</v>
      </c>
      <c r="T101" s="1">
        <v>398.47604370117187</v>
      </c>
      <c r="U101" s="1">
        <v>25.166486740112305</v>
      </c>
      <c r="V101" s="1">
        <v>26.188920974731445</v>
      </c>
      <c r="W101" s="1">
        <v>37.015102386474609</v>
      </c>
      <c r="X101" s="1">
        <v>38.518909454345703</v>
      </c>
      <c r="Y101" s="1">
        <v>500.04641723632812</v>
      </c>
      <c r="Z101" s="1">
        <v>1500.0615234375</v>
      </c>
      <c r="AA101" s="1">
        <v>9.2461824417114258E-2</v>
      </c>
      <c r="AB101" s="1">
        <v>76.327674865722656</v>
      </c>
      <c r="AC101" s="1">
        <v>1.8307437896728516</v>
      </c>
      <c r="AD101" s="1">
        <v>0.33765608072280884</v>
      </c>
      <c r="AE101" s="1">
        <v>0.66666668653488159</v>
      </c>
      <c r="AF101" s="1">
        <v>-0.21956524252891541</v>
      </c>
      <c r="AG101" s="1">
        <v>2.737391471862793</v>
      </c>
      <c r="AH101" s="1">
        <v>1</v>
      </c>
      <c r="AI101" s="1">
        <v>0</v>
      </c>
      <c r="AJ101" s="1">
        <v>0.15999999642372131</v>
      </c>
      <c r="AK101" s="1">
        <v>111115</v>
      </c>
      <c r="AL101">
        <f t="shared" si="124"/>
        <v>9.752761297242909</v>
      </c>
      <c r="AM101">
        <f t="shared" si="125"/>
        <v>1.0239724364556124E-2</v>
      </c>
      <c r="AN101">
        <f t="shared" si="126"/>
        <v>304.90857162475584</v>
      </c>
      <c r="AO101">
        <f t="shared" si="127"/>
        <v>306.62837829589841</v>
      </c>
      <c r="AP101">
        <f t="shared" si="128"/>
        <v>240.00983838536195</v>
      </c>
      <c r="AQ101">
        <f t="shared" si="129"/>
        <v>-1.2939201779784215</v>
      </c>
      <c r="AR101">
        <f t="shared" si="130"/>
        <v>4.7102186194563398</v>
      </c>
      <c r="AS101">
        <f t="shared" si="131"/>
        <v>61.710495278975309</v>
      </c>
      <c r="AT101">
        <f t="shared" si="132"/>
        <v>35.521574304243863</v>
      </c>
      <c r="AU101">
        <f t="shared" si="133"/>
        <v>32.618474960327148</v>
      </c>
      <c r="AV101">
        <f t="shared" si="134"/>
        <v>4.9448088310743534</v>
      </c>
      <c r="AW101">
        <f t="shared" si="135"/>
        <v>0.27559846823187817</v>
      </c>
      <c r="AX101">
        <f t="shared" si="136"/>
        <v>1.9989394452434062</v>
      </c>
      <c r="AY101">
        <f t="shared" si="137"/>
        <v>2.9458693858309473</v>
      </c>
      <c r="AZ101">
        <f t="shared" si="138"/>
        <v>0.17355883553632442</v>
      </c>
      <c r="BA101">
        <f t="shared" si="139"/>
        <v>26.941756023309267</v>
      </c>
      <c r="BB101">
        <f t="shared" si="140"/>
        <v>0.88581218346706281</v>
      </c>
      <c r="BC101">
        <f t="shared" si="141"/>
        <v>42.9530700662214</v>
      </c>
      <c r="BD101">
        <f t="shared" si="142"/>
        <v>397.43459480999041</v>
      </c>
      <c r="BE101">
        <f t="shared" si="143"/>
        <v>4.3768482309812446E-3</v>
      </c>
    </row>
    <row r="102" spans="1:115" x14ac:dyDescent="0.25">
      <c r="A102" s="1">
        <v>75</v>
      </c>
      <c r="B102" s="1" t="s">
        <v>126</v>
      </c>
      <c r="C102" s="1">
        <v>21060206</v>
      </c>
      <c r="D102" s="1">
        <v>1</v>
      </c>
      <c r="E102" s="1">
        <v>0</v>
      </c>
      <c r="F102">
        <f t="shared" si="116"/>
        <v>1.0650414964830475</v>
      </c>
      <c r="G102">
        <f t="shared" si="117"/>
        <v>0.29146606992582452</v>
      </c>
      <c r="H102">
        <f t="shared" si="118"/>
        <v>369.60822119225668</v>
      </c>
      <c r="I102">
        <f t="shared" si="119"/>
        <v>10.254698032579673</v>
      </c>
      <c r="J102">
        <f t="shared" si="120"/>
        <v>2.7099831287819036</v>
      </c>
      <c r="K102">
        <f t="shared" si="121"/>
        <v>31.75396728515625</v>
      </c>
      <c r="L102" s="1">
        <v>0.51272291199999998</v>
      </c>
      <c r="M102">
        <f t="shared" si="122"/>
        <v>2.6248153413393811</v>
      </c>
      <c r="N102" s="1">
        <v>1</v>
      </c>
      <c r="O102">
        <f t="shared" si="123"/>
        <v>5.2496306826787622</v>
      </c>
      <c r="P102" s="1">
        <v>33.478858947753906</v>
      </c>
      <c r="Q102" s="1">
        <v>31.75396728515625</v>
      </c>
      <c r="R102" s="1">
        <v>34.0391845703125</v>
      </c>
      <c r="S102" s="1">
        <v>398.904541015625</v>
      </c>
      <c r="T102" s="1">
        <v>398.37643432617187</v>
      </c>
      <c r="U102" s="1">
        <v>25.165904998779297</v>
      </c>
      <c r="V102" s="1">
        <v>26.189878463745117</v>
      </c>
      <c r="W102" s="1">
        <v>37.013126373291016</v>
      </c>
      <c r="X102" s="1">
        <v>38.519153594970703</v>
      </c>
      <c r="Y102" s="1">
        <v>500.02438354492187</v>
      </c>
      <c r="Z102" s="1">
        <v>1500.119873046875</v>
      </c>
      <c r="AA102" s="1">
        <v>0.12209869176149368</v>
      </c>
      <c r="AB102" s="1">
        <v>76.327423095703125</v>
      </c>
      <c r="AC102" s="1">
        <v>1.8307437896728516</v>
      </c>
      <c r="AD102" s="1">
        <v>0.33765608072280884</v>
      </c>
      <c r="AE102" s="1">
        <v>0.66666668653488159</v>
      </c>
      <c r="AF102" s="1">
        <v>-0.21956524252891541</v>
      </c>
      <c r="AG102" s="1">
        <v>2.737391471862793</v>
      </c>
      <c r="AH102" s="1">
        <v>1</v>
      </c>
      <c r="AI102" s="1">
        <v>0</v>
      </c>
      <c r="AJ102" s="1">
        <v>0.15999999642372131</v>
      </c>
      <c r="AK102" s="1">
        <v>111115</v>
      </c>
      <c r="AL102">
        <f t="shared" si="124"/>
        <v>9.7523315584719157</v>
      </c>
      <c r="AM102">
        <f t="shared" si="125"/>
        <v>1.0254698032579673E-2</v>
      </c>
      <c r="AN102">
        <f t="shared" si="126"/>
        <v>304.90396728515623</v>
      </c>
      <c r="AO102">
        <f t="shared" si="127"/>
        <v>306.62885894775388</v>
      </c>
      <c r="AP102">
        <f t="shared" si="128"/>
        <v>240.01917432265327</v>
      </c>
      <c r="AQ102">
        <f t="shared" si="129"/>
        <v>-1.2979268666992116</v>
      </c>
      <c r="AR102">
        <f t="shared" si="130"/>
        <v>4.7089890631092208</v>
      </c>
      <c r="AS102">
        <f t="shared" si="131"/>
        <v>61.694589861953759</v>
      </c>
      <c r="AT102">
        <f t="shared" si="132"/>
        <v>35.504711398208642</v>
      </c>
      <c r="AU102">
        <f t="shared" si="133"/>
        <v>32.616413116455078</v>
      </c>
      <c r="AV102">
        <f t="shared" si="134"/>
        <v>4.9442343993873399</v>
      </c>
      <c r="AW102">
        <f t="shared" si="135"/>
        <v>0.27613472421740065</v>
      </c>
      <c r="AX102">
        <f t="shared" si="136"/>
        <v>1.999005934327317</v>
      </c>
      <c r="AY102">
        <f t="shared" si="137"/>
        <v>2.9452284650600227</v>
      </c>
      <c r="AZ102">
        <f t="shared" si="138"/>
        <v>0.17389911709821576</v>
      </c>
      <c r="BA102">
        <f t="shared" si="139"/>
        <v>28.2112430785916</v>
      </c>
      <c r="BB102">
        <f t="shared" si="140"/>
        <v>0.92778635819015054</v>
      </c>
      <c r="BC102">
        <f t="shared" si="141"/>
        <v>42.972046102451735</v>
      </c>
      <c r="BD102">
        <f t="shared" si="142"/>
        <v>398.10254724588714</v>
      </c>
      <c r="BE102">
        <f t="shared" si="143"/>
        <v>1.1496287226624002E-3</v>
      </c>
      <c r="BF102">
        <f>AVERAGE(F88:F102)</f>
        <v>17.676717205601417</v>
      </c>
      <c r="BG102">
        <f>AVERAGE(P88:P102)</f>
        <v>33.478756205240884</v>
      </c>
      <c r="BH102">
        <f>AVERAGE(Q88:Q102)</f>
        <v>31.770931879679363</v>
      </c>
      <c r="BI102">
        <f>AVERAGE(C88:C102)</f>
        <v>21060206</v>
      </c>
      <c r="BJ102">
        <f t="shared" ref="BJ102:DK102" si="144">AVERAGE(D88:D102)</f>
        <v>1</v>
      </c>
      <c r="BK102">
        <f t="shared" si="144"/>
        <v>0</v>
      </c>
      <c r="BL102">
        <f t="shared" si="144"/>
        <v>17.676717205601417</v>
      </c>
      <c r="BM102">
        <f t="shared" si="144"/>
        <v>0.28723694219272261</v>
      </c>
      <c r="BN102">
        <f t="shared" si="144"/>
        <v>275.21569032652525</v>
      </c>
      <c r="BO102">
        <f t="shared" si="144"/>
        <v>10.132606529469177</v>
      </c>
      <c r="BP102">
        <f t="shared" si="144"/>
        <v>2.7150264832238</v>
      </c>
      <c r="BQ102">
        <f t="shared" si="144"/>
        <v>31.770931879679363</v>
      </c>
      <c r="BR102">
        <f t="shared" si="144"/>
        <v>0.51272291199999998</v>
      </c>
      <c r="BS102">
        <f t="shared" si="144"/>
        <v>2.6248153413393807</v>
      </c>
      <c r="BT102">
        <f t="shared" si="144"/>
        <v>1</v>
      </c>
      <c r="BU102">
        <f t="shared" si="144"/>
        <v>5.2496306826787613</v>
      </c>
      <c r="BV102">
        <f t="shared" si="144"/>
        <v>33.478756205240884</v>
      </c>
      <c r="BW102">
        <f t="shared" si="144"/>
        <v>31.770931879679363</v>
      </c>
      <c r="BX102">
        <f t="shared" si="144"/>
        <v>34.037192281087236</v>
      </c>
      <c r="BY102">
        <f t="shared" si="144"/>
        <v>400.66459350585939</v>
      </c>
      <c r="BZ102">
        <f t="shared" si="144"/>
        <v>398.43783162434897</v>
      </c>
      <c r="CA102">
        <f t="shared" si="144"/>
        <v>25.171267954508462</v>
      </c>
      <c r="CB102">
        <f t="shared" si="144"/>
        <v>26.183141581217448</v>
      </c>
      <c r="CC102">
        <f t="shared" si="144"/>
        <v>37.021282958984372</v>
      </c>
      <c r="CD102">
        <f t="shared" si="144"/>
        <v>38.509522755940758</v>
      </c>
      <c r="CE102">
        <f t="shared" si="144"/>
        <v>499.98246256510419</v>
      </c>
      <c r="CF102">
        <f t="shared" si="144"/>
        <v>1499.9163736979167</v>
      </c>
      <c r="CG102">
        <f t="shared" si="144"/>
        <v>0.15829282253980637</v>
      </c>
      <c r="CH102">
        <f t="shared" si="144"/>
        <v>76.327534484863278</v>
      </c>
      <c r="CI102">
        <f t="shared" si="144"/>
        <v>1.8307437896728516</v>
      </c>
      <c r="CJ102">
        <f t="shared" si="144"/>
        <v>0.33765608072280884</v>
      </c>
      <c r="CK102">
        <f t="shared" si="144"/>
        <v>0.66666668653488159</v>
      </c>
      <c r="CL102">
        <f t="shared" si="144"/>
        <v>-0.21956524252891541</v>
      </c>
      <c r="CM102">
        <f t="shared" si="144"/>
        <v>2.737391471862793</v>
      </c>
      <c r="CN102">
        <f t="shared" si="144"/>
        <v>1</v>
      </c>
      <c r="CO102">
        <f t="shared" si="144"/>
        <v>0</v>
      </c>
      <c r="CP102">
        <f t="shared" si="144"/>
        <v>0.15999999642372131</v>
      </c>
      <c r="CQ102">
        <f t="shared" si="144"/>
        <v>111115</v>
      </c>
      <c r="CR102">
        <f t="shared" si="144"/>
        <v>9.7515139437557288</v>
      </c>
      <c r="CS102">
        <f t="shared" si="144"/>
        <v>1.0132606529469176E-2</v>
      </c>
      <c r="CT102">
        <f t="shared" si="144"/>
        <v>304.92093187967936</v>
      </c>
      <c r="CU102">
        <f t="shared" si="144"/>
        <v>306.6287562052409</v>
      </c>
      <c r="CV102">
        <f t="shared" si="144"/>
        <v>239.98661442754772</v>
      </c>
      <c r="CW102">
        <f t="shared" si="144"/>
        <v>-1.2629529924601022</v>
      </c>
      <c r="CX102">
        <f t="shared" si="144"/>
        <v>4.7135211251714564</v>
      </c>
      <c r="CY102">
        <f t="shared" si="144"/>
        <v>61.753876324630909</v>
      </c>
      <c r="CZ102">
        <f t="shared" si="144"/>
        <v>35.570734743413453</v>
      </c>
      <c r="DA102">
        <f t="shared" si="144"/>
        <v>32.624844042460126</v>
      </c>
      <c r="DB102">
        <f t="shared" si="144"/>
        <v>4.94658374071164</v>
      </c>
      <c r="DC102">
        <f t="shared" si="144"/>
        <v>0.27233500346406675</v>
      </c>
      <c r="DD102">
        <f t="shared" si="144"/>
        <v>1.9984946419476559</v>
      </c>
      <c r="DE102">
        <f t="shared" si="144"/>
        <v>2.9480890987639827</v>
      </c>
      <c r="DF102">
        <f t="shared" si="144"/>
        <v>0.17148829773974616</v>
      </c>
      <c r="DG102">
        <f t="shared" si="144"/>
        <v>21.006532707639369</v>
      </c>
      <c r="DH102">
        <f t="shared" si="144"/>
        <v>0.69073148309855492</v>
      </c>
      <c r="DI102">
        <f t="shared" si="144"/>
        <v>42.875672058920628</v>
      </c>
      <c r="DJ102">
        <f t="shared" si="144"/>
        <v>393.89207028035577</v>
      </c>
      <c r="DK102">
        <f t="shared" si="144"/>
        <v>1.9281412734835079E-2</v>
      </c>
    </row>
    <row r="103" spans="1:115" x14ac:dyDescent="0.25">
      <c r="A103" s="1" t="s">
        <v>9</v>
      </c>
      <c r="B103" s="1" t="s">
        <v>127</v>
      </c>
    </row>
    <row r="104" spans="1:115" x14ac:dyDescent="0.25">
      <c r="A104" s="1" t="s">
        <v>9</v>
      </c>
      <c r="B104" s="1" t="s">
        <v>128</v>
      </c>
    </row>
    <row r="105" spans="1:115" x14ac:dyDescent="0.25">
      <c r="A105" s="1" t="s">
        <v>9</v>
      </c>
      <c r="B105" s="1" t="s">
        <v>129</v>
      </c>
    </row>
    <row r="106" spans="1:115" x14ac:dyDescent="0.25">
      <c r="A106" s="1">
        <v>76</v>
      </c>
      <c r="B106" s="1" t="s">
        <v>130</v>
      </c>
      <c r="C106" s="1">
        <v>21060206</v>
      </c>
      <c r="D106" s="1">
        <v>1</v>
      </c>
      <c r="E106" s="1">
        <v>0</v>
      </c>
      <c r="F106">
        <f t="shared" ref="F106:F120" si="145">(S106-T106*(1000-U106)/(1000-V106))*AL106</f>
        <v>17.621014092291755</v>
      </c>
      <c r="G106">
        <f t="shared" ref="G106:G120" si="146">IF(AW106&lt;&gt;0,1/(1/AW106-1/O106),0)</f>
        <v>0.25431346352131823</v>
      </c>
      <c r="H106">
        <f t="shared" ref="H106:H120" si="147">((AZ106-AM106/2)*T106-F106)/(AZ106+AM106/2)</f>
        <v>261.32627607441151</v>
      </c>
      <c r="I106">
        <f t="shared" ref="I106:I120" si="148">AM106*1000</f>
        <v>9.9640083061607108</v>
      </c>
      <c r="J106">
        <f t="shared" ref="J106:J120" si="149">(AR106-AX106)</f>
        <v>2.977517568428087</v>
      </c>
      <c r="K106">
        <f t="shared" ref="K106:K120" si="150">(Q106+AQ106*E106)</f>
        <v>33.944526672363281</v>
      </c>
      <c r="L106" s="1">
        <v>0.51272291199999998</v>
      </c>
      <c r="M106">
        <f t="shared" ref="M106:M120" si="151">(L106*AF106+AG106)</f>
        <v>2.6248153413393811</v>
      </c>
      <c r="N106" s="1">
        <v>1</v>
      </c>
      <c r="O106">
        <f t="shared" ref="O106:O120" si="152">M106*(N106+1)*(N106+1)/(N106*N106+1)</f>
        <v>5.2496306826787622</v>
      </c>
      <c r="P106" s="1">
        <v>37.695884704589844</v>
      </c>
      <c r="Q106" s="1">
        <v>33.944526672363281</v>
      </c>
      <c r="R106" s="1">
        <v>39.028533935546875</v>
      </c>
      <c r="S106" s="1">
        <v>400.53399658203125</v>
      </c>
      <c r="T106" s="1">
        <v>398.32015991210937</v>
      </c>
      <c r="U106" s="1">
        <v>29.786945343017578</v>
      </c>
      <c r="V106" s="1">
        <v>30.777214050292969</v>
      </c>
      <c r="W106" s="1">
        <v>34.717212677001953</v>
      </c>
      <c r="X106" s="1">
        <v>35.871391296386719</v>
      </c>
      <c r="Y106" s="1">
        <v>500.01998901367188</v>
      </c>
      <c r="Z106" s="1">
        <v>1500.3870849609375</v>
      </c>
      <c r="AA106" s="1">
        <v>0.19322510063648224</v>
      </c>
      <c r="AB106" s="1">
        <v>76.322105407714844</v>
      </c>
      <c r="AC106" s="1">
        <v>0.55217480659484863</v>
      </c>
      <c r="AD106" s="1">
        <v>0.26349923014640808</v>
      </c>
      <c r="AE106" s="1">
        <v>0.66666668653488159</v>
      </c>
      <c r="AF106" s="1">
        <v>-0.21956524252891541</v>
      </c>
      <c r="AG106" s="1">
        <v>2.737391471862793</v>
      </c>
      <c r="AH106" s="1">
        <v>1</v>
      </c>
      <c r="AI106" s="1">
        <v>0</v>
      </c>
      <c r="AJ106" s="1">
        <v>0.15999999642372131</v>
      </c>
      <c r="AK106" s="1">
        <v>111115</v>
      </c>
      <c r="AL106">
        <f t="shared" ref="AL106:AL120" si="153">Y106*0.000001/(L106*0.0001)</f>
        <v>9.752245848800138</v>
      </c>
      <c r="AM106">
        <f t="shared" ref="AM106:AM120" si="154">(V106-U106)/(1000-V106)*AL106</f>
        <v>9.9640083061607113E-3</v>
      </c>
      <c r="AN106">
        <f t="shared" ref="AN106:AN120" si="155">(Q106+273.15)</f>
        <v>307.09452667236326</v>
      </c>
      <c r="AO106">
        <f t="shared" ref="AO106:AO120" si="156">(P106+273.15)</f>
        <v>310.84588470458982</v>
      </c>
      <c r="AP106">
        <f t="shared" ref="AP106:AP120" si="157">(Z106*AH106+AA106*AI106)*AJ106</f>
        <v>240.06192822794765</v>
      </c>
      <c r="AQ106">
        <f t="shared" ref="AQ106:AQ120" si="158">((AP106+0.00000010773*(AO106^4-AN106^4))-AM106*44100)/(M106*51.4+0.00000043092*AN106^3)</f>
        <v>-1.0289952027864899</v>
      </c>
      <c r="AR106">
        <f t="shared" ref="AR106:AR120" si="159">0.61365*EXP(17.502*K106/(240.97+K106))</f>
        <v>5.3264993433303491</v>
      </c>
      <c r="AS106">
        <f t="shared" ref="AS106:AS120" si="160">AR106*1000/AB106</f>
        <v>69.789732802522138</v>
      </c>
      <c r="AT106">
        <f t="shared" ref="AT106:AT120" si="161">(AS106-V106)</f>
        <v>39.01251875222917</v>
      </c>
      <c r="AU106">
        <f t="shared" ref="AU106:AU120" si="162">IF(E106,Q106,(P106+Q106)/2)</f>
        <v>35.820205688476562</v>
      </c>
      <c r="AV106">
        <f t="shared" ref="AV106:AV120" si="163">0.61365*EXP(17.502*AU106/(240.97+AU106))</f>
        <v>5.9100419052316484</v>
      </c>
      <c r="AW106">
        <f t="shared" ref="AW106:AW120" si="164">IF(AT106&lt;&gt;0,(1000-(AS106+V106)/2)/AT106*AM106,0)</f>
        <v>0.24256273785800261</v>
      </c>
      <c r="AX106">
        <f t="shared" ref="AX106:AX120" si="165">V106*AB106/1000</f>
        <v>2.3489817749022621</v>
      </c>
      <c r="AY106">
        <f t="shared" ref="AY106:AY120" si="166">(AV106-AX106)</f>
        <v>3.5610601303293863</v>
      </c>
      <c r="AZ106">
        <f t="shared" ref="AZ106:AZ120" si="167">1/(1.6/G106+1.37/O106)</f>
        <v>0.15261539267483698</v>
      </c>
      <c r="BA106">
        <f t="shared" ref="BA106:BA120" si="168">H106*AB106*0.001</f>
        <v>19.944971588356825</v>
      </c>
      <c r="BB106">
        <f t="shared" ref="BB106:BB120" si="169">H106/T106</f>
        <v>0.65607092579013326</v>
      </c>
      <c r="BC106">
        <f t="shared" ref="BC106:BC120" si="170">(1-AM106*AB106/AR106/G106)*100</f>
        <v>43.859898603229766</v>
      </c>
      <c r="BD106">
        <f t="shared" ref="BD106:BD120" si="171">(T106-F106/(O106/1.35))</f>
        <v>393.78872323350947</v>
      </c>
      <c r="BE106">
        <f t="shared" ref="BE106:BE120" si="172">F106*BC106/100/BD106</f>
        <v>1.9626156001316213E-2</v>
      </c>
    </row>
    <row r="107" spans="1:115" x14ac:dyDescent="0.25">
      <c r="A107" s="1">
        <v>77</v>
      </c>
      <c r="B107" s="1" t="s">
        <v>130</v>
      </c>
      <c r="C107" s="1">
        <v>21060206</v>
      </c>
      <c r="D107" s="1">
        <v>1</v>
      </c>
      <c r="E107" s="1">
        <v>0</v>
      </c>
      <c r="F107">
        <f t="shared" si="145"/>
        <v>17.621014092291755</v>
      </c>
      <c r="G107">
        <f t="shared" si="146"/>
        <v>0.25431346352131823</v>
      </c>
      <c r="H107">
        <f t="shared" si="147"/>
        <v>261.32627607441151</v>
      </c>
      <c r="I107">
        <f t="shared" si="148"/>
        <v>9.9640083061607108</v>
      </c>
      <c r="J107">
        <f t="shared" si="149"/>
        <v>2.977517568428087</v>
      </c>
      <c r="K107">
        <f t="shared" si="150"/>
        <v>33.944526672363281</v>
      </c>
      <c r="L107" s="1">
        <v>0.51272291199999998</v>
      </c>
      <c r="M107">
        <f t="shared" si="151"/>
        <v>2.6248153413393811</v>
      </c>
      <c r="N107" s="1">
        <v>1</v>
      </c>
      <c r="O107">
        <f t="shared" si="152"/>
        <v>5.2496306826787622</v>
      </c>
      <c r="P107" s="1">
        <v>37.695884704589844</v>
      </c>
      <c r="Q107" s="1">
        <v>33.944526672363281</v>
      </c>
      <c r="R107" s="1">
        <v>39.028533935546875</v>
      </c>
      <c r="S107" s="1">
        <v>400.53399658203125</v>
      </c>
      <c r="T107" s="1">
        <v>398.32015991210937</v>
      </c>
      <c r="U107" s="1">
        <v>29.786945343017578</v>
      </c>
      <c r="V107" s="1">
        <v>30.777214050292969</v>
      </c>
      <c r="W107" s="1">
        <v>34.717212677001953</v>
      </c>
      <c r="X107" s="1">
        <v>35.871391296386719</v>
      </c>
      <c r="Y107" s="1">
        <v>500.01998901367188</v>
      </c>
      <c r="Z107" s="1">
        <v>1500.3870849609375</v>
      </c>
      <c r="AA107" s="1">
        <v>0.19322510063648224</v>
      </c>
      <c r="AB107" s="1">
        <v>76.322105407714844</v>
      </c>
      <c r="AC107" s="1">
        <v>0.55217480659484863</v>
      </c>
      <c r="AD107" s="1">
        <v>0.26349923014640808</v>
      </c>
      <c r="AE107" s="1">
        <v>0.66666668653488159</v>
      </c>
      <c r="AF107" s="1">
        <v>-0.21956524252891541</v>
      </c>
      <c r="AG107" s="1">
        <v>2.737391471862793</v>
      </c>
      <c r="AH107" s="1">
        <v>1</v>
      </c>
      <c r="AI107" s="1">
        <v>0</v>
      </c>
      <c r="AJ107" s="1">
        <v>0.15999999642372131</v>
      </c>
      <c r="AK107" s="1">
        <v>111115</v>
      </c>
      <c r="AL107">
        <f t="shared" si="153"/>
        <v>9.752245848800138</v>
      </c>
      <c r="AM107">
        <f t="shared" si="154"/>
        <v>9.9640083061607113E-3</v>
      </c>
      <c r="AN107">
        <f t="shared" si="155"/>
        <v>307.09452667236326</v>
      </c>
      <c r="AO107">
        <f t="shared" si="156"/>
        <v>310.84588470458982</v>
      </c>
      <c r="AP107">
        <f t="shared" si="157"/>
        <v>240.06192822794765</v>
      </c>
      <c r="AQ107">
        <f t="shared" si="158"/>
        <v>-1.0289952027864899</v>
      </c>
      <c r="AR107">
        <f t="shared" si="159"/>
        <v>5.3264993433303491</v>
      </c>
      <c r="AS107">
        <f t="shared" si="160"/>
        <v>69.789732802522138</v>
      </c>
      <c r="AT107">
        <f t="shared" si="161"/>
        <v>39.01251875222917</v>
      </c>
      <c r="AU107">
        <f t="shared" si="162"/>
        <v>35.820205688476562</v>
      </c>
      <c r="AV107">
        <f t="shared" si="163"/>
        <v>5.9100419052316484</v>
      </c>
      <c r="AW107">
        <f t="shared" si="164"/>
        <v>0.24256273785800261</v>
      </c>
      <c r="AX107">
        <f t="shared" si="165"/>
        <v>2.3489817749022621</v>
      </c>
      <c r="AY107">
        <f t="shared" si="166"/>
        <v>3.5610601303293863</v>
      </c>
      <c r="AZ107">
        <f t="shared" si="167"/>
        <v>0.15261539267483698</v>
      </c>
      <c r="BA107">
        <f t="shared" si="168"/>
        <v>19.944971588356825</v>
      </c>
      <c r="BB107">
        <f t="shared" si="169"/>
        <v>0.65607092579013326</v>
      </c>
      <c r="BC107">
        <f t="shared" si="170"/>
        <v>43.859898603229766</v>
      </c>
      <c r="BD107">
        <f t="shared" si="171"/>
        <v>393.78872323350947</v>
      </c>
      <c r="BE107">
        <f t="shared" si="172"/>
        <v>1.9626156001316213E-2</v>
      </c>
    </row>
    <row r="108" spans="1:115" x14ac:dyDescent="0.25">
      <c r="A108" s="1">
        <v>78</v>
      </c>
      <c r="B108" s="1" t="s">
        <v>131</v>
      </c>
      <c r="C108" s="1">
        <v>21060206</v>
      </c>
      <c r="D108" s="1">
        <v>1</v>
      </c>
      <c r="E108" s="1">
        <v>0</v>
      </c>
      <c r="F108">
        <f t="shared" si="145"/>
        <v>17.621014092291755</v>
      </c>
      <c r="G108">
        <f t="shared" si="146"/>
        <v>0.25431346352131823</v>
      </c>
      <c r="H108">
        <f t="shared" si="147"/>
        <v>261.32627607441151</v>
      </c>
      <c r="I108">
        <f t="shared" si="148"/>
        <v>9.9640083061607108</v>
      </c>
      <c r="J108">
        <f t="shared" si="149"/>
        <v>2.977517568428087</v>
      </c>
      <c r="K108">
        <f t="shared" si="150"/>
        <v>33.944526672363281</v>
      </c>
      <c r="L108" s="1">
        <v>0.51272291199999998</v>
      </c>
      <c r="M108">
        <f t="shared" si="151"/>
        <v>2.6248153413393811</v>
      </c>
      <c r="N108" s="1">
        <v>1</v>
      </c>
      <c r="O108">
        <f t="shared" si="152"/>
        <v>5.2496306826787622</v>
      </c>
      <c r="P108" s="1">
        <v>37.695884704589844</v>
      </c>
      <c r="Q108" s="1">
        <v>33.944526672363281</v>
      </c>
      <c r="R108" s="1">
        <v>39.028533935546875</v>
      </c>
      <c r="S108" s="1">
        <v>400.53399658203125</v>
      </c>
      <c r="T108" s="1">
        <v>398.32015991210937</v>
      </c>
      <c r="U108" s="1">
        <v>29.786945343017578</v>
      </c>
      <c r="V108" s="1">
        <v>30.777214050292969</v>
      </c>
      <c r="W108" s="1">
        <v>34.717212677001953</v>
      </c>
      <c r="X108" s="1">
        <v>35.871391296386719</v>
      </c>
      <c r="Y108" s="1">
        <v>500.01998901367188</v>
      </c>
      <c r="Z108" s="1">
        <v>1500.3870849609375</v>
      </c>
      <c r="AA108" s="1">
        <v>0.19322510063648224</v>
      </c>
      <c r="AB108" s="1">
        <v>76.322105407714844</v>
      </c>
      <c r="AC108" s="1">
        <v>0.55217480659484863</v>
      </c>
      <c r="AD108" s="1">
        <v>0.26349923014640808</v>
      </c>
      <c r="AE108" s="1">
        <v>0.66666668653488159</v>
      </c>
      <c r="AF108" s="1">
        <v>-0.21956524252891541</v>
      </c>
      <c r="AG108" s="1">
        <v>2.737391471862793</v>
      </c>
      <c r="AH108" s="1">
        <v>1</v>
      </c>
      <c r="AI108" s="1">
        <v>0</v>
      </c>
      <c r="AJ108" s="1">
        <v>0.15999999642372131</v>
      </c>
      <c r="AK108" s="1">
        <v>111115</v>
      </c>
      <c r="AL108">
        <f t="shared" si="153"/>
        <v>9.752245848800138</v>
      </c>
      <c r="AM108">
        <f t="shared" si="154"/>
        <v>9.9640083061607113E-3</v>
      </c>
      <c r="AN108">
        <f t="shared" si="155"/>
        <v>307.09452667236326</v>
      </c>
      <c r="AO108">
        <f t="shared" si="156"/>
        <v>310.84588470458982</v>
      </c>
      <c r="AP108">
        <f t="shared" si="157"/>
        <v>240.06192822794765</v>
      </c>
      <c r="AQ108">
        <f t="shared" si="158"/>
        <v>-1.0289952027864899</v>
      </c>
      <c r="AR108">
        <f t="shared" si="159"/>
        <v>5.3264993433303491</v>
      </c>
      <c r="AS108">
        <f t="shared" si="160"/>
        <v>69.789732802522138</v>
      </c>
      <c r="AT108">
        <f t="shared" si="161"/>
        <v>39.01251875222917</v>
      </c>
      <c r="AU108">
        <f t="shared" si="162"/>
        <v>35.820205688476562</v>
      </c>
      <c r="AV108">
        <f t="shared" si="163"/>
        <v>5.9100419052316484</v>
      </c>
      <c r="AW108">
        <f t="shared" si="164"/>
        <v>0.24256273785800261</v>
      </c>
      <c r="AX108">
        <f t="shared" si="165"/>
        <v>2.3489817749022621</v>
      </c>
      <c r="AY108">
        <f t="shared" si="166"/>
        <v>3.5610601303293863</v>
      </c>
      <c r="AZ108">
        <f t="shared" si="167"/>
        <v>0.15261539267483698</v>
      </c>
      <c r="BA108">
        <f t="shared" si="168"/>
        <v>19.944971588356825</v>
      </c>
      <c r="BB108">
        <f t="shared" si="169"/>
        <v>0.65607092579013326</v>
      </c>
      <c r="BC108">
        <f t="shared" si="170"/>
        <v>43.859898603229766</v>
      </c>
      <c r="BD108">
        <f t="shared" si="171"/>
        <v>393.78872323350947</v>
      </c>
      <c r="BE108">
        <f t="shared" si="172"/>
        <v>1.9626156001316213E-2</v>
      </c>
    </row>
    <row r="109" spans="1:115" x14ac:dyDescent="0.25">
      <c r="A109" s="1">
        <v>79</v>
      </c>
      <c r="B109" s="1" t="s">
        <v>131</v>
      </c>
      <c r="C109" s="1">
        <v>21060206</v>
      </c>
      <c r="D109" s="1">
        <v>1</v>
      </c>
      <c r="E109" s="1">
        <v>0</v>
      </c>
      <c r="F109">
        <f t="shared" si="145"/>
        <v>15.112920168851007</v>
      </c>
      <c r="G109">
        <f t="shared" si="146"/>
        <v>0.25389574261211534</v>
      </c>
      <c r="H109">
        <f t="shared" si="147"/>
        <v>277.10948277062431</v>
      </c>
      <c r="I109">
        <f t="shared" si="148"/>
        <v>9.9456134542192096</v>
      </c>
      <c r="J109">
        <f t="shared" si="149"/>
        <v>2.9767075402239658</v>
      </c>
      <c r="K109">
        <f t="shared" si="150"/>
        <v>33.941272735595703</v>
      </c>
      <c r="L109" s="1">
        <v>0.51272291199999998</v>
      </c>
      <c r="M109">
        <f t="shared" si="151"/>
        <v>2.6248153413393811</v>
      </c>
      <c r="N109" s="1">
        <v>1</v>
      </c>
      <c r="O109">
        <f t="shared" si="152"/>
        <v>5.2496306826787622</v>
      </c>
      <c r="P109" s="1">
        <v>37.696102142333984</v>
      </c>
      <c r="Q109" s="1">
        <v>33.941272735595703</v>
      </c>
      <c r="R109" s="1">
        <v>39.028633117675781</v>
      </c>
      <c r="S109" s="1">
        <v>400.29144287109375</v>
      </c>
      <c r="T109" s="1">
        <v>398.33551025390625</v>
      </c>
      <c r="U109" s="1">
        <v>29.786706924438477</v>
      </c>
      <c r="V109" s="1">
        <v>30.775156021118164</v>
      </c>
      <c r="W109" s="1">
        <v>34.716526031494141</v>
      </c>
      <c r="X109" s="1">
        <v>35.868568420410156</v>
      </c>
      <c r="Y109" s="1">
        <v>500.0167236328125</v>
      </c>
      <c r="Z109" s="1">
        <v>1500.1903076171875</v>
      </c>
      <c r="AA109" s="1">
        <v>0.23590174317359924</v>
      </c>
      <c r="AB109" s="1">
        <v>76.322105407714844</v>
      </c>
      <c r="AC109" s="1">
        <v>0.55217480659484863</v>
      </c>
      <c r="AD109" s="1">
        <v>0.26349923014640808</v>
      </c>
      <c r="AE109" s="1">
        <v>0.66666668653488159</v>
      </c>
      <c r="AF109" s="1">
        <v>-0.21956524252891541</v>
      </c>
      <c r="AG109" s="1">
        <v>2.737391471862793</v>
      </c>
      <c r="AH109" s="1">
        <v>1</v>
      </c>
      <c r="AI109" s="1">
        <v>0</v>
      </c>
      <c r="AJ109" s="1">
        <v>0.15999999642372131</v>
      </c>
      <c r="AK109" s="1">
        <v>111115</v>
      </c>
      <c r="AL109">
        <f t="shared" si="153"/>
        <v>9.7521821617523585</v>
      </c>
      <c r="AM109">
        <f t="shared" si="154"/>
        <v>9.9456134542192098E-3</v>
      </c>
      <c r="AN109">
        <f t="shared" si="155"/>
        <v>307.09127273559568</v>
      </c>
      <c r="AO109">
        <f t="shared" si="156"/>
        <v>310.84610214233396</v>
      </c>
      <c r="AP109">
        <f t="shared" si="157"/>
        <v>240.03044385365138</v>
      </c>
      <c r="AQ109">
        <f t="shared" si="158"/>
        <v>-1.0234133129954297</v>
      </c>
      <c r="AR109">
        <f t="shared" si="159"/>
        <v>5.3255322420066165</v>
      </c>
      <c r="AS109">
        <f t="shared" si="160"/>
        <v>69.777061489033528</v>
      </c>
      <c r="AT109">
        <f t="shared" si="161"/>
        <v>39.001905467915364</v>
      </c>
      <c r="AU109">
        <f t="shared" si="162"/>
        <v>35.818687438964844</v>
      </c>
      <c r="AV109">
        <f t="shared" si="163"/>
        <v>5.9095479732307048</v>
      </c>
      <c r="AW109">
        <f t="shared" si="164"/>
        <v>0.2421826984409591</v>
      </c>
      <c r="AX109">
        <f t="shared" si="165"/>
        <v>2.3488247017826507</v>
      </c>
      <c r="AY109">
        <f t="shared" si="166"/>
        <v>3.5607232714480541</v>
      </c>
      <c r="AZ109">
        <f t="shared" si="167"/>
        <v>0.15237468353488129</v>
      </c>
      <c r="BA109">
        <f t="shared" si="168"/>
        <v>21.14957915349693</v>
      </c>
      <c r="BB109">
        <f t="shared" si="169"/>
        <v>0.69566853980452237</v>
      </c>
      <c r="BC109">
        <f t="shared" si="170"/>
        <v>43.861153960767105</v>
      </c>
      <c r="BD109">
        <f t="shared" si="171"/>
        <v>394.4490573848945</v>
      </c>
      <c r="BE109">
        <f t="shared" si="172"/>
        <v>1.6804961399006276E-2</v>
      </c>
    </row>
    <row r="110" spans="1:115" x14ac:dyDescent="0.25">
      <c r="A110" s="1">
        <v>80</v>
      </c>
      <c r="B110" s="1" t="s">
        <v>132</v>
      </c>
      <c r="C110" s="1">
        <v>21060206</v>
      </c>
      <c r="D110" s="1">
        <v>1</v>
      </c>
      <c r="E110" s="1">
        <v>0</v>
      </c>
      <c r="F110">
        <f t="shared" si="145"/>
        <v>15.50403660497307</v>
      </c>
      <c r="G110">
        <f t="shared" si="146"/>
        <v>0.25406842102271548</v>
      </c>
      <c r="H110">
        <f t="shared" si="147"/>
        <v>274.6685382548265</v>
      </c>
      <c r="I110">
        <f t="shared" si="148"/>
        <v>9.9520595145257396</v>
      </c>
      <c r="J110">
        <f t="shared" si="149"/>
        <v>2.9767149355058393</v>
      </c>
      <c r="K110">
        <f t="shared" si="150"/>
        <v>33.941280364990234</v>
      </c>
      <c r="L110" s="1">
        <v>0.51272291199999998</v>
      </c>
      <c r="M110">
        <f t="shared" si="151"/>
        <v>2.6248153413393811</v>
      </c>
      <c r="N110" s="1">
        <v>1</v>
      </c>
      <c r="O110">
        <f t="shared" si="152"/>
        <v>5.2496306826787622</v>
      </c>
      <c r="P110" s="1">
        <v>37.696056365966797</v>
      </c>
      <c r="Q110" s="1">
        <v>33.941280364990234</v>
      </c>
      <c r="R110" s="1">
        <v>39.028331756591797</v>
      </c>
      <c r="S110" s="1">
        <v>400.31085205078125</v>
      </c>
      <c r="T110" s="1">
        <v>398.31451416015625</v>
      </c>
      <c r="U110" s="1">
        <v>29.785881042480469</v>
      </c>
      <c r="V110" s="1">
        <v>30.774999618530273</v>
      </c>
      <c r="W110" s="1">
        <v>34.715747833251953</v>
      </c>
      <c r="X110" s="1">
        <v>35.868576049804688</v>
      </c>
      <c r="Y110" s="1">
        <v>500.00222778320313</v>
      </c>
      <c r="Z110" s="1">
        <v>1499.918701171875</v>
      </c>
      <c r="AA110" s="1">
        <v>0.23115856945514679</v>
      </c>
      <c r="AB110" s="1">
        <v>76.32232666015625</v>
      </c>
      <c r="AC110" s="1">
        <v>0.55217480659484863</v>
      </c>
      <c r="AD110" s="1">
        <v>0.26349923014640808</v>
      </c>
      <c r="AE110" s="1">
        <v>0.66666668653488159</v>
      </c>
      <c r="AF110" s="1">
        <v>-0.21956524252891541</v>
      </c>
      <c r="AG110" s="1">
        <v>2.737391471862793</v>
      </c>
      <c r="AH110" s="1">
        <v>1</v>
      </c>
      <c r="AI110" s="1">
        <v>0</v>
      </c>
      <c r="AJ110" s="1">
        <v>0.15999999642372131</v>
      </c>
      <c r="AK110" s="1">
        <v>111115</v>
      </c>
      <c r="AL110">
        <f t="shared" si="153"/>
        <v>9.7518994388767073</v>
      </c>
      <c r="AM110">
        <f t="shared" si="154"/>
        <v>9.9520595145257389E-3</v>
      </c>
      <c r="AN110">
        <f t="shared" si="155"/>
        <v>307.09128036499021</v>
      </c>
      <c r="AO110">
        <f t="shared" si="156"/>
        <v>310.84605636596677</v>
      </c>
      <c r="AP110">
        <f t="shared" si="157"/>
        <v>239.98698682337272</v>
      </c>
      <c r="AQ110">
        <f t="shared" si="158"/>
        <v>-1.025641440733291</v>
      </c>
      <c r="AR110">
        <f t="shared" si="159"/>
        <v>5.3255345093574906</v>
      </c>
      <c r="AS110">
        <f t="shared" si="160"/>
        <v>69.776888918372862</v>
      </c>
      <c r="AT110">
        <f t="shared" si="161"/>
        <v>39.001889299842588</v>
      </c>
      <c r="AU110">
        <f t="shared" si="162"/>
        <v>35.818668365478516</v>
      </c>
      <c r="AV110">
        <f t="shared" si="163"/>
        <v>5.909541768282911</v>
      </c>
      <c r="AW110">
        <f t="shared" si="164"/>
        <v>0.242339806986101</v>
      </c>
      <c r="AX110">
        <f t="shared" si="165"/>
        <v>2.3488195738516513</v>
      </c>
      <c r="AY110">
        <f t="shared" si="166"/>
        <v>3.5607221944312597</v>
      </c>
      <c r="AZ110">
        <f t="shared" si="167"/>
        <v>0.15247419224025852</v>
      </c>
      <c r="BA110">
        <f t="shared" si="168"/>
        <v>20.963341899952493</v>
      </c>
      <c r="BB110">
        <f t="shared" si="169"/>
        <v>0.68957702642085106</v>
      </c>
      <c r="BC110">
        <f t="shared" si="170"/>
        <v>43.862809472624534</v>
      </c>
      <c r="BD110">
        <f t="shared" si="171"/>
        <v>394.32748141787704</v>
      </c>
      <c r="BE110">
        <f t="shared" si="172"/>
        <v>1.7245833367111094E-2</v>
      </c>
    </row>
    <row r="111" spans="1:115" x14ac:dyDescent="0.25">
      <c r="A111" s="1">
        <v>81</v>
      </c>
      <c r="B111" s="1" t="s">
        <v>132</v>
      </c>
      <c r="C111" s="1">
        <v>21060206</v>
      </c>
      <c r="D111" s="1">
        <v>1</v>
      </c>
      <c r="E111" s="1">
        <v>0</v>
      </c>
      <c r="F111">
        <f t="shared" si="145"/>
        <v>18.129244456661052</v>
      </c>
      <c r="G111">
        <f t="shared" si="146"/>
        <v>0.25349162098590844</v>
      </c>
      <c r="H111">
        <f t="shared" si="147"/>
        <v>257.67893148788318</v>
      </c>
      <c r="I111">
        <f t="shared" si="148"/>
        <v>9.9323878878173808</v>
      </c>
      <c r="J111">
        <f t="shared" si="149"/>
        <v>2.9772746808029797</v>
      </c>
      <c r="K111">
        <f t="shared" si="150"/>
        <v>33.942848205566406</v>
      </c>
      <c r="L111" s="1">
        <v>0.51272291199999998</v>
      </c>
      <c r="M111">
        <f t="shared" si="151"/>
        <v>2.6248153413393811</v>
      </c>
      <c r="N111" s="1">
        <v>1</v>
      </c>
      <c r="O111">
        <f t="shared" si="152"/>
        <v>5.2496306826787622</v>
      </c>
      <c r="P111" s="1">
        <v>37.696765899658203</v>
      </c>
      <c r="Q111" s="1">
        <v>33.942848205566406</v>
      </c>
      <c r="R111" s="1">
        <v>39.028331756591797</v>
      </c>
      <c r="S111" s="1">
        <v>400.5146484375</v>
      </c>
      <c r="T111" s="1">
        <v>398.2498779296875</v>
      </c>
      <c r="U111" s="1">
        <v>29.786527633666992</v>
      </c>
      <c r="V111" s="1">
        <v>30.773736953735352</v>
      </c>
      <c r="W111" s="1">
        <v>34.715206146240234</v>
      </c>
      <c r="X111" s="1">
        <v>35.865764617919922</v>
      </c>
      <c r="Y111" s="1">
        <v>499.97964477539062</v>
      </c>
      <c r="Z111" s="1">
        <v>1499.626953125</v>
      </c>
      <c r="AA111" s="1">
        <v>0.15291987359523773</v>
      </c>
      <c r="AB111" s="1">
        <v>76.322410583496094</v>
      </c>
      <c r="AC111" s="1">
        <v>0.55217480659484863</v>
      </c>
      <c r="AD111" s="1">
        <v>0.26349923014640808</v>
      </c>
      <c r="AE111" s="1">
        <v>1</v>
      </c>
      <c r="AF111" s="1">
        <v>-0.21956524252891541</v>
      </c>
      <c r="AG111" s="1">
        <v>2.737391471862793</v>
      </c>
      <c r="AH111" s="1">
        <v>1</v>
      </c>
      <c r="AI111" s="1">
        <v>0</v>
      </c>
      <c r="AJ111" s="1">
        <v>0.15999999642372131</v>
      </c>
      <c r="AK111" s="1">
        <v>111115</v>
      </c>
      <c r="AL111">
        <f t="shared" si="153"/>
        <v>9.7514589863967434</v>
      </c>
      <c r="AM111">
        <f t="shared" si="154"/>
        <v>9.9323878878173812E-3</v>
      </c>
      <c r="AN111">
        <f t="shared" si="155"/>
        <v>307.09284820556638</v>
      </c>
      <c r="AO111">
        <f t="shared" si="156"/>
        <v>310.84676589965818</v>
      </c>
      <c r="AP111">
        <f t="shared" si="157"/>
        <v>239.94030713691609</v>
      </c>
      <c r="AQ111">
        <f t="shared" si="158"/>
        <v>-1.020141586129153</v>
      </c>
      <c r="AR111">
        <f t="shared" si="159"/>
        <v>5.3260004677744757</v>
      </c>
      <c r="AS111">
        <f t="shared" si="160"/>
        <v>69.782917324759737</v>
      </c>
      <c r="AT111">
        <f t="shared" si="161"/>
        <v>39.009180371024385</v>
      </c>
      <c r="AU111">
        <f t="shared" si="162"/>
        <v>35.819807052612305</v>
      </c>
      <c r="AV111">
        <f t="shared" si="163"/>
        <v>5.9099122135834961</v>
      </c>
      <c r="AW111">
        <f t="shared" si="164"/>
        <v>0.2418149766439732</v>
      </c>
      <c r="AX111">
        <f t="shared" si="165"/>
        <v>2.3487257869714959</v>
      </c>
      <c r="AY111">
        <f t="shared" si="166"/>
        <v>3.5611864266120001</v>
      </c>
      <c r="AZ111">
        <f t="shared" si="167"/>
        <v>0.15214178092255942</v>
      </c>
      <c r="BA111">
        <f t="shared" si="168"/>
        <v>19.666677207734782</v>
      </c>
      <c r="BB111">
        <f t="shared" si="169"/>
        <v>0.64702827487966574</v>
      </c>
      <c r="BC111">
        <f t="shared" si="170"/>
        <v>43.851140198517115</v>
      </c>
      <c r="BD111">
        <f t="shared" si="171"/>
        <v>393.58774424907517</v>
      </c>
      <c r="BE111">
        <f t="shared" si="172"/>
        <v>2.0198495811372081E-2</v>
      </c>
    </row>
    <row r="112" spans="1:115" x14ac:dyDescent="0.25">
      <c r="A112" s="1">
        <v>82</v>
      </c>
      <c r="B112" s="1" t="s">
        <v>133</v>
      </c>
      <c r="C112" s="1">
        <v>21060206</v>
      </c>
      <c r="D112" s="1">
        <v>1</v>
      </c>
      <c r="E112" s="1">
        <v>0</v>
      </c>
      <c r="F112">
        <f t="shared" si="145"/>
        <v>20.442592351171822</v>
      </c>
      <c r="G112">
        <f t="shared" si="146"/>
        <v>0.25351683262132951</v>
      </c>
      <c r="H112">
        <f t="shared" si="147"/>
        <v>242.95960325050447</v>
      </c>
      <c r="I112">
        <f t="shared" si="148"/>
        <v>9.9338575696976594</v>
      </c>
      <c r="J112">
        <f t="shared" si="149"/>
        <v>2.9774313619306327</v>
      </c>
      <c r="K112">
        <f t="shared" si="150"/>
        <v>33.943096160888672</v>
      </c>
      <c r="L112" s="1">
        <v>0.51272291199999998</v>
      </c>
      <c r="M112">
        <f t="shared" si="151"/>
        <v>2.6248153413393811</v>
      </c>
      <c r="N112" s="1">
        <v>1</v>
      </c>
      <c r="O112">
        <f t="shared" si="152"/>
        <v>5.2496306826787622</v>
      </c>
      <c r="P112" s="1">
        <v>37.697238922119141</v>
      </c>
      <c r="Q112" s="1">
        <v>33.943096160888672</v>
      </c>
      <c r="R112" s="1">
        <v>39.028217315673828</v>
      </c>
      <c r="S112" s="1">
        <v>400.7454833984375</v>
      </c>
      <c r="T112" s="1">
        <v>398.24334716796875</v>
      </c>
      <c r="U112" s="1">
        <v>29.785276412963867</v>
      </c>
      <c r="V112" s="1">
        <v>30.772665023803711</v>
      </c>
      <c r="W112" s="1">
        <v>34.712833404541016</v>
      </c>
      <c r="X112" s="1">
        <v>35.863571166992188</v>
      </c>
      <c r="Y112" s="1">
        <v>499.96337890625</v>
      </c>
      <c r="Z112" s="1">
        <v>1499.5609130859375</v>
      </c>
      <c r="AA112" s="1">
        <v>0.14817844331264496</v>
      </c>
      <c r="AB112" s="1">
        <v>76.322372436523437</v>
      </c>
      <c r="AC112" s="1">
        <v>0.55217480659484863</v>
      </c>
      <c r="AD112" s="1">
        <v>0.26349923014640808</v>
      </c>
      <c r="AE112" s="1">
        <v>1</v>
      </c>
      <c r="AF112" s="1">
        <v>-0.21956524252891541</v>
      </c>
      <c r="AG112" s="1">
        <v>2.737391471862793</v>
      </c>
      <c r="AH112" s="1">
        <v>1</v>
      </c>
      <c r="AI112" s="1">
        <v>0</v>
      </c>
      <c r="AJ112" s="1">
        <v>0.15999999642372131</v>
      </c>
      <c r="AK112" s="1">
        <v>111115</v>
      </c>
      <c r="AL112">
        <f t="shared" si="153"/>
        <v>9.7511417415699579</v>
      </c>
      <c r="AM112">
        <f t="shared" si="154"/>
        <v>9.9338575696976596E-3</v>
      </c>
      <c r="AN112">
        <f t="shared" si="155"/>
        <v>307.09309616088865</v>
      </c>
      <c r="AO112">
        <f t="shared" si="156"/>
        <v>310.84723892211912</v>
      </c>
      <c r="AP112">
        <f t="shared" si="157"/>
        <v>239.92974073090227</v>
      </c>
      <c r="AQ112">
        <f t="shared" si="158"/>
        <v>-1.0206322436652633</v>
      </c>
      <c r="AR112">
        <f t="shared" si="159"/>
        <v>5.326074162741758</v>
      </c>
      <c r="AS112">
        <f t="shared" si="160"/>
        <v>69.783917778124646</v>
      </c>
      <c r="AT112">
        <f t="shared" si="161"/>
        <v>39.011252754320935</v>
      </c>
      <c r="AU112">
        <f t="shared" si="162"/>
        <v>35.820167541503906</v>
      </c>
      <c r="AV112">
        <f t="shared" si="163"/>
        <v>5.9100294944406349</v>
      </c>
      <c r="AW112">
        <f t="shared" si="164"/>
        <v>0.24183791900986212</v>
      </c>
      <c r="AX112">
        <f t="shared" si="165"/>
        <v>2.3486428008111253</v>
      </c>
      <c r="AY112">
        <f t="shared" si="166"/>
        <v>3.5613866936295095</v>
      </c>
      <c r="AZ112">
        <f t="shared" si="167"/>
        <v>0.15215631170699792</v>
      </c>
      <c r="BA112">
        <f t="shared" si="168"/>
        <v>18.543253326314975</v>
      </c>
      <c r="BB112">
        <f t="shared" si="169"/>
        <v>0.61007824732858729</v>
      </c>
      <c r="BC112">
        <f t="shared" si="170"/>
        <v>43.849221636950929</v>
      </c>
      <c r="BD112">
        <f t="shared" si="171"/>
        <v>392.98631075107556</v>
      </c>
      <c r="BE112">
        <f t="shared" si="172"/>
        <v>2.2809745233292905E-2</v>
      </c>
    </row>
    <row r="113" spans="1:115" x14ac:dyDescent="0.25">
      <c r="A113" s="1">
        <v>83</v>
      </c>
      <c r="B113" s="1" t="s">
        <v>133</v>
      </c>
      <c r="C113" s="1">
        <v>21060206</v>
      </c>
      <c r="D113" s="1">
        <v>1</v>
      </c>
      <c r="E113" s="1">
        <v>0</v>
      </c>
      <c r="F113">
        <f t="shared" si="145"/>
        <v>23.752495998320541</v>
      </c>
      <c r="G113">
        <f t="shared" si="146"/>
        <v>0.25361005577154566</v>
      </c>
      <c r="H113">
        <f t="shared" si="147"/>
        <v>221.9603748040588</v>
      </c>
      <c r="I113">
        <f t="shared" si="148"/>
        <v>9.9333381000732857</v>
      </c>
      <c r="J113">
        <f t="shared" si="149"/>
        <v>2.9762541255194357</v>
      </c>
      <c r="K113">
        <f t="shared" si="150"/>
        <v>33.939044952392578</v>
      </c>
      <c r="L113" s="1">
        <v>0.51272291199999998</v>
      </c>
      <c r="M113">
        <f t="shared" si="151"/>
        <v>2.6248153413393811</v>
      </c>
      <c r="N113" s="1">
        <v>1</v>
      </c>
      <c r="O113">
        <f t="shared" si="152"/>
        <v>5.2496306826787622</v>
      </c>
      <c r="P113" s="1">
        <v>37.696693420410156</v>
      </c>
      <c r="Q113" s="1">
        <v>33.939044952392578</v>
      </c>
      <c r="R113" s="1">
        <v>39.027732849121094</v>
      </c>
      <c r="S113" s="1">
        <v>401.09030151367187</v>
      </c>
      <c r="T113" s="1">
        <v>398.24880981445312</v>
      </c>
      <c r="U113" s="1">
        <v>29.785028457641602</v>
      </c>
      <c r="V113" s="1">
        <v>30.772342681884766</v>
      </c>
      <c r="W113" s="1">
        <v>34.713542938232422</v>
      </c>
      <c r="X113" s="1">
        <v>35.864231109619141</v>
      </c>
      <c r="Y113" s="1">
        <v>499.97506713867187</v>
      </c>
      <c r="Z113" s="1">
        <v>1499.51904296875</v>
      </c>
      <c r="AA113" s="1">
        <v>0.15410503745079041</v>
      </c>
      <c r="AB113" s="1">
        <v>76.322303771972656</v>
      </c>
      <c r="AC113" s="1">
        <v>0.55217480659484863</v>
      </c>
      <c r="AD113" s="1">
        <v>0.26349923014640808</v>
      </c>
      <c r="AE113" s="1">
        <v>0.66666668653488159</v>
      </c>
      <c r="AF113" s="1">
        <v>-0.21956524252891541</v>
      </c>
      <c r="AG113" s="1">
        <v>2.737391471862793</v>
      </c>
      <c r="AH113" s="1">
        <v>1</v>
      </c>
      <c r="AI113" s="1">
        <v>0</v>
      </c>
      <c r="AJ113" s="1">
        <v>0.15999999642372131</v>
      </c>
      <c r="AK113" s="1">
        <v>111115</v>
      </c>
      <c r="AL113">
        <f t="shared" si="153"/>
        <v>9.7513697054886421</v>
      </c>
      <c r="AM113">
        <f t="shared" si="154"/>
        <v>9.9333381000732864E-3</v>
      </c>
      <c r="AN113">
        <f t="shared" si="155"/>
        <v>307.08904495239256</v>
      </c>
      <c r="AO113">
        <f t="shared" si="156"/>
        <v>310.84669342041013</v>
      </c>
      <c r="AP113">
        <f t="shared" si="157"/>
        <v>239.92304151230201</v>
      </c>
      <c r="AQ113">
        <f t="shared" si="158"/>
        <v>-1.0202305875048823</v>
      </c>
      <c r="AR113">
        <f t="shared" si="159"/>
        <v>5.3248702114614845</v>
      </c>
      <c r="AS113">
        <f t="shared" si="160"/>
        <v>69.768205993500189</v>
      </c>
      <c r="AT113">
        <f t="shared" si="161"/>
        <v>38.995863311615423</v>
      </c>
      <c r="AU113">
        <f t="shared" si="162"/>
        <v>35.817869186401367</v>
      </c>
      <c r="AV113">
        <f t="shared" si="163"/>
        <v>5.9092817860573428</v>
      </c>
      <c r="AW113">
        <f t="shared" si="164"/>
        <v>0.24192274942874553</v>
      </c>
      <c r="AX113">
        <f t="shared" si="165"/>
        <v>2.3486160859420488</v>
      </c>
      <c r="AY113">
        <f t="shared" si="166"/>
        <v>3.5606657001152939</v>
      </c>
      <c r="AZ113">
        <f t="shared" si="167"/>
        <v>0.15221004008874234</v>
      </c>
      <c r="BA113">
        <f t="shared" si="168"/>
        <v>16.94052715113628</v>
      </c>
      <c r="BB113">
        <f t="shared" si="169"/>
        <v>0.55734096206708483</v>
      </c>
      <c r="BC113">
        <f t="shared" si="170"/>
        <v>43.860157168783928</v>
      </c>
      <c r="BD113">
        <f t="shared" si="171"/>
        <v>392.1405954397668</v>
      </c>
      <c r="BE113">
        <f t="shared" si="172"/>
        <v>2.656670132478722E-2</v>
      </c>
    </row>
    <row r="114" spans="1:115" x14ac:dyDescent="0.25">
      <c r="A114" s="1">
        <v>84</v>
      </c>
      <c r="B114" s="1" t="s">
        <v>134</v>
      </c>
      <c r="C114" s="1">
        <v>21060206</v>
      </c>
      <c r="D114" s="1">
        <v>1</v>
      </c>
      <c r="E114" s="1">
        <v>0</v>
      </c>
      <c r="F114">
        <f t="shared" si="145"/>
        <v>28.083360422490305</v>
      </c>
      <c r="G114">
        <f t="shared" si="146"/>
        <v>0.25326882085755459</v>
      </c>
      <c r="H114">
        <f t="shared" si="147"/>
        <v>194.18649530721081</v>
      </c>
      <c r="I114">
        <f t="shared" si="148"/>
        <v>9.9155374218083576</v>
      </c>
      <c r="J114">
        <f t="shared" si="149"/>
        <v>2.9747859280303941</v>
      </c>
      <c r="K114">
        <f t="shared" si="150"/>
        <v>33.933929443359375</v>
      </c>
      <c r="L114" s="1">
        <v>0.51272291199999998</v>
      </c>
      <c r="M114">
        <f t="shared" si="151"/>
        <v>2.6248153413393811</v>
      </c>
      <c r="N114" s="1">
        <v>1</v>
      </c>
      <c r="O114">
        <f t="shared" si="152"/>
        <v>5.2496306826787622</v>
      </c>
      <c r="P114" s="1">
        <v>37.697063446044922</v>
      </c>
      <c r="Q114" s="1">
        <v>33.933929443359375</v>
      </c>
      <c r="R114" s="1">
        <v>39.027175903320312</v>
      </c>
      <c r="S114" s="1">
        <v>401.53594970703125</v>
      </c>
      <c r="T114" s="1">
        <v>398.2509765625</v>
      </c>
      <c r="U114" s="1">
        <v>29.785951614379883</v>
      </c>
      <c r="V114" s="1">
        <v>30.771520614624023</v>
      </c>
      <c r="W114" s="1">
        <v>34.714084625244141</v>
      </c>
      <c r="X114" s="1">
        <v>35.862720489501953</v>
      </c>
      <c r="Y114" s="1">
        <v>499.96328735351562</v>
      </c>
      <c r="Z114" s="1">
        <v>1499.5166015625</v>
      </c>
      <c r="AA114" s="1">
        <v>0.12328437715768814</v>
      </c>
      <c r="AB114" s="1">
        <v>76.322662353515625</v>
      </c>
      <c r="AC114" s="1">
        <v>0.55217480659484863</v>
      </c>
      <c r="AD114" s="1">
        <v>0.26349923014640808</v>
      </c>
      <c r="AE114" s="1">
        <v>0.66666668653488159</v>
      </c>
      <c r="AF114" s="1">
        <v>-0.21956524252891541</v>
      </c>
      <c r="AG114" s="1">
        <v>2.737391471862793</v>
      </c>
      <c r="AH114" s="1">
        <v>1</v>
      </c>
      <c r="AI114" s="1">
        <v>0</v>
      </c>
      <c r="AJ114" s="1">
        <v>0.15999999642372131</v>
      </c>
      <c r="AK114" s="1">
        <v>111115</v>
      </c>
      <c r="AL114">
        <f t="shared" si="153"/>
        <v>9.7511399559517962</v>
      </c>
      <c r="AM114">
        <f t="shared" si="154"/>
        <v>9.9155374218083576E-3</v>
      </c>
      <c r="AN114">
        <f t="shared" si="155"/>
        <v>307.08392944335935</v>
      </c>
      <c r="AO114">
        <f t="shared" si="156"/>
        <v>310.8470634460449</v>
      </c>
      <c r="AP114">
        <f t="shared" si="157"/>
        <v>239.92265088731074</v>
      </c>
      <c r="AQ114">
        <f t="shared" si="158"/>
        <v>-1.0144460398810999</v>
      </c>
      <c r="AR114">
        <f t="shared" si="159"/>
        <v>5.3233503060045892</v>
      </c>
      <c r="AS114">
        <f t="shared" si="160"/>
        <v>69.747963997214811</v>
      </c>
      <c r="AT114">
        <f t="shared" si="161"/>
        <v>38.976443382590787</v>
      </c>
      <c r="AU114">
        <f t="shared" si="162"/>
        <v>35.815496444702148</v>
      </c>
      <c r="AV114">
        <f t="shared" si="163"/>
        <v>5.9085099641975676</v>
      </c>
      <c r="AW114">
        <f t="shared" si="164"/>
        <v>0.24161222135444629</v>
      </c>
      <c r="AX114">
        <f t="shared" si="165"/>
        <v>2.3485643779741951</v>
      </c>
      <c r="AY114">
        <f t="shared" si="166"/>
        <v>3.5599455862233724</v>
      </c>
      <c r="AZ114">
        <f t="shared" si="167"/>
        <v>0.15201336456433961</v>
      </c>
      <c r="BA114">
        <f t="shared" si="168"/>
        <v>14.820830314944796</v>
      </c>
      <c r="BB114">
        <f t="shared" si="169"/>
        <v>0.48759829036285091</v>
      </c>
      <c r="BC114">
        <f t="shared" si="170"/>
        <v>43.868972167189568</v>
      </c>
      <c r="BD114">
        <f t="shared" si="171"/>
        <v>391.02903298931591</v>
      </c>
      <c r="BE114">
        <f t="shared" si="172"/>
        <v>3.1506309066545495E-2</v>
      </c>
    </row>
    <row r="115" spans="1:115" x14ac:dyDescent="0.25">
      <c r="A115" s="1">
        <v>85</v>
      </c>
      <c r="B115" s="1" t="s">
        <v>134</v>
      </c>
      <c r="C115" s="1">
        <v>21060206</v>
      </c>
      <c r="D115" s="1">
        <v>1</v>
      </c>
      <c r="E115" s="1">
        <v>0</v>
      </c>
      <c r="F115">
        <f t="shared" si="145"/>
        <v>31.033759629588324</v>
      </c>
      <c r="G115">
        <f t="shared" si="146"/>
        <v>0.25343148921094355</v>
      </c>
      <c r="H115">
        <f t="shared" si="147"/>
        <v>175.54829533223707</v>
      </c>
      <c r="I115">
        <f t="shared" si="148"/>
        <v>9.9223386131145794</v>
      </c>
      <c r="J115">
        <f t="shared" si="149"/>
        <v>2.9749974178723231</v>
      </c>
      <c r="K115">
        <f t="shared" si="150"/>
        <v>33.934612274169922</v>
      </c>
      <c r="L115" s="1">
        <v>0.51272291199999998</v>
      </c>
      <c r="M115">
        <f t="shared" si="151"/>
        <v>2.6248153413393811</v>
      </c>
      <c r="N115" s="1">
        <v>1</v>
      </c>
      <c r="O115">
        <f t="shared" si="152"/>
        <v>5.2496306826787622</v>
      </c>
      <c r="P115" s="1">
        <v>37.696571350097656</v>
      </c>
      <c r="Q115" s="1">
        <v>33.934612274169922</v>
      </c>
      <c r="R115" s="1">
        <v>39.025623321533203</v>
      </c>
      <c r="S115" s="1">
        <v>401.87799072265625</v>
      </c>
      <c r="T115" s="1">
        <v>398.29046630859375</v>
      </c>
      <c r="U115" s="1">
        <v>29.785276412963867</v>
      </c>
      <c r="V115" s="1">
        <v>30.771429061889648</v>
      </c>
      <c r="W115" s="1">
        <v>34.714199066162109</v>
      </c>
      <c r="X115" s="1">
        <v>35.863544464111328</v>
      </c>
      <c r="Y115" s="1">
        <v>500.01016235351562</v>
      </c>
      <c r="Z115" s="1">
        <v>1499.4886474609375</v>
      </c>
      <c r="AA115" s="1">
        <v>0.19322308897972107</v>
      </c>
      <c r="AB115" s="1">
        <v>76.322608947753906</v>
      </c>
      <c r="AC115" s="1">
        <v>0.55217480659484863</v>
      </c>
      <c r="AD115" s="1">
        <v>0.26349923014640808</v>
      </c>
      <c r="AE115" s="1">
        <v>0.66666668653488159</v>
      </c>
      <c r="AF115" s="1">
        <v>-0.21956524252891541</v>
      </c>
      <c r="AG115" s="1">
        <v>2.737391471862793</v>
      </c>
      <c r="AH115" s="1">
        <v>1</v>
      </c>
      <c r="AI115" s="1">
        <v>0</v>
      </c>
      <c r="AJ115" s="1">
        <v>0.15999999642372131</v>
      </c>
      <c r="AK115" s="1">
        <v>111115</v>
      </c>
      <c r="AL115">
        <f t="shared" si="153"/>
        <v>9.752054192450748</v>
      </c>
      <c r="AM115">
        <f t="shared" si="154"/>
        <v>9.9223386131145792E-3</v>
      </c>
      <c r="AN115">
        <f t="shared" si="155"/>
        <v>307.0846122741699</v>
      </c>
      <c r="AO115">
        <f t="shared" si="156"/>
        <v>310.84657135009763</v>
      </c>
      <c r="AP115">
        <f t="shared" si="157"/>
        <v>239.91817823116071</v>
      </c>
      <c r="AQ115">
        <f t="shared" si="158"/>
        <v>-1.0166117335846343</v>
      </c>
      <c r="AR115">
        <f t="shared" si="159"/>
        <v>5.3235531649264765</v>
      </c>
      <c r="AS115">
        <f t="shared" si="160"/>
        <v>69.750670716336188</v>
      </c>
      <c r="AT115">
        <f t="shared" si="161"/>
        <v>38.97924165444654</v>
      </c>
      <c r="AU115">
        <f t="shared" si="162"/>
        <v>35.815591812133789</v>
      </c>
      <c r="AV115">
        <f t="shared" si="163"/>
        <v>5.9085409842871615</v>
      </c>
      <c r="AW115">
        <f t="shared" si="164"/>
        <v>0.24176025641045687</v>
      </c>
      <c r="AX115">
        <f t="shared" si="165"/>
        <v>2.3485557470541534</v>
      </c>
      <c r="AY115">
        <f t="shared" si="166"/>
        <v>3.5599852372330081</v>
      </c>
      <c r="AZ115">
        <f t="shared" si="167"/>
        <v>0.15210712337157736</v>
      </c>
      <c r="BA115">
        <f t="shared" si="168"/>
        <v>13.398303896087143</v>
      </c>
      <c r="BB115">
        <f t="shared" si="169"/>
        <v>0.44075444978445205</v>
      </c>
      <c r="BC115">
        <f t="shared" si="170"/>
        <v>43.868702642385138</v>
      </c>
      <c r="BD115">
        <f t="shared" si="171"/>
        <v>390.30979528002422</v>
      </c>
      <c r="BE115">
        <f t="shared" si="172"/>
        <v>3.4880261513522477E-2</v>
      </c>
    </row>
    <row r="116" spans="1:115" x14ac:dyDescent="0.25">
      <c r="A116" s="1">
        <v>86</v>
      </c>
      <c r="B116" s="1" t="s">
        <v>135</v>
      </c>
      <c r="C116" s="1">
        <v>21060206</v>
      </c>
      <c r="D116" s="1">
        <v>1</v>
      </c>
      <c r="E116" s="1">
        <v>0</v>
      </c>
      <c r="F116">
        <f t="shared" si="145"/>
        <v>31.721605918995387</v>
      </c>
      <c r="G116">
        <f t="shared" si="146"/>
        <v>0.25368471159814004</v>
      </c>
      <c r="H116">
        <f t="shared" si="147"/>
        <v>171.42797172051584</v>
      </c>
      <c r="I116">
        <f t="shared" si="148"/>
        <v>9.9288388910128873</v>
      </c>
      <c r="J116">
        <f t="shared" si="149"/>
        <v>2.9741403212762307</v>
      </c>
      <c r="K116">
        <f t="shared" si="150"/>
        <v>33.931926727294922</v>
      </c>
      <c r="L116" s="1">
        <v>0.51272291199999998</v>
      </c>
      <c r="M116">
        <f t="shared" si="151"/>
        <v>2.6248153413393811</v>
      </c>
      <c r="N116" s="1">
        <v>1</v>
      </c>
      <c r="O116">
        <f t="shared" si="152"/>
        <v>5.2496306826787622</v>
      </c>
      <c r="P116" s="1">
        <v>37.696819305419922</v>
      </c>
      <c r="Q116" s="1">
        <v>33.931926727294922</v>
      </c>
      <c r="R116" s="1">
        <v>39.025112152099609</v>
      </c>
      <c r="S116" s="1">
        <v>402.01287841796875</v>
      </c>
      <c r="T116" s="1">
        <v>398.35440063476562</v>
      </c>
      <c r="U116" s="1">
        <v>29.785251617431641</v>
      </c>
      <c r="V116" s="1">
        <v>30.772073745727539</v>
      </c>
      <c r="W116" s="1">
        <v>34.713851928710937</v>
      </c>
      <c r="X116" s="1">
        <v>35.863964080810547</v>
      </c>
      <c r="Y116" s="1">
        <v>499.99795532226562</v>
      </c>
      <c r="Z116" s="1">
        <v>1499.479248046875</v>
      </c>
      <c r="AA116" s="1">
        <v>0.18729688227176666</v>
      </c>
      <c r="AB116" s="1">
        <v>76.32293701171875</v>
      </c>
      <c r="AC116" s="1">
        <v>0.55217480659484863</v>
      </c>
      <c r="AD116" s="1">
        <v>0.26349923014640808</v>
      </c>
      <c r="AE116" s="1">
        <v>0.66666668653488159</v>
      </c>
      <c r="AF116" s="1">
        <v>-0.21956524252891541</v>
      </c>
      <c r="AG116" s="1">
        <v>2.737391471862793</v>
      </c>
      <c r="AH116" s="1">
        <v>1</v>
      </c>
      <c r="AI116" s="1">
        <v>0</v>
      </c>
      <c r="AJ116" s="1">
        <v>0.15999999642372131</v>
      </c>
      <c r="AK116" s="1">
        <v>111115</v>
      </c>
      <c r="AL116">
        <f t="shared" si="153"/>
        <v>9.7518161100291465</v>
      </c>
      <c r="AM116">
        <f t="shared" si="154"/>
        <v>9.9288388910128873E-3</v>
      </c>
      <c r="AN116">
        <f t="shared" si="155"/>
        <v>307.0819267272949</v>
      </c>
      <c r="AO116">
        <f t="shared" si="156"/>
        <v>310.8468193054199</v>
      </c>
      <c r="AP116">
        <f t="shared" si="157"/>
        <v>239.91667432494432</v>
      </c>
      <c r="AQ116">
        <f t="shared" si="158"/>
        <v>-1.018319930811183</v>
      </c>
      <c r="AR116">
        <f t="shared" si="159"/>
        <v>5.3227553674913581</v>
      </c>
      <c r="AS116">
        <f t="shared" si="160"/>
        <v>69.739917983948828</v>
      </c>
      <c r="AT116">
        <f t="shared" si="161"/>
        <v>38.967844238221289</v>
      </c>
      <c r="AU116">
        <f t="shared" si="162"/>
        <v>35.814373016357422</v>
      </c>
      <c r="AV116">
        <f t="shared" si="163"/>
        <v>5.9081445581918599</v>
      </c>
      <c r="AW116">
        <f t="shared" si="164"/>
        <v>0.24199068203814836</v>
      </c>
      <c r="AX116">
        <f t="shared" si="165"/>
        <v>2.3486150462151274</v>
      </c>
      <c r="AY116">
        <f t="shared" si="166"/>
        <v>3.5595295119767325</v>
      </c>
      <c r="AZ116">
        <f t="shared" si="167"/>
        <v>0.15225306621767914</v>
      </c>
      <c r="BA116">
        <f t="shared" si="168"/>
        <v>13.083886287671634</v>
      </c>
      <c r="BB116">
        <f t="shared" si="169"/>
        <v>0.43034034881339478</v>
      </c>
      <c r="BC116">
        <f t="shared" si="170"/>
        <v>43.879344330763224</v>
      </c>
      <c r="BD116">
        <f t="shared" si="171"/>
        <v>390.19684240272795</v>
      </c>
      <c r="BE116">
        <f t="shared" si="172"/>
        <v>3.5672335538988055E-2</v>
      </c>
    </row>
    <row r="117" spans="1:115" x14ac:dyDescent="0.25">
      <c r="A117" s="1">
        <v>87</v>
      </c>
      <c r="B117" s="1" t="s">
        <v>135</v>
      </c>
      <c r="C117" s="1">
        <v>21060206</v>
      </c>
      <c r="D117" s="1">
        <v>1</v>
      </c>
      <c r="E117" s="1">
        <v>0</v>
      </c>
      <c r="F117">
        <f t="shared" si="145"/>
        <v>31.078987712650779</v>
      </c>
      <c r="G117">
        <f t="shared" si="146"/>
        <v>0.25393828219157022</v>
      </c>
      <c r="H117">
        <f t="shared" si="147"/>
        <v>175.76456159251845</v>
      </c>
      <c r="I117">
        <f t="shared" si="148"/>
        <v>9.9328318163966944</v>
      </c>
      <c r="J117">
        <f t="shared" si="149"/>
        <v>2.972541608966341</v>
      </c>
      <c r="K117">
        <f t="shared" si="150"/>
        <v>33.926265716552734</v>
      </c>
      <c r="L117" s="1">
        <v>0.51272291199999998</v>
      </c>
      <c r="M117">
        <f t="shared" si="151"/>
        <v>2.6248153413393811</v>
      </c>
      <c r="N117" s="1">
        <v>1</v>
      </c>
      <c r="O117">
        <f t="shared" si="152"/>
        <v>5.2496306826787622</v>
      </c>
      <c r="P117" s="1">
        <v>37.695869445800781</v>
      </c>
      <c r="Q117" s="1">
        <v>33.926265716552734</v>
      </c>
      <c r="R117" s="1">
        <v>39.023143768310547</v>
      </c>
      <c r="S117" s="1">
        <v>402.00006103515625</v>
      </c>
      <c r="T117" s="1">
        <v>398.4072265625</v>
      </c>
      <c r="U117" s="1">
        <v>29.783729553222656</v>
      </c>
      <c r="V117" s="1">
        <v>30.770959854125977</v>
      </c>
      <c r="W117" s="1">
        <v>34.713905334472656</v>
      </c>
      <c r="X117" s="1">
        <v>35.864555358886719</v>
      </c>
      <c r="Y117" s="1">
        <v>499.9927978515625</v>
      </c>
      <c r="Z117" s="1">
        <v>1499.4384765625</v>
      </c>
      <c r="AA117" s="1">
        <v>0.1173565611243248</v>
      </c>
      <c r="AB117" s="1">
        <v>76.323013305664063</v>
      </c>
      <c r="AC117" s="1">
        <v>0.55217480659484863</v>
      </c>
      <c r="AD117" s="1">
        <v>0.26349923014640808</v>
      </c>
      <c r="AE117" s="1">
        <v>0.66666668653488159</v>
      </c>
      <c r="AF117" s="1">
        <v>-0.21956524252891541</v>
      </c>
      <c r="AG117" s="1">
        <v>2.737391471862793</v>
      </c>
      <c r="AH117" s="1">
        <v>1</v>
      </c>
      <c r="AI117" s="1">
        <v>0</v>
      </c>
      <c r="AJ117" s="1">
        <v>0.15999999642372131</v>
      </c>
      <c r="AK117" s="1">
        <v>111115</v>
      </c>
      <c r="AL117">
        <f t="shared" si="153"/>
        <v>9.7517155202060195</v>
      </c>
      <c r="AM117">
        <f t="shared" si="154"/>
        <v>9.9328318163966946E-3</v>
      </c>
      <c r="AN117">
        <f t="shared" si="155"/>
        <v>307.07626571655271</v>
      </c>
      <c r="AO117">
        <f t="shared" si="156"/>
        <v>310.84586944580076</v>
      </c>
      <c r="AP117">
        <f t="shared" si="157"/>
        <v>239.91015088759013</v>
      </c>
      <c r="AQ117">
        <f t="shared" si="158"/>
        <v>-1.019167796782984</v>
      </c>
      <c r="AR117">
        <f t="shared" si="159"/>
        <v>5.3210739873408528</v>
      </c>
      <c r="AS117">
        <f t="shared" si="160"/>
        <v>69.717818478033891</v>
      </c>
      <c r="AT117">
        <f t="shared" si="161"/>
        <v>38.946858623907914</v>
      </c>
      <c r="AU117">
        <f t="shared" si="162"/>
        <v>35.811067581176758</v>
      </c>
      <c r="AV117">
        <f t="shared" si="163"/>
        <v>5.9070695470769268</v>
      </c>
      <c r="AW117">
        <f t="shared" si="164"/>
        <v>0.24222140327644884</v>
      </c>
      <c r="AX117">
        <f t="shared" si="165"/>
        <v>2.3485323783745118</v>
      </c>
      <c r="AY117">
        <f t="shared" si="166"/>
        <v>3.558537168702415</v>
      </c>
      <c r="AZ117">
        <f t="shared" si="167"/>
        <v>0.15239919814990241</v>
      </c>
      <c r="BA117">
        <f t="shared" si="168"/>
        <v>13.414880973089996</v>
      </c>
      <c r="BB117">
        <f t="shared" si="169"/>
        <v>0.44116810608340068</v>
      </c>
      <c r="BC117">
        <f t="shared" si="170"/>
        <v>43.895058307617461</v>
      </c>
      <c r="BD117">
        <f t="shared" si="171"/>
        <v>390.41492463723978</v>
      </c>
      <c r="BE117">
        <f t="shared" si="172"/>
        <v>3.4942669752087818E-2</v>
      </c>
    </row>
    <row r="118" spans="1:115" x14ac:dyDescent="0.25">
      <c r="A118" s="1">
        <v>88</v>
      </c>
      <c r="B118" s="1" t="s">
        <v>136</v>
      </c>
      <c r="C118" s="1">
        <v>21060206</v>
      </c>
      <c r="D118" s="1">
        <v>1</v>
      </c>
      <c r="E118" s="1">
        <v>0</v>
      </c>
      <c r="F118">
        <f t="shared" si="145"/>
        <v>30.271464203806953</v>
      </c>
      <c r="G118">
        <f t="shared" si="146"/>
        <v>0.25379530440746523</v>
      </c>
      <c r="H118">
        <f t="shared" si="147"/>
        <v>180.86857941947548</v>
      </c>
      <c r="I118">
        <f t="shared" si="148"/>
        <v>9.9229760857027109</v>
      </c>
      <c r="J118">
        <f t="shared" si="149"/>
        <v>2.9712162545053151</v>
      </c>
      <c r="K118">
        <f t="shared" si="150"/>
        <v>33.922012329101562</v>
      </c>
      <c r="L118" s="1">
        <v>0.51272291199999998</v>
      </c>
      <c r="M118">
        <f t="shared" si="151"/>
        <v>2.6248153413393811</v>
      </c>
      <c r="N118" s="1">
        <v>1</v>
      </c>
      <c r="O118">
        <f t="shared" si="152"/>
        <v>5.2496306826787622</v>
      </c>
      <c r="P118" s="1">
        <v>37.696060180664063</v>
      </c>
      <c r="Q118" s="1">
        <v>33.922012329101562</v>
      </c>
      <c r="R118" s="1">
        <v>39.022541046142578</v>
      </c>
      <c r="S118" s="1">
        <v>401.99008178710937</v>
      </c>
      <c r="T118" s="1">
        <v>398.48013305664062</v>
      </c>
      <c r="U118" s="1">
        <v>29.785419464111328</v>
      </c>
      <c r="V118" s="1">
        <v>30.771739959716797</v>
      </c>
      <c r="W118" s="1">
        <v>34.715557098388672</v>
      </c>
      <c r="X118" s="1">
        <v>35.865139007568359</v>
      </c>
      <c r="Y118" s="1">
        <v>499.95703125</v>
      </c>
      <c r="Z118" s="1">
        <v>1499.4522705078125</v>
      </c>
      <c r="AA118" s="1">
        <v>0.12328451871871948</v>
      </c>
      <c r="AB118" s="1">
        <v>76.323104858398438</v>
      </c>
      <c r="AC118" s="1">
        <v>0.55217480659484863</v>
      </c>
      <c r="AD118" s="1">
        <v>0.26349923014640808</v>
      </c>
      <c r="AE118" s="1">
        <v>0.66666668653488159</v>
      </c>
      <c r="AF118" s="1">
        <v>-0.21956524252891541</v>
      </c>
      <c r="AG118" s="1">
        <v>2.737391471862793</v>
      </c>
      <c r="AH118" s="1">
        <v>1</v>
      </c>
      <c r="AI118" s="1">
        <v>0</v>
      </c>
      <c r="AJ118" s="1">
        <v>0.15999999642372131</v>
      </c>
      <c r="AK118" s="1">
        <v>111115</v>
      </c>
      <c r="AL118">
        <f t="shared" si="153"/>
        <v>9.7510179387107243</v>
      </c>
      <c r="AM118">
        <f t="shared" si="154"/>
        <v>9.9229760857027106E-3</v>
      </c>
      <c r="AN118">
        <f t="shared" si="155"/>
        <v>307.07201232910154</v>
      </c>
      <c r="AO118">
        <f t="shared" si="156"/>
        <v>310.84606018066404</v>
      </c>
      <c r="AP118">
        <f t="shared" si="157"/>
        <v>239.9123579187908</v>
      </c>
      <c r="AQ118">
        <f t="shared" si="158"/>
        <v>-1.0158307492889351</v>
      </c>
      <c r="AR118">
        <f t="shared" si="159"/>
        <v>5.3198109901261494</v>
      </c>
      <c r="AS118">
        <f t="shared" si="160"/>
        <v>69.701186816180325</v>
      </c>
      <c r="AT118">
        <f t="shared" si="161"/>
        <v>38.929446856463528</v>
      </c>
      <c r="AU118">
        <f t="shared" si="162"/>
        <v>35.809036254882813</v>
      </c>
      <c r="AV118">
        <f t="shared" si="163"/>
        <v>5.9064089926994034</v>
      </c>
      <c r="AW118">
        <f t="shared" si="164"/>
        <v>0.2420913118961785</v>
      </c>
      <c r="AX118">
        <f t="shared" si="165"/>
        <v>2.3485947356208343</v>
      </c>
      <c r="AY118">
        <f t="shared" si="166"/>
        <v>3.5578142570785691</v>
      </c>
      <c r="AZ118">
        <f t="shared" si="167"/>
        <v>0.1523168019316859</v>
      </c>
      <c r="BA118">
        <f t="shared" si="168"/>
        <v>13.804451552622194</v>
      </c>
      <c r="BB118">
        <f t="shared" si="169"/>
        <v>0.45389610275442899</v>
      </c>
      <c r="BC118">
        <f t="shared" si="170"/>
        <v>43.905770243794528</v>
      </c>
      <c r="BD118">
        <f t="shared" si="171"/>
        <v>390.69549464198434</v>
      </c>
      <c r="BE118">
        <f t="shared" si="172"/>
        <v>3.4018614765279495E-2</v>
      </c>
    </row>
    <row r="119" spans="1:115" x14ac:dyDescent="0.25">
      <c r="A119" s="1">
        <v>89</v>
      </c>
      <c r="B119" s="1" t="s">
        <v>136</v>
      </c>
      <c r="C119" s="1">
        <v>21060206</v>
      </c>
      <c r="D119" s="1">
        <v>1</v>
      </c>
      <c r="E119" s="1">
        <v>0</v>
      </c>
      <c r="F119">
        <f t="shared" si="145"/>
        <v>30.44324449150534</v>
      </c>
      <c r="G119">
        <f t="shared" si="146"/>
        <v>0.25414015029205889</v>
      </c>
      <c r="H119">
        <f t="shared" si="147"/>
        <v>180.15739188255736</v>
      </c>
      <c r="I119">
        <f t="shared" si="148"/>
        <v>9.9277826642829918</v>
      </c>
      <c r="J119">
        <f t="shared" si="149"/>
        <v>2.9688474584081588</v>
      </c>
      <c r="K119">
        <f t="shared" si="150"/>
        <v>33.914302825927734</v>
      </c>
      <c r="L119" s="1">
        <v>0.51272291199999998</v>
      </c>
      <c r="M119">
        <f t="shared" si="151"/>
        <v>2.6248153413393811</v>
      </c>
      <c r="N119" s="1">
        <v>1</v>
      </c>
      <c r="O119">
        <f t="shared" si="152"/>
        <v>5.2496306826787622</v>
      </c>
      <c r="P119" s="1">
        <v>37.695381164550781</v>
      </c>
      <c r="Q119" s="1">
        <v>33.914302825927734</v>
      </c>
      <c r="R119" s="1">
        <v>39.021102905273438</v>
      </c>
      <c r="S119" s="1">
        <v>402.12954711914062</v>
      </c>
      <c r="T119" s="1">
        <v>398.60165405273438</v>
      </c>
      <c r="U119" s="1">
        <v>29.786046981811523</v>
      </c>
      <c r="V119" s="1">
        <v>30.772846221923828</v>
      </c>
      <c r="W119" s="1">
        <v>34.717510223388672</v>
      </c>
      <c r="X119" s="1">
        <v>35.867683410644531</v>
      </c>
      <c r="Y119" s="1">
        <v>499.95596313476562</v>
      </c>
      <c r="Z119" s="1">
        <v>1499.466796875</v>
      </c>
      <c r="AA119" s="1">
        <v>0.19559711217880249</v>
      </c>
      <c r="AB119" s="1">
        <v>76.322967529296875</v>
      </c>
      <c r="AC119" s="1">
        <v>0.55217480659484863</v>
      </c>
      <c r="AD119" s="1">
        <v>0.26349923014640808</v>
      </c>
      <c r="AE119" s="1">
        <v>0.66666668653488159</v>
      </c>
      <c r="AF119" s="1">
        <v>-0.21956524252891541</v>
      </c>
      <c r="AG119" s="1">
        <v>2.737391471862793</v>
      </c>
      <c r="AH119" s="1">
        <v>1</v>
      </c>
      <c r="AI119" s="1">
        <v>0</v>
      </c>
      <c r="AJ119" s="1">
        <v>0.15999999642372131</v>
      </c>
      <c r="AK119" s="1">
        <v>111115</v>
      </c>
      <c r="AL119">
        <f t="shared" si="153"/>
        <v>9.7509971064988328</v>
      </c>
      <c r="AM119">
        <f t="shared" si="154"/>
        <v>9.927782664282991E-3</v>
      </c>
      <c r="AN119">
        <f t="shared" si="155"/>
        <v>307.06430282592771</v>
      </c>
      <c r="AO119">
        <f t="shared" si="156"/>
        <v>310.84538116455076</v>
      </c>
      <c r="AP119">
        <f t="shared" si="157"/>
        <v>239.91468213748885</v>
      </c>
      <c r="AQ119">
        <f t="shared" si="158"/>
        <v>-1.0166666135700486</v>
      </c>
      <c r="AR119">
        <f t="shared" si="159"/>
        <v>5.3175224013880973</v>
      </c>
      <c r="AS119">
        <f t="shared" si="160"/>
        <v>69.671326646817619</v>
      </c>
      <c r="AT119">
        <f t="shared" si="161"/>
        <v>38.898480424893791</v>
      </c>
      <c r="AU119">
        <f t="shared" si="162"/>
        <v>35.804841995239258</v>
      </c>
      <c r="AV119">
        <f t="shared" si="163"/>
        <v>5.9050452905018229</v>
      </c>
      <c r="AW119">
        <f t="shared" si="164"/>
        <v>0.24240506575627932</v>
      </c>
      <c r="AX119">
        <f t="shared" si="165"/>
        <v>2.3486749429799385</v>
      </c>
      <c r="AY119">
        <f t="shared" si="166"/>
        <v>3.5563703475218844</v>
      </c>
      <c r="AZ119">
        <f t="shared" si="167"/>
        <v>0.15251552580066116</v>
      </c>
      <c r="BA119">
        <f t="shared" si="168"/>
        <v>13.750146770815238</v>
      </c>
      <c r="BB119">
        <f t="shared" si="169"/>
        <v>0.4519735180494831</v>
      </c>
      <c r="BC119">
        <f t="shared" si="170"/>
        <v>43.930730423008043</v>
      </c>
      <c r="BD119">
        <f t="shared" si="171"/>
        <v>390.77284045654426</v>
      </c>
      <c r="BE119">
        <f t="shared" si="172"/>
        <v>3.4224332617270779E-2</v>
      </c>
    </row>
    <row r="120" spans="1:115" x14ac:dyDescent="0.25">
      <c r="A120" s="1">
        <v>90</v>
      </c>
      <c r="B120" s="1" t="s">
        <v>137</v>
      </c>
      <c r="C120" s="1">
        <v>21060206</v>
      </c>
      <c r="D120" s="1">
        <v>1</v>
      </c>
      <c r="E120" s="1">
        <v>0</v>
      </c>
      <c r="F120">
        <f t="shared" si="145"/>
        <v>33.51045917677849</v>
      </c>
      <c r="G120">
        <f t="shared" si="146"/>
        <v>0.25401688824327823</v>
      </c>
      <c r="H120">
        <f t="shared" si="147"/>
        <v>160.62297190883157</v>
      </c>
      <c r="I120">
        <f t="shared" si="148"/>
        <v>9.9213290826838847</v>
      </c>
      <c r="J120">
        <f t="shared" si="149"/>
        <v>2.9683048442214415</v>
      </c>
      <c r="K120">
        <f t="shared" si="150"/>
        <v>33.913002014160156</v>
      </c>
      <c r="L120" s="1">
        <v>0.51272291199999998</v>
      </c>
      <c r="M120">
        <f t="shared" si="151"/>
        <v>2.6248153413393811</v>
      </c>
      <c r="N120" s="1">
        <v>1</v>
      </c>
      <c r="O120">
        <f t="shared" si="152"/>
        <v>5.2496306826787622</v>
      </c>
      <c r="P120" s="1">
        <v>37.694976806640625</v>
      </c>
      <c r="Q120" s="1">
        <v>33.913002014160156</v>
      </c>
      <c r="R120" s="1">
        <v>39.020164489746094</v>
      </c>
      <c r="S120" s="1">
        <v>402.48471069335937</v>
      </c>
      <c r="T120" s="1">
        <v>398.64263916015625</v>
      </c>
      <c r="U120" s="1">
        <v>29.788688659667969</v>
      </c>
      <c r="V120" s="1">
        <v>30.774805068969727</v>
      </c>
      <c r="W120" s="1">
        <v>34.721450805664063</v>
      </c>
      <c r="X120" s="1">
        <v>35.870861053466797</v>
      </c>
      <c r="Y120" s="1">
        <v>499.97592163085937</v>
      </c>
      <c r="Z120" s="1">
        <v>1499.43994140625</v>
      </c>
      <c r="AA120" s="1">
        <v>0.16477498412132263</v>
      </c>
      <c r="AB120" s="1">
        <v>76.323196411132813</v>
      </c>
      <c r="AC120" s="1">
        <v>0.55217480659484863</v>
      </c>
      <c r="AD120" s="1">
        <v>0.26349923014640808</v>
      </c>
      <c r="AE120" s="1">
        <v>0.66666668653488159</v>
      </c>
      <c r="AF120" s="1">
        <v>-0.21956524252891541</v>
      </c>
      <c r="AG120" s="1">
        <v>2.737391471862793</v>
      </c>
      <c r="AH120" s="1">
        <v>1</v>
      </c>
      <c r="AI120" s="1">
        <v>0</v>
      </c>
      <c r="AJ120" s="1">
        <v>0.15999999642372131</v>
      </c>
      <c r="AK120" s="1">
        <v>111115</v>
      </c>
      <c r="AL120">
        <f t="shared" si="153"/>
        <v>9.7513863712581532</v>
      </c>
      <c r="AM120">
        <f t="shared" si="154"/>
        <v>9.9213290826838853E-3</v>
      </c>
      <c r="AN120">
        <f t="shared" si="155"/>
        <v>307.06300201416013</v>
      </c>
      <c r="AO120">
        <f t="shared" si="156"/>
        <v>310.8449768066406</v>
      </c>
      <c r="AP120">
        <f t="shared" si="157"/>
        <v>239.9103852625849</v>
      </c>
      <c r="AQ120">
        <f t="shared" si="158"/>
        <v>-1.0146913281553958</v>
      </c>
      <c r="AR120">
        <f t="shared" si="159"/>
        <v>5.3171363360147437</v>
      </c>
      <c r="AS120">
        <f t="shared" si="160"/>
        <v>69.666059416232258</v>
      </c>
      <c r="AT120">
        <f t="shared" si="161"/>
        <v>38.891254347262532</v>
      </c>
      <c r="AU120">
        <f t="shared" si="162"/>
        <v>35.803989410400391</v>
      </c>
      <c r="AV120">
        <f t="shared" si="163"/>
        <v>5.9047681184621927</v>
      </c>
      <c r="AW120">
        <f t="shared" si="164"/>
        <v>0.24229292178624939</v>
      </c>
      <c r="AX120">
        <f t="shared" si="165"/>
        <v>2.3488314917933022</v>
      </c>
      <c r="AY120">
        <f t="shared" si="166"/>
        <v>3.5559366266688905</v>
      </c>
      <c r="AZ120">
        <f t="shared" si="167"/>
        <v>0.15244449621252218</v>
      </c>
      <c r="BA120">
        <f t="shared" si="168"/>
        <v>12.259258633137621</v>
      </c>
      <c r="BB120">
        <f t="shared" si="169"/>
        <v>0.40292471534712238</v>
      </c>
      <c r="BC120">
        <f t="shared" si="170"/>
        <v>43.935749876212284</v>
      </c>
      <c r="BD120">
        <f t="shared" si="171"/>
        <v>390.02505772953901</v>
      </c>
      <c r="BE120">
        <f t="shared" si="172"/>
        <v>3.7749040053957933E-2</v>
      </c>
      <c r="BF120">
        <f>AVERAGE(F106:F120)</f>
        <v>24.129814227511222</v>
      </c>
      <c r="BG120">
        <f>AVERAGE(P106:P120)</f>
        <v>37.696216837565103</v>
      </c>
      <c r="BH120">
        <f>AVERAGE(Q106:Q120)</f>
        <v>33.934478251139325</v>
      </c>
      <c r="BI120">
        <f>AVERAGE(C106:C120)</f>
        <v>21060206</v>
      </c>
      <c r="BJ120">
        <f t="shared" ref="BJ120:DK120" si="173">AVERAGE(D106:D120)</f>
        <v>1</v>
      </c>
      <c r="BK120">
        <f t="shared" si="173"/>
        <v>0</v>
      </c>
      <c r="BL120">
        <f t="shared" si="173"/>
        <v>24.129814227511222</v>
      </c>
      <c r="BM120">
        <f t="shared" si="173"/>
        <v>0.25385324735857201</v>
      </c>
      <c r="BN120">
        <f t="shared" si="173"/>
        <v>219.79546839696522</v>
      </c>
      <c r="BO120">
        <f t="shared" si="173"/>
        <v>9.9373944013211677</v>
      </c>
      <c r="BP120">
        <f t="shared" si="173"/>
        <v>2.9747846121698212</v>
      </c>
      <c r="BQ120">
        <f t="shared" si="173"/>
        <v>33.934478251139325</v>
      </c>
      <c r="BR120">
        <f t="shared" si="173"/>
        <v>0.51272291199999998</v>
      </c>
      <c r="BS120">
        <f t="shared" si="173"/>
        <v>2.6248153413393807</v>
      </c>
      <c r="BT120">
        <f t="shared" si="173"/>
        <v>1</v>
      </c>
      <c r="BU120">
        <f t="shared" si="173"/>
        <v>5.2496306826787613</v>
      </c>
      <c r="BV120">
        <f t="shared" si="173"/>
        <v>37.696216837565103</v>
      </c>
      <c r="BW120">
        <f t="shared" si="173"/>
        <v>33.934478251139325</v>
      </c>
      <c r="BX120">
        <f t="shared" si="173"/>
        <v>39.026114145914711</v>
      </c>
      <c r="BY120">
        <f t="shared" si="173"/>
        <v>401.23906249999999</v>
      </c>
      <c r="BZ120">
        <f t="shared" si="173"/>
        <v>398.35866902669272</v>
      </c>
      <c r="CA120">
        <f t="shared" si="173"/>
        <v>29.7860413869222</v>
      </c>
      <c r="CB120">
        <f t="shared" si="173"/>
        <v>30.773727798461913</v>
      </c>
      <c r="CC120">
        <f t="shared" si="173"/>
        <v>34.715736897786456</v>
      </c>
      <c r="CD120">
        <f t="shared" si="173"/>
        <v>35.866890207926431</v>
      </c>
      <c r="CE120">
        <f t="shared" si="173"/>
        <v>499.99000854492186</v>
      </c>
      <c r="CF120">
        <f t="shared" si="173"/>
        <v>1499.7506103515625</v>
      </c>
      <c r="CG120">
        <f t="shared" si="173"/>
        <v>0.1737837662299474</v>
      </c>
      <c r="CH120">
        <f t="shared" si="173"/>
        <v>76.322555033365887</v>
      </c>
      <c r="CI120">
        <f t="shared" si="173"/>
        <v>0.55217480659484863</v>
      </c>
      <c r="CJ120">
        <f t="shared" si="173"/>
        <v>0.26349923014640808</v>
      </c>
      <c r="CK120">
        <f t="shared" si="173"/>
        <v>0.71111112833023071</v>
      </c>
      <c r="CL120">
        <f t="shared" si="173"/>
        <v>-0.21956524252891541</v>
      </c>
      <c r="CM120">
        <f t="shared" si="173"/>
        <v>2.737391471862793</v>
      </c>
      <c r="CN120">
        <f t="shared" si="173"/>
        <v>1</v>
      </c>
      <c r="CO120">
        <f t="shared" si="173"/>
        <v>0</v>
      </c>
      <c r="CP120">
        <f t="shared" si="173"/>
        <v>0.15999999642372131</v>
      </c>
      <c r="CQ120">
        <f t="shared" si="173"/>
        <v>111115</v>
      </c>
      <c r="CR120">
        <f t="shared" si="173"/>
        <v>9.7516611183726809</v>
      </c>
      <c r="CS120">
        <f t="shared" si="173"/>
        <v>9.937394401321166E-3</v>
      </c>
      <c r="CT120">
        <f t="shared" si="173"/>
        <v>307.08447825113933</v>
      </c>
      <c r="CU120">
        <f t="shared" si="173"/>
        <v>310.84621683756512</v>
      </c>
      <c r="CV120">
        <f t="shared" si="173"/>
        <v>239.96009229272386</v>
      </c>
      <c r="CW120">
        <f t="shared" si="173"/>
        <v>-1.0208519314307847</v>
      </c>
      <c r="CX120">
        <f t="shared" si="173"/>
        <v>5.3235141451083434</v>
      </c>
      <c r="CY120">
        <f t="shared" si="173"/>
        <v>69.750208931074752</v>
      </c>
      <c r="CZ120">
        <f t="shared" si="173"/>
        <v>38.976481132612847</v>
      </c>
      <c r="DA120">
        <f t="shared" si="173"/>
        <v>35.815347544352214</v>
      </c>
      <c r="DB120">
        <f t="shared" si="173"/>
        <v>5.9084617604471301</v>
      </c>
      <c r="DC120">
        <f t="shared" si="173"/>
        <v>0.24214401510679046</v>
      </c>
      <c r="DD120">
        <f t="shared" si="173"/>
        <v>2.3487295329385214</v>
      </c>
      <c r="DE120">
        <f t="shared" si="173"/>
        <v>3.5597322275086101</v>
      </c>
      <c r="DF120">
        <f t="shared" si="173"/>
        <v>0.1523501841844212</v>
      </c>
      <c r="DG120">
        <f t="shared" si="173"/>
        <v>16.775336795471638</v>
      </c>
      <c r="DH120">
        <f t="shared" si="173"/>
        <v>0.55177075727108305</v>
      </c>
      <c r="DI120">
        <f t="shared" si="173"/>
        <v>43.876567082553542</v>
      </c>
      <c r="DJ120">
        <f t="shared" si="173"/>
        <v>392.15342313870622</v>
      </c>
      <c r="DK120">
        <f t="shared" si="173"/>
        <v>2.7033184563144682E-2</v>
      </c>
    </row>
    <row r="121" spans="1:115" x14ac:dyDescent="0.25">
      <c r="A121" s="1" t="s">
        <v>9</v>
      </c>
      <c r="B121" s="1" t="s">
        <v>138</v>
      </c>
    </row>
    <row r="122" spans="1:115" x14ac:dyDescent="0.25">
      <c r="A122" s="1" t="s">
        <v>9</v>
      </c>
      <c r="B122" s="1" t="s">
        <v>139</v>
      </c>
    </row>
    <row r="123" spans="1:115" x14ac:dyDescent="0.25">
      <c r="A123" s="1" t="s">
        <v>9</v>
      </c>
      <c r="B123" s="1" t="s">
        <v>140</v>
      </c>
    </row>
    <row r="124" spans="1:115" x14ac:dyDescent="0.25">
      <c r="A124" s="1">
        <v>91</v>
      </c>
      <c r="B124" s="1" t="s">
        <v>141</v>
      </c>
      <c r="C124" s="1">
        <v>21060206</v>
      </c>
      <c r="D124" s="1">
        <v>1</v>
      </c>
      <c r="E124" s="1">
        <v>0</v>
      </c>
      <c r="F124">
        <f t="shared" ref="F124:F138" si="174">(S124-T124*(1000-U124)/(1000-V124))*AL124</f>
        <v>17.196460178944932</v>
      </c>
      <c r="G124">
        <f t="shared" ref="G124:G138" si="175">IF(AW124&lt;&gt;0,1/(1/AW124-1/O124),0)</f>
        <v>0.21985838896090779</v>
      </c>
      <c r="H124">
        <f t="shared" ref="H124:H138" si="176">((AZ124-AM124/2)*T124-F124)/(AZ124+AM124/2)</f>
        <v>244.34170736476599</v>
      </c>
      <c r="I124">
        <f t="shared" ref="I124:I138" si="177">AM124*1000</f>
        <v>10.031931854182123</v>
      </c>
      <c r="J124">
        <f t="shared" ref="J124:J138" si="178">(AR124-AX124)</f>
        <v>3.4163215007526149</v>
      </c>
      <c r="K124">
        <f t="shared" ref="K124:K138" si="179">(Q124+AQ124*E124)</f>
        <v>36.592018127441406</v>
      </c>
      <c r="L124" s="1">
        <v>0.51272291199999998</v>
      </c>
      <c r="M124">
        <f t="shared" ref="M124:M138" si="180">(L124*AF124+AG124)</f>
        <v>2.6248153413393811</v>
      </c>
      <c r="N124" s="1">
        <v>1</v>
      </c>
      <c r="O124">
        <f t="shared" ref="O124:O138" si="181">M124*(N124+1)*(N124+1)/(N124*N124+1)</f>
        <v>5.2496306826787622</v>
      </c>
      <c r="P124" s="1">
        <v>41.531044006347656</v>
      </c>
      <c r="Q124" s="1">
        <v>36.592018127441406</v>
      </c>
      <c r="R124" s="1">
        <v>43.280689239501953</v>
      </c>
      <c r="S124" s="1">
        <v>400.44723510742187</v>
      </c>
      <c r="T124" s="1">
        <v>398.27395629882812</v>
      </c>
      <c r="U124" s="1">
        <v>35.034446716308594</v>
      </c>
      <c r="V124" s="1">
        <v>36.026180267333984</v>
      </c>
      <c r="W124" s="1">
        <v>33.248298645019531</v>
      </c>
      <c r="X124" s="1">
        <v>34.189472198486328</v>
      </c>
      <c r="Y124" s="1">
        <v>499.96261596679687</v>
      </c>
      <c r="Z124" s="1">
        <v>1499.824951171875</v>
      </c>
      <c r="AA124" s="1">
        <v>2.3707603104412556E-3</v>
      </c>
      <c r="AB124" s="1">
        <v>76.319648742675781</v>
      </c>
      <c r="AC124" s="1">
        <v>0.78548324108123779</v>
      </c>
      <c r="AD124" s="1">
        <v>0.16037537157535553</v>
      </c>
      <c r="AE124" s="1">
        <v>0.66666668653488159</v>
      </c>
      <c r="AF124" s="1">
        <v>-0.21956524252891541</v>
      </c>
      <c r="AG124" s="1">
        <v>2.737391471862793</v>
      </c>
      <c r="AH124" s="1">
        <v>1</v>
      </c>
      <c r="AI124" s="1">
        <v>0</v>
      </c>
      <c r="AJ124" s="1">
        <v>0.15999999642372131</v>
      </c>
      <c r="AK124" s="1">
        <v>111115</v>
      </c>
      <c r="AL124">
        <f t="shared" ref="AL124:AL138" si="182">Y124*0.000001/(L124*0.0001)</f>
        <v>9.7511268614186069</v>
      </c>
      <c r="AM124">
        <f t="shared" ref="AM124:AM138" si="183">(V124-U124)/(1000-V124)*AL124</f>
        <v>1.0031931854182122E-2</v>
      </c>
      <c r="AN124">
        <f t="shared" ref="AN124:AN138" si="184">(Q124+273.15)</f>
        <v>309.74201812744138</v>
      </c>
      <c r="AO124">
        <f t="shared" ref="AO124:AO138" si="185">(P124+273.15)</f>
        <v>314.68104400634763</v>
      </c>
      <c r="AP124">
        <f t="shared" ref="AP124:AP138" si="186">(Z124*AH124+AA124*AI124)*AJ124</f>
        <v>239.97198682370799</v>
      </c>
      <c r="AQ124">
        <f t="shared" ref="AQ124:AQ138" si="187">((AP124+0.00000010773*(AO124^4-AN124^4))-AM124*44100)/(M124*51.4+0.00000043092*AN124^3)</f>
        <v>-0.93189534848663635</v>
      </c>
      <c r="AR124">
        <f t="shared" ref="AR124:AR138" si="188">0.61365*EXP(17.502*K124/(240.97+K124))</f>
        <v>6.1658269242958621</v>
      </c>
      <c r="AS124">
        <f t="shared" ref="AS124:AS138" si="189">AR124*1000/AB124</f>
        <v>80.789508676657562</v>
      </c>
      <c r="AT124">
        <f t="shared" ref="AT124:AT138" si="190">(AS124-V124)</f>
        <v>44.763328409323577</v>
      </c>
      <c r="AU124">
        <f t="shared" ref="AU124:AU138" si="191">IF(E124,Q124,(P124+Q124)/2)</f>
        <v>39.061531066894531</v>
      </c>
      <c r="AV124">
        <f t="shared" ref="AV124:AV138" si="192">0.61365*EXP(17.502*AU124/(240.97+AU124))</f>
        <v>7.0499409010036889</v>
      </c>
      <c r="AW124">
        <f t="shared" ref="AW124:AW138" si="193">IF(AT124&lt;&gt;0,(1000-(AS124+V124)/2)/AT124*AM124,0)</f>
        <v>0.21102068756625178</v>
      </c>
      <c r="AX124">
        <f t="shared" ref="AX124:AX138" si="194">V124*AB124/1000</f>
        <v>2.7495054235432472</v>
      </c>
      <c r="AY124">
        <f t="shared" ref="AY124:AY138" si="195">(AV124-AX124)</f>
        <v>4.3004354774604412</v>
      </c>
      <c r="AZ124">
        <f t="shared" ref="AZ124:AZ138" si="196">1/(1.6/G124+1.37/O124)</f>
        <v>0.13265445410885587</v>
      </c>
      <c r="BA124">
        <f t="shared" ref="BA124:BA138" si="197">H124*AB124*0.001</f>
        <v>18.648073279264615</v>
      </c>
      <c r="BB124">
        <f t="shared" ref="BB124:BB138" si="198">H124/T124</f>
        <v>0.61350159482041167</v>
      </c>
      <c r="BC124">
        <f t="shared" ref="BC124:BC138" si="199">(1-AM124*AB124/AR124/G124)*100</f>
        <v>43.521056377010851</v>
      </c>
      <c r="BD124">
        <f t="shared" ref="BD124:BD138" si="200">(T124-F124/(O124/1.35))</f>
        <v>393.85169830681838</v>
      </c>
      <c r="BE124">
        <f t="shared" ref="BE124:BE138" si="201">F124*BC124/100/BD124</f>
        <v>1.9002282233396887E-2</v>
      </c>
    </row>
    <row r="125" spans="1:115" x14ac:dyDescent="0.25">
      <c r="A125" s="1">
        <v>92</v>
      </c>
      <c r="B125" s="1" t="s">
        <v>141</v>
      </c>
      <c r="C125" s="1">
        <v>21060206</v>
      </c>
      <c r="D125" s="1">
        <v>1</v>
      </c>
      <c r="E125" s="1">
        <v>0</v>
      </c>
      <c r="F125">
        <f t="shared" si="174"/>
        <v>17.196460178944932</v>
      </c>
      <c r="G125">
        <f t="shared" si="175"/>
        <v>0.21985838896090779</v>
      </c>
      <c r="H125">
        <f t="shared" si="176"/>
        <v>244.34170736476599</v>
      </c>
      <c r="I125">
        <f t="shared" si="177"/>
        <v>10.031931854182123</v>
      </c>
      <c r="J125">
        <f t="shared" si="178"/>
        <v>3.4163215007526149</v>
      </c>
      <c r="K125">
        <f t="shared" si="179"/>
        <v>36.592018127441406</v>
      </c>
      <c r="L125" s="1">
        <v>0.51272291199999998</v>
      </c>
      <c r="M125">
        <f t="shared" si="180"/>
        <v>2.6248153413393811</v>
      </c>
      <c r="N125" s="1">
        <v>1</v>
      </c>
      <c r="O125">
        <f t="shared" si="181"/>
        <v>5.2496306826787622</v>
      </c>
      <c r="P125" s="1">
        <v>41.531044006347656</v>
      </c>
      <c r="Q125" s="1">
        <v>36.592018127441406</v>
      </c>
      <c r="R125" s="1">
        <v>43.280689239501953</v>
      </c>
      <c r="S125" s="1">
        <v>400.44723510742187</v>
      </c>
      <c r="T125" s="1">
        <v>398.27395629882812</v>
      </c>
      <c r="U125" s="1">
        <v>35.034446716308594</v>
      </c>
      <c r="V125" s="1">
        <v>36.026180267333984</v>
      </c>
      <c r="W125" s="1">
        <v>33.248298645019531</v>
      </c>
      <c r="X125" s="1">
        <v>34.189472198486328</v>
      </c>
      <c r="Y125" s="1">
        <v>499.96261596679687</v>
      </c>
      <c r="Z125" s="1">
        <v>1499.824951171875</v>
      </c>
      <c r="AA125" s="1">
        <v>2.3707603104412556E-3</v>
      </c>
      <c r="AB125" s="1">
        <v>76.319648742675781</v>
      </c>
      <c r="AC125" s="1">
        <v>0.78548324108123779</v>
      </c>
      <c r="AD125" s="1">
        <v>0.16037537157535553</v>
      </c>
      <c r="AE125" s="1">
        <v>0.66666668653488159</v>
      </c>
      <c r="AF125" s="1">
        <v>-0.21956524252891541</v>
      </c>
      <c r="AG125" s="1">
        <v>2.737391471862793</v>
      </c>
      <c r="AH125" s="1">
        <v>1</v>
      </c>
      <c r="AI125" s="1">
        <v>0</v>
      </c>
      <c r="AJ125" s="1">
        <v>0.15999999642372131</v>
      </c>
      <c r="AK125" s="1">
        <v>111115</v>
      </c>
      <c r="AL125">
        <f t="shared" si="182"/>
        <v>9.7511268614186069</v>
      </c>
      <c r="AM125">
        <f t="shared" si="183"/>
        <v>1.0031931854182122E-2</v>
      </c>
      <c r="AN125">
        <f t="shared" si="184"/>
        <v>309.74201812744138</v>
      </c>
      <c r="AO125">
        <f t="shared" si="185"/>
        <v>314.68104400634763</v>
      </c>
      <c r="AP125">
        <f t="shared" si="186"/>
        <v>239.97198682370799</v>
      </c>
      <c r="AQ125">
        <f t="shared" si="187"/>
        <v>-0.93189534848663635</v>
      </c>
      <c r="AR125">
        <f t="shared" si="188"/>
        <v>6.1658269242958621</v>
      </c>
      <c r="AS125">
        <f t="shared" si="189"/>
        <v>80.789508676657562</v>
      </c>
      <c r="AT125">
        <f t="shared" si="190"/>
        <v>44.763328409323577</v>
      </c>
      <c r="AU125">
        <f t="shared" si="191"/>
        <v>39.061531066894531</v>
      </c>
      <c r="AV125">
        <f t="shared" si="192"/>
        <v>7.0499409010036889</v>
      </c>
      <c r="AW125">
        <f t="shared" si="193"/>
        <v>0.21102068756625178</v>
      </c>
      <c r="AX125">
        <f t="shared" si="194"/>
        <v>2.7495054235432472</v>
      </c>
      <c r="AY125">
        <f t="shared" si="195"/>
        <v>4.3004354774604412</v>
      </c>
      <c r="AZ125">
        <f t="shared" si="196"/>
        <v>0.13265445410885587</v>
      </c>
      <c r="BA125">
        <f t="shared" si="197"/>
        <v>18.648073279264615</v>
      </c>
      <c r="BB125">
        <f t="shared" si="198"/>
        <v>0.61350159482041167</v>
      </c>
      <c r="BC125">
        <f t="shared" si="199"/>
        <v>43.521056377010851</v>
      </c>
      <c r="BD125">
        <f t="shared" si="200"/>
        <v>393.85169830681838</v>
      </c>
      <c r="BE125">
        <f t="shared" si="201"/>
        <v>1.9002282233396887E-2</v>
      </c>
    </row>
    <row r="126" spans="1:115" x14ac:dyDescent="0.25">
      <c r="A126" s="1">
        <v>93</v>
      </c>
      <c r="B126" s="1" t="s">
        <v>141</v>
      </c>
      <c r="C126" s="1">
        <v>21060206</v>
      </c>
      <c r="D126" s="1">
        <v>1</v>
      </c>
      <c r="E126" s="1">
        <v>0</v>
      </c>
      <c r="F126">
        <f t="shared" si="174"/>
        <v>15.766197932773823</v>
      </c>
      <c r="G126">
        <f t="shared" si="175"/>
        <v>0.21947385732873745</v>
      </c>
      <c r="H126">
        <f t="shared" si="176"/>
        <v>254.55098898534965</v>
      </c>
      <c r="I126">
        <f t="shared" si="177"/>
        <v>10.012798724818715</v>
      </c>
      <c r="J126">
        <f t="shared" si="178"/>
        <v>3.4155514920476073</v>
      </c>
      <c r="K126">
        <f t="shared" si="179"/>
        <v>36.589496612548828</v>
      </c>
      <c r="L126" s="1">
        <v>0.51272291199999998</v>
      </c>
      <c r="M126">
        <f t="shared" si="180"/>
        <v>2.6248153413393811</v>
      </c>
      <c r="N126" s="1">
        <v>1</v>
      </c>
      <c r="O126">
        <f t="shared" si="181"/>
        <v>5.2496306826787622</v>
      </c>
      <c r="P126" s="1">
        <v>41.532333374023438</v>
      </c>
      <c r="Q126" s="1">
        <v>36.589496612548828</v>
      </c>
      <c r="R126" s="1">
        <v>43.281375885009766</v>
      </c>
      <c r="S126" s="1">
        <v>400.30914306640625</v>
      </c>
      <c r="T126" s="1">
        <v>398.28338623046875</v>
      </c>
      <c r="U126" s="1">
        <v>35.035415649414063</v>
      </c>
      <c r="V126" s="1">
        <v>36.025222778320313</v>
      </c>
      <c r="W126" s="1">
        <v>33.246852874755859</v>
      </c>
      <c r="X126" s="1">
        <v>34.186130523681641</v>
      </c>
      <c r="Y126" s="1">
        <v>499.98077392578125</v>
      </c>
      <c r="Z126" s="1">
        <v>1499.8033447265625</v>
      </c>
      <c r="AA126" s="1">
        <v>4.2674016207456589E-2</v>
      </c>
      <c r="AB126" s="1">
        <v>76.319427490234375</v>
      </c>
      <c r="AC126" s="1">
        <v>0.78548324108123779</v>
      </c>
      <c r="AD126" s="1">
        <v>0.16037537157535553</v>
      </c>
      <c r="AE126" s="1">
        <v>0.66666668653488159</v>
      </c>
      <c r="AF126" s="1">
        <v>-0.21956524252891541</v>
      </c>
      <c r="AG126" s="1">
        <v>2.737391471862793</v>
      </c>
      <c r="AH126" s="1">
        <v>1</v>
      </c>
      <c r="AI126" s="1">
        <v>0</v>
      </c>
      <c r="AJ126" s="1">
        <v>0.15999999642372131</v>
      </c>
      <c r="AK126" s="1">
        <v>111115</v>
      </c>
      <c r="AL126">
        <f t="shared" si="182"/>
        <v>9.7514810090207398</v>
      </c>
      <c r="AM126">
        <f t="shared" si="183"/>
        <v>1.0012798724818715E-2</v>
      </c>
      <c r="AN126">
        <f t="shared" si="184"/>
        <v>309.73949661254881</v>
      </c>
      <c r="AO126">
        <f t="shared" si="185"/>
        <v>314.68233337402341</v>
      </c>
      <c r="AP126">
        <f t="shared" si="186"/>
        <v>239.96852979253526</v>
      </c>
      <c r="AQ126">
        <f t="shared" si="187"/>
        <v>-0.9258730036396039</v>
      </c>
      <c r="AR126">
        <f t="shared" si="188"/>
        <v>6.1649758696971642</v>
      </c>
      <c r="AS126">
        <f t="shared" si="189"/>
        <v>80.778591669676999</v>
      </c>
      <c r="AT126">
        <f t="shared" si="190"/>
        <v>44.753368891356686</v>
      </c>
      <c r="AU126">
        <f t="shared" si="191"/>
        <v>39.060914993286133</v>
      </c>
      <c r="AV126">
        <f t="shared" si="192"/>
        <v>7.0497073140251922</v>
      </c>
      <c r="AW126">
        <f t="shared" si="193"/>
        <v>0.21066642391831503</v>
      </c>
      <c r="AX126">
        <f t="shared" si="194"/>
        <v>2.7494243776495568</v>
      </c>
      <c r="AY126">
        <f t="shared" si="195"/>
        <v>4.3002829363756359</v>
      </c>
      <c r="AZ126">
        <f t="shared" si="196"/>
        <v>0.13243046033770633</v>
      </c>
      <c r="BA126">
        <f t="shared" si="197"/>
        <v>19.427185746434844</v>
      </c>
      <c r="BB126">
        <f t="shared" si="198"/>
        <v>0.63912027914227987</v>
      </c>
      <c r="BC126">
        <f t="shared" si="199"/>
        <v>43.522376703439448</v>
      </c>
      <c r="BD126">
        <f t="shared" si="200"/>
        <v>394.22893583275356</v>
      </c>
      <c r="BE126">
        <f t="shared" si="201"/>
        <v>1.7405683430154768E-2</v>
      </c>
    </row>
    <row r="127" spans="1:115" x14ac:dyDescent="0.25">
      <c r="A127" s="1">
        <v>94</v>
      </c>
      <c r="B127" s="1" t="s">
        <v>142</v>
      </c>
      <c r="C127" s="1">
        <v>21060206</v>
      </c>
      <c r="D127" s="1">
        <v>1</v>
      </c>
      <c r="E127" s="1">
        <v>0</v>
      </c>
      <c r="F127">
        <f t="shared" si="174"/>
        <v>13.832307635588508</v>
      </c>
      <c r="G127">
        <f t="shared" si="175"/>
        <v>0.21934946557663149</v>
      </c>
      <c r="H127">
        <f t="shared" si="176"/>
        <v>268.57097605575871</v>
      </c>
      <c r="I127">
        <f t="shared" si="177"/>
        <v>10.010392785706989</v>
      </c>
      <c r="J127">
        <f t="shared" si="178"/>
        <v>3.4165613592205473</v>
      </c>
      <c r="K127">
        <f t="shared" si="179"/>
        <v>36.592929840087891</v>
      </c>
      <c r="L127" s="1">
        <v>0.51272291199999998</v>
      </c>
      <c r="M127">
        <f t="shared" si="180"/>
        <v>2.6248153413393811</v>
      </c>
      <c r="N127" s="1">
        <v>1</v>
      </c>
      <c r="O127">
        <f t="shared" si="181"/>
        <v>5.2496306826787622</v>
      </c>
      <c r="P127" s="1">
        <v>41.533363342285156</v>
      </c>
      <c r="Q127" s="1">
        <v>36.592929840087891</v>
      </c>
      <c r="R127" s="1">
        <v>43.281303405761719</v>
      </c>
      <c r="S127" s="1">
        <v>400.123046875</v>
      </c>
      <c r="T127" s="1">
        <v>398.29571533203125</v>
      </c>
      <c r="U127" s="1">
        <v>35.037590026855469</v>
      </c>
      <c r="V127" s="1">
        <v>36.027145385742188</v>
      </c>
      <c r="W127" s="1">
        <v>33.24713134765625</v>
      </c>
      <c r="X127" s="1">
        <v>34.186122894287109</v>
      </c>
      <c r="Y127" s="1">
        <v>499.98681640625</v>
      </c>
      <c r="Z127" s="1">
        <v>1499.7744140625</v>
      </c>
      <c r="AA127" s="1">
        <v>6.2825784087181091E-2</v>
      </c>
      <c r="AB127" s="1">
        <v>76.319488525390625</v>
      </c>
      <c r="AC127" s="1">
        <v>0.78548324108123779</v>
      </c>
      <c r="AD127" s="1">
        <v>0.16037537157535553</v>
      </c>
      <c r="AE127" s="1">
        <v>1</v>
      </c>
      <c r="AF127" s="1">
        <v>-0.21956524252891541</v>
      </c>
      <c r="AG127" s="1">
        <v>2.737391471862793</v>
      </c>
      <c r="AH127" s="1">
        <v>1</v>
      </c>
      <c r="AI127" s="1">
        <v>0</v>
      </c>
      <c r="AJ127" s="1">
        <v>0.15999999642372131</v>
      </c>
      <c r="AK127" s="1">
        <v>111115</v>
      </c>
      <c r="AL127">
        <f t="shared" si="182"/>
        <v>9.7515988598194348</v>
      </c>
      <c r="AM127">
        <f t="shared" si="183"/>
        <v>1.0010392785706989E-2</v>
      </c>
      <c r="AN127">
        <f t="shared" si="184"/>
        <v>309.74292984008787</v>
      </c>
      <c r="AO127">
        <f t="shared" si="185"/>
        <v>314.68336334228513</v>
      </c>
      <c r="AP127">
        <f t="shared" si="186"/>
        <v>239.96390088638873</v>
      </c>
      <c r="AQ127">
        <f t="shared" si="187"/>
        <v>-0.92538740004844799</v>
      </c>
      <c r="AR127">
        <f t="shared" si="188"/>
        <v>6.1661346680902778</v>
      </c>
      <c r="AS127">
        <f t="shared" si="189"/>
        <v>80.793710587288274</v>
      </c>
      <c r="AT127">
        <f t="shared" si="190"/>
        <v>44.766565201546086</v>
      </c>
      <c r="AU127">
        <f t="shared" si="191"/>
        <v>39.063146591186523</v>
      </c>
      <c r="AV127">
        <f t="shared" si="192"/>
        <v>7.0505534659177469</v>
      </c>
      <c r="AW127">
        <f t="shared" si="193"/>
        <v>0.21055181286178257</v>
      </c>
      <c r="AX127">
        <f t="shared" si="194"/>
        <v>2.7495733088697305</v>
      </c>
      <c r="AY127">
        <f t="shared" si="195"/>
        <v>4.3009801570480164</v>
      </c>
      <c r="AZ127">
        <f t="shared" si="196"/>
        <v>0.13235799501026504</v>
      </c>
      <c r="BA127">
        <f t="shared" si="197"/>
        <v>20.497199525340438</v>
      </c>
      <c r="BB127">
        <f t="shared" si="198"/>
        <v>0.67430043989268096</v>
      </c>
      <c r="BC127">
        <f t="shared" si="199"/>
        <v>43.514499188488841</v>
      </c>
      <c r="BD127">
        <f t="shared" si="200"/>
        <v>394.73858599536032</v>
      </c>
      <c r="BE127">
        <f t="shared" si="201"/>
        <v>1.5248216433313637E-2</v>
      </c>
    </row>
    <row r="128" spans="1:115" x14ac:dyDescent="0.25">
      <c r="A128" s="1">
        <v>95</v>
      </c>
      <c r="B128" s="1" t="s">
        <v>142</v>
      </c>
      <c r="C128" s="1">
        <v>21060206</v>
      </c>
      <c r="D128" s="1">
        <v>1</v>
      </c>
      <c r="E128" s="1">
        <v>0</v>
      </c>
      <c r="F128">
        <f t="shared" si="174"/>
        <v>11.873044749562281</v>
      </c>
      <c r="G128">
        <f t="shared" si="175"/>
        <v>0.22005669415873427</v>
      </c>
      <c r="H128">
        <f t="shared" si="176"/>
        <v>283.05700059700717</v>
      </c>
      <c r="I128">
        <f t="shared" si="177"/>
        <v>10.051595514982525</v>
      </c>
      <c r="J128">
        <f t="shared" si="178"/>
        <v>3.4199462680372776</v>
      </c>
      <c r="K128">
        <f t="shared" si="179"/>
        <v>36.6038818359375</v>
      </c>
      <c r="L128" s="1">
        <v>0.51272291199999998</v>
      </c>
      <c r="M128">
        <f t="shared" si="180"/>
        <v>2.6248153413393811</v>
      </c>
      <c r="N128" s="1">
        <v>1</v>
      </c>
      <c r="O128">
        <f t="shared" si="181"/>
        <v>5.2496306826787622</v>
      </c>
      <c r="P128" s="1">
        <v>41.534866333007812</v>
      </c>
      <c r="Q128" s="1">
        <v>36.6038818359375</v>
      </c>
      <c r="R128" s="1">
        <v>43.281543731689453</v>
      </c>
      <c r="S128" s="1">
        <v>399.90142822265625</v>
      </c>
      <c r="T128" s="1">
        <v>398.27337646484375</v>
      </c>
      <c r="U128" s="1">
        <v>35.037624359130859</v>
      </c>
      <c r="V128" s="1">
        <v>36.031234741210938</v>
      </c>
      <c r="W128" s="1">
        <v>33.244537353515625</v>
      </c>
      <c r="X128" s="1">
        <v>34.187297821044922</v>
      </c>
      <c r="Y128" s="1">
        <v>499.99374389648438</v>
      </c>
      <c r="Z128" s="1">
        <v>1499.7947998046875</v>
      </c>
      <c r="AA128" s="1">
        <v>8.0606728792190552E-2</v>
      </c>
      <c r="AB128" s="1">
        <v>76.319511413574219</v>
      </c>
      <c r="AC128" s="1">
        <v>0.78548324108123779</v>
      </c>
      <c r="AD128" s="1">
        <v>0.16037537157535553</v>
      </c>
      <c r="AE128" s="1">
        <v>1</v>
      </c>
      <c r="AF128" s="1">
        <v>-0.21956524252891541</v>
      </c>
      <c r="AG128" s="1">
        <v>2.737391471862793</v>
      </c>
      <c r="AH128" s="1">
        <v>1</v>
      </c>
      <c r="AI128" s="1">
        <v>0</v>
      </c>
      <c r="AJ128" s="1">
        <v>0.15999999642372131</v>
      </c>
      <c r="AK128" s="1">
        <v>111115</v>
      </c>
      <c r="AL128">
        <f t="shared" si="182"/>
        <v>9.7517339715936924</v>
      </c>
      <c r="AM128">
        <f t="shared" si="183"/>
        <v>1.0051595514982525E-2</v>
      </c>
      <c r="AN128">
        <f t="shared" si="184"/>
        <v>309.75388183593748</v>
      </c>
      <c r="AO128">
        <f t="shared" si="185"/>
        <v>314.68486633300779</v>
      </c>
      <c r="AP128">
        <f t="shared" si="186"/>
        <v>239.96716260506582</v>
      </c>
      <c r="AQ128">
        <f t="shared" si="187"/>
        <v>-0.93846999524043107</v>
      </c>
      <c r="AR128">
        <f t="shared" si="188"/>
        <v>6.1698324991142979</v>
      </c>
      <c r="AS128">
        <f t="shared" si="189"/>
        <v>80.842138331835926</v>
      </c>
      <c r="AT128">
        <f t="shared" si="190"/>
        <v>44.810903590624989</v>
      </c>
      <c r="AU128">
        <f t="shared" si="191"/>
        <v>39.069374084472656</v>
      </c>
      <c r="AV128">
        <f t="shared" si="192"/>
        <v>7.0529152017829073</v>
      </c>
      <c r="AW128">
        <f t="shared" si="193"/>
        <v>0.21120336392104355</v>
      </c>
      <c r="AX128">
        <f t="shared" si="194"/>
        <v>2.7498862310770202</v>
      </c>
      <c r="AY128">
        <f t="shared" si="195"/>
        <v>4.3030289707058866</v>
      </c>
      <c r="AZ128">
        <f t="shared" si="196"/>
        <v>0.13276995839773456</v>
      </c>
      <c r="BA128">
        <f t="shared" si="197"/>
        <v>21.602771987755371</v>
      </c>
      <c r="BB128">
        <f t="shared" si="198"/>
        <v>0.71071032442459303</v>
      </c>
      <c r="BC128">
        <f t="shared" si="199"/>
        <v>43.498155303451782</v>
      </c>
      <c r="BD128">
        <f t="shared" si="200"/>
        <v>395.22009302820209</v>
      </c>
      <c r="BE128">
        <f t="shared" si="201"/>
        <v>1.3067542707259058E-2</v>
      </c>
    </row>
    <row r="129" spans="1:115" x14ac:dyDescent="0.25">
      <c r="A129" s="1">
        <v>96</v>
      </c>
      <c r="B129" s="1" t="s">
        <v>143</v>
      </c>
      <c r="C129" s="1">
        <v>21060206</v>
      </c>
      <c r="D129" s="1">
        <v>1</v>
      </c>
      <c r="E129" s="1">
        <v>0</v>
      </c>
      <c r="F129">
        <f t="shared" si="174"/>
        <v>9.9493305702904955</v>
      </c>
      <c r="G129">
        <f t="shared" si="175"/>
        <v>0.22042469957881444</v>
      </c>
      <c r="H129">
        <f t="shared" si="176"/>
        <v>297.10024345065904</v>
      </c>
      <c r="I129">
        <f t="shared" si="177"/>
        <v>10.075557450538616</v>
      </c>
      <c r="J129">
        <f t="shared" si="178"/>
        <v>3.4225269030361636</v>
      </c>
      <c r="K129">
        <f t="shared" si="179"/>
        <v>36.612392425537109</v>
      </c>
      <c r="L129" s="1">
        <v>0.51272291199999998</v>
      </c>
      <c r="M129">
        <f t="shared" si="180"/>
        <v>2.6248153413393811</v>
      </c>
      <c r="N129" s="1">
        <v>1</v>
      </c>
      <c r="O129">
        <f t="shared" si="181"/>
        <v>5.2496306826787622</v>
      </c>
      <c r="P129" s="1">
        <v>41.536361694335938</v>
      </c>
      <c r="Q129" s="1">
        <v>36.612392425537109</v>
      </c>
      <c r="R129" s="1">
        <v>43.281997680664062</v>
      </c>
      <c r="S129" s="1">
        <v>399.68975830078125</v>
      </c>
      <c r="T129" s="1">
        <v>398.25799560546875</v>
      </c>
      <c r="U129" s="1">
        <v>35.039138793945313</v>
      </c>
      <c r="V129" s="1">
        <v>36.035125732421875</v>
      </c>
      <c r="W129" s="1">
        <v>33.243312835693359</v>
      </c>
      <c r="X129" s="1">
        <v>34.188255310058594</v>
      </c>
      <c r="Y129" s="1">
        <v>499.98776245117187</v>
      </c>
      <c r="Z129" s="1">
        <v>1499.79345703125</v>
      </c>
      <c r="AA129" s="1">
        <v>7.3494747281074524E-2</v>
      </c>
      <c r="AB129" s="1">
        <v>76.319435119628906</v>
      </c>
      <c r="AC129" s="1">
        <v>0.78548324108123779</v>
      </c>
      <c r="AD129" s="1">
        <v>0.16037537157535553</v>
      </c>
      <c r="AE129" s="1">
        <v>1</v>
      </c>
      <c r="AF129" s="1">
        <v>-0.21956524252891541</v>
      </c>
      <c r="AG129" s="1">
        <v>2.737391471862793</v>
      </c>
      <c r="AH129" s="1">
        <v>1</v>
      </c>
      <c r="AI129" s="1">
        <v>0</v>
      </c>
      <c r="AJ129" s="1">
        <v>0.15999999642372131</v>
      </c>
      <c r="AK129" s="1">
        <v>111115</v>
      </c>
      <c r="AL129">
        <f t="shared" si="182"/>
        <v>9.7516173112071094</v>
      </c>
      <c r="AM129">
        <f t="shared" si="183"/>
        <v>1.0075557450538616E-2</v>
      </c>
      <c r="AN129">
        <f t="shared" si="184"/>
        <v>309.76239242553709</v>
      </c>
      <c r="AO129">
        <f t="shared" si="185"/>
        <v>314.68636169433591</v>
      </c>
      <c r="AP129">
        <f t="shared" si="186"/>
        <v>239.96694776132063</v>
      </c>
      <c r="AQ129">
        <f t="shared" si="187"/>
        <v>-0.94622004281252692</v>
      </c>
      <c r="AR129">
        <f t="shared" si="188"/>
        <v>6.1727073433994049</v>
      </c>
      <c r="AS129">
        <f t="shared" si="189"/>
        <v>80.879887720917111</v>
      </c>
      <c r="AT129">
        <f t="shared" si="190"/>
        <v>44.844761988495236</v>
      </c>
      <c r="AU129">
        <f t="shared" si="191"/>
        <v>39.074377059936523</v>
      </c>
      <c r="AV129">
        <f t="shared" si="192"/>
        <v>7.0548130442566208</v>
      </c>
      <c r="AW129">
        <f t="shared" si="193"/>
        <v>0.21154233097574593</v>
      </c>
      <c r="AX129">
        <f t="shared" si="194"/>
        <v>2.7501804403632413</v>
      </c>
      <c r="AY129">
        <f t="shared" si="195"/>
        <v>4.3046326038933795</v>
      </c>
      <c r="AZ129">
        <f t="shared" si="196"/>
        <v>0.13298428668977266</v>
      </c>
      <c r="BA129">
        <f t="shared" si="197"/>
        <v>22.674522754058525</v>
      </c>
      <c r="BB129">
        <f t="shared" si="198"/>
        <v>0.74599944440281651</v>
      </c>
      <c r="BC129">
        <f t="shared" si="199"/>
        <v>43.484407315013243</v>
      </c>
      <c r="BD129">
        <f t="shared" si="200"/>
        <v>395.69941632974752</v>
      </c>
      <c r="BE129">
        <f t="shared" si="201"/>
        <v>1.0933570411680697E-2</v>
      </c>
    </row>
    <row r="130" spans="1:115" x14ac:dyDescent="0.25">
      <c r="A130" s="1">
        <v>97</v>
      </c>
      <c r="B130" s="1" t="s">
        <v>143</v>
      </c>
      <c r="C130" s="1">
        <v>21060206</v>
      </c>
      <c r="D130" s="1">
        <v>1</v>
      </c>
      <c r="E130" s="1">
        <v>0</v>
      </c>
      <c r="F130">
        <f t="shared" si="174"/>
        <v>9.6131449613588451</v>
      </c>
      <c r="G130">
        <f t="shared" si="175"/>
        <v>0.22033015603243269</v>
      </c>
      <c r="H130">
        <f t="shared" si="176"/>
        <v>299.47113987912314</v>
      </c>
      <c r="I130">
        <f t="shared" si="177"/>
        <v>10.077385704413073</v>
      </c>
      <c r="J130">
        <f t="shared" si="178"/>
        <v>3.4245146795919248</v>
      </c>
      <c r="K130">
        <f t="shared" si="179"/>
        <v>36.618541717529297</v>
      </c>
      <c r="L130" s="1">
        <v>0.51272291199999998</v>
      </c>
      <c r="M130">
        <f t="shared" si="180"/>
        <v>2.6248153413393811</v>
      </c>
      <c r="N130" s="1">
        <v>1</v>
      </c>
      <c r="O130">
        <f t="shared" si="181"/>
        <v>5.2496306826787622</v>
      </c>
      <c r="P130" s="1">
        <v>41.537494659423828</v>
      </c>
      <c r="Q130" s="1">
        <v>36.618541717529297</v>
      </c>
      <c r="R130" s="1">
        <v>43.282360076904297</v>
      </c>
      <c r="S130" s="1">
        <v>399.63287353515625</v>
      </c>
      <c r="T130" s="1">
        <v>398.23553466796875</v>
      </c>
      <c r="U130" s="1">
        <v>35.040054321289063</v>
      </c>
      <c r="V130" s="1">
        <v>36.036220550537109</v>
      </c>
      <c r="W130" s="1">
        <v>33.242275238037109</v>
      </c>
      <c r="X130" s="1">
        <v>34.187328338623047</v>
      </c>
      <c r="Y130" s="1">
        <v>499.9879150390625</v>
      </c>
      <c r="Z130" s="1">
        <v>1499.7569580078125</v>
      </c>
      <c r="AA130" s="1">
        <v>1.3039357028901577E-2</v>
      </c>
      <c r="AB130" s="1">
        <v>76.319618225097656</v>
      </c>
      <c r="AC130" s="1">
        <v>0.78548324108123779</v>
      </c>
      <c r="AD130" s="1">
        <v>0.16037537157535553</v>
      </c>
      <c r="AE130" s="1">
        <v>1</v>
      </c>
      <c r="AF130" s="1">
        <v>-0.21956524252891541</v>
      </c>
      <c r="AG130" s="1">
        <v>2.737391471862793</v>
      </c>
      <c r="AH130" s="1">
        <v>1</v>
      </c>
      <c r="AI130" s="1">
        <v>0</v>
      </c>
      <c r="AJ130" s="1">
        <v>0.15999999642372131</v>
      </c>
      <c r="AK130" s="1">
        <v>111115</v>
      </c>
      <c r="AL130">
        <f t="shared" si="182"/>
        <v>9.7516202872373778</v>
      </c>
      <c r="AM130">
        <f t="shared" si="183"/>
        <v>1.0077385704413072E-2</v>
      </c>
      <c r="AN130">
        <f t="shared" si="184"/>
        <v>309.76854171752927</v>
      </c>
      <c r="AO130">
        <f t="shared" si="185"/>
        <v>314.68749465942381</v>
      </c>
      <c r="AP130">
        <f t="shared" si="186"/>
        <v>239.96110791770116</v>
      </c>
      <c r="AQ130">
        <f t="shared" si="187"/>
        <v>-0.94723065906404336</v>
      </c>
      <c r="AR130">
        <f t="shared" si="188"/>
        <v>6.1747852742843357</v>
      </c>
      <c r="AS130">
        <f t="shared" si="189"/>
        <v>80.906920368395689</v>
      </c>
      <c r="AT130">
        <f t="shared" si="190"/>
        <v>44.870699817858579</v>
      </c>
      <c r="AU130">
        <f t="shared" si="191"/>
        <v>39.078018188476562</v>
      </c>
      <c r="AV130">
        <f t="shared" si="192"/>
        <v>7.0561945584021517</v>
      </c>
      <c r="AW130">
        <f t="shared" si="193"/>
        <v>0.21145525197211149</v>
      </c>
      <c r="AX130">
        <f t="shared" si="194"/>
        <v>2.7502705946924109</v>
      </c>
      <c r="AY130">
        <f t="shared" si="195"/>
        <v>4.3059239637097413</v>
      </c>
      <c r="AZ130">
        <f t="shared" si="196"/>
        <v>0.13292922640193017</v>
      </c>
      <c r="BA130">
        <f t="shared" si="197"/>
        <v>22.855523065009496</v>
      </c>
      <c r="BB130">
        <f t="shared" si="198"/>
        <v>0.75199502256575113</v>
      </c>
      <c r="BC130">
        <f t="shared" si="199"/>
        <v>43.468791643939461</v>
      </c>
      <c r="BD130">
        <f t="shared" si="200"/>
        <v>395.76340920195173</v>
      </c>
      <c r="BE130">
        <f t="shared" si="201"/>
        <v>1.0558626332103907E-2</v>
      </c>
    </row>
    <row r="131" spans="1:115" x14ac:dyDescent="0.25">
      <c r="A131" s="1">
        <v>98</v>
      </c>
      <c r="B131" s="1" t="s">
        <v>144</v>
      </c>
      <c r="C131" s="1">
        <v>21060206</v>
      </c>
      <c r="D131" s="1">
        <v>1</v>
      </c>
      <c r="E131" s="1">
        <v>0</v>
      </c>
      <c r="F131">
        <f t="shared" si="174"/>
        <v>11.430890252518513</v>
      </c>
      <c r="G131">
        <f t="shared" si="175"/>
        <v>0.21984963417989725</v>
      </c>
      <c r="H131">
        <f t="shared" si="176"/>
        <v>286.03332641359219</v>
      </c>
      <c r="I131">
        <f t="shared" si="177"/>
        <v>10.07210070527101</v>
      </c>
      <c r="J131">
        <f t="shared" si="178"/>
        <v>3.4297714430475592</v>
      </c>
      <c r="K131">
        <f t="shared" si="179"/>
        <v>36.633865356445313</v>
      </c>
      <c r="L131" s="1">
        <v>0.51272291199999998</v>
      </c>
      <c r="M131">
        <f t="shared" si="180"/>
        <v>2.6248153413393811</v>
      </c>
      <c r="N131" s="1">
        <v>1</v>
      </c>
      <c r="O131">
        <f t="shared" si="181"/>
        <v>5.2496306826787622</v>
      </c>
      <c r="P131" s="1">
        <v>41.538528442382812</v>
      </c>
      <c r="Q131" s="1">
        <v>36.633865356445313</v>
      </c>
      <c r="R131" s="1">
        <v>43.282501220703125</v>
      </c>
      <c r="S131" s="1">
        <v>399.76693725585937</v>
      </c>
      <c r="T131" s="1">
        <v>398.18344116210937</v>
      </c>
      <c r="U131" s="1">
        <v>35.039615631103516</v>
      </c>
      <c r="V131" s="1">
        <v>36.035274505615234</v>
      </c>
      <c r="W131" s="1">
        <v>33.239994049072266</v>
      </c>
      <c r="X131" s="1">
        <v>34.184513092041016</v>
      </c>
      <c r="Y131" s="1">
        <v>499.9808349609375</v>
      </c>
      <c r="Z131" s="1">
        <v>1499.751708984375</v>
      </c>
      <c r="AA131" s="1">
        <v>3.556195180863142E-3</v>
      </c>
      <c r="AB131" s="1">
        <v>76.319511413574219</v>
      </c>
      <c r="AC131" s="1">
        <v>0.78548324108123779</v>
      </c>
      <c r="AD131" s="1">
        <v>0.16037537157535553</v>
      </c>
      <c r="AE131" s="1">
        <v>0.66666668653488159</v>
      </c>
      <c r="AF131" s="1">
        <v>-0.21956524252891541</v>
      </c>
      <c r="AG131" s="1">
        <v>2.737391471862793</v>
      </c>
      <c r="AH131" s="1">
        <v>1</v>
      </c>
      <c r="AI131" s="1">
        <v>0</v>
      </c>
      <c r="AJ131" s="1">
        <v>0.15999999642372131</v>
      </c>
      <c r="AK131" s="1">
        <v>111115</v>
      </c>
      <c r="AL131">
        <f t="shared" si="182"/>
        <v>9.7514821994328482</v>
      </c>
      <c r="AM131">
        <f t="shared" si="183"/>
        <v>1.007210070527101E-2</v>
      </c>
      <c r="AN131">
        <f t="shared" si="184"/>
        <v>309.78386535644529</v>
      </c>
      <c r="AO131">
        <f t="shared" si="185"/>
        <v>314.68852844238279</v>
      </c>
      <c r="AP131">
        <f t="shared" si="186"/>
        <v>239.96026807396993</v>
      </c>
      <c r="AQ131">
        <f t="shared" si="187"/>
        <v>-0.94688123096627297</v>
      </c>
      <c r="AR131">
        <f t="shared" si="188"/>
        <v>6.1799659869701413</v>
      </c>
      <c r="AS131">
        <f t="shared" si="189"/>
        <v>80.974915490234253</v>
      </c>
      <c r="AT131">
        <f t="shared" si="190"/>
        <v>44.939640984619018</v>
      </c>
      <c r="AU131">
        <f t="shared" si="191"/>
        <v>39.086196899414063</v>
      </c>
      <c r="AV131">
        <f t="shared" si="192"/>
        <v>7.059298573879456</v>
      </c>
      <c r="AW131">
        <f t="shared" si="193"/>
        <v>0.21101262246233893</v>
      </c>
      <c r="AX131">
        <f t="shared" si="194"/>
        <v>2.7501945439225821</v>
      </c>
      <c r="AY131">
        <f t="shared" si="195"/>
        <v>4.3091040299568739</v>
      </c>
      <c r="AZ131">
        <f t="shared" si="196"/>
        <v>0.13264935465742761</v>
      </c>
      <c r="BA131">
        <f t="shared" si="197"/>
        <v>21.829923719884746</v>
      </c>
      <c r="BB131">
        <f t="shared" si="198"/>
        <v>0.71834560869431441</v>
      </c>
      <c r="BC131">
        <f t="shared" si="199"/>
        <v>43.422492789163748</v>
      </c>
      <c r="BD131">
        <f t="shared" si="200"/>
        <v>395.24386259483663</v>
      </c>
      <c r="BE131">
        <f t="shared" si="201"/>
        <v>1.255826583378278E-2</v>
      </c>
    </row>
    <row r="132" spans="1:115" x14ac:dyDescent="0.25">
      <c r="A132" s="1">
        <v>99</v>
      </c>
      <c r="B132" s="1" t="s">
        <v>144</v>
      </c>
      <c r="C132" s="1">
        <v>21060206</v>
      </c>
      <c r="D132" s="1">
        <v>1</v>
      </c>
      <c r="E132" s="1">
        <v>0</v>
      </c>
      <c r="F132">
        <f t="shared" si="174"/>
        <v>14.407543587410288</v>
      </c>
      <c r="G132">
        <f t="shared" si="175"/>
        <v>0.22042546272087438</v>
      </c>
      <c r="H132">
        <f t="shared" si="176"/>
        <v>264.61123877848365</v>
      </c>
      <c r="I132">
        <f t="shared" si="177"/>
        <v>10.10185232441084</v>
      </c>
      <c r="J132">
        <f t="shared" si="178"/>
        <v>3.4312293971978751</v>
      </c>
      <c r="K132">
        <f t="shared" si="179"/>
        <v>36.638389587402344</v>
      </c>
      <c r="L132" s="1">
        <v>0.51272291199999998</v>
      </c>
      <c r="M132">
        <f t="shared" si="180"/>
        <v>2.6248153413393811</v>
      </c>
      <c r="N132" s="1">
        <v>1</v>
      </c>
      <c r="O132">
        <f t="shared" si="181"/>
        <v>5.2496306826787622</v>
      </c>
      <c r="P132" s="1">
        <v>41.540229797363281</v>
      </c>
      <c r="Q132" s="1">
        <v>36.638389587402344</v>
      </c>
      <c r="R132" s="1">
        <v>43.282421112060547</v>
      </c>
      <c r="S132" s="1">
        <v>400.012451171875</v>
      </c>
      <c r="T132" s="1">
        <v>398.12252807617187</v>
      </c>
      <c r="U132" s="1">
        <v>35.037708282470703</v>
      </c>
      <c r="V132" s="1">
        <v>36.036319732666016</v>
      </c>
      <c r="W132" s="1">
        <v>33.235111236572266</v>
      </c>
      <c r="X132" s="1">
        <v>34.182346343994141</v>
      </c>
      <c r="Y132" s="1">
        <v>499.97451782226562</v>
      </c>
      <c r="Z132" s="1">
        <v>1499.7777099609375</v>
      </c>
      <c r="AA132" s="1">
        <v>2.6078926399350166E-2</v>
      </c>
      <c r="AB132" s="1">
        <v>76.319305419921875</v>
      </c>
      <c r="AC132" s="1">
        <v>0.78548324108123779</v>
      </c>
      <c r="AD132" s="1">
        <v>0.16037537157535553</v>
      </c>
      <c r="AE132" s="1">
        <v>0.66666668653488159</v>
      </c>
      <c r="AF132" s="1">
        <v>-0.21956524252891541</v>
      </c>
      <c r="AG132" s="1">
        <v>2.737391471862793</v>
      </c>
      <c r="AH132" s="1">
        <v>1</v>
      </c>
      <c r="AI132" s="1">
        <v>0</v>
      </c>
      <c r="AJ132" s="1">
        <v>0.15999999642372131</v>
      </c>
      <c r="AK132" s="1">
        <v>111115</v>
      </c>
      <c r="AL132">
        <f t="shared" si="182"/>
        <v>9.7513589917796679</v>
      </c>
      <c r="AM132">
        <f t="shared" si="183"/>
        <v>1.010185232441084E-2</v>
      </c>
      <c r="AN132">
        <f t="shared" si="184"/>
        <v>309.78838958740232</v>
      </c>
      <c r="AO132">
        <f t="shared" si="185"/>
        <v>314.69022979736326</v>
      </c>
      <c r="AP132">
        <f t="shared" si="186"/>
        <v>239.96442823012694</v>
      </c>
      <c r="AQ132">
        <f t="shared" si="187"/>
        <v>-0.95596873170463159</v>
      </c>
      <c r="AR132">
        <f t="shared" si="188"/>
        <v>6.1814962890851701</v>
      </c>
      <c r="AS132">
        <f t="shared" si="189"/>
        <v>80.995185360683251</v>
      </c>
      <c r="AT132">
        <f t="shared" si="190"/>
        <v>44.958865628017236</v>
      </c>
      <c r="AU132">
        <f t="shared" si="191"/>
        <v>39.089309692382812</v>
      </c>
      <c r="AV132">
        <f t="shared" si="192"/>
        <v>7.0604802639619928</v>
      </c>
      <c r="AW132">
        <f t="shared" si="193"/>
        <v>0.21154303385283177</v>
      </c>
      <c r="AX132">
        <f t="shared" si="194"/>
        <v>2.750266891887295</v>
      </c>
      <c r="AY132">
        <f t="shared" si="195"/>
        <v>4.3102133720746973</v>
      </c>
      <c r="AZ132">
        <f t="shared" si="196"/>
        <v>0.13298473112191606</v>
      </c>
      <c r="BA132">
        <f t="shared" si="197"/>
        <v>20.194945949878971</v>
      </c>
      <c r="BB132">
        <f t="shared" si="198"/>
        <v>0.66464774062686593</v>
      </c>
      <c r="BC132">
        <f t="shared" si="199"/>
        <v>43.417771186244316</v>
      </c>
      <c r="BD132">
        <f t="shared" si="200"/>
        <v>394.41747051713634</v>
      </c>
      <c r="BE132">
        <f t="shared" si="201"/>
        <v>1.5859932117455313E-2</v>
      </c>
    </row>
    <row r="133" spans="1:115" x14ac:dyDescent="0.25">
      <c r="A133" s="1">
        <v>100</v>
      </c>
      <c r="B133" s="1" t="s">
        <v>145</v>
      </c>
      <c r="C133" s="1">
        <v>21060206</v>
      </c>
      <c r="D133" s="1">
        <v>1</v>
      </c>
      <c r="E133" s="1">
        <v>0</v>
      </c>
      <c r="F133">
        <f t="shared" si="174"/>
        <v>17.835117038280291</v>
      </c>
      <c r="G133">
        <f t="shared" si="175"/>
        <v>0.22070179086550704</v>
      </c>
      <c r="H133">
        <f t="shared" si="176"/>
        <v>239.92106737474225</v>
      </c>
      <c r="I133">
        <f t="shared" si="177"/>
        <v>10.115918989113299</v>
      </c>
      <c r="J133">
        <f t="shared" si="178"/>
        <v>3.4318458332941502</v>
      </c>
      <c r="K133">
        <f t="shared" si="179"/>
        <v>36.640655517578125</v>
      </c>
      <c r="L133" s="1">
        <v>0.51272291199999998</v>
      </c>
      <c r="M133">
        <f t="shared" si="180"/>
        <v>2.6248153413393811</v>
      </c>
      <c r="N133" s="1">
        <v>1</v>
      </c>
      <c r="O133">
        <f t="shared" si="181"/>
        <v>5.2496306826787622</v>
      </c>
      <c r="P133" s="1">
        <v>41.541439056396484</v>
      </c>
      <c r="Q133" s="1">
        <v>36.640655517578125</v>
      </c>
      <c r="R133" s="1">
        <v>43.283184051513672</v>
      </c>
      <c r="S133" s="1">
        <v>400.35263061523437</v>
      </c>
      <c r="T133" s="1">
        <v>398.11065673828125</v>
      </c>
      <c r="U133" s="1">
        <v>35.038398742675781</v>
      </c>
      <c r="V133" s="1">
        <v>36.038394927978516</v>
      </c>
      <c r="W133" s="1">
        <v>33.233539581298828</v>
      </c>
      <c r="X133" s="1">
        <v>34.182025909423828</v>
      </c>
      <c r="Y133" s="1">
        <v>499.97634887695312</v>
      </c>
      <c r="Z133" s="1">
        <v>1499.8040771484375</v>
      </c>
      <c r="AA133" s="1">
        <v>8.2979276776313782E-2</v>
      </c>
      <c r="AB133" s="1">
        <v>76.319076538085938</v>
      </c>
      <c r="AC133" s="1">
        <v>0.78548324108123779</v>
      </c>
      <c r="AD133" s="1">
        <v>0.16037537157535553</v>
      </c>
      <c r="AE133" s="1">
        <v>0.66666668653488159</v>
      </c>
      <c r="AF133" s="1">
        <v>-0.21956524252891541</v>
      </c>
      <c r="AG133" s="1">
        <v>2.737391471862793</v>
      </c>
      <c r="AH133" s="1">
        <v>1</v>
      </c>
      <c r="AI133" s="1">
        <v>0</v>
      </c>
      <c r="AJ133" s="1">
        <v>0.15999999642372131</v>
      </c>
      <c r="AK133" s="1">
        <v>111115</v>
      </c>
      <c r="AL133">
        <f t="shared" si="182"/>
        <v>9.7513947041429105</v>
      </c>
      <c r="AM133">
        <f t="shared" si="183"/>
        <v>1.0115918989113298E-2</v>
      </c>
      <c r="AN133">
        <f t="shared" si="184"/>
        <v>309.7906555175781</v>
      </c>
      <c r="AO133">
        <f t="shared" si="185"/>
        <v>314.69143905639646</v>
      </c>
      <c r="AP133">
        <f t="shared" si="186"/>
        <v>239.96864698003264</v>
      </c>
      <c r="AQ133">
        <f t="shared" si="187"/>
        <v>-0.96022416636827645</v>
      </c>
      <c r="AR133">
        <f t="shared" si="188"/>
        <v>6.1822628541123104</v>
      </c>
      <c r="AS133">
        <f t="shared" si="189"/>
        <v>81.005472478786359</v>
      </c>
      <c r="AT133">
        <f t="shared" si="190"/>
        <v>44.967077550807844</v>
      </c>
      <c r="AU133">
        <f t="shared" si="191"/>
        <v>39.091047286987305</v>
      </c>
      <c r="AV133">
        <f t="shared" si="192"/>
        <v>7.0611399707094904</v>
      </c>
      <c r="AW133">
        <f t="shared" si="193"/>
        <v>0.21179752760055726</v>
      </c>
      <c r="AX133">
        <f t="shared" si="194"/>
        <v>2.7504170208181602</v>
      </c>
      <c r="AY133">
        <f t="shared" si="195"/>
        <v>4.3107229498913302</v>
      </c>
      <c r="AZ133">
        <f t="shared" si="196"/>
        <v>0.1331456497221348</v>
      </c>
      <c r="BA133">
        <f t="shared" si="197"/>
        <v>18.310554304072227</v>
      </c>
      <c r="BB133">
        <f t="shared" si="198"/>
        <v>0.60264919643300796</v>
      </c>
      <c r="BC133">
        <f t="shared" si="199"/>
        <v>43.417109926538046</v>
      </c>
      <c r="BD133">
        <f t="shared" si="200"/>
        <v>393.52416114324404</v>
      </c>
      <c r="BE133">
        <f t="shared" si="201"/>
        <v>1.9677298460000315E-2</v>
      </c>
    </row>
    <row r="134" spans="1:115" x14ac:dyDescent="0.25">
      <c r="A134" s="1">
        <v>101</v>
      </c>
      <c r="B134" s="1" t="s">
        <v>145</v>
      </c>
      <c r="C134" s="1">
        <v>21060206</v>
      </c>
      <c r="D134" s="1">
        <v>1</v>
      </c>
      <c r="E134" s="1">
        <v>0</v>
      </c>
      <c r="F134">
        <f t="shared" si="174"/>
        <v>21.440207515586774</v>
      </c>
      <c r="G134">
        <f t="shared" si="175"/>
        <v>0.22139834323987245</v>
      </c>
      <c r="H134">
        <f t="shared" si="176"/>
        <v>214.3221004058498</v>
      </c>
      <c r="I134">
        <f t="shared" si="177"/>
        <v>10.142930904276215</v>
      </c>
      <c r="J134">
        <f t="shared" si="178"/>
        <v>3.430640401660638</v>
      </c>
      <c r="K134">
        <f t="shared" si="179"/>
        <v>36.637981414794922</v>
      </c>
      <c r="L134" s="1">
        <v>0.51272291199999998</v>
      </c>
      <c r="M134">
        <f t="shared" si="180"/>
        <v>2.6248153413393811</v>
      </c>
      <c r="N134" s="1">
        <v>1</v>
      </c>
      <c r="O134">
        <f t="shared" si="181"/>
        <v>5.2496306826787622</v>
      </c>
      <c r="P134" s="1">
        <v>41.542678833007812</v>
      </c>
      <c r="Q134" s="1">
        <v>36.637981414794922</v>
      </c>
      <c r="R134" s="1">
        <v>43.283294677734375</v>
      </c>
      <c r="S134" s="1">
        <v>400.73095703125</v>
      </c>
      <c r="T134" s="1">
        <v>398.11807250976562</v>
      </c>
      <c r="U134" s="1">
        <v>35.039581298828125</v>
      </c>
      <c r="V134" s="1">
        <v>36.042282104492188</v>
      </c>
      <c r="W134" s="1">
        <v>33.232532501220703</v>
      </c>
      <c r="X134" s="1">
        <v>34.183521270751953</v>
      </c>
      <c r="Y134" s="1">
        <v>499.95718383789062</v>
      </c>
      <c r="Z134" s="1">
        <v>1499.8043212890625</v>
      </c>
      <c r="AA134" s="1">
        <v>0.11972751468420029</v>
      </c>
      <c r="AB134" s="1">
        <v>76.319190979003906</v>
      </c>
      <c r="AC134" s="1">
        <v>0.78548324108123779</v>
      </c>
      <c r="AD134" s="1">
        <v>0.16037537157535553</v>
      </c>
      <c r="AE134" s="1">
        <v>0.66666668653488159</v>
      </c>
      <c r="AF134" s="1">
        <v>-0.21956524252891541</v>
      </c>
      <c r="AG134" s="1">
        <v>2.737391471862793</v>
      </c>
      <c r="AH134" s="1">
        <v>1</v>
      </c>
      <c r="AI134" s="1">
        <v>0</v>
      </c>
      <c r="AJ134" s="1">
        <v>0.15999999642372131</v>
      </c>
      <c r="AK134" s="1">
        <v>111115</v>
      </c>
      <c r="AL134">
        <f t="shared" si="182"/>
        <v>9.7510209147409945</v>
      </c>
      <c r="AM134">
        <f t="shared" si="183"/>
        <v>1.0142930904276214E-2</v>
      </c>
      <c r="AN134">
        <f t="shared" si="184"/>
        <v>309.7879814147949</v>
      </c>
      <c r="AO134">
        <f t="shared" si="185"/>
        <v>314.69267883300779</v>
      </c>
      <c r="AP134">
        <f t="shared" si="186"/>
        <v>239.96868604253177</v>
      </c>
      <c r="AQ134">
        <f t="shared" si="187"/>
        <v>-0.96794515701268236</v>
      </c>
      <c r="AR134">
        <f t="shared" si="188"/>
        <v>6.181358212912512</v>
      </c>
      <c r="AS134">
        <f t="shared" si="189"/>
        <v>80.99349761992444</v>
      </c>
      <c r="AT134">
        <f t="shared" si="190"/>
        <v>44.951215515432253</v>
      </c>
      <c r="AU134">
        <f t="shared" si="191"/>
        <v>39.090330123901367</v>
      </c>
      <c r="AV134">
        <f t="shared" si="192"/>
        <v>7.0608676813149067</v>
      </c>
      <c r="AW134">
        <f t="shared" si="193"/>
        <v>0.21243892698432992</v>
      </c>
      <c r="AX134">
        <f t="shared" si="194"/>
        <v>2.750717811251874</v>
      </c>
      <c r="AY134">
        <f t="shared" si="195"/>
        <v>4.3101498700630323</v>
      </c>
      <c r="AZ134">
        <f t="shared" si="196"/>
        <v>0.13355122211357121</v>
      </c>
      <c r="BA134">
        <f t="shared" si="197"/>
        <v>16.356889311895301</v>
      </c>
      <c r="BB134">
        <f t="shared" si="198"/>
        <v>0.53833803387710466</v>
      </c>
      <c r="BC134">
        <f t="shared" si="199"/>
        <v>43.436152018629414</v>
      </c>
      <c r="BD134">
        <f t="shared" si="200"/>
        <v>392.60448843202386</v>
      </c>
      <c r="BE134">
        <f t="shared" si="201"/>
        <v>2.3720567145763316E-2</v>
      </c>
    </row>
    <row r="135" spans="1:115" x14ac:dyDescent="0.25">
      <c r="A135" s="1">
        <v>102</v>
      </c>
      <c r="B135" s="1" t="s">
        <v>146</v>
      </c>
      <c r="C135" s="1">
        <v>21060206</v>
      </c>
      <c r="D135" s="1">
        <v>1</v>
      </c>
      <c r="E135" s="1">
        <v>0</v>
      </c>
      <c r="F135">
        <f t="shared" si="174"/>
        <v>24.53714907640779</v>
      </c>
      <c r="G135">
        <f t="shared" si="175"/>
        <v>0.22095237138823276</v>
      </c>
      <c r="H135">
        <f t="shared" si="176"/>
        <v>191.67040774940199</v>
      </c>
      <c r="I135">
        <f t="shared" si="177"/>
        <v>10.119263403975109</v>
      </c>
      <c r="J135">
        <f t="shared" si="178"/>
        <v>3.4293001449628928</v>
      </c>
      <c r="K135">
        <f t="shared" si="179"/>
        <v>36.633945465087891</v>
      </c>
      <c r="L135" s="1">
        <v>0.51272291199999998</v>
      </c>
      <c r="M135">
        <f t="shared" si="180"/>
        <v>2.6248153413393811</v>
      </c>
      <c r="N135" s="1">
        <v>1</v>
      </c>
      <c r="O135">
        <f t="shared" si="181"/>
        <v>5.2496306826787622</v>
      </c>
      <c r="P135" s="1">
        <v>41.543750762939453</v>
      </c>
      <c r="Q135" s="1">
        <v>36.633945465087891</v>
      </c>
      <c r="R135" s="1">
        <v>43.283248901367188</v>
      </c>
      <c r="S135" s="1">
        <v>401.0751953125</v>
      </c>
      <c r="T135" s="1">
        <v>398.14559936523437</v>
      </c>
      <c r="U135" s="1">
        <v>35.041549682617188</v>
      </c>
      <c r="V135" s="1">
        <v>36.041927337646484</v>
      </c>
      <c r="W135" s="1">
        <v>33.232547760009766</v>
      </c>
      <c r="X135" s="1">
        <v>34.181278228759766</v>
      </c>
      <c r="Y135" s="1">
        <v>499.9490966796875</v>
      </c>
      <c r="Z135" s="1">
        <v>1499.811279296875</v>
      </c>
      <c r="AA135" s="1">
        <v>0.18611063063144684</v>
      </c>
      <c r="AB135" s="1">
        <v>76.319252014160156</v>
      </c>
      <c r="AC135" s="1">
        <v>0.78548324108123779</v>
      </c>
      <c r="AD135" s="1">
        <v>0.16037537157535553</v>
      </c>
      <c r="AE135" s="1">
        <v>0.66666668653488159</v>
      </c>
      <c r="AF135" s="1">
        <v>-0.21956524252891541</v>
      </c>
      <c r="AG135" s="1">
        <v>2.737391471862793</v>
      </c>
      <c r="AH135" s="1">
        <v>1</v>
      </c>
      <c r="AI135" s="1">
        <v>0</v>
      </c>
      <c r="AJ135" s="1">
        <v>0.15999999642372131</v>
      </c>
      <c r="AK135" s="1">
        <v>111115</v>
      </c>
      <c r="AL135">
        <f t="shared" si="182"/>
        <v>9.7508631851366818</v>
      </c>
      <c r="AM135">
        <f t="shared" si="183"/>
        <v>1.011926340397511E-2</v>
      </c>
      <c r="AN135">
        <f t="shared" si="184"/>
        <v>309.78394546508787</v>
      </c>
      <c r="AO135">
        <f t="shared" si="185"/>
        <v>314.69375076293943</v>
      </c>
      <c r="AP135">
        <f t="shared" si="186"/>
        <v>239.96979932375689</v>
      </c>
      <c r="AQ135">
        <f t="shared" si="187"/>
        <v>-0.96042810813127999</v>
      </c>
      <c r="AR135">
        <f t="shared" si="188"/>
        <v>6.1799930805207834</v>
      </c>
      <c r="AS135">
        <f t="shared" si="189"/>
        <v>80.975545716487858</v>
      </c>
      <c r="AT135">
        <f t="shared" si="190"/>
        <v>44.933618378841373</v>
      </c>
      <c r="AU135">
        <f t="shared" si="191"/>
        <v>39.088848114013672</v>
      </c>
      <c r="AV135">
        <f t="shared" si="192"/>
        <v>7.0603050270275283</v>
      </c>
      <c r="AW135">
        <f t="shared" si="193"/>
        <v>0.21202828597730214</v>
      </c>
      <c r="AX135">
        <f t="shared" si="194"/>
        <v>2.7506929355578906</v>
      </c>
      <c r="AY135">
        <f t="shared" si="195"/>
        <v>4.3096120914696376</v>
      </c>
      <c r="AZ135">
        <f t="shared" si="196"/>
        <v>0.13329156219189289</v>
      </c>
      <c r="BA135">
        <f t="shared" si="197"/>
        <v>14.628142152683447</v>
      </c>
      <c r="BB135">
        <f t="shared" si="198"/>
        <v>0.48140782682260741</v>
      </c>
      <c r="BC135">
        <f t="shared" si="199"/>
        <v>43.441699610520182</v>
      </c>
      <c r="BD135">
        <f t="shared" si="200"/>
        <v>391.83560286158558</v>
      </c>
      <c r="BE135">
        <f t="shared" si="201"/>
        <v>2.7203639783912072E-2</v>
      </c>
    </row>
    <row r="136" spans="1:115" x14ac:dyDescent="0.25">
      <c r="A136" s="1">
        <v>103</v>
      </c>
      <c r="B136" s="1" t="s">
        <v>146</v>
      </c>
      <c r="C136" s="1">
        <v>21060206</v>
      </c>
      <c r="D136" s="1">
        <v>1</v>
      </c>
      <c r="E136" s="1">
        <v>0</v>
      </c>
      <c r="F136">
        <f t="shared" si="174"/>
        <v>27.355863397165457</v>
      </c>
      <c r="G136">
        <f t="shared" si="175"/>
        <v>0.22064290034827722</v>
      </c>
      <c r="H136">
        <f t="shared" si="176"/>
        <v>171.07112812505582</v>
      </c>
      <c r="I136">
        <f t="shared" si="177"/>
        <v>10.104338245673787</v>
      </c>
      <c r="J136">
        <f t="shared" si="178"/>
        <v>3.428858829572706</v>
      </c>
      <c r="K136">
        <f t="shared" si="179"/>
        <v>36.632762908935547</v>
      </c>
      <c r="L136" s="1">
        <v>0.51272291199999998</v>
      </c>
      <c r="M136">
        <f t="shared" si="180"/>
        <v>2.6248153413393811</v>
      </c>
      <c r="N136" s="1">
        <v>1</v>
      </c>
      <c r="O136">
        <f t="shared" si="181"/>
        <v>5.2496306826787622</v>
      </c>
      <c r="P136" s="1">
        <v>41.544689178466797</v>
      </c>
      <c r="Q136" s="1">
        <v>36.632762908935547</v>
      </c>
      <c r="R136" s="1">
        <v>43.283203125</v>
      </c>
      <c r="S136" s="1">
        <v>401.40625</v>
      </c>
      <c r="T136" s="1">
        <v>398.18817138671875</v>
      </c>
      <c r="U136" s="1">
        <v>35.043582916259766</v>
      </c>
      <c r="V136" s="1">
        <v>36.042476654052734</v>
      </c>
      <c r="W136" s="1">
        <v>33.232814788818359</v>
      </c>
      <c r="X136" s="1">
        <v>34.180095672607422</v>
      </c>
      <c r="Y136" s="1">
        <v>499.95303344726562</v>
      </c>
      <c r="Z136" s="1">
        <v>1499.82373046875</v>
      </c>
      <c r="AA136" s="1">
        <v>0.19796524941921234</v>
      </c>
      <c r="AB136" s="1">
        <v>76.319236755371094</v>
      </c>
      <c r="AC136" s="1">
        <v>0.78548324108123779</v>
      </c>
      <c r="AD136" s="1">
        <v>0.16037537157535553</v>
      </c>
      <c r="AE136" s="1">
        <v>0.66666668653488159</v>
      </c>
      <c r="AF136" s="1">
        <v>-0.21956524252891541</v>
      </c>
      <c r="AG136" s="1">
        <v>2.737391471862793</v>
      </c>
      <c r="AH136" s="1">
        <v>1</v>
      </c>
      <c r="AI136" s="1">
        <v>0</v>
      </c>
      <c r="AJ136" s="1">
        <v>0.15999999642372131</v>
      </c>
      <c r="AK136" s="1">
        <v>111115</v>
      </c>
      <c r="AL136">
        <f t="shared" si="182"/>
        <v>9.7509399667176488</v>
      </c>
      <c r="AM136">
        <f t="shared" si="183"/>
        <v>1.0104338245673788E-2</v>
      </c>
      <c r="AN136">
        <f t="shared" si="184"/>
        <v>309.78276290893552</v>
      </c>
      <c r="AO136">
        <f t="shared" si="185"/>
        <v>314.69468917846677</v>
      </c>
      <c r="AP136">
        <f t="shared" si="186"/>
        <v>239.97179151121236</v>
      </c>
      <c r="AQ136">
        <f t="shared" si="187"/>
        <v>-0.95577217585105678</v>
      </c>
      <c r="AR136">
        <f t="shared" si="188"/>
        <v>6.1795931385832921</v>
      </c>
      <c r="AS136">
        <f t="shared" si="189"/>
        <v>80.970321524453567</v>
      </c>
      <c r="AT136">
        <f t="shared" si="190"/>
        <v>44.927844870400833</v>
      </c>
      <c r="AU136">
        <f t="shared" si="191"/>
        <v>39.088726043701172</v>
      </c>
      <c r="AV136">
        <f t="shared" si="192"/>
        <v>7.0602586840060706</v>
      </c>
      <c r="AW136">
        <f t="shared" si="193"/>
        <v>0.21174329254344046</v>
      </c>
      <c r="AX136">
        <f t="shared" si="194"/>
        <v>2.750734309010586</v>
      </c>
      <c r="AY136">
        <f t="shared" si="195"/>
        <v>4.309524374995485</v>
      </c>
      <c r="AZ136">
        <f t="shared" si="196"/>
        <v>0.13311135623677658</v>
      </c>
      <c r="BA136">
        <f t="shared" si="197"/>
        <v>13.056017929384558</v>
      </c>
      <c r="BB136">
        <f t="shared" si="198"/>
        <v>0.42962383219292627</v>
      </c>
      <c r="BC136">
        <f t="shared" si="199"/>
        <v>43.442259042474952</v>
      </c>
      <c r="BD136">
        <f t="shared" si="200"/>
        <v>391.15331163781758</v>
      </c>
      <c r="BE136">
        <f t="shared" si="201"/>
        <v>3.0381961974301316E-2</v>
      </c>
    </row>
    <row r="137" spans="1:115" x14ac:dyDescent="0.25">
      <c r="A137" s="1">
        <v>104</v>
      </c>
      <c r="B137" s="1" t="s">
        <v>147</v>
      </c>
      <c r="C137" s="1">
        <v>21060206</v>
      </c>
      <c r="D137" s="1">
        <v>1</v>
      </c>
      <c r="E137" s="1">
        <v>0</v>
      </c>
      <c r="F137">
        <f t="shared" si="174"/>
        <v>28.863878645052544</v>
      </c>
      <c r="G137">
        <f t="shared" si="175"/>
        <v>0.22020885982171812</v>
      </c>
      <c r="H137">
        <f t="shared" si="176"/>
        <v>159.83218673425515</v>
      </c>
      <c r="I137">
        <f t="shared" si="177"/>
        <v>10.086712258941702</v>
      </c>
      <c r="J137">
        <f t="shared" si="178"/>
        <v>3.4293420470578684</v>
      </c>
      <c r="K137">
        <f t="shared" si="179"/>
        <v>36.633983612060547</v>
      </c>
      <c r="L137" s="1">
        <v>0.51272291199999998</v>
      </c>
      <c r="M137">
        <f t="shared" si="180"/>
        <v>2.6248153413393811</v>
      </c>
      <c r="N137" s="1">
        <v>1</v>
      </c>
      <c r="O137">
        <f t="shared" si="181"/>
        <v>5.2496306826787622</v>
      </c>
      <c r="P137" s="1">
        <v>41.545654296875</v>
      </c>
      <c r="Q137" s="1">
        <v>36.633983612060547</v>
      </c>
      <c r="R137" s="1">
        <v>43.283737182617188</v>
      </c>
      <c r="S137" s="1">
        <v>401.64263916015625</v>
      </c>
      <c r="T137" s="1">
        <v>398.27059936523437</v>
      </c>
      <c r="U137" s="1">
        <v>35.044437408447266</v>
      </c>
      <c r="V137" s="1">
        <v>36.041572570800781</v>
      </c>
      <c r="W137" s="1">
        <v>33.231914520263672</v>
      </c>
      <c r="X137" s="1">
        <v>34.177478790283203</v>
      </c>
      <c r="Y137" s="1">
        <v>499.96157836914063</v>
      </c>
      <c r="Z137" s="1">
        <v>1499.8377685546875</v>
      </c>
      <c r="AA137" s="1">
        <v>0.14580655097961426</v>
      </c>
      <c r="AB137" s="1">
        <v>76.319198608398438</v>
      </c>
      <c r="AC137" s="1">
        <v>0.78548324108123779</v>
      </c>
      <c r="AD137" s="1">
        <v>0.16037537157535553</v>
      </c>
      <c r="AE137" s="1">
        <v>0.66666668653488159</v>
      </c>
      <c r="AF137" s="1">
        <v>-0.21956524252891541</v>
      </c>
      <c r="AG137" s="1">
        <v>2.737391471862793</v>
      </c>
      <c r="AH137" s="1">
        <v>1</v>
      </c>
      <c r="AI137" s="1">
        <v>0</v>
      </c>
      <c r="AJ137" s="1">
        <v>0.15999999642372131</v>
      </c>
      <c r="AK137" s="1">
        <v>111115</v>
      </c>
      <c r="AL137">
        <f t="shared" si="182"/>
        <v>9.7511066244127704</v>
      </c>
      <c r="AM137">
        <f t="shared" si="183"/>
        <v>1.0086712258941703E-2</v>
      </c>
      <c r="AN137">
        <f t="shared" si="184"/>
        <v>309.78398361206052</v>
      </c>
      <c r="AO137">
        <f t="shared" si="185"/>
        <v>314.69565429687498</v>
      </c>
      <c r="AP137">
        <f t="shared" si="186"/>
        <v>239.97403760491216</v>
      </c>
      <c r="AQ137">
        <f t="shared" si="187"/>
        <v>-0.95051231011547566</v>
      </c>
      <c r="AR137">
        <f t="shared" si="188"/>
        <v>6.1800059822478186</v>
      </c>
      <c r="AS137">
        <f t="shared" si="189"/>
        <v>80.975771430175229</v>
      </c>
      <c r="AT137">
        <f t="shared" si="190"/>
        <v>44.934198859374447</v>
      </c>
      <c r="AU137">
        <f t="shared" si="191"/>
        <v>39.089818954467773</v>
      </c>
      <c r="AV137">
        <f t="shared" si="192"/>
        <v>7.0606736082618795</v>
      </c>
      <c r="AW137">
        <f t="shared" si="193"/>
        <v>0.21134352811185711</v>
      </c>
      <c r="AX137">
        <f t="shared" si="194"/>
        <v>2.7506639351899502</v>
      </c>
      <c r="AY137">
        <f t="shared" si="195"/>
        <v>4.3100096730719297</v>
      </c>
      <c r="AZ137">
        <f t="shared" si="196"/>
        <v>0.13285858349187107</v>
      </c>
      <c r="BA137">
        <f t="shared" si="197"/>
        <v>12.198264403386245</v>
      </c>
      <c r="BB137">
        <f t="shared" si="198"/>
        <v>0.40131555527572577</v>
      </c>
      <c r="BC137">
        <f t="shared" si="199"/>
        <v>43.433442476712472</v>
      </c>
      <c r="BD137">
        <f t="shared" si="200"/>
        <v>390.84793698645205</v>
      </c>
      <c r="BE137">
        <f t="shared" si="201"/>
        <v>3.207532889774866E-2</v>
      </c>
    </row>
    <row r="138" spans="1:115" x14ac:dyDescent="0.25">
      <c r="A138" s="1">
        <v>105</v>
      </c>
      <c r="B138" s="1" t="s">
        <v>148</v>
      </c>
      <c r="C138" s="1">
        <v>21060206</v>
      </c>
      <c r="D138" s="1">
        <v>1</v>
      </c>
      <c r="E138" s="1">
        <v>0</v>
      </c>
      <c r="F138">
        <f t="shared" si="174"/>
        <v>28.471270469685457</v>
      </c>
      <c r="G138">
        <f t="shared" si="175"/>
        <v>0.22081319640434663</v>
      </c>
      <c r="H138">
        <f t="shared" si="176"/>
        <v>163.29232012385333</v>
      </c>
      <c r="I138">
        <f t="shared" si="177"/>
        <v>10.111606212076099</v>
      </c>
      <c r="J138">
        <f t="shared" si="178"/>
        <v>3.4287909282848799</v>
      </c>
      <c r="K138">
        <f t="shared" si="179"/>
        <v>36.633167266845703</v>
      </c>
      <c r="L138" s="1">
        <v>0.51272291199999998</v>
      </c>
      <c r="M138">
        <f t="shared" si="180"/>
        <v>2.6248153413393811</v>
      </c>
      <c r="N138" s="1">
        <v>1</v>
      </c>
      <c r="O138">
        <f t="shared" si="181"/>
        <v>5.2496306826787622</v>
      </c>
      <c r="P138" s="1">
        <v>41.546073913574219</v>
      </c>
      <c r="Q138" s="1">
        <v>36.633167266845703</v>
      </c>
      <c r="R138" s="1">
        <v>43.283866882324219</v>
      </c>
      <c r="S138" s="1">
        <v>401.67227172851562</v>
      </c>
      <c r="T138" s="1">
        <v>398.339599609375</v>
      </c>
      <c r="U138" s="1">
        <v>35.045490264892578</v>
      </c>
      <c r="V138" s="1">
        <v>36.045024871826172</v>
      </c>
      <c r="W138" s="1">
        <v>33.232318878173828</v>
      </c>
      <c r="X138" s="1">
        <v>34.180137634277344</v>
      </c>
      <c r="Y138" s="1">
        <v>499.99053955078125</v>
      </c>
      <c r="Z138" s="1">
        <v>1499.8232421875</v>
      </c>
      <c r="AA138" s="1">
        <v>0.10787247121334076</v>
      </c>
      <c r="AB138" s="1">
        <v>76.31951904296875</v>
      </c>
      <c r="AC138" s="1">
        <v>0.78548324108123779</v>
      </c>
      <c r="AD138" s="1">
        <v>0.16037537157535553</v>
      </c>
      <c r="AE138" s="1">
        <v>0.66666668653488159</v>
      </c>
      <c r="AF138" s="1">
        <v>-0.21956524252891541</v>
      </c>
      <c r="AG138" s="1">
        <v>2.737391471862793</v>
      </c>
      <c r="AH138" s="1">
        <v>1</v>
      </c>
      <c r="AI138" s="1">
        <v>0</v>
      </c>
      <c r="AJ138" s="1">
        <v>0.15999999642372131</v>
      </c>
      <c r="AK138" s="1">
        <v>111115</v>
      </c>
      <c r="AL138">
        <f t="shared" si="182"/>
        <v>9.7516714749580213</v>
      </c>
      <c r="AM138">
        <f t="shared" si="183"/>
        <v>1.0111606212076098E-2</v>
      </c>
      <c r="AN138">
        <f t="shared" si="184"/>
        <v>309.78316726684568</v>
      </c>
      <c r="AO138">
        <f t="shared" si="185"/>
        <v>314.6960739135742</v>
      </c>
      <c r="AP138">
        <f t="shared" si="186"/>
        <v>239.97171338621411</v>
      </c>
      <c r="AQ138">
        <f t="shared" si="187"/>
        <v>-0.95785123206870459</v>
      </c>
      <c r="AR138">
        <f t="shared" si="188"/>
        <v>6.1797298903944995</v>
      </c>
      <c r="AS138">
        <f t="shared" si="189"/>
        <v>80.971813867370443</v>
      </c>
      <c r="AT138">
        <f t="shared" si="190"/>
        <v>44.926788995544271</v>
      </c>
      <c r="AU138">
        <f t="shared" si="191"/>
        <v>39.089620590209961</v>
      </c>
      <c r="AV138">
        <f t="shared" si="192"/>
        <v>7.060598297576707</v>
      </c>
      <c r="AW138">
        <f t="shared" si="193"/>
        <v>0.21190012302601652</v>
      </c>
      <c r="AX138">
        <f t="shared" si="194"/>
        <v>2.7509389621096196</v>
      </c>
      <c r="AY138">
        <f t="shared" si="195"/>
        <v>4.3096593354670869</v>
      </c>
      <c r="AZ138">
        <f t="shared" si="196"/>
        <v>0.13321052233600297</v>
      </c>
      <c r="BA138">
        <f t="shared" si="197"/>
        <v>12.462391335262973</v>
      </c>
      <c r="BB138">
        <f t="shared" si="198"/>
        <v>0.40993243022783371</v>
      </c>
      <c r="BC138">
        <f t="shared" si="199"/>
        <v>43.446269821447267</v>
      </c>
      <c r="BD138">
        <f t="shared" si="200"/>
        <v>391.01790072093769</v>
      </c>
      <c r="BE138">
        <f t="shared" si="201"/>
        <v>3.1634625849729606E-2</v>
      </c>
      <c r="BF138">
        <f>AVERAGE(F124:F138)</f>
        <v>17.984591079304728</v>
      </c>
      <c r="BG138">
        <f>AVERAGE(P124:P138)</f>
        <v>41.538636779785158</v>
      </c>
      <c r="BH138">
        <f>AVERAGE(Q124:Q138)</f>
        <v>36.619068654378253</v>
      </c>
      <c r="BI138">
        <f>AVERAGE(C124:C138)</f>
        <v>21060206</v>
      </c>
      <c r="BJ138">
        <f t="shared" ref="BJ138:DK138" si="202">AVERAGE(D124:D138)</f>
        <v>1</v>
      </c>
      <c r="BK138">
        <f t="shared" si="202"/>
        <v>0</v>
      </c>
      <c r="BL138">
        <f t="shared" si="202"/>
        <v>17.984591079304728</v>
      </c>
      <c r="BM138">
        <f t="shared" si="202"/>
        <v>0.22028961397105942</v>
      </c>
      <c r="BN138">
        <f t="shared" si="202"/>
        <v>238.81250262684424</v>
      </c>
      <c r="BO138">
        <f t="shared" si="202"/>
        <v>10.076421128837485</v>
      </c>
      <c r="BP138">
        <f t="shared" si="202"/>
        <v>3.4247681819011553</v>
      </c>
      <c r="BQ138">
        <f t="shared" si="202"/>
        <v>36.619068654378253</v>
      </c>
      <c r="BR138">
        <f t="shared" si="202"/>
        <v>0.51272291199999998</v>
      </c>
      <c r="BS138">
        <f t="shared" si="202"/>
        <v>2.6248153413393807</v>
      </c>
      <c r="BT138">
        <f t="shared" si="202"/>
        <v>1</v>
      </c>
      <c r="BU138">
        <f t="shared" si="202"/>
        <v>5.2496306826787613</v>
      </c>
      <c r="BV138">
        <f t="shared" si="202"/>
        <v>41.538636779785158</v>
      </c>
      <c r="BW138">
        <f t="shared" si="202"/>
        <v>36.619068654378253</v>
      </c>
      <c r="BX138">
        <f t="shared" si="202"/>
        <v>43.282361094156904</v>
      </c>
      <c r="BY138">
        <f t="shared" si="202"/>
        <v>400.48067016601561</v>
      </c>
      <c r="BZ138">
        <f t="shared" si="202"/>
        <v>398.22483927408854</v>
      </c>
      <c r="CA138">
        <f t="shared" si="202"/>
        <v>35.039272054036459</v>
      </c>
      <c r="CB138">
        <f t="shared" si="202"/>
        <v>36.035372161865233</v>
      </c>
      <c r="CC138">
        <f t="shared" si="202"/>
        <v>33.239432017008461</v>
      </c>
      <c r="CD138">
        <f t="shared" si="202"/>
        <v>34.184365081787107</v>
      </c>
      <c r="CE138">
        <f t="shared" si="202"/>
        <v>499.97369181315105</v>
      </c>
      <c r="CF138">
        <f t="shared" si="202"/>
        <v>1499.8004475911459</v>
      </c>
      <c r="CG138">
        <f t="shared" si="202"/>
        <v>7.6498597953468556E-2</v>
      </c>
      <c r="CH138">
        <f t="shared" si="202"/>
        <v>76.319404602050781</v>
      </c>
      <c r="CI138">
        <f t="shared" si="202"/>
        <v>0.78548324108123779</v>
      </c>
      <c r="CJ138">
        <f t="shared" si="202"/>
        <v>0.16037537157535553</v>
      </c>
      <c r="CK138">
        <f t="shared" si="202"/>
        <v>0.75555557012557983</v>
      </c>
      <c r="CL138">
        <f t="shared" si="202"/>
        <v>-0.21956524252891541</v>
      </c>
      <c r="CM138">
        <f t="shared" si="202"/>
        <v>2.737391471862793</v>
      </c>
      <c r="CN138">
        <f t="shared" si="202"/>
        <v>1</v>
      </c>
      <c r="CO138">
        <f t="shared" si="202"/>
        <v>0</v>
      </c>
      <c r="CP138">
        <f t="shared" si="202"/>
        <v>0.15999999642372131</v>
      </c>
      <c r="CQ138">
        <f t="shared" si="202"/>
        <v>111115</v>
      </c>
      <c r="CR138">
        <f t="shared" si="202"/>
        <v>9.7513428815358072</v>
      </c>
      <c r="CS138">
        <f t="shared" si="202"/>
        <v>1.0076421128837481E-2</v>
      </c>
      <c r="CT138">
        <f t="shared" si="202"/>
        <v>309.76906865437826</v>
      </c>
      <c r="CU138">
        <f t="shared" si="202"/>
        <v>314.68863677978516</v>
      </c>
      <c r="CV138">
        <f t="shared" si="202"/>
        <v>239.96806625087896</v>
      </c>
      <c r="CW138">
        <f t="shared" si="202"/>
        <v>-0.94683699399978039</v>
      </c>
      <c r="CX138">
        <f t="shared" si="202"/>
        <v>6.1749663292002479</v>
      </c>
      <c r="CY138">
        <f t="shared" si="202"/>
        <v>80.909519301302979</v>
      </c>
      <c r="CZ138">
        <f t="shared" si="202"/>
        <v>44.874147139437724</v>
      </c>
      <c r="DA138">
        <f t="shared" si="202"/>
        <v>39.078852717081709</v>
      </c>
      <c r="DB138">
        <f t="shared" si="202"/>
        <v>7.0565124995420012</v>
      </c>
      <c r="DC138">
        <f t="shared" si="202"/>
        <v>0.21141785995601173</v>
      </c>
      <c r="DD138">
        <f t="shared" si="202"/>
        <v>2.7501981472990944</v>
      </c>
      <c r="DE138">
        <f t="shared" si="202"/>
        <v>4.3063143522429082</v>
      </c>
      <c r="DF138">
        <f t="shared" si="202"/>
        <v>0.13290558779511427</v>
      </c>
      <c r="DG138">
        <f t="shared" si="202"/>
        <v>18.226031916238423</v>
      </c>
      <c r="DH138">
        <f t="shared" si="202"/>
        <v>0.59969259494795535</v>
      </c>
      <c r="DI138">
        <f t="shared" si="202"/>
        <v>43.465835985338991</v>
      </c>
      <c r="DJ138">
        <f t="shared" si="202"/>
        <v>393.59990479304571</v>
      </c>
      <c r="DK138">
        <f t="shared" si="202"/>
        <v>1.9888654922933281E-2</v>
      </c>
    </row>
    <row r="139" spans="1:115" x14ac:dyDescent="0.25">
      <c r="A139" s="1" t="s">
        <v>9</v>
      </c>
      <c r="B139" s="1" t="s"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stm-as3_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2015-06-22T22:22:25Z</dcterms:created>
  <dcterms:modified xsi:type="dcterms:W3CDTF">2015-07-22T17:04:25Z</dcterms:modified>
</cp:coreProperties>
</file>