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5200" windowHeight="12135"/>
  </bookViews>
  <sheets>
    <sheet name="stm-as4_" sheetId="1" r:id="rId1"/>
  </sheets>
  <calcPr calcId="152511"/>
</workbook>
</file>

<file path=xl/calcChain.xml><?xml version="1.0" encoding="utf-8"?>
<calcChain xmlns="http://schemas.openxmlformats.org/spreadsheetml/2006/main">
  <c r="DE116" i="1" l="1"/>
  <c r="DD116" i="1"/>
  <c r="DB116" i="1"/>
  <c r="DA116" i="1"/>
  <c r="CV116" i="1"/>
  <c r="CU116" i="1"/>
  <c r="CT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T116" i="1"/>
  <c r="BR116" i="1"/>
  <c r="BK116" i="1"/>
  <c r="BJ116" i="1"/>
  <c r="BI116" i="1"/>
  <c r="DE98" i="1"/>
  <c r="DD98" i="1"/>
  <c r="DB98" i="1"/>
  <c r="DA98" i="1"/>
  <c r="CV98" i="1"/>
  <c r="CU98" i="1"/>
  <c r="CT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T98" i="1"/>
  <c r="BR98" i="1"/>
  <c r="BK98" i="1"/>
  <c r="BJ98" i="1"/>
  <c r="BI98" i="1"/>
  <c r="DE80" i="1"/>
  <c r="DD80" i="1"/>
  <c r="DB80" i="1"/>
  <c r="DA80" i="1"/>
  <c r="CV80" i="1"/>
  <c r="CU80" i="1"/>
  <c r="CT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T80" i="1"/>
  <c r="BR80" i="1"/>
  <c r="BK80" i="1"/>
  <c r="BJ80" i="1"/>
  <c r="BI80" i="1"/>
  <c r="DE63" i="1"/>
  <c r="DD63" i="1"/>
  <c r="DB63" i="1"/>
  <c r="DA63" i="1"/>
  <c r="CV63" i="1"/>
  <c r="CU63" i="1"/>
  <c r="CT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T63" i="1"/>
  <c r="BR63" i="1"/>
  <c r="BK63" i="1"/>
  <c r="BJ63" i="1"/>
  <c r="BI63" i="1"/>
  <c r="DE46" i="1"/>
  <c r="DD46" i="1"/>
  <c r="DB46" i="1"/>
  <c r="DA46" i="1"/>
  <c r="CV46" i="1"/>
  <c r="CU46" i="1"/>
  <c r="CT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T46" i="1"/>
  <c r="BR46" i="1"/>
  <c r="BK46" i="1"/>
  <c r="BJ46" i="1"/>
  <c r="BI46" i="1"/>
  <c r="DE28" i="1"/>
  <c r="DD28" i="1"/>
  <c r="DB28" i="1"/>
  <c r="DA28" i="1"/>
  <c r="CV28" i="1"/>
  <c r="CU28" i="1"/>
  <c r="CT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T28" i="1"/>
  <c r="BR28" i="1"/>
  <c r="BK28" i="1"/>
  <c r="BJ28" i="1"/>
  <c r="BI28" i="1"/>
  <c r="BG28" i="1" l="1"/>
  <c r="BG46" i="1"/>
  <c r="BG63" i="1"/>
  <c r="BG80" i="1"/>
  <c r="BG98" i="1"/>
  <c r="BG116" i="1"/>
  <c r="BH116" i="1"/>
  <c r="BH98" i="1"/>
  <c r="BH80" i="1"/>
  <c r="BH63" i="1"/>
  <c r="BH46" i="1"/>
  <c r="BH28" i="1"/>
  <c r="M14" i="1"/>
  <c r="AL14" i="1"/>
  <c r="AN14" i="1"/>
  <c r="AO14" i="1"/>
  <c r="AP14" i="1"/>
  <c r="AU14" i="1"/>
  <c r="AV14" i="1" s="1"/>
  <c r="AX14" i="1"/>
  <c r="AY14" i="1"/>
  <c r="M15" i="1"/>
  <c r="O15" i="1" s="1"/>
  <c r="AL15" i="1"/>
  <c r="F15" i="1" s="1"/>
  <c r="AM15" i="1"/>
  <c r="AQ15" i="1" s="1"/>
  <c r="K15" i="1" s="1"/>
  <c r="AR15" i="1" s="1"/>
  <c r="AN15" i="1"/>
  <c r="AO15" i="1"/>
  <c r="AP15" i="1"/>
  <c r="AU15" i="1"/>
  <c r="AV15" i="1" s="1"/>
  <c r="AY15" i="1" s="1"/>
  <c r="AX15" i="1"/>
  <c r="M16" i="1"/>
  <c r="O16" i="1" s="1"/>
  <c r="AL16" i="1"/>
  <c r="F16" i="1" s="1"/>
  <c r="AN16" i="1"/>
  <c r="AO16" i="1"/>
  <c r="AP16" i="1"/>
  <c r="AU16" i="1"/>
  <c r="AV16" i="1" s="1"/>
  <c r="AX16" i="1"/>
  <c r="AY16" i="1"/>
  <c r="M17" i="1"/>
  <c r="O17" i="1"/>
  <c r="AL17" i="1"/>
  <c r="F17" i="1" s="1"/>
  <c r="AN17" i="1"/>
  <c r="AO17" i="1"/>
  <c r="AP17" i="1"/>
  <c r="AU17" i="1"/>
  <c r="AV17" i="1" s="1"/>
  <c r="AX17" i="1"/>
  <c r="M18" i="1"/>
  <c r="O18" i="1" s="1"/>
  <c r="AL18" i="1"/>
  <c r="F18" i="1" s="1"/>
  <c r="AM18" i="1"/>
  <c r="I18" i="1" s="1"/>
  <c r="AN18" i="1"/>
  <c r="AO18" i="1"/>
  <c r="AP18" i="1"/>
  <c r="AQ18" i="1"/>
  <c r="K18" i="1" s="1"/>
  <c r="AR18" i="1" s="1"/>
  <c r="J18" i="1" s="1"/>
  <c r="AS18" i="1"/>
  <c r="AT18" i="1" s="1"/>
  <c r="AW18" i="1" s="1"/>
  <c r="AU18" i="1"/>
  <c r="AV18" i="1" s="1"/>
  <c r="AY18" i="1" s="1"/>
  <c r="AX18" i="1"/>
  <c r="M19" i="1"/>
  <c r="O19" i="1"/>
  <c r="AL19" i="1"/>
  <c r="F19" i="1" s="1"/>
  <c r="AN19" i="1"/>
  <c r="AO19" i="1"/>
  <c r="AP19" i="1"/>
  <c r="AU19" i="1"/>
  <c r="AV19" i="1" s="1"/>
  <c r="AY19" i="1" s="1"/>
  <c r="AX19" i="1"/>
  <c r="M20" i="1"/>
  <c r="O20" i="1"/>
  <c r="AL20" i="1"/>
  <c r="F20" i="1" s="1"/>
  <c r="AM20" i="1"/>
  <c r="I20" i="1" s="1"/>
  <c r="AN20" i="1"/>
  <c r="AO20" i="1"/>
  <c r="AP20" i="1"/>
  <c r="AQ20" i="1" s="1"/>
  <c r="K20" i="1" s="1"/>
  <c r="AR20" i="1" s="1"/>
  <c r="AU20" i="1"/>
  <c r="AV20" i="1" s="1"/>
  <c r="AX20" i="1"/>
  <c r="AY20" i="1"/>
  <c r="M21" i="1"/>
  <c r="O21" i="1" s="1"/>
  <c r="AL21" i="1"/>
  <c r="F21" i="1" s="1"/>
  <c r="AM21" i="1"/>
  <c r="AN21" i="1"/>
  <c r="AO21" i="1"/>
  <c r="AP21" i="1"/>
  <c r="AU21" i="1"/>
  <c r="AV21" i="1" s="1"/>
  <c r="AX21" i="1"/>
  <c r="M22" i="1"/>
  <c r="O22" i="1" s="1"/>
  <c r="AL22" i="1"/>
  <c r="F22" i="1" s="1"/>
  <c r="AM22" i="1"/>
  <c r="I22" i="1" s="1"/>
  <c r="AN22" i="1"/>
  <c r="AQ22" i="1" s="1"/>
  <c r="K22" i="1" s="1"/>
  <c r="AR22" i="1" s="1"/>
  <c r="AO22" i="1"/>
  <c r="AP22" i="1"/>
  <c r="AU22" i="1"/>
  <c r="AV22" i="1" s="1"/>
  <c r="AX22" i="1"/>
  <c r="AY22" i="1"/>
  <c r="M23" i="1"/>
  <c r="O23" i="1"/>
  <c r="AL23" i="1"/>
  <c r="F23" i="1" s="1"/>
  <c r="BD23" i="1" s="1"/>
  <c r="AN23" i="1"/>
  <c r="AO23" i="1"/>
  <c r="AP23" i="1"/>
  <c r="AU23" i="1"/>
  <c r="AV23" i="1"/>
  <c r="AX23" i="1"/>
  <c r="M24" i="1"/>
  <c r="O24" i="1" s="1"/>
  <c r="AL24" i="1"/>
  <c r="AM24" i="1" s="1"/>
  <c r="AN24" i="1"/>
  <c r="AO24" i="1"/>
  <c r="AP24" i="1"/>
  <c r="AU24" i="1"/>
  <c r="AV24" i="1"/>
  <c r="AX24" i="1"/>
  <c r="M25" i="1"/>
  <c r="O25" i="1" s="1"/>
  <c r="AL25" i="1"/>
  <c r="AM25" i="1" s="1"/>
  <c r="AN25" i="1"/>
  <c r="AO25" i="1"/>
  <c r="AP25" i="1"/>
  <c r="AU25" i="1"/>
  <c r="AV25" i="1"/>
  <c r="AX25" i="1"/>
  <c r="M26" i="1"/>
  <c r="O26" i="1" s="1"/>
  <c r="AL26" i="1"/>
  <c r="AM26" i="1" s="1"/>
  <c r="AN26" i="1"/>
  <c r="AO26" i="1"/>
  <c r="AP26" i="1"/>
  <c r="AU26" i="1"/>
  <c r="AV26" i="1"/>
  <c r="AX26" i="1"/>
  <c r="M27" i="1"/>
  <c r="O27" i="1" s="1"/>
  <c r="AL27" i="1"/>
  <c r="AM27" i="1" s="1"/>
  <c r="AN27" i="1"/>
  <c r="AO27" i="1"/>
  <c r="AP27" i="1"/>
  <c r="AU27" i="1"/>
  <c r="AV27" i="1" s="1"/>
  <c r="AY27" i="1" s="1"/>
  <c r="AX27" i="1"/>
  <c r="M28" i="1"/>
  <c r="O28" i="1" s="1"/>
  <c r="AL28" i="1"/>
  <c r="AM28" i="1" s="1"/>
  <c r="AN28" i="1"/>
  <c r="AO28" i="1"/>
  <c r="AP28" i="1"/>
  <c r="AU28" i="1"/>
  <c r="AV28" i="1"/>
  <c r="AX28" i="1"/>
  <c r="M32" i="1"/>
  <c r="AL32" i="1"/>
  <c r="AN32" i="1"/>
  <c r="AO32" i="1"/>
  <c r="AP32" i="1"/>
  <c r="AU32" i="1"/>
  <c r="AV32" i="1"/>
  <c r="AX32" i="1"/>
  <c r="M33" i="1"/>
  <c r="O33" i="1" s="1"/>
  <c r="AL33" i="1"/>
  <c r="AM33" i="1" s="1"/>
  <c r="AN33" i="1"/>
  <c r="AO33" i="1"/>
  <c r="AP33" i="1"/>
  <c r="AQ33" i="1" s="1"/>
  <c r="K33" i="1" s="1"/>
  <c r="AR33" i="1" s="1"/>
  <c r="AU33" i="1"/>
  <c r="AV33" i="1"/>
  <c r="AX33" i="1"/>
  <c r="M34" i="1"/>
  <c r="O34" i="1" s="1"/>
  <c r="AL34" i="1"/>
  <c r="AM34" i="1" s="1"/>
  <c r="AN34" i="1"/>
  <c r="AO34" i="1"/>
  <c r="AP34" i="1"/>
  <c r="AU34" i="1"/>
  <c r="AV34" i="1"/>
  <c r="AX34" i="1"/>
  <c r="M35" i="1"/>
  <c r="O35" i="1" s="1"/>
  <c r="AL35" i="1"/>
  <c r="AM35" i="1" s="1"/>
  <c r="AN35" i="1"/>
  <c r="AO35" i="1"/>
  <c r="AP35" i="1"/>
  <c r="AU35" i="1"/>
  <c r="AV35" i="1" s="1"/>
  <c r="AY35" i="1" s="1"/>
  <c r="AX35" i="1"/>
  <c r="M36" i="1"/>
  <c r="O36" i="1" s="1"/>
  <c r="AL36" i="1"/>
  <c r="AM36" i="1" s="1"/>
  <c r="AN36" i="1"/>
  <c r="AO36" i="1"/>
  <c r="AP36" i="1"/>
  <c r="AU36" i="1"/>
  <c r="AV36" i="1"/>
  <c r="AX36" i="1"/>
  <c r="M37" i="1"/>
  <c r="O37" i="1" s="1"/>
  <c r="AL37" i="1"/>
  <c r="AM37" i="1" s="1"/>
  <c r="AN37" i="1"/>
  <c r="AO37" i="1"/>
  <c r="AP37" i="1"/>
  <c r="AU37" i="1"/>
  <c r="AV37" i="1"/>
  <c r="AX37" i="1"/>
  <c r="M38" i="1"/>
  <c r="O38" i="1" s="1"/>
  <c r="AL38" i="1"/>
  <c r="AM38" i="1" s="1"/>
  <c r="AN38" i="1"/>
  <c r="AO38" i="1"/>
  <c r="AP38" i="1"/>
  <c r="AU38" i="1"/>
  <c r="AV38" i="1"/>
  <c r="AX38" i="1"/>
  <c r="F39" i="1"/>
  <c r="M39" i="1"/>
  <c r="O39" i="1" s="1"/>
  <c r="AL39" i="1"/>
  <c r="AM39" i="1" s="1"/>
  <c r="AN39" i="1"/>
  <c r="AO39" i="1"/>
  <c r="AP39" i="1"/>
  <c r="AU39" i="1"/>
  <c r="AV39" i="1" s="1"/>
  <c r="AX39" i="1"/>
  <c r="M40" i="1"/>
  <c r="O40" i="1" s="1"/>
  <c r="AL40" i="1"/>
  <c r="AM40" i="1" s="1"/>
  <c r="AN40" i="1"/>
  <c r="AO40" i="1"/>
  <c r="AP40" i="1"/>
  <c r="AU40" i="1"/>
  <c r="AV40" i="1"/>
  <c r="AX40" i="1"/>
  <c r="M41" i="1"/>
  <c r="O41" i="1" s="1"/>
  <c r="AL41" i="1"/>
  <c r="AM41" i="1" s="1"/>
  <c r="AN41" i="1"/>
  <c r="AO41" i="1"/>
  <c r="AP41" i="1"/>
  <c r="AU41" i="1"/>
  <c r="AV41" i="1"/>
  <c r="AX41" i="1"/>
  <c r="M42" i="1"/>
  <c r="O42" i="1" s="1"/>
  <c r="AL42" i="1"/>
  <c r="AM42" i="1" s="1"/>
  <c r="AN42" i="1"/>
  <c r="AO42" i="1"/>
  <c r="AP42" i="1"/>
  <c r="AU42" i="1"/>
  <c r="AV42" i="1"/>
  <c r="AX42" i="1"/>
  <c r="M43" i="1"/>
  <c r="O43" i="1" s="1"/>
  <c r="AL43" i="1"/>
  <c r="AM43" i="1" s="1"/>
  <c r="AN43" i="1"/>
  <c r="AO43" i="1"/>
  <c r="AP43" i="1"/>
  <c r="AU43" i="1"/>
  <c r="AV43" i="1"/>
  <c r="AX43" i="1"/>
  <c r="F44" i="1"/>
  <c r="M44" i="1"/>
  <c r="O44" i="1" s="1"/>
  <c r="AL44" i="1"/>
  <c r="AM44" i="1" s="1"/>
  <c r="AN44" i="1"/>
  <c r="AO44" i="1"/>
  <c r="AP44" i="1"/>
  <c r="AU44" i="1"/>
  <c r="AV44" i="1" s="1"/>
  <c r="AX44" i="1"/>
  <c r="M45" i="1"/>
  <c r="O45" i="1" s="1"/>
  <c r="AL45" i="1"/>
  <c r="AM45" i="1" s="1"/>
  <c r="AN45" i="1"/>
  <c r="AO45" i="1"/>
  <c r="AP45" i="1"/>
  <c r="AU45" i="1"/>
  <c r="AV45" i="1"/>
  <c r="AX45" i="1"/>
  <c r="M46" i="1"/>
  <c r="O46" i="1" s="1"/>
  <c r="AL46" i="1"/>
  <c r="AM46" i="1" s="1"/>
  <c r="AN46" i="1"/>
  <c r="AO46" i="1"/>
  <c r="AP46" i="1"/>
  <c r="AU46" i="1"/>
  <c r="AV46" i="1" s="1"/>
  <c r="AX46" i="1"/>
  <c r="M49" i="1"/>
  <c r="AL49" i="1"/>
  <c r="AN49" i="1"/>
  <c r="AO49" i="1"/>
  <c r="AP49" i="1"/>
  <c r="AU49" i="1"/>
  <c r="AV49" i="1"/>
  <c r="AX49" i="1"/>
  <c r="M50" i="1"/>
  <c r="O50" i="1" s="1"/>
  <c r="AL50" i="1"/>
  <c r="AM50" i="1" s="1"/>
  <c r="AN50" i="1"/>
  <c r="AO50" i="1"/>
  <c r="AP50" i="1"/>
  <c r="AU50" i="1"/>
  <c r="AV50" i="1"/>
  <c r="AX50" i="1"/>
  <c r="M51" i="1"/>
  <c r="O51" i="1" s="1"/>
  <c r="AL51" i="1"/>
  <c r="AM51" i="1" s="1"/>
  <c r="AN51" i="1"/>
  <c r="AO51" i="1"/>
  <c r="AP51" i="1"/>
  <c r="AU51" i="1"/>
  <c r="AV51" i="1"/>
  <c r="AX51" i="1"/>
  <c r="M52" i="1"/>
  <c r="O52" i="1" s="1"/>
  <c r="AL52" i="1"/>
  <c r="AM52" i="1" s="1"/>
  <c r="AN52" i="1"/>
  <c r="AO52" i="1"/>
  <c r="AP52" i="1"/>
  <c r="AU52" i="1"/>
  <c r="AV52" i="1" s="1"/>
  <c r="AX52" i="1"/>
  <c r="M53" i="1"/>
  <c r="O53" i="1" s="1"/>
  <c r="AL53" i="1"/>
  <c r="AM53" i="1" s="1"/>
  <c r="AN53" i="1"/>
  <c r="AO53" i="1"/>
  <c r="AP53" i="1"/>
  <c r="AU53" i="1"/>
  <c r="AV53" i="1"/>
  <c r="AX53" i="1"/>
  <c r="M54" i="1"/>
  <c r="O54" i="1" s="1"/>
  <c r="AL54" i="1"/>
  <c r="AM54" i="1" s="1"/>
  <c r="AN54" i="1"/>
  <c r="AO54" i="1"/>
  <c r="AP54" i="1"/>
  <c r="AU54" i="1"/>
  <c r="AV54" i="1"/>
  <c r="AX54" i="1"/>
  <c r="M55" i="1"/>
  <c r="O55" i="1" s="1"/>
  <c r="AL55" i="1"/>
  <c r="AM55" i="1" s="1"/>
  <c r="AN55" i="1"/>
  <c r="AO55" i="1"/>
  <c r="AP55" i="1"/>
  <c r="AU55" i="1"/>
  <c r="AV55" i="1" s="1"/>
  <c r="AX55" i="1"/>
  <c r="M56" i="1"/>
  <c r="O56" i="1" s="1"/>
  <c r="AL56" i="1"/>
  <c r="AM56" i="1" s="1"/>
  <c r="AN56" i="1"/>
  <c r="AO56" i="1"/>
  <c r="AP56" i="1"/>
  <c r="AU56" i="1"/>
  <c r="AV56" i="1" s="1"/>
  <c r="AX56" i="1"/>
  <c r="M57" i="1"/>
  <c r="O57" i="1" s="1"/>
  <c r="AL57" i="1"/>
  <c r="AM57" i="1" s="1"/>
  <c r="AN57" i="1"/>
  <c r="AO57" i="1"/>
  <c r="AP57" i="1"/>
  <c r="AU57" i="1"/>
  <c r="AV57" i="1"/>
  <c r="AX57" i="1"/>
  <c r="M58" i="1"/>
  <c r="O58" i="1" s="1"/>
  <c r="AL58" i="1"/>
  <c r="AM58" i="1" s="1"/>
  <c r="AN58" i="1"/>
  <c r="AO58" i="1"/>
  <c r="AP58" i="1"/>
  <c r="AU58" i="1"/>
  <c r="AV58" i="1"/>
  <c r="AX58" i="1"/>
  <c r="M59" i="1"/>
  <c r="O59" i="1" s="1"/>
  <c r="AL59" i="1"/>
  <c r="AM59" i="1" s="1"/>
  <c r="AN59" i="1"/>
  <c r="AO59" i="1"/>
  <c r="AP59" i="1"/>
  <c r="AU59" i="1"/>
  <c r="AV59" i="1"/>
  <c r="AX59" i="1"/>
  <c r="M60" i="1"/>
  <c r="O60" i="1" s="1"/>
  <c r="AL60" i="1"/>
  <c r="AM60" i="1" s="1"/>
  <c r="AN60" i="1"/>
  <c r="AO60" i="1"/>
  <c r="AP60" i="1"/>
  <c r="AU60" i="1"/>
  <c r="AV60" i="1"/>
  <c r="AX60" i="1"/>
  <c r="F61" i="1"/>
  <c r="M61" i="1"/>
  <c r="O61" i="1" s="1"/>
  <c r="AL61" i="1"/>
  <c r="AM61" i="1" s="1"/>
  <c r="AN61" i="1"/>
  <c r="AO61" i="1"/>
  <c r="AP61" i="1"/>
  <c r="AU61" i="1"/>
  <c r="AV61" i="1" s="1"/>
  <c r="AX61" i="1"/>
  <c r="M62" i="1"/>
  <c r="O62" i="1" s="1"/>
  <c r="AL62" i="1"/>
  <c r="AM62" i="1" s="1"/>
  <c r="AN62" i="1"/>
  <c r="AO62" i="1"/>
  <c r="AP62" i="1"/>
  <c r="AQ62" i="1" s="1"/>
  <c r="K62" i="1" s="1"/>
  <c r="AR62" i="1" s="1"/>
  <c r="AU62" i="1"/>
  <c r="AV62" i="1"/>
  <c r="AX62" i="1"/>
  <c r="M63" i="1"/>
  <c r="O63" i="1" s="1"/>
  <c r="AL63" i="1"/>
  <c r="AM63" i="1" s="1"/>
  <c r="AN63" i="1"/>
  <c r="AO63" i="1"/>
  <c r="AP63" i="1"/>
  <c r="AU63" i="1"/>
  <c r="AV63" i="1"/>
  <c r="AY63" i="1" s="1"/>
  <c r="AX63" i="1"/>
  <c r="M66" i="1"/>
  <c r="AL66" i="1"/>
  <c r="AN66" i="1"/>
  <c r="AO66" i="1"/>
  <c r="AP66" i="1"/>
  <c r="AU66" i="1"/>
  <c r="AV66" i="1" s="1"/>
  <c r="AY66" i="1" s="1"/>
  <c r="AX66" i="1"/>
  <c r="M67" i="1"/>
  <c r="O67" i="1" s="1"/>
  <c r="AL67" i="1"/>
  <c r="AM67" i="1" s="1"/>
  <c r="AN67" i="1"/>
  <c r="AO67" i="1"/>
  <c r="AP67" i="1"/>
  <c r="AQ67" i="1" s="1"/>
  <c r="K67" i="1" s="1"/>
  <c r="AR67" i="1" s="1"/>
  <c r="AU67" i="1"/>
  <c r="AV67" i="1"/>
  <c r="AY67" i="1" s="1"/>
  <c r="AX67" i="1"/>
  <c r="M68" i="1"/>
  <c r="O68" i="1" s="1"/>
  <c r="AL68" i="1"/>
  <c r="AM68" i="1" s="1"/>
  <c r="AN68" i="1"/>
  <c r="AO68" i="1"/>
  <c r="AP68" i="1"/>
  <c r="AU68" i="1"/>
  <c r="AV68" i="1"/>
  <c r="AY68" i="1" s="1"/>
  <c r="AX68" i="1"/>
  <c r="M69" i="1"/>
  <c r="O69" i="1" s="1"/>
  <c r="AL69" i="1"/>
  <c r="AM69" i="1" s="1"/>
  <c r="AN69" i="1"/>
  <c r="AO69" i="1"/>
  <c r="AP69" i="1"/>
  <c r="AQ69" i="1" s="1"/>
  <c r="K69" i="1" s="1"/>
  <c r="AR69" i="1" s="1"/>
  <c r="AU69" i="1"/>
  <c r="AV69" i="1"/>
  <c r="AX69" i="1"/>
  <c r="M70" i="1"/>
  <c r="O70" i="1" s="1"/>
  <c r="AL70" i="1"/>
  <c r="AM70" i="1" s="1"/>
  <c r="AN70" i="1"/>
  <c r="AO70" i="1"/>
  <c r="AP70" i="1"/>
  <c r="AU70" i="1"/>
  <c r="AV70" i="1"/>
  <c r="AY70" i="1" s="1"/>
  <c r="AX70" i="1"/>
  <c r="M71" i="1"/>
  <c r="O71" i="1" s="1"/>
  <c r="AL71" i="1"/>
  <c r="AM71" i="1" s="1"/>
  <c r="AN71" i="1"/>
  <c r="AO71" i="1"/>
  <c r="AP71" i="1"/>
  <c r="AQ71" i="1" s="1"/>
  <c r="K71" i="1" s="1"/>
  <c r="AR71" i="1" s="1"/>
  <c r="AU71" i="1"/>
  <c r="AV71" i="1" s="1"/>
  <c r="AY71" i="1" s="1"/>
  <c r="AX71" i="1"/>
  <c r="M72" i="1"/>
  <c r="O72" i="1" s="1"/>
  <c r="AL72" i="1"/>
  <c r="AM72" i="1" s="1"/>
  <c r="AN72" i="1"/>
  <c r="AO72" i="1"/>
  <c r="AP72" i="1"/>
  <c r="AQ72" i="1" s="1"/>
  <c r="K72" i="1" s="1"/>
  <c r="AR72" i="1" s="1"/>
  <c r="AU72" i="1"/>
  <c r="AV72" i="1"/>
  <c r="AY72" i="1" s="1"/>
  <c r="AX72" i="1"/>
  <c r="M73" i="1"/>
  <c r="O73" i="1" s="1"/>
  <c r="AL73" i="1"/>
  <c r="AM73" i="1" s="1"/>
  <c r="AN73" i="1"/>
  <c r="AO73" i="1"/>
  <c r="AP73" i="1"/>
  <c r="AU73" i="1"/>
  <c r="AV73" i="1"/>
  <c r="AY73" i="1" s="1"/>
  <c r="AX73" i="1"/>
  <c r="M74" i="1"/>
  <c r="O74" i="1" s="1"/>
  <c r="AL74" i="1"/>
  <c r="AM74" i="1" s="1"/>
  <c r="AN74" i="1"/>
  <c r="AO74" i="1"/>
  <c r="AP74" i="1"/>
  <c r="AQ74" i="1" s="1"/>
  <c r="K74" i="1" s="1"/>
  <c r="AR74" i="1" s="1"/>
  <c r="AU74" i="1"/>
  <c r="AV74" i="1"/>
  <c r="AX74" i="1"/>
  <c r="M75" i="1"/>
  <c r="O75" i="1" s="1"/>
  <c r="AL75" i="1"/>
  <c r="AM75" i="1" s="1"/>
  <c r="AN75" i="1"/>
  <c r="AO75" i="1"/>
  <c r="AP75" i="1"/>
  <c r="AU75" i="1"/>
  <c r="AV75" i="1"/>
  <c r="AY75" i="1" s="1"/>
  <c r="AX75" i="1"/>
  <c r="M76" i="1"/>
  <c r="O76" i="1" s="1"/>
  <c r="AL76" i="1"/>
  <c r="AM76" i="1" s="1"/>
  <c r="AN76" i="1"/>
  <c r="AO76" i="1"/>
  <c r="AP76" i="1"/>
  <c r="AU76" i="1"/>
  <c r="AV76" i="1" s="1"/>
  <c r="AY76" i="1" s="1"/>
  <c r="AX76" i="1"/>
  <c r="M77" i="1"/>
  <c r="O77" i="1" s="1"/>
  <c r="AL77" i="1"/>
  <c r="AM77" i="1" s="1"/>
  <c r="AN77" i="1"/>
  <c r="AO77" i="1"/>
  <c r="AP77" i="1"/>
  <c r="AQ77" i="1" s="1"/>
  <c r="K77" i="1" s="1"/>
  <c r="AR77" i="1" s="1"/>
  <c r="AU77" i="1"/>
  <c r="AV77" i="1"/>
  <c r="AY77" i="1" s="1"/>
  <c r="AX77" i="1"/>
  <c r="M78" i="1"/>
  <c r="O78" i="1" s="1"/>
  <c r="AL78" i="1"/>
  <c r="AM78" i="1" s="1"/>
  <c r="AN78" i="1"/>
  <c r="AO78" i="1"/>
  <c r="AP78" i="1"/>
  <c r="AU78" i="1"/>
  <c r="AV78" i="1"/>
  <c r="AY78" i="1" s="1"/>
  <c r="AX78" i="1"/>
  <c r="M79" i="1"/>
  <c r="O79" i="1" s="1"/>
  <c r="AL79" i="1"/>
  <c r="AM79" i="1" s="1"/>
  <c r="AN79" i="1"/>
  <c r="AO79" i="1"/>
  <c r="AP79" i="1"/>
  <c r="AQ79" i="1" s="1"/>
  <c r="K79" i="1" s="1"/>
  <c r="AR79" i="1" s="1"/>
  <c r="AU79" i="1"/>
  <c r="AV79" i="1"/>
  <c r="AX79" i="1"/>
  <c r="M80" i="1"/>
  <c r="O80" i="1" s="1"/>
  <c r="AL80" i="1"/>
  <c r="AM80" i="1" s="1"/>
  <c r="AN80" i="1"/>
  <c r="AO80" i="1"/>
  <c r="AP80" i="1"/>
  <c r="AU80" i="1"/>
  <c r="AV80" i="1"/>
  <c r="AY80" i="1" s="1"/>
  <c r="AX80" i="1"/>
  <c r="M84" i="1"/>
  <c r="AL84" i="1"/>
  <c r="AN84" i="1"/>
  <c r="AO84" i="1"/>
  <c r="AP84" i="1"/>
  <c r="AU84" i="1"/>
  <c r="AV84" i="1" s="1"/>
  <c r="AY84" i="1" s="1"/>
  <c r="AX84" i="1"/>
  <c r="M85" i="1"/>
  <c r="O85" i="1" s="1"/>
  <c r="AL85" i="1"/>
  <c r="AM85" i="1" s="1"/>
  <c r="AN85" i="1"/>
  <c r="AO85" i="1"/>
  <c r="AP85" i="1"/>
  <c r="AQ85" i="1" s="1"/>
  <c r="K85" i="1" s="1"/>
  <c r="AR85" i="1" s="1"/>
  <c r="AU85" i="1"/>
  <c r="AV85" i="1"/>
  <c r="AY85" i="1" s="1"/>
  <c r="AX85" i="1"/>
  <c r="M86" i="1"/>
  <c r="O86" i="1" s="1"/>
  <c r="AL86" i="1"/>
  <c r="AM86" i="1" s="1"/>
  <c r="AN86" i="1"/>
  <c r="AO86" i="1"/>
  <c r="AP86" i="1"/>
  <c r="AU86" i="1"/>
  <c r="AV86" i="1"/>
  <c r="AY86" i="1" s="1"/>
  <c r="AX86" i="1"/>
  <c r="M87" i="1"/>
  <c r="O87" i="1" s="1"/>
  <c r="AL87" i="1"/>
  <c r="AM87" i="1" s="1"/>
  <c r="AN87" i="1"/>
  <c r="AO87" i="1"/>
  <c r="AP87" i="1"/>
  <c r="AQ87" i="1" s="1"/>
  <c r="K87" i="1" s="1"/>
  <c r="AR87" i="1" s="1"/>
  <c r="AU87" i="1"/>
  <c r="AV87" i="1"/>
  <c r="AX87" i="1"/>
  <c r="M88" i="1"/>
  <c r="O88" i="1" s="1"/>
  <c r="AL88" i="1"/>
  <c r="AM88" i="1" s="1"/>
  <c r="AN88" i="1"/>
  <c r="AO88" i="1"/>
  <c r="AP88" i="1"/>
  <c r="AU88" i="1"/>
  <c r="AV88" i="1"/>
  <c r="AY88" i="1" s="1"/>
  <c r="AX88" i="1"/>
  <c r="M89" i="1"/>
  <c r="O89" i="1" s="1"/>
  <c r="AL89" i="1"/>
  <c r="AM89" i="1" s="1"/>
  <c r="AN89" i="1"/>
  <c r="AO89" i="1"/>
  <c r="AP89" i="1"/>
  <c r="AU89" i="1"/>
  <c r="AV89" i="1" s="1"/>
  <c r="AY89" i="1" s="1"/>
  <c r="AX89" i="1"/>
  <c r="M90" i="1"/>
  <c r="O90" i="1" s="1"/>
  <c r="AL90" i="1"/>
  <c r="AM90" i="1" s="1"/>
  <c r="AN90" i="1"/>
  <c r="AO90" i="1"/>
  <c r="AP90" i="1"/>
  <c r="AQ90" i="1" s="1"/>
  <c r="K90" i="1" s="1"/>
  <c r="AR90" i="1" s="1"/>
  <c r="AU90" i="1"/>
  <c r="AV90" i="1"/>
  <c r="AY90" i="1" s="1"/>
  <c r="AX90" i="1"/>
  <c r="M91" i="1"/>
  <c r="O91" i="1" s="1"/>
  <c r="AL91" i="1"/>
  <c r="AM91" i="1" s="1"/>
  <c r="AN91" i="1"/>
  <c r="AO91" i="1"/>
  <c r="AP91" i="1"/>
  <c r="AU91" i="1"/>
  <c r="AV91" i="1"/>
  <c r="AY91" i="1" s="1"/>
  <c r="AX91" i="1"/>
  <c r="M92" i="1"/>
  <c r="O92" i="1" s="1"/>
  <c r="AL92" i="1"/>
  <c r="AM92" i="1" s="1"/>
  <c r="AN92" i="1"/>
  <c r="AO92" i="1"/>
  <c r="AP92" i="1"/>
  <c r="AQ92" i="1" s="1"/>
  <c r="K92" i="1" s="1"/>
  <c r="AR92" i="1" s="1"/>
  <c r="AU92" i="1"/>
  <c r="AV92" i="1"/>
  <c r="AX92" i="1"/>
  <c r="M93" i="1"/>
  <c r="O93" i="1" s="1"/>
  <c r="AL93" i="1"/>
  <c r="AM93" i="1" s="1"/>
  <c r="AN93" i="1"/>
  <c r="AO93" i="1"/>
  <c r="AP93" i="1"/>
  <c r="AU93" i="1"/>
  <c r="AV93" i="1"/>
  <c r="AY93" i="1" s="1"/>
  <c r="AX93" i="1"/>
  <c r="M94" i="1"/>
  <c r="O94" i="1" s="1"/>
  <c r="AL94" i="1"/>
  <c r="AM94" i="1" s="1"/>
  <c r="AN94" i="1"/>
  <c r="AO94" i="1"/>
  <c r="AP94" i="1"/>
  <c r="AU94" i="1"/>
  <c r="AV94" i="1" s="1"/>
  <c r="AY94" i="1" s="1"/>
  <c r="AX94" i="1"/>
  <c r="M95" i="1"/>
  <c r="O95" i="1" s="1"/>
  <c r="AL95" i="1"/>
  <c r="AM95" i="1" s="1"/>
  <c r="AN95" i="1"/>
  <c r="AO95" i="1"/>
  <c r="AP95" i="1"/>
  <c r="AQ95" i="1" s="1"/>
  <c r="K95" i="1" s="1"/>
  <c r="AR95" i="1" s="1"/>
  <c r="AU95" i="1"/>
  <c r="AV95" i="1"/>
  <c r="AY95" i="1" s="1"/>
  <c r="AX95" i="1"/>
  <c r="M96" i="1"/>
  <c r="O96" i="1" s="1"/>
  <c r="AL96" i="1"/>
  <c r="AM96" i="1" s="1"/>
  <c r="AN96" i="1"/>
  <c r="AO96" i="1"/>
  <c r="AP96" i="1"/>
  <c r="AU96" i="1"/>
  <c r="AV96" i="1"/>
  <c r="AY96" i="1" s="1"/>
  <c r="AX96" i="1"/>
  <c r="M97" i="1"/>
  <c r="O97" i="1" s="1"/>
  <c r="AL97" i="1"/>
  <c r="AM97" i="1" s="1"/>
  <c r="AN97" i="1"/>
  <c r="AO97" i="1"/>
  <c r="AP97" i="1"/>
  <c r="AU97" i="1"/>
  <c r="AV97" i="1"/>
  <c r="AX97" i="1"/>
  <c r="M98" i="1"/>
  <c r="O98" i="1" s="1"/>
  <c r="AL98" i="1"/>
  <c r="AM98" i="1" s="1"/>
  <c r="AN98" i="1"/>
  <c r="AO98" i="1"/>
  <c r="AP98" i="1"/>
  <c r="AU98" i="1"/>
  <c r="AV98" i="1"/>
  <c r="AY98" i="1" s="1"/>
  <c r="AX98" i="1"/>
  <c r="M102" i="1"/>
  <c r="AL102" i="1"/>
  <c r="AN102" i="1"/>
  <c r="AO102" i="1"/>
  <c r="AP102" i="1"/>
  <c r="AU102" i="1"/>
  <c r="AV102" i="1" s="1"/>
  <c r="AY102" i="1" s="1"/>
  <c r="AX102" i="1"/>
  <c r="M103" i="1"/>
  <c r="O103" i="1" s="1"/>
  <c r="AL103" i="1"/>
  <c r="AM103" i="1" s="1"/>
  <c r="AN103" i="1"/>
  <c r="AO103" i="1"/>
  <c r="AP103" i="1"/>
  <c r="AQ103" i="1" s="1"/>
  <c r="K103" i="1" s="1"/>
  <c r="AR103" i="1" s="1"/>
  <c r="AU103" i="1"/>
  <c r="AV103" i="1"/>
  <c r="AY103" i="1" s="1"/>
  <c r="AX103" i="1"/>
  <c r="M104" i="1"/>
  <c r="O104" i="1" s="1"/>
  <c r="AL104" i="1"/>
  <c r="AM104" i="1" s="1"/>
  <c r="AN104" i="1"/>
  <c r="AO104" i="1"/>
  <c r="AP104" i="1"/>
  <c r="AU104" i="1"/>
  <c r="AV104" i="1"/>
  <c r="AY104" i="1" s="1"/>
  <c r="AX104" i="1"/>
  <c r="M105" i="1"/>
  <c r="O105" i="1" s="1"/>
  <c r="AL105" i="1"/>
  <c r="AM105" i="1" s="1"/>
  <c r="AN105" i="1"/>
  <c r="AO105" i="1"/>
  <c r="AP105" i="1"/>
  <c r="AU105" i="1"/>
  <c r="AV105" i="1"/>
  <c r="AX105" i="1"/>
  <c r="M106" i="1"/>
  <c r="O106" i="1" s="1"/>
  <c r="AL106" i="1"/>
  <c r="AM106" i="1" s="1"/>
  <c r="AN106" i="1"/>
  <c r="AO106" i="1"/>
  <c r="AP106" i="1"/>
  <c r="AU106" i="1"/>
  <c r="AV106" i="1"/>
  <c r="AY106" i="1" s="1"/>
  <c r="AX106" i="1"/>
  <c r="M107" i="1"/>
  <c r="O107" i="1" s="1"/>
  <c r="AL107" i="1"/>
  <c r="AM107" i="1" s="1"/>
  <c r="AN107" i="1"/>
  <c r="AO107" i="1"/>
  <c r="AP107" i="1"/>
  <c r="AQ107" i="1" s="1"/>
  <c r="K107" i="1" s="1"/>
  <c r="AR107" i="1" s="1"/>
  <c r="AU107" i="1"/>
  <c r="AV107" i="1" s="1"/>
  <c r="AY107" i="1" s="1"/>
  <c r="AX107" i="1"/>
  <c r="M108" i="1"/>
  <c r="O108" i="1" s="1"/>
  <c r="AL108" i="1"/>
  <c r="AM108" i="1" s="1"/>
  <c r="AN108" i="1"/>
  <c r="AO108" i="1"/>
  <c r="AP108" i="1"/>
  <c r="AQ108" i="1" s="1"/>
  <c r="K108" i="1" s="1"/>
  <c r="AR108" i="1" s="1"/>
  <c r="AU108" i="1"/>
  <c r="AV108" i="1"/>
  <c r="AY108" i="1" s="1"/>
  <c r="AX108" i="1"/>
  <c r="M109" i="1"/>
  <c r="O109" i="1" s="1"/>
  <c r="AL109" i="1"/>
  <c r="AM109" i="1" s="1"/>
  <c r="AN109" i="1"/>
  <c r="AO109" i="1"/>
  <c r="AP109" i="1"/>
  <c r="AU109" i="1"/>
  <c r="AV109" i="1"/>
  <c r="AY109" i="1" s="1"/>
  <c r="AX109" i="1"/>
  <c r="M110" i="1"/>
  <c r="O110" i="1" s="1"/>
  <c r="AL110" i="1"/>
  <c r="AM110" i="1" s="1"/>
  <c r="AN110" i="1"/>
  <c r="AO110" i="1"/>
  <c r="AP110" i="1"/>
  <c r="AU110" i="1"/>
  <c r="AV110" i="1"/>
  <c r="AX110" i="1"/>
  <c r="M111" i="1"/>
  <c r="O111" i="1" s="1"/>
  <c r="AL111" i="1"/>
  <c r="AM111" i="1" s="1"/>
  <c r="AN111" i="1"/>
  <c r="AO111" i="1"/>
  <c r="AP111" i="1"/>
  <c r="AU111" i="1"/>
  <c r="AV111" i="1"/>
  <c r="AY111" i="1" s="1"/>
  <c r="AX111" i="1"/>
  <c r="M112" i="1"/>
  <c r="O112" i="1" s="1"/>
  <c r="AL112" i="1"/>
  <c r="AM112" i="1" s="1"/>
  <c r="AN112" i="1"/>
  <c r="AO112" i="1"/>
  <c r="AP112" i="1"/>
  <c r="AU112" i="1"/>
  <c r="AV112" i="1" s="1"/>
  <c r="AY112" i="1" s="1"/>
  <c r="AX112" i="1"/>
  <c r="M113" i="1"/>
  <c r="O113" i="1" s="1"/>
  <c r="AL113" i="1"/>
  <c r="AM113" i="1" s="1"/>
  <c r="I113" i="1" s="1"/>
  <c r="AN113" i="1"/>
  <c r="AO113" i="1"/>
  <c r="AP113" i="1"/>
  <c r="AQ113" i="1" s="1"/>
  <c r="K113" i="1" s="1"/>
  <c r="AR113" i="1" s="1"/>
  <c r="AU113" i="1"/>
  <c r="AV113" i="1"/>
  <c r="AY113" i="1" s="1"/>
  <c r="AX113" i="1"/>
  <c r="M114" i="1"/>
  <c r="O114" i="1"/>
  <c r="AL114" i="1"/>
  <c r="F114" i="1" s="1"/>
  <c r="AM114" i="1"/>
  <c r="I114" i="1" s="1"/>
  <c r="AN114" i="1"/>
  <c r="AO114" i="1"/>
  <c r="AP114" i="1"/>
  <c r="AU114" i="1"/>
  <c r="AV114" i="1" s="1"/>
  <c r="AY114" i="1" s="1"/>
  <c r="AX114" i="1"/>
  <c r="M115" i="1"/>
  <c r="AQ115" i="1" s="1"/>
  <c r="K115" i="1" s="1"/>
  <c r="AR115" i="1" s="1"/>
  <c r="O115" i="1"/>
  <c r="AL115" i="1"/>
  <c r="F115" i="1" s="1"/>
  <c r="AM115" i="1"/>
  <c r="I115" i="1" s="1"/>
  <c r="AN115" i="1"/>
  <c r="AO115" i="1"/>
  <c r="AP115" i="1"/>
  <c r="AU115" i="1"/>
  <c r="AV115" i="1" s="1"/>
  <c r="AX115" i="1"/>
  <c r="M116" i="1"/>
  <c r="O116" i="1"/>
  <c r="AL116" i="1"/>
  <c r="F116" i="1" s="1"/>
  <c r="AM116" i="1"/>
  <c r="I116" i="1" s="1"/>
  <c r="AN116" i="1"/>
  <c r="AO116" i="1"/>
  <c r="AP116" i="1"/>
  <c r="AU116" i="1"/>
  <c r="AV116" i="1" s="1"/>
  <c r="AY116" i="1" s="1"/>
  <c r="AX116" i="1"/>
  <c r="O84" i="1" l="1"/>
  <c r="BU98" i="1" s="1"/>
  <c r="BS98" i="1"/>
  <c r="AQ112" i="1"/>
  <c r="K112" i="1" s="1"/>
  <c r="AR112" i="1" s="1"/>
  <c r="AQ28" i="1"/>
  <c r="K28" i="1" s="1"/>
  <c r="AR28" i="1" s="1"/>
  <c r="AM102" i="1"/>
  <c r="CS116" i="1" s="1"/>
  <c r="CR116" i="1"/>
  <c r="AQ36" i="1"/>
  <c r="K36" i="1" s="1"/>
  <c r="AR36" i="1" s="1"/>
  <c r="O102" i="1"/>
  <c r="BU116" i="1" s="1"/>
  <c r="BS116" i="1"/>
  <c r="AQ25" i="1"/>
  <c r="K25" i="1" s="1"/>
  <c r="AR25" i="1" s="1"/>
  <c r="AS25" i="1" s="1"/>
  <c r="AT25" i="1" s="1"/>
  <c r="AW25" i="1" s="1"/>
  <c r="G25" i="1" s="1"/>
  <c r="F60" i="1"/>
  <c r="F55" i="1"/>
  <c r="F50" i="1"/>
  <c r="BD50" i="1" s="1"/>
  <c r="F38" i="1"/>
  <c r="BD38" i="1" s="1"/>
  <c r="AQ66" i="1"/>
  <c r="AQ97" i="1"/>
  <c r="K97" i="1" s="1"/>
  <c r="AR97" i="1" s="1"/>
  <c r="AS97" i="1" s="1"/>
  <c r="AT97" i="1" s="1"/>
  <c r="AW97" i="1" s="1"/>
  <c r="G97" i="1" s="1"/>
  <c r="AZ97" i="1" s="1"/>
  <c r="AQ76" i="1"/>
  <c r="K76" i="1" s="1"/>
  <c r="AR76" i="1" s="1"/>
  <c r="AS76" i="1" s="1"/>
  <c r="AT76" i="1" s="1"/>
  <c r="AW76" i="1" s="1"/>
  <c r="G76" i="1" s="1"/>
  <c r="AZ76" i="1" s="1"/>
  <c r="F57" i="1"/>
  <c r="F14" i="1"/>
  <c r="BL28" i="1" s="1"/>
  <c r="CR28" i="1"/>
  <c r="AQ105" i="1"/>
  <c r="K105" i="1" s="1"/>
  <c r="AR105" i="1" s="1"/>
  <c r="AM66" i="1"/>
  <c r="CS80" i="1" s="1"/>
  <c r="CR80" i="1"/>
  <c r="AM32" i="1"/>
  <c r="CS46" i="1" s="1"/>
  <c r="CR46" i="1"/>
  <c r="AQ114" i="1"/>
  <c r="K114" i="1" s="1"/>
  <c r="AR114" i="1" s="1"/>
  <c r="AS114" i="1" s="1"/>
  <c r="AT114" i="1" s="1"/>
  <c r="AW114" i="1" s="1"/>
  <c r="G114" i="1" s="1"/>
  <c r="AZ114" i="1" s="1"/>
  <c r="H114" i="1" s="1"/>
  <c r="AQ110" i="1"/>
  <c r="K110" i="1" s="1"/>
  <c r="AR110" i="1" s="1"/>
  <c r="AQ89" i="1"/>
  <c r="K89" i="1" s="1"/>
  <c r="AR89" i="1" s="1"/>
  <c r="O66" i="1"/>
  <c r="BU80" i="1" s="1"/>
  <c r="BS80" i="1"/>
  <c r="AM49" i="1"/>
  <c r="CS63" i="1" s="1"/>
  <c r="CR63" i="1"/>
  <c r="O32" i="1"/>
  <c r="BU46" i="1" s="1"/>
  <c r="BS46" i="1"/>
  <c r="O14" i="1"/>
  <c r="BU28" i="1" s="1"/>
  <c r="BS28" i="1"/>
  <c r="AQ94" i="1"/>
  <c r="K94" i="1" s="1"/>
  <c r="AR94" i="1" s="1"/>
  <c r="O49" i="1"/>
  <c r="BU63" i="1" s="1"/>
  <c r="BS63" i="1"/>
  <c r="AQ116" i="1"/>
  <c r="K116" i="1" s="1"/>
  <c r="AR116" i="1" s="1"/>
  <c r="AQ102" i="1"/>
  <c r="AM84" i="1"/>
  <c r="CS98" i="1" s="1"/>
  <c r="CR98" i="1"/>
  <c r="AQ21" i="1"/>
  <c r="K21" i="1" s="1"/>
  <c r="AR21" i="1" s="1"/>
  <c r="AM17" i="1"/>
  <c r="AQ17" i="1" s="1"/>
  <c r="K17" i="1" s="1"/>
  <c r="AR17" i="1" s="1"/>
  <c r="J22" i="1"/>
  <c r="AS22" i="1"/>
  <c r="AT22" i="1" s="1"/>
  <c r="AW22" i="1" s="1"/>
  <c r="G22" i="1" s="1"/>
  <c r="AZ22" i="1" s="1"/>
  <c r="H22" i="1" s="1"/>
  <c r="AY34" i="1"/>
  <c r="AY26" i="1"/>
  <c r="AQ111" i="1"/>
  <c r="K111" i="1" s="1"/>
  <c r="AR111" i="1" s="1"/>
  <c r="AS111" i="1" s="1"/>
  <c r="AT111" i="1" s="1"/>
  <c r="AW111" i="1" s="1"/>
  <c r="G111" i="1" s="1"/>
  <c r="AQ106" i="1"/>
  <c r="K106" i="1" s="1"/>
  <c r="AR106" i="1" s="1"/>
  <c r="J106" i="1" s="1"/>
  <c r="AQ98" i="1"/>
  <c r="K98" i="1" s="1"/>
  <c r="AR98" i="1" s="1"/>
  <c r="AS98" i="1" s="1"/>
  <c r="AT98" i="1" s="1"/>
  <c r="AW98" i="1" s="1"/>
  <c r="G98" i="1" s="1"/>
  <c r="AQ93" i="1"/>
  <c r="K93" i="1" s="1"/>
  <c r="AR93" i="1" s="1"/>
  <c r="AS93" i="1" s="1"/>
  <c r="AT93" i="1" s="1"/>
  <c r="AW93" i="1" s="1"/>
  <c r="G93" i="1" s="1"/>
  <c r="AQ88" i="1"/>
  <c r="K88" i="1" s="1"/>
  <c r="AR88" i="1" s="1"/>
  <c r="AS88" i="1" s="1"/>
  <c r="AT88" i="1" s="1"/>
  <c r="AW88" i="1" s="1"/>
  <c r="G88" i="1" s="1"/>
  <c r="AZ88" i="1" s="1"/>
  <c r="AQ80" i="1"/>
  <c r="K80" i="1" s="1"/>
  <c r="AR80" i="1" s="1"/>
  <c r="AS80" i="1" s="1"/>
  <c r="AT80" i="1" s="1"/>
  <c r="AW80" i="1" s="1"/>
  <c r="G80" i="1" s="1"/>
  <c r="AZ80" i="1" s="1"/>
  <c r="AQ75" i="1"/>
  <c r="K75" i="1" s="1"/>
  <c r="AR75" i="1" s="1"/>
  <c r="AS75" i="1" s="1"/>
  <c r="AT75" i="1" s="1"/>
  <c r="AW75" i="1" s="1"/>
  <c r="G75" i="1" s="1"/>
  <c r="AQ70" i="1"/>
  <c r="K70" i="1" s="1"/>
  <c r="AR70" i="1" s="1"/>
  <c r="AQ63" i="1"/>
  <c r="K63" i="1" s="1"/>
  <c r="AR63" i="1" s="1"/>
  <c r="AS63" i="1" s="1"/>
  <c r="AT63" i="1" s="1"/>
  <c r="AW63" i="1" s="1"/>
  <c r="G63" i="1" s="1"/>
  <c r="AZ63" i="1" s="1"/>
  <c r="F46" i="1"/>
  <c r="BD46" i="1" s="1"/>
  <c r="AY115" i="1"/>
  <c r="F59" i="1"/>
  <c r="F37" i="1"/>
  <c r="BD37" i="1" s="1"/>
  <c r="AQ34" i="1"/>
  <c r="K34" i="1" s="1"/>
  <c r="AR34" i="1" s="1"/>
  <c r="AQ26" i="1"/>
  <c r="K26" i="1" s="1"/>
  <c r="AR26" i="1" s="1"/>
  <c r="AY28" i="1"/>
  <c r="AY105" i="1"/>
  <c r="F43" i="1"/>
  <c r="BD43" i="1" s="1"/>
  <c r="AY21" i="1"/>
  <c r="F58" i="1"/>
  <c r="AM23" i="1"/>
  <c r="AQ23" i="1" s="1"/>
  <c r="K23" i="1" s="1"/>
  <c r="AR23" i="1" s="1"/>
  <c r="J23" i="1" s="1"/>
  <c r="AY74" i="1"/>
  <c r="F49" i="1"/>
  <c r="AM16" i="1"/>
  <c r="F45" i="1"/>
  <c r="BD45" i="1" s="1"/>
  <c r="AY36" i="1"/>
  <c r="AY79" i="1"/>
  <c r="F56" i="1"/>
  <c r="BD56" i="1" s="1"/>
  <c r="F51" i="1"/>
  <c r="BD51" i="1" s="1"/>
  <c r="AQ35" i="1"/>
  <c r="K35" i="1" s="1"/>
  <c r="AR35" i="1" s="1"/>
  <c r="AQ27" i="1"/>
  <c r="K27" i="1" s="1"/>
  <c r="AR27" i="1" s="1"/>
  <c r="G18" i="1"/>
  <c r="AZ18" i="1" s="1"/>
  <c r="H18" i="1" s="1"/>
  <c r="F52" i="1"/>
  <c r="BD52" i="1" s="1"/>
  <c r="F41" i="1"/>
  <c r="BD41" i="1" s="1"/>
  <c r="AY92" i="1"/>
  <c r="AY69" i="1"/>
  <c r="F62" i="1"/>
  <c r="BD62" i="1" s="1"/>
  <c r="F40" i="1"/>
  <c r="BD40" i="1" s="1"/>
  <c r="AY23" i="1"/>
  <c r="AY87" i="1"/>
  <c r="AY25" i="1"/>
  <c r="F53" i="1"/>
  <c r="BD53" i="1" s="1"/>
  <c r="AY32" i="1"/>
  <c r="AY24" i="1"/>
  <c r="AY17" i="1"/>
  <c r="AM14" i="1"/>
  <c r="AY97" i="1"/>
  <c r="F54" i="1"/>
  <c r="AQ104" i="1"/>
  <c r="K104" i="1" s="1"/>
  <c r="AR104" i="1" s="1"/>
  <c r="AQ96" i="1"/>
  <c r="K96" i="1" s="1"/>
  <c r="AR96" i="1" s="1"/>
  <c r="AQ91" i="1"/>
  <c r="K91" i="1" s="1"/>
  <c r="AR91" i="1" s="1"/>
  <c r="AQ86" i="1"/>
  <c r="K86" i="1" s="1"/>
  <c r="AR86" i="1" s="1"/>
  <c r="AS86" i="1" s="1"/>
  <c r="AT86" i="1" s="1"/>
  <c r="AW86" i="1" s="1"/>
  <c r="G86" i="1" s="1"/>
  <c r="AQ78" i="1"/>
  <c r="K78" i="1" s="1"/>
  <c r="AR78" i="1" s="1"/>
  <c r="AQ73" i="1"/>
  <c r="K73" i="1" s="1"/>
  <c r="AR73" i="1" s="1"/>
  <c r="AQ68" i="1"/>
  <c r="K68" i="1" s="1"/>
  <c r="AR68" i="1" s="1"/>
  <c r="AS68" i="1" s="1"/>
  <c r="AT68" i="1" s="1"/>
  <c r="AW68" i="1" s="1"/>
  <c r="G68" i="1" s="1"/>
  <c r="F42" i="1"/>
  <c r="AM19" i="1"/>
  <c r="AQ19" i="1" s="1"/>
  <c r="K19" i="1" s="1"/>
  <c r="AR19" i="1" s="1"/>
  <c r="J19" i="1" s="1"/>
  <c r="AY110" i="1"/>
  <c r="AY62" i="1"/>
  <c r="AY33" i="1"/>
  <c r="AQ109" i="1"/>
  <c r="K109" i="1" s="1"/>
  <c r="AR109" i="1" s="1"/>
  <c r="AS109" i="1" s="1"/>
  <c r="AT109" i="1" s="1"/>
  <c r="AW109" i="1" s="1"/>
  <c r="G109" i="1" s="1"/>
  <c r="AQ32" i="1"/>
  <c r="AQ24" i="1"/>
  <c r="K24" i="1" s="1"/>
  <c r="AR24" i="1" s="1"/>
  <c r="AS24" i="1" s="1"/>
  <c r="AT24" i="1" s="1"/>
  <c r="AW24" i="1" s="1"/>
  <c r="G24" i="1" s="1"/>
  <c r="AZ24" i="1" s="1"/>
  <c r="J116" i="1"/>
  <c r="AS116" i="1"/>
  <c r="AT116" i="1" s="1"/>
  <c r="AW116" i="1" s="1"/>
  <c r="G116" i="1" s="1"/>
  <c r="AZ116" i="1" s="1"/>
  <c r="H116" i="1" s="1"/>
  <c r="J115" i="1"/>
  <c r="AS115" i="1"/>
  <c r="AT115" i="1" s="1"/>
  <c r="AW115" i="1" s="1"/>
  <c r="G115" i="1" s="1"/>
  <c r="AZ115" i="1" s="1"/>
  <c r="H115" i="1" s="1"/>
  <c r="BC115" i="1"/>
  <c r="BE115" i="1" s="1"/>
  <c r="J114" i="1"/>
  <c r="AS113" i="1"/>
  <c r="AT113" i="1" s="1"/>
  <c r="AW113" i="1" s="1"/>
  <c r="G113" i="1" s="1"/>
  <c r="AZ113" i="1" s="1"/>
  <c r="J113" i="1"/>
  <c r="AS112" i="1"/>
  <c r="AT112" i="1" s="1"/>
  <c r="AW112" i="1" s="1"/>
  <c r="G112" i="1" s="1"/>
  <c r="AZ112" i="1" s="1"/>
  <c r="J112" i="1"/>
  <c r="AS108" i="1"/>
  <c r="AT108" i="1" s="1"/>
  <c r="AW108" i="1" s="1"/>
  <c r="G108" i="1" s="1"/>
  <c r="AZ108" i="1" s="1"/>
  <c r="J108" i="1"/>
  <c r="AS107" i="1"/>
  <c r="AT107" i="1" s="1"/>
  <c r="AW107" i="1" s="1"/>
  <c r="G107" i="1" s="1"/>
  <c r="AZ107" i="1" s="1"/>
  <c r="J107" i="1"/>
  <c r="AS106" i="1"/>
  <c r="AT106" i="1" s="1"/>
  <c r="AW106" i="1" s="1"/>
  <c r="G106" i="1" s="1"/>
  <c r="AZ106" i="1" s="1"/>
  <c r="AS105" i="1"/>
  <c r="AT105" i="1" s="1"/>
  <c r="AW105" i="1" s="1"/>
  <c r="G105" i="1" s="1"/>
  <c r="AZ105" i="1" s="1"/>
  <c r="J105" i="1"/>
  <c r="AS103" i="1"/>
  <c r="AT103" i="1" s="1"/>
  <c r="AW103" i="1" s="1"/>
  <c r="G103" i="1" s="1"/>
  <c r="AZ103" i="1" s="1"/>
  <c r="J103" i="1"/>
  <c r="AS95" i="1"/>
  <c r="AT95" i="1" s="1"/>
  <c r="AW95" i="1" s="1"/>
  <c r="G95" i="1" s="1"/>
  <c r="AZ95" i="1" s="1"/>
  <c r="J95" i="1"/>
  <c r="AS92" i="1"/>
  <c r="AT92" i="1" s="1"/>
  <c r="AW92" i="1" s="1"/>
  <c r="G92" i="1" s="1"/>
  <c r="AZ92" i="1" s="1"/>
  <c r="J92" i="1"/>
  <c r="AS91" i="1"/>
  <c r="AT91" i="1" s="1"/>
  <c r="AW91" i="1" s="1"/>
  <c r="G91" i="1" s="1"/>
  <c r="AZ91" i="1" s="1"/>
  <c r="J91" i="1"/>
  <c r="AS90" i="1"/>
  <c r="AT90" i="1" s="1"/>
  <c r="AW90" i="1" s="1"/>
  <c r="G90" i="1" s="1"/>
  <c r="AZ90" i="1" s="1"/>
  <c r="J90" i="1"/>
  <c r="AS89" i="1"/>
  <c r="AT89" i="1" s="1"/>
  <c r="AW89" i="1" s="1"/>
  <c r="G89" i="1" s="1"/>
  <c r="AZ89" i="1" s="1"/>
  <c r="J89" i="1"/>
  <c r="AS87" i="1"/>
  <c r="AT87" i="1" s="1"/>
  <c r="AW87" i="1" s="1"/>
  <c r="G87" i="1" s="1"/>
  <c r="AZ87" i="1" s="1"/>
  <c r="J87" i="1"/>
  <c r="AS85" i="1"/>
  <c r="AT85" i="1" s="1"/>
  <c r="AW85" i="1" s="1"/>
  <c r="G85" i="1" s="1"/>
  <c r="AZ85" i="1" s="1"/>
  <c r="J85" i="1"/>
  <c r="AS79" i="1"/>
  <c r="AT79" i="1" s="1"/>
  <c r="AW79" i="1" s="1"/>
  <c r="G79" i="1" s="1"/>
  <c r="AZ79" i="1" s="1"/>
  <c r="J79" i="1"/>
  <c r="AS77" i="1"/>
  <c r="AT77" i="1" s="1"/>
  <c r="AW77" i="1" s="1"/>
  <c r="G77" i="1" s="1"/>
  <c r="AZ77" i="1" s="1"/>
  <c r="J77" i="1"/>
  <c r="AS74" i="1"/>
  <c r="AT74" i="1" s="1"/>
  <c r="AW74" i="1" s="1"/>
  <c r="G74" i="1" s="1"/>
  <c r="AZ74" i="1" s="1"/>
  <c r="J74" i="1"/>
  <c r="AS72" i="1"/>
  <c r="AT72" i="1" s="1"/>
  <c r="AW72" i="1" s="1"/>
  <c r="G72" i="1" s="1"/>
  <c r="AZ72" i="1" s="1"/>
  <c r="J72" i="1"/>
  <c r="AS71" i="1"/>
  <c r="AT71" i="1" s="1"/>
  <c r="AW71" i="1" s="1"/>
  <c r="G71" i="1" s="1"/>
  <c r="AZ71" i="1" s="1"/>
  <c r="J71" i="1"/>
  <c r="AS69" i="1"/>
  <c r="AT69" i="1" s="1"/>
  <c r="AW69" i="1" s="1"/>
  <c r="G69" i="1" s="1"/>
  <c r="AZ69" i="1" s="1"/>
  <c r="J69" i="1"/>
  <c r="J68" i="1"/>
  <c r="AS67" i="1"/>
  <c r="AT67" i="1" s="1"/>
  <c r="AW67" i="1" s="1"/>
  <c r="G67" i="1" s="1"/>
  <c r="AZ67" i="1" s="1"/>
  <c r="J67" i="1"/>
  <c r="BD116" i="1"/>
  <c r="BD115" i="1"/>
  <c r="BD114" i="1"/>
  <c r="AS62" i="1"/>
  <c r="AT62" i="1" s="1"/>
  <c r="AW62" i="1" s="1"/>
  <c r="G62" i="1" s="1"/>
  <c r="AZ62" i="1" s="1"/>
  <c r="H62" i="1" s="1"/>
  <c r="J62" i="1"/>
  <c r="BD61" i="1"/>
  <c r="BD60" i="1"/>
  <c r="BD59" i="1"/>
  <c r="BD58" i="1"/>
  <c r="BD57" i="1"/>
  <c r="BD55" i="1"/>
  <c r="BD54" i="1"/>
  <c r="BD44" i="1"/>
  <c r="BD42" i="1"/>
  <c r="BD39" i="1"/>
  <c r="J21" i="1"/>
  <c r="AS21" i="1"/>
  <c r="AT21" i="1" s="1"/>
  <c r="AW21" i="1" s="1"/>
  <c r="G21" i="1" s="1"/>
  <c r="AZ21" i="1" s="1"/>
  <c r="H21" i="1" s="1"/>
  <c r="J20" i="1"/>
  <c r="AS20" i="1"/>
  <c r="AT20" i="1" s="1"/>
  <c r="AW20" i="1" s="1"/>
  <c r="G20" i="1" s="1"/>
  <c r="I17" i="1"/>
  <c r="F113" i="1"/>
  <c r="I112" i="1"/>
  <c r="F112" i="1"/>
  <c r="I111" i="1"/>
  <c r="F111" i="1"/>
  <c r="I110" i="1"/>
  <c r="F110" i="1"/>
  <c r="I109" i="1"/>
  <c r="F109" i="1"/>
  <c r="I108" i="1"/>
  <c r="F108" i="1"/>
  <c r="I107" i="1"/>
  <c r="F107" i="1"/>
  <c r="I106" i="1"/>
  <c r="F106" i="1"/>
  <c r="I105" i="1"/>
  <c r="F105" i="1"/>
  <c r="I104" i="1"/>
  <c r="F104" i="1"/>
  <c r="I103" i="1"/>
  <c r="F103" i="1"/>
  <c r="I102" i="1"/>
  <c r="BO116" i="1" s="1"/>
  <c r="F102" i="1"/>
  <c r="I98" i="1"/>
  <c r="F98" i="1"/>
  <c r="I97" i="1"/>
  <c r="F97" i="1"/>
  <c r="I96" i="1"/>
  <c r="F96" i="1"/>
  <c r="I95" i="1"/>
  <c r="BC95" i="1"/>
  <c r="F95" i="1"/>
  <c r="I94" i="1"/>
  <c r="F94" i="1"/>
  <c r="I93" i="1"/>
  <c r="F93" i="1"/>
  <c r="I92" i="1"/>
  <c r="BC92" i="1"/>
  <c r="F92" i="1"/>
  <c r="I91" i="1"/>
  <c r="F91" i="1"/>
  <c r="I90" i="1"/>
  <c r="F90" i="1"/>
  <c r="I89" i="1"/>
  <c r="F89" i="1"/>
  <c r="I88" i="1"/>
  <c r="F88" i="1"/>
  <c r="I87" i="1"/>
  <c r="F87" i="1"/>
  <c r="I86" i="1"/>
  <c r="F86" i="1"/>
  <c r="I85" i="1"/>
  <c r="BC85" i="1"/>
  <c r="F85" i="1"/>
  <c r="I84" i="1"/>
  <c r="F84" i="1"/>
  <c r="BL98" i="1" s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BC71" i="1"/>
  <c r="F71" i="1"/>
  <c r="I70" i="1"/>
  <c r="F70" i="1"/>
  <c r="I69" i="1"/>
  <c r="F69" i="1"/>
  <c r="I68" i="1"/>
  <c r="F68" i="1"/>
  <c r="I67" i="1"/>
  <c r="F67" i="1"/>
  <c r="I66" i="1"/>
  <c r="F66" i="1"/>
  <c r="I63" i="1"/>
  <c r="F63" i="1"/>
  <c r="I62" i="1"/>
  <c r="BC62" i="1"/>
  <c r="BE62" i="1" s="1"/>
  <c r="I61" i="1"/>
  <c r="I60" i="1"/>
  <c r="I59" i="1"/>
  <c r="I58" i="1"/>
  <c r="I57" i="1"/>
  <c r="I56" i="1"/>
  <c r="I55" i="1"/>
  <c r="I54" i="1"/>
  <c r="I53" i="1"/>
  <c r="I52" i="1"/>
  <c r="I51" i="1"/>
  <c r="I50" i="1"/>
  <c r="I46" i="1"/>
  <c r="I45" i="1"/>
  <c r="I44" i="1"/>
  <c r="I43" i="1"/>
  <c r="I42" i="1"/>
  <c r="I41" i="1"/>
  <c r="I40" i="1"/>
  <c r="I39" i="1"/>
  <c r="I38" i="1"/>
  <c r="I37" i="1"/>
  <c r="BD22" i="1"/>
  <c r="AY61" i="1"/>
  <c r="AQ61" i="1"/>
  <c r="K61" i="1" s="1"/>
  <c r="AR61" i="1" s="1"/>
  <c r="AY60" i="1"/>
  <c r="AQ60" i="1"/>
  <c r="K60" i="1" s="1"/>
  <c r="AR60" i="1" s="1"/>
  <c r="AY59" i="1"/>
  <c r="AQ59" i="1"/>
  <c r="K59" i="1" s="1"/>
  <c r="AR59" i="1" s="1"/>
  <c r="AY58" i="1"/>
  <c r="AQ58" i="1"/>
  <c r="K58" i="1" s="1"/>
  <c r="AR58" i="1" s="1"/>
  <c r="AY57" i="1"/>
  <c r="AQ57" i="1"/>
  <c r="K57" i="1" s="1"/>
  <c r="AR57" i="1" s="1"/>
  <c r="AY56" i="1"/>
  <c r="AQ56" i="1"/>
  <c r="K56" i="1" s="1"/>
  <c r="AR56" i="1" s="1"/>
  <c r="AY55" i="1"/>
  <c r="AQ55" i="1"/>
  <c r="K55" i="1" s="1"/>
  <c r="AR55" i="1" s="1"/>
  <c r="AY54" i="1"/>
  <c r="AQ54" i="1"/>
  <c r="K54" i="1" s="1"/>
  <c r="AR54" i="1" s="1"/>
  <c r="AY53" i="1"/>
  <c r="AQ53" i="1"/>
  <c r="K53" i="1" s="1"/>
  <c r="AR53" i="1" s="1"/>
  <c r="AY52" i="1"/>
  <c r="AQ52" i="1"/>
  <c r="K52" i="1" s="1"/>
  <c r="AR52" i="1" s="1"/>
  <c r="AY51" i="1"/>
  <c r="AQ51" i="1"/>
  <c r="K51" i="1" s="1"/>
  <c r="AR51" i="1" s="1"/>
  <c r="AY50" i="1"/>
  <c r="AQ50" i="1"/>
  <c r="K50" i="1" s="1"/>
  <c r="AR50" i="1" s="1"/>
  <c r="AY49" i="1"/>
  <c r="AY46" i="1"/>
  <c r="AQ46" i="1"/>
  <c r="K46" i="1" s="1"/>
  <c r="AR46" i="1" s="1"/>
  <c r="AY45" i="1"/>
  <c r="AQ45" i="1"/>
  <c r="K45" i="1" s="1"/>
  <c r="AR45" i="1" s="1"/>
  <c r="AY44" i="1"/>
  <c r="AQ44" i="1"/>
  <c r="K44" i="1" s="1"/>
  <c r="AR44" i="1" s="1"/>
  <c r="AY43" i="1"/>
  <c r="AQ43" i="1"/>
  <c r="K43" i="1" s="1"/>
  <c r="AR43" i="1" s="1"/>
  <c r="AY42" i="1"/>
  <c r="AQ42" i="1"/>
  <c r="K42" i="1" s="1"/>
  <c r="AR42" i="1" s="1"/>
  <c r="AY41" i="1"/>
  <c r="AQ41" i="1"/>
  <c r="K41" i="1" s="1"/>
  <c r="AR41" i="1" s="1"/>
  <c r="AY40" i="1"/>
  <c r="AQ40" i="1"/>
  <c r="K40" i="1" s="1"/>
  <c r="AR40" i="1" s="1"/>
  <c r="AY39" i="1"/>
  <c r="AQ39" i="1"/>
  <c r="K39" i="1" s="1"/>
  <c r="AR39" i="1" s="1"/>
  <c r="AY38" i="1"/>
  <c r="AQ38" i="1"/>
  <c r="K38" i="1" s="1"/>
  <c r="AR38" i="1" s="1"/>
  <c r="AY37" i="1"/>
  <c r="AQ37" i="1"/>
  <c r="K37" i="1" s="1"/>
  <c r="AR37" i="1" s="1"/>
  <c r="AS36" i="1"/>
  <c r="AT36" i="1" s="1"/>
  <c r="AW36" i="1" s="1"/>
  <c r="G36" i="1" s="1"/>
  <c r="AZ36" i="1" s="1"/>
  <c r="J36" i="1"/>
  <c r="AS33" i="1"/>
  <c r="AT33" i="1" s="1"/>
  <c r="AW33" i="1" s="1"/>
  <c r="G33" i="1" s="1"/>
  <c r="AZ33" i="1" s="1"/>
  <c r="J33" i="1"/>
  <c r="AS28" i="1"/>
  <c r="AT28" i="1" s="1"/>
  <c r="AW28" i="1" s="1"/>
  <c r="G28" i="1" s="1"/>
  <c r="AZ28" i="1" s="1"/>
  <c r="J28" i="1"/>
  <c r="AS27" i="1"/>
  <c r="AT27" i="1" s="1"/>
  <c r="AW27" i="1" s="1"/>
  <c r="G27" i="1" s="1"/>
  <c r="AZ27" i="1" s="1"/>
  <c r="J27" i="1"/>
  <c r="AS26" i="1"/>
  <c r="AT26" i="1" s="1"/>
  <c r="AW26" i="1" s="1"/>
  <c r="G26" i="1" s="1"/>
  <c r="AZ26" i="1" s="1"/>
  <c r="J26" i="1"/>
  <c r="I21" i="1"/>
  <c r="BC18" i="1"/>
  <c r="BD18" i="1"/>
  <c r="BE18" i="1"/>
  <c r="J15" i="1"/>
  <c r="AS15" i="1"/>
  <c r="AT15" i="1" s="1"/>
  <c r="AW15" i="1" s="1"/>
  <c r="G15" i="1" s="1"/>
  <c r="AZ15" i="1" s="1"/>
  <c r="H15" i="1" s="1"/>
  <c r="I36" i="1"/>
  <c r="BC36" i="1"/>
  <c r="F36" i="1"/>
  <c r="I35" i="1"/>
  <c r="F35" i="1"/>
  <c r="I34" i="1"/>
  <c r="F34" i="1"/>
  <c r="I33" i="1"/>
  <c r="F33" i="1"/>
  <c r="I32" i="1"/>
  <c r="F32" i="1"/>
  <c r="I28" i="1"/>
  <c r="F28" i="1"/>
  <c r="I27" i="1"/>
  <c r="F27" i="1"/>
  <c r="I26" i="1"/>
  <c r="BC26" i="1"/>
  <c r="F26" i="1"/>
  <c r="I25" i="1"/>
  <c r="F25" i="1"/>
  <c r="I24" i="1"/>
  <c r="F24" i="1"/>
  <c r="I23" i="1"/>
  <c r="BD20" i="1"/>
  <c r="BD16" i="1"/>
  <c r="I15" i="1"/>
  <c r="BD21" i="1"/>
  <c r="BD19" i="1"/>
  <c r="BD17" i="1"/>
  <c r="BD15" i="1"/>
  <c r="AS17" i="1" l="1"/>
  <c r="AT17" i="1" s="1"/>
  <c r="AW17" i="1" s="1"/>
  <c r="G17" i="1" s="1"/>
  <c r="AZ17" i="1" s="1"/>
  <c r="H17" i="1" s="1"/>
  <c r="J17" i="1"/>
  <c r="AZ25" i="1"/>
  <c r="BC25" i="1"/>
  <c r="AZ68" i="1"/>
  <c r="BC68" i="1"/>
  <c r="AZ93" i="1"/>
  <c r="BC93" i="1"/>
  <c r="BC72" i="1"/>
  <c r="BO98" i="1"/>
  <c r="I14" i="1"/>
  <c r="CS28" i="1"/>
  <c r="BC104" i="1"/>
  <c r="BC103" i="1"/>
  <c r="BL80" i="1"/>
  <c r="J93" i="1"/>
  <c r="BC87" i="1"/>
  <c r="J109" i="1"/>
  <c r="AS110" i="1"/>
  <c r="AT110" i="1" s="1"/>
  <c r="AW110" i="1" s="1"/>
  <c r="G110" i="1" s="1"/>
  <c r="AZ110" i="1" s="1"/>
  <c r="AS23" i="1"/>
  <c r="AT23" i="1" s="1"/>
  <c r="AW23" i="1" s="1"/>
  <c r="G23" i="1" s="1"/>
  <c r="J111" i="1"/>
  <c r="I49" i="1"/>
  <c r="BO63" i="1" s="1"/>
  <c r="AS94" i="1"/>
  <c r="AT94" i="1" s="1"/>
  <c r="AW94" i="1" s="1"/>
  <c r="G94" i="1" s="1"/>
  <c r="AZ94" i="1" s="1"/>
  <c r="BC28" i="1"/>
  <c r="BC108" i="1"/>
  <c r="J80" i="1"/>
  <c r="BL63" i="1"/>
  <c r="J76" i="1"/>
  <c r="J25" i="1"/>
  <c r="J97" i="1"/>
  <c r="BF28" i="1"/>
  <c r="K32" i="1"/>
  <c r="CW46" i="1"/>
  <c r="J94" i="1"/>
  <c r="J110" i="1"/>
  <c r="AS19" i="1"/>
  <c r="AT19" i="1" s="1"/>
  <c r="AW19" i="1" s="1"/>
  <c r="G19" i="1" s="1"/>
  <c r="AZ19" i="1" s="1"/>
  <c r="H19" i="1" s="1"/>
  <c r="BB19" i="1" s="1"/>
  <c r="BC69" i="1"/>
  <c r="BE69" i="1" s="1"/>
  <c r="BC15" i="1"/>
  <c r="BE15" i="1" s="1"/>
  <c r="BL46" i="1"/>
  <c r="BC113" i="1"/>
  <c r="K66" i="1"/>
  <c r="CW80" i="1"/>
  <c r="BD14" i="1"/>
  <c r="BO46" i="1"/>
  <c r="K102" i="1"/>
  <c r="CW116" i="1"/>
  <c r="BO80" i="1"/>
  <c r="AQ84" i="1"/>
  <c r="AS104" i="1"/>
  <c r="AT104" i="1" s="1"/>
  <c r="AW104" i="1" s="1"/>
  <c r="G104" i="1" s="1"/>
  <c r="AZ104" i="1" s="1"/>
  <c r="AQ49" i="1"/>
  <c r="BC107" i="1"/>
  <c r="BC22" i="1"/>
  <c r="BE22" i="1" s="1"/>
  <c r="I19" i="1"/>
  <c r="BC91" i="1"/>
  <c r="BF116" i="1"/>
  <c r="BL116" i="1"/>
  <c r="AZ75" i="1"/>
  <c r="BC75" i="1"/>
  <c r="AZ98" i="1"/>
  <c r="BC98" i="1"/>
  <c r="AZ109" i="1"/>
  <c r="H109" i="1" s="1"/>
  <c r="BC109" i="1"/>
  <c r="AZ111" i="1"/>
  <c r="H111" i="1" s="1"/>
  <c r="BC111" i="1"/>
  <c r="AZ86" i="1"/>
  <c r="H86" i="1" s="1"/>
  <c r="BC86" i="1"/>
  <c r="BC27" i="1"/>
  <c r="J78" i="1"/>
  <c r="J104" i="1"/>
  <c r="BC76" i="1"/>
  <c r="I16" i="1"/>
  <c r="AQ16" i="1"/>
  <c r="K16" i="1" s="1"/>
  <c r="AR16" i="1" s="1"/>
  <c r="J73" i="1"/>
  <c r="J86" i="1"/>
  <c r="J96" i="1"/>
  <c r="J34" i="1"/>
  <c r="BC77" i="1"/>
  <c r="AS70" i="1"/>
  <c r="AT70" i="1" s="1"/>
  <c r="AW70" i="1" s="1"/>
  <c r="G70" i="1" s="1"/>
  <c r="AZ70" i="1" s="1"/>
  <c r="BC21" i="1"/>
  <c r="BE21" i="1" s="1"/>
  <c r="BC33" i="1"/>
  <c r="BF63" i="1"/>
  <c r="BC24" i="1"/>
  <c r="BF80" i="1"/>
  <c r="BC79" i="1"/>
  <c r="BC105" i="1"/>
  <c r="AS73" i="1"/>
  <c r="AT73" i="1" s="1"/>
  <c r="AW73" i="1" s="1"/>
  <c r="G73" i="1" s="1"/>
  <c r="AZ73" i="1" s="1"/>
  <c r="AS96" i="1"/>
  <c r="AT96" i="1" s="1"/>
  <c r="AW96" i="1" s="1"/>
  <c r="G96" i="1" s="1"/>
  <c r="AZ96" i="1" s="1"/>
  <c r="H96" i="1" s="1"/>
  <c r="AS34" i="1"/>
  <c r="AT34" i="1" s="1"/>
  <c r="AW34" i="1" s="1"/>
  <c r="G34" i="1" s="1"/>
  <c r="AZ34" i="1" s="1"/>
  <c r="H34" i="1" s="1"/>
  <c r="BC88" i="1"/>
  <c r="J24" i="1"/>
  <c r="BC89" i="1"/>
  <c r="BC112" i="1"/>
  <c r="AS78" i="1"/>
  <c r="AT78" i="1" s="1"/>
  <c r="AW78" i="1" s="1"/>
  <c r="G78" i="1" s="1"/>
  <c r="AZ78" i="1" s="1"/>
  <c r="H78" i="1" s="1"/>
  <c r="BF46" i="1"/>
  <c r="AS35" i="1"/>
  <c r="AT35" i="1" s="1"/>
  <c r="AW35" i="1" s="1"/>
  <c r="G35" i="1" s="1"/>
  <c r="AZ35" i="1" s="1"/>
  <c r="H35" i="1" s="1"/>
  <c r="BD49" i="1"/>
  <c r="J70" i="1"/>
  <c r="BC80" i="1"/>
  <c r="BC106" i="1"/>
  <c r="J63" i="1"/>
  <c r="J75" i="1"/>
  <c r="J88" i="1"/>
  <c r="J98" i="1"/>
  <c r="J35" i="1"/>
  <c r="BC63" i="1"/>
  <c r="BC67" i="1"/>
  <c r="BC90" i="1"/>
  <c r="BC74" i="1"/>
  <c r="BF98" i="1"/>
  <c r="BC97" i="1"/>
  <c r="AQ14" i="1"/>
  <c r="BD24" i="1"/>
  <c r="BD26" i="1"/>
  <c r="BE26" i="1" s="1"/>
  <c r="BD28" i="1"/>
  <c r="BE28" i="1" s="1"/>
  <c r="BD33" i="1"/>
  <c r="BE33" i="1" s="1"/>
  <c r="BD35" i="1"/>
  <c r="BB15" i="1"/>
  <c r="BA15" i="1"/>
  <c r="AS37" i="1"/>
  <c r="AT37" i="1" s="1"/>
  <c r="AW37" i="1" s="1"/>
  <c r="G37" i="1" s="1"/>
  <c r="AZ37" i="1" s="1"/>
  <c r="H37" i="1" s="1"/>
  <c r="J37" i="1"/>
  <c r="AS38" i="1"/>
  <c r="AT38" i="1" s="1"/>
  <c r="AW38" i="1" s="1"/>
  <c r="G38" i="1" s="1"/>
  <c r="AZ38" i="1" s="1"/>
  <c r="H38" i="1" s="1"/>
  <c r="J38" i="1"/>
  <c r="AS39" i="1"/>
  <c r="AT39" i="1" s="1"/>
  <c r="AW39" i="1" s="1"/>
  <c r="G39" i="1" s="1"/>
  <c r="AZ39" i="1" s="1"/>
  <c r="H39" i="1" s="1"/>
  <c r="J39" i="1"/>
  <c r="AS40" i="1"/>
  <c r="AT40" i="1" s="1"/>
  <c r="AW40" i="1" s="1"/>
  <c r="G40" i="1" s="1"/>
  <c r="AZ40" i="1" s="1"/>
  <c r="H40" i="1" s="1"/>
  <c r="J40" i="1"/>
  <c r="AS41" i="1"/>
  <c r="AT41" i="1" s="1"/>
  <c r="AW41" i="1" s="1"/>
  <c r="G41" i="1" s="1"/>
  <c r="AZ41" i="1" s="1"/>
  <c r="H41" i="1" s="1"/>
  <c r="J41" i="1"/>
  <c r="AS42" i="1"/>
  <c r="AT42" i="1" s="1"/>
  <c r="AW42" i="1" s="1"/>
  <c r="G42" i="1" s="1"/>
  <c r="AZ42" i="1" s="1"/>
  <c r="H42" i="1" s="1"/>
  <c r="J42" i="1"/>
  <c r="AS43" i="1"/>
  <c r="AT43" i="1" s="1"/>
  <c r="AW43" i="1" s="1"/>
  <c r="G43" i="1" s="1"/>
  <c r="AZ43" i="1" s="1"/>
  <c r="H43" i="1" s="1"/>
  <c r="J43" i="1"/>
  <c r="AS44" i="1"/>
  <c r="AT44" i="1" s="1"/>
  <c r="AW44" i="1" s="1"/>
  <c r="G44" i="1" s="1"/>
  <c r="AZ44" i="1" s="1"/>
  <c r="H44" i="1" s="1"/>
  <c r="J44" i="1"/>
  <c r="AS45" i="1"/>
  <c r="AT45" i="1" s="1"/>
  <c r="AW45" i="1" s="1"/>
  <c r="G45" i="1" s="1"/>
  <c r="AZ45" i="1" s="1"/>
  <c r="H45" i="1" s="1"/>
  <c r="J45" i="1"/>
  <c r="AS46" i="1"/>
  <c r="AT46" i="1" s="1"/>
  <c r="AW46" i="1" s="1"/>
  <c r="G46" i="1" s="1"/>
  <c r="AZ46" i="1" s="1"/>
  <c r="H46" i="1" s="1"/>
  <c r="J46" i="1"/>
  <c r="AS50" i="1"/>
  <c r="AT50" i="1" s="1"/>
  <c r="AW50" i="1" s="1"/>
  <c r="G50" i="1" s="1"/>
  <c r="AZ50" i="1" s="1"/>
  <c r="H50" i="1" s="1"/>
  <c r="J50" i="1"/>
  <c r="AS51" i="1"/>
  <c r="AT51" i="1" s="1"/>
  <c r="AW51" i="1" s="1"/>
  <c r="G51" i="1" s="1"/>
  <c r="AZ51" i="1" s="1"/>
  <c r="H51" i="1" s="1"/>
  <c r="J51" i="1"/>
  <c r="AS52" i="1"/>
  <c r="AT52" i="1" s="1"/>
  <c r="AW52" i="1" s="1"/>
  <c r="G52" i="1" s="1"/>
  <c r="AZ52" i="1" s="1"/>
  <c r="H52" i="1" s="1"/>
  <c r="J52" i="1"/>
  <c r="AS53" i="1"/>
  <c r="AT53" i="1" s="1"/>
  <c r="AW53" i="1" s="1"/>
  <c r="G53" i="1" s="1"/>
  <c r="AZ53" i="1" s="1"/>
  <c r="H53" i="1" s="1"/>
  <c r="J53" i="1"/>
  <c r="AS54" i="1"/>
  <c r="AT54" i="1" s="1"/>
  <c r="AW54" i="1" s="1"/>
  <c r="G54" i="1" s="1"/>
  <c r="AZ54" i="1" s="1"/>
  <c r="H54" i="1" s="1"/>
  <c r="J54" i="1"/>
  <c r="AS55" i="1"/>
  <c r="AT55" i="1" s="1"/>
  <c r="AW55" i="1" s="1"/>
  <c r="G55" i="1" s="1"/>
  <c r="AZ55" i="1" s="1"/>
  <c r="H55" i="1" s="1"/>
  <c r="J55" i="1"/>
  <c r="AS56" i="1"/>
  <c r="AT56" i="1" s="1"/>
  <c r="AW56" i="1" s="1"/>
  <c r="G56" i="1" s="1"/>
  <c r="AZ56" i="1" s="1"/>
  <c r="H56" i="1" s="1"/>
  <c r="J56" i="1"/>
  <c r="AS57" i="1"/>
  <c r="AT57" i="1" s="1"/>
  <c r="AW57" i="1" s="1"/>
  <c r="G57" i="1" s="1"/>
  <c r="AZ57" i="1" s="1"/>
  <c r="H57" i="1" s="1"/>
  <c r="J57" i="1"/>
  <c r="AS58" i="1"/>
  <c r="AT58" i="1" s="1"/>
  <c r="AW58" i="1" s="1"/>
  <c r="G58" i="1" s="1"/>
  <c r="AZ58" i="1" s="1"/>
  <c r="H58" i="1" s="1"/>
  <c r="J58" i="1"/>
  <c r="AS59" i="1"/>
  <c r="AT59" i="1" s="1"/>
  <c r="AW59" i="1" s="1"/>
  <c r="G59" i="1" s="1"/>
  <c r="AZ59" i="1" s="1"/>
  <c r="H59" i="1" s="1"/>
  <c r="J59" i="1"/>
  <c r="AS60" i="1"/>
  <c r="AT60" i="1" s="1"/>
  <c r="AW60" i="1" s="1"/>
  <c r="G60" i="1" s="1"/>
  <c r="AZ60" i="1" s="1"/>
  <c r="H60" i="1" s="1"/>
  <c r="J60" i="1"/>
  <c r="AS61" i="1"/>
  <c r="AT61" i="1" s="1"/>
  <c r="AW61" i="1" s="1"/>
  <c r="G61" i="1" s="1"/>
  <c r="AZ61" i="1" s="1"/>
  <c r="H61" i="1" s="1"/>
  <c r="J61" i="1"/>
  <c r="BC38" i="1"/>
  <c r="BE38" i="1" s="1"/>
  <c r="BC39" i="1"/>
  <c r="BE39" i="1" s="1"/>
  <c r="BC40" i="1"/>
  <c r="BE40" i="1" s="1"/>
  <c r="BC43" i="1"/>
  <c r="BE43" i="1" s="1"/>
  <c r="BC45" i="1"/>
  <c r="BE45" i="1" s="1"/>
  <c r="BD63" i="1"/>
  <c r="BD67" i="1"/>
  <c r="BD69" i="1"/>
  <c r="BD71" i="1"/>
  <c r="BE71" i="1" s="1"/>
  <c r="BD73" i="1"/>
  <c r="BD75" i="1"/>
  <c r="BD77" i="1"/>
  <c r="BD79" i="1"/>
  <c r="BD84" i="1"/>
  <c r="BD86" i="1"/>
  <c r="BD88" i="1"/>
  <c r="BD90" i="1"/>
  <c r="BE92" i="1"/>
  <c r="BD92" i="1"/>
  <c r="BD94" i="1"/>
  <c r="BD96" i="1"/>
  <c r="BD98" i="1"/>
  <c r="BD103" i="1"/>
  <c r="BD105" i="1"/>
  <c r="BD107" i="1"/>
  <c r="BD109" i="1"/>
  <c r="BD111" i="1"/>
  <c r="BD113" i="1"/>
  <c r="BE113" i="1" s="1"/>
  <c r="BB17" i="1"/>
  <c r="BA17" i="1"/>
  <c r="H113" i="1"/>
  <c r="BB114" i="1"/>
  <c r="BA114" i="1"/>
  <c r="BB116" i="1"/>
  <c r="BA116" i="1"/>
  <c r="BD25" i="1"/>
  <c r="BE25" i="1" s="1"/>
  <c r="BD27" i="1"/>
  <c r="BD32" i="1"/>
  <c r="BD34" i="1"/>
  <c r="BD36" i="1"/>
  <c r="BE36" i="1" s="1"/>
  <c r="BB18" i="1"/>
  <c r="BA18" i="1"/>
  <c r="H24" i="1"/>
  <c r="H25" i="1"/>
  <c r="H26" i="1"/>
  <c r="H27" i="1"/>
  <c r="H28" i="1"/>
  <c r="H33" i="1"/>
  <c r="H36" i="1"/>
  <c r="BB22" i="1"/>
  <c r="BA22" i="1"/>
  <c r="BD66" i="1"/>
  <c r="BD68" i="1"/>
  <c r="BE68" i="1" s="1"/>
  <c r="BD70" i="1"/>
  <c r="BD72" i="1"/>
  <c r="BD74" i="1"/>
  <c r="BD76" i="1"/>
  <c r="BD78" i="1"/>
  <c r="BD80" i="1"/>
  <c r="BD85" i="1"/>
  <c r="BE85" i="1" s="1"/>
  <c r="BD87" i="1"/>
  <c r="BD89" i="1"/>
  <c r="BD91" i="1"/>
  <c r="BD93" i="1"/>
  <c r="BE93" i="1" s="1"/>
  <c r="BD95" i="1"/>
  <c r="BE95" i="1" s="1"/>
  <c r="BD97" i="1"/>
  <c r="BD102" i="1"/>
  <c r="BD104" i="1"/>
  <c r="BE104" i="1" s="1"/>
  <c r="BD106" i="1"/>
  <c r="BE106" i="1" s="1"/>
  <c r="BD108" i="1"/>
  <c r="BE108" i="1" s="1"/>
  <c r="BD110" i="1"/>
  <c r="BD112" i="1"/>
  <c r="BC17" i="1"/>
  <c r="BE17" i="1" s="1"/>
  <c r="AZ20" i="1"/>
  <c r="H20" i="1" s="1"/>
  <c r="BC20" i="1"/>
  <c r="BE20" i="1" s="1"/>
  <c r="BB21" i="1"/>
  <c r="BA21" i="1"/>
  <c r="BA62" i="1"/>
  <c r="BB62" i="1"/>
  <c r="H63" i="1"/>
  <c r="H67" i="1"/>
  <c r="H68" i="1"/>
  <c r="H69" i="1"/>
  <c r="H70" i="1"/>
  <c r="H71" i="1"/>
  <c r="H72" i="1"/>
  <c r="H73" i="1"/>
  <c r="H74" i="1"/>
  <c r="H75" i="1"/>
  <c r="H76" i="1"/>
  <c r="H77" i="1"/>
  <c r="H79" i="1"/>
  <c r="H80" i="1"/>
  <c r="H85" i="1"/>
  <c r="H87" i="1"/>
  <c r="H88" i="1"/>
  <c r="H89" i="1"/>
  <c r="H90" i="1"/>
  <c r="H91" i="1"/>
  <c r="H92" i="1"/>
  <c r="H93" i="1"/>
  <c r="H94" i="1"/>
  <c r="H95" i="1"/>
  <c r="H97" i="1"/>
  <c r="H98" i="1"/>
  <c r="H103" i="1"/>
  <c r="H104" i="1"/>
  <c r="H105" i="1"/>
  <c r="H106" i="1"/>
  <c r="H107" i="1"/>
  <c r="H108" i="1"/>
  <c r="H110" i="1"/>
  <c r="H112" i="1"/>
  <c r="BC114" i="1"/>
  <c r="BE114" i="1" s="1"/>
  <c r="BB115" i="1"/>
  <c r="BA115" i="1"/>
  <c r="BC116" i="1"/>
  <c r="BE116" i="1" s="1"/>
  <c r="BC37" i="1" l="1"/>
  <c r="BE37" i="1" s="1"/>
  <c r="BA19" i="1"/>
  <c r="K49" i="1"/>
  <c r="CW63" i="1"/>
  <c r="BC61" i="1"/>
  <c r="BE61" i="1" s="1"/>
  <c r="BE87" i="1"/>
  <c r="BC51" i="1"/>
  <c r="BE51" i="1" s="1"/>
  <c r="BE79" i="1"/>
  <c r="BE86" i="1"/>
  <c r="BE75" i="1"/>
  <c r="BC19" i="1"/>
  <c r="BE19" i="1" s="1"/>
  <c r="BE63" i="1"/>
  <c r="BC60" i="1"/>
  <c r="BE60" i="1" s="1"/>
  <c r="BC50" i="1"/>
  <c r="BE50" i="1" s="1"/>
  <c r="AR102" i="1"/>
  <c r="BQ116" i="1"/>
  <c r="BE89" i="1"/>
  <c r="BE111" i="1"/>
  <c r="DJ116" i="1"/>
  <c r="BE107" i="1"/>
  <c r="BE67" i="1"/>
  <c r="BC59" i="1"/>
  <c r="BE59" i="1" s="1"/>
  <c r="DJ28" i="1"/>
  <c r="BE72" i="1"/>
  <c r="BE90" i="1"/>
  <c r="BC44" i="1"/>
  <c r="BE44" i="1" s="1"/>
  <c r="BE109" i="1"/>
  <c r="BE110" i="1"/>
  <c r="K14" i="1"/>
  <c r="CW28" i="1"/>
  <c r="BE91" i="1"/>
  <c r="DJ46" i="1"/>
  <c r="AR66" i="1"/>
  <c r="BQ80" i="1"/>
  <c r="BE97" i="1"/>
  <c r="AR32" i="1"/>
  <c r="BQ46" i="1"/>
  <c r="BE103" i="1"/>
  <c r="BE105" i="1"/>
  <c r="BE88" i="1"/>
  <c r="BC42" i="1"/>
  <c r="BE42" i="1" s="1"/>
  <c r="BE98" i="1"/>
  <c r="AZ23" i="1"/>
  <c r="H23" i="1" s="1"/>
  <c r="BC23" i="1"/>
  <c r="BE23" i="1" s="1"/>
  <c r="BC110" i="1"/>
  <c r="BO28" i="1"/>
  <c r="K84" i="1"/>
  <c r="CW98" i="1"/>
  <c r="BE74" i="1"/>
  <c r="BE112" i="1"/>
  <c r="DJ80" i="1"/>
  <c r="DJ98" i="1"/>
  <c r="BC41" i="1"/>
  <c r="BE41" i="1" s="1"/>
  <c r="DJ63" i="1"/>
  <c r="BE77" i="1"/>
  <c r="BC94" i="1"/>
  <c r="BE94" i="1" s="1"/>
  <c r="BC46" i="1"/>
  <c r="BE46" i="1" s="1"/>
  <c r="BE76" i="1"/>
  <c r="BC58" i="1"/>
  <c r="BE58" i="1" s="1"/>
  <c r="BC57" i="1"/>
  <c r="BE57" i="1" s="1"/>
  <c r="BC70" i="1"/>
  <c r="BE80" i="1"/>
  <c r="BE34" i="1"/>
  <c r="BC56" i="1"/>
  <c r="BE56" i="1" s="1"/>
  <c r="BE27" i="1"/>
  <c r="BE24" i="1"/>
  <c r="BE70" i="1"/>
  <c r="BC55" i="1"/>
  <c r="BE55" i="1" s="1"/>
  <c r="BC54" i="1"/>
  <c r="BE54" i="1" s="1"/>
  <c r="BC35" i="1"/>
  <c r="BE35" i="1" s="1"/>
  <c r="BC53" i="1"/>
  <c r="BE53" i="1" s="1"/>
  <c r="J16" i="1"/>
  <c r="AS16" i="1"/>
  <c r="AT16" i="1" s="1"/>
  <c r="AW16" i="1" s="1"/>
  <c r="G16" i="1" s="1"/>
  <c r="BC78" i="1"/>
  <c r="BC96" i="1"/>
  <c r="BE96" i="1" s="1"/>
  <c r="BE78" i="1"/>
  <c r="BC52" i="1"/>
  <c r="BE52" i="1" s="1"/>
  <c r="BC34" i="1"/>
  <c r="BC73" i="1"/>
  <c r="BE73" i="1" s="1"/>
  <c r="BA111" i="1"/>
  <c r="BB111" i="1"/>
  <c r="BA109" i="1"/>
  <c r="BB109" i="1"/>
  <c r="BA107" i="1"/>
  <c r="BB107" i="1"/>
  <c r="BA105" i="1"/>
  <c r="BB105" i="1"/>
  <c r="BA103" i="1"/>
  <c r="BB103" i="1"/>
  <c r="BA98" i="1"/>
  <c r="BB98" i="1"/>
  <c r="BA96" i="1"/>
  <c r="BB96" i="1"/>
  <c r="BA94" i="1"/>
  <c r="BB94" i="1"/>
  <c r="BA92" i="1"/>
  <c r="BB92" i="1"/>
  <c r="BA90" i="1"/>
  <c r="BB90" i="1"/>
  <c r="BA88" i="1"/>
  <c r="BB88" i="1"/>
  <c r="BA86" i="1"/>
  <c r="BB86" i="1"/>
  <c r="BA79" i="1"/>
  <c r="BB79" i="1"/>
  <c r="BA77" i="1"/>
  <c r="BB77" i="1"/>
  <c r="BA75" i="1"/>
  <c r="BB75" i="1"/>
  <c r="BA73" i="1"/>
  <c r="BB73" i="1"/>
  <c r="BA71" i="1"/>
  <c r="BB71" i="1"/>
  <c r="BA69" i="1"/>
  <c r="BB69" i="1"/>
  <c r="BA67" i="1"/>
  <c r="BB67" i="1"/>
  <c r="BA63" i="1"/>
  <c r="BB63" i="1"/>
  <c r="BB20" i="1"/>
  <c r="BA20" i="1"/>
  <c r="BA36" i="1"/>
  <c r="BB36" i="1"/>
  <c r="BA34" i="1"/>
  <c r="BB34" i="1"/>
  <c r="BA27" i="1"/>
  <c r="BB27" i="1"/>
  <c r="BA25" i="1"/>
  <c r="BB25" i="1"/>
  <c r="BB113" i="1"/>
  <c r="BA113" i="1"/>
  <c r="BA112" i="1"/>
  <c r="BB112" i="1"/>
  <c r="BA110" i="1"/>
  <c r="BB110" i="1"/>
  <c r="BA108" i="1"/>
  <c r="BB108" i="1"/>
  <c r="BA106" i="1"/>
  <c r="BB106" i="1"/>
  <c r="BA104" i="1"/>
  <c r="BB104" i="1"/>
  <c r="BA97" i="1"/>
  <c r="BB97" i="1"/>
  <c r="BA95" i="1"/>
  <c r="BB95" i="1"/>
  <c r="BA93" i="1"/>
  <c r="BB93" i="1"/>
  <c r="BA91" i="1"/>
  <c r="BB91" i="1"/>
  <c r="BA89" i="1"/>
  <c r="BB89" i="1"/>
  <c r="BA87" i="1"/>
  <c r="BB87" i="1"/>
  <c r="BA85" i="1"/>
  <c r="BB85" i="1"/>
  <c r="BA80" i="1"/>
  <c r="BB80" i="1"/>
  <c r="BA78" i="1"/>
  <c r="BB78" i="1"/>
  <c r="BA76" i="1"/>
  <c r="BB76" i="1"/>
  <c r="BA74" i="1"/>
  <c r="BB74" i="1"/>
  <c r="BA72" i="1"/>
  <c r="BB72" i="1"/>
  <c r="BA70" i="1"/>
  <c r="BB70" i="1"/>
  <c r="BA68" i="1"/>
  <c r="BB68" i="1"/>
  <c r="BA35" i="1"/>
  <c r="BB35" i="1"/>
  <c r="BA33" i="1"/>
  <c r="BB33" i="1"/>
  <c r="BA28" i="1"/>
  <c r="BB28" i="1"/>
  <c r="BA26" i="1"/>
  <c r="BB26" i="1"/>
  <c r="BA24" i="1"/>
  <c r="BB24" i="1"/>
  <c r="BA61" i="1"/>
  <c r="BB61" i="1"/>
  <c r="BA60" i="1"/>
  <c r="BB60" i="1"/>
  <c r="BA59" i="1"/>
  <c r="BB59" i="1"/>
  <c r="BA58" i="1"/>
  <c r="BB58" i="1"/>
  <c r="BA57" i="1"/>
  <c r="BB57" i="1"/>
  <c r="BA56" i="1"/>
  <c r="BB56" i="1"/>
  <c r="BA55" i="1"/>
  <c r="BB55" i="1"/>
  <c r="BA54" i="1"/>
  <c r="BB54" i="1"/>
  <c r="BA53" i="1"/>
  <c r="BB53" i="1"/>
  <c r="BA52" i="1"/>
  <c r="BB52" i="1"/>
  <c r="BA51" i="1"/>
  <c r="BB51" i="1"/>
  <c r="BA50" i="1"/>
  <c r="BB50" i="1"/>
  <c r="BA46" i="1"/>
  <c r="BB46" i="1"/>
  <c r="BA45" i="1"/>
  <c r="BB45" i="1"/>
  <c r="BA44" i="1"/>
  <c r="BB44" i="1"/>
  <c r="BA43" i="1"/>
  <c r="BB43" i="1"/>
  <c r="BA42" i="1"/>
  <c r="BB42" i="1"/>
  <c r="BA41" i="1"/>
  <c r="BB41" i="1"/>
  <c r="BA40" i="1"/>
  <c r="BB40" i="1"/>
  <c r="BA39" i="1"/>
  <c r="BB39" i="1"/>
  <c r="BA38" i="1"/>
  <c r="BB38" i="1"/>
  <c r="BA37" i="1"/>
  <c r="BB37" i="1"/>
  <c r="CX80" i="1" l="1"/>
  <c r="AS66" i="1"/>
  <c r="J66" i="1"/>
  <c r="BP80" i="1" s="1"/>
  <c r="CX116" i="1"/>
  <c r="AS102" i="1"/>
  <c r="J102" i="1"/>
  <c r="BP116" i="1" s="1"/>
  <c r="BA23" i="1"/>
  <c r="BB23" i="1"/>
  <c r="AR14" i="1"/>
  <c r="BQ28" i="1"/>
  <c r="AR49" i="1"/>
  <c r="BQ63" i="1"/>
  <c r="CX46" i="1"/>
  <c r="J32" i="1"/>
  <c r="BP46" i="1" s="1"/>
  <c r="AS32" i="1"/>
  <c r="AR84" i="1"/>
  <c r="BQ98" i="1"/>
  <c r="AZ16" i="1"/>
  <c r="H16" i="1" s="1"/>
  <c r="BC16" i="1"/>
  <c r="BE16" i="1" s="1"/>
  <c r="CX28" i="1" l="1"/>
  <c r="AS14" i="1"/>
  <c r="J14" i="1"/>
  <c r="BP28" i="1" s="1"/>
  <c r="AT32" i="1"/>
  <c r="CY46" i="1"/>
  <c r="CX63" i="1"/>
  <c r="AS49" i="1"/>
  <c r="J49" i="1"/>
  <c r="BP63" i="1" s="1"/>
  <c r="AT102" i="1"/>
  <c r="CY116" i="1"/>
  <c r="AT66" i="1"/>
  <c r="CY80" i="1"/>
  <c r="CX98" i="1"/>
  <c r="AS84" i="1"/>
  <c r="J84" i="1"/>
  <c r="BP98" i="1" s="1"/>
  <c r="BB16" i="1"/>
  <c r="BA16" i="1"/>
  <c r="AT49" i="1" l="1"/>
  <c r="CY63" i="1"/>
  <c r="AT84" i="1"/>
  <c r="CY98" i="1"/>
  <c r="AW32" i="1"/>
  <c r="CZ46" i="1"/>
  <c r="AT14" i="1"/>
  <c r="CY28" i="1"/>
  <c r="AW66" i="1"/>
  <c r="CZ80" i="1"/>
  <c r="AW102" i="1"/>
  <c r="CZ116" i="1"/>
  <c r="G102" i="1" l="1"/>
  <c r="DC116" i="1"/>
  <c r="G66" i="1"/>
  <c r="DC80" i="1"/>
  <c r="G32" i="1"/>
  <c r="DC46" i="1"/>
  <c r="AW14" i="1"/>
  <c r="CZ28" i="1"/>
  <c r="AW84" i="1"/>
  <c r="CZ98" i="1"/>
  <c r="AW49" i="1"/>
  <c r="CZ63" i="1"/>
  <c r="G84" i="1" l="1"/>
  <c r="DC98" i="1"/>
  <c r="G49" i="1"/>
  <c r="DC63" i="1"/>
  <c r="G14" i="1"/>
  <c r="DC28" i="1"/>
  <c r="AZ32" i="1"/>
  <c r="BM46" i="1"/>
  <c r="BC32" i="1"/>
  <c r="AZ66" i="1"/>
  <c r="BM80" i="1"/>
  <c r="BC66" i="1"/>
  <c r="AZ102" i="1"/>
  <c r="BM116" i="1"/>
  <c r="BC102" i="1"/>
  <c r="DF46" i="1" l="1"/>
  <c r="H32" i="1"/>
  <c r="DF116" i="1"/>
  <c r="H102" i="1"/>
  <c r="DI46" i="1"/>
  <c r="BE32" i="1"/>
  <c r="DK46" i="1" s="1"/>
  <c r="AZ14" i="1"/>
  <c r="BM28" i="1"/>
  <c r="BC14" i="1"/>
  <c r="DI80" i="1"/>
  <c r="BE66" i="1"/>
  <c r="DK80" i="1" s="1"/>
  <c r="DF80" i="1"/>
  <c r="H66" i="1"/>
  <c r="DI116" i="1"/>
  <c r="BE102" i="1"/>
  <c r="DK116" i="1" s="1"/>
  <c r="AZ49" i="1"/>
  <c r="BM63" i="1"/>
  <c r="BC49" i="1"/>
  <c r="AZ84" i="1"/>
  <c r="BM98" i="1"/>
  <c r="BC84" i="1"/>
  <c r="BN80" i="1" l="1"/>
  <c r="BB66" i="1"/>
  <c r="DH80" i="1" s="1"/>
  <c r="BA66" i="1"/>
  <c r="DG80" i="1" s="1"/>
  <c r="BN116" i="1"/>
  <c r="BB102" i="1"/>
  <c r="DH116" i="1" s="1"/>
  <c r="BA102" i="1"/>
  <c r="DG116" i="1" s="1"/>
  <c r="BE14" i="1"/>
  <c r="DK28" i="1" s="1"/>
  <c r="DI28" i="1"/>
  <c r="H14" i="1"/>
  <c r="DF28" i="1"/>
  <c r="BE49" i="1"/>
  <c r="DK63" i="1" s="1"/>
  <c r="DI63" i="1"/>
  <c r="BN46" i="1"/>
  <c r="BB32" i="1"/>
  <c r="DH46" i="1" s="1"/>
  <c r="BA32" i="1"/>
  <c r="DG46" i="1" s="1"/>
  <c r="DF98" i="1"/>
  <c r="H84" i="1"/>
  <c r="H49" i="1"/>
  <c r="DF63" i="1"/>
  <c r="DI98" i="1"/>
  <c r="BE84" i="1"/>
  <c r="DK98" i="1" s="1"/>
  <c r="BN98" i="1" l="1"/>
  <c r="BA84" i="1"/>
  <c r="DG98" i="1" s="1"/>
  <c r="BB84" i="1"/>
  <c r="DH98" i="1" s="1"/>
  <c r="BN63" i="1"/>
  <c r="BB49" i="1"/>
  <c r="DH63" i="1" s="1"/>
  <c r="BA49" i="1"/>
  <c r="DG63" i="1" s="1"/>
  <c r="BN28" i="1"/>
  <c r="BB14" i="1"/>
  <c r="DH28" i="1" s="1"/>
  <c r="BA14" i="1"/>
  <c r="DG28" i="1" s="1"/>
</calcChain>
</file>

<file path=xl/sharedStrings.xml><?xml version="1.0" encoding="utf-8"?>
<sst xmlns="http://schemas.openxmlformats.org/spreadsheetml/2006/main" count="365" uniqueCount="134">
  <si>
    <t>OPEN 6.3.2</t>
  </si>
  <si>
    <t>Sun Feb  5 2106 23:38:28</t>
  </si>
  <si>
    <t>Unit=</t>
  </si>
  <si>
    <t>PSC-2470</t>
  </si>
  <si>
    <t>LightSource=</t>
  </si>
  <si>
    <t>6400-02 or -02B LED Source</t>
  </si>
  <si>
    <t>A/D AvgTime=</t>
  </si>
  <si>
    <t>Config=</t>
  </si>
  <si>
    <t>/User/Configs/UserPrefs/LED2x3.xml</t>
  </si>
  <si>
    <t>Remark=</t>
  </si>
  <si>
    <t/>
  </si>
  <si>
    <t>Obs</t>
  </si>
  <si>
    <t>HHMMSS</t>
  </si>
  <si>
    <t>YYYYMMDD</t>
  </si>
  <si>
    <t>DOY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</si>
  <si>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</si>
  <si>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</si>
  <si>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</si>
  <si>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</si>
  <si>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</si>
  <si>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</si>
  <si>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</si>
  <si>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</si>
  <si>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</si>
  <si>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</si>
  <si>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</si>
  <si>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</si>
  <si>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</si>
  <si>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</si>
  <si>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</si>
  <si>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</si>
  <si>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</si>
  <si>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</si>
  <si>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</si>
  <si>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</si>
  <si>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</si>
  <si>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</si>
  <si>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</si>
  <si>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</si>
  <si>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</si>
  <si>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</si>
  <si>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</si>
  <si>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</si>
  <si>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</si>
  <si>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</si>
  <si>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</si>
  <si>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</si>
  <si>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</si>
  <si>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</si>
  <si>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</si>
  <si>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</si>
  <si>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</si>
  <si>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</si>
  <si>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</si>
  <si>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</si>
  <si>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</si>
  <si>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</si>
  <si>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</si>
  <si>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</si>
  <si>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</si>
  <si>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</si>
  <si>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</si>
  <si>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</si>
  <si>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</si>
  <si>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</si>
  <si>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</si>
  <si>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</si>
  <si>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</si>
  <si>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</si>
  <si>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</si>
  <si>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"23:38:51 Coolers: Tblock -&gt; 0.00 C"
</t>
  </si>
  <si>
    <t xml:space="preserve">"23:46:44 Coolers: Tblock -&gt; 22.00 C"
</t>
  </si>
  <si>
    <t xml:space="preserve">"23:49:59 Flow: Fixed -&gt; 500 umol/s"
</t>
  </si>
  <si>
    <t>23:51:12</t>
  </si>
  <si>
    <t>23:51:13</t>
  </si>
  <si>
    <t>23:51:14</t>
  </si>
  <si>
    <t>23:51:15</t>
  </si>
  <si>
    <t>23:51:16</t>
  </si>
  <si>
    <t>23:51:17</t>
  </si>
  <si>
    <t>23:51:18</t>
  </si>
  <si>
    <t>23:51:20</t>
  </si>
  <si>
    <t xml:space="preserve">"23:51:37 Coolers: Tblock -&gt; 27.00 C"
</t>
  </si>
  <si>
    <t xml:space="preserve">"23:55:13 Flow: Fixed -&gt; 500 umol/s"
</t>
  </si>
  <si>
    <t xml:space="preserve">"23:57:28 Flow: Fixed -&gt; 500 umol/s"
</t>
  </si>
  <si>
    <t>23:58:00</t>
  </si>
  <si>
    <t>23:58:01</t>
  </si>
  <si>
    <t>23:58:02</t>
  </si>
  <si>
    <t>23:58:03</t>
  </si>
  <si>
    <t>23:58:04</t>
  </si>
  <si>
    <t>23:58:05</t>
  </si>
  <si>
    <t>23:58:06</t>
  </si>
  <si>
    <t xml:space="preserve">"23:58:28 Coolers: Tblock -&gt; 32.00 C"
</t>
  </si>
  <si>
    <t xml:space="preserve">"00:02:38 Flow: Fixed -&gt; 500 umol/s"
</t>
  </si>
  <si>
    <t>00:03:52</t>
  </si>
  <si>
    <t>00:03:53</t>
  </si>
  <si>
    <t>00:03:54</t>
  </si>
  <si>
    <t>00:03:55</t>
  </si>
  <si>
    <t>00:03:56</t>
  </si>
  <si>
    <t>00:03:57</t>
  </si>
  <si>
    <t>00:03:58</t>
  </si>
  <si>
    <t>00:03:59</t>
  </si>
  <si>
    <t xml:space="preserve">"00:04:18 Coolers: Tblock -&gt; 37.00 C"
</t>
  </si>
  <si>
    <t xml:space="preserve">"00:07:16 Flow: Fixed -&gt; 500 umol/s"
</t>
  </si>
  <si>
    <t>00:09:13</t>
  </si>
  <si>
    <t>00:09:14</t>
  </si>
  <si>
    <t>00:09:15</t>
  </si>
  <si>
    <t>00:09:16</t>
  </si>
  <si>
    <t>00:09:17</t>
  </si>
  <si>
    <t>00:09:18</t>
  </si>
  <si>
    <t>00:09:19</t>
  </si>
  <si>
    <t>00:09:20</t>
  </si>
  <si>
    <t xml:space="preserve">"00:09:53 Coolers: Tblock -&gt; 42.00 C"
</t>
  </si>
  <si>
    <t xml:space="preserve">"00:15:13 Flow: Fixed -&gt; 500 umol/s"
</t>
  </si>
  <si>
    <t xml:space="preserve">"00:17:23 Flow: Fixed -&gt; 500 umol/s"
</t>
  </si>
  <si>
    <t>00:18:53</t>
  </si>
  <si>
    <t>00:18:54</t>
  </si>
  <si>
    <t>00:18:55</t>
  </si>
  <si>
    <t>00:18:56</t>
  </si>
  <si>
    <t>00:18:57</t>
  </si>
  <si>
    <t>00:18:58</t>
  </si>
  <si>
    <t>00:18:59</t>
  </si>
  <si>
    <t>00:19:00</t>
  </si>
  <si>
    <t xml:space="preserve">"00:19:12 Coolers: Tblock -&gt; 47.00 C"
</t>
  </si>
  <si>
    <t xml:space="preserve">"00:27:35 Flow: Fixed -&gt; 500 umol/s"
</t>
  </si>
  <si>
    <t xml:space="preserve">"00:29:00 Flow: Fixed -&gt; 500 umol/s"
</t>
  </si>
  <si>
    <t>00:29:45</t>
  </si>
  <si>
    <t>00:29:46</t>
  </si>
  <si>
    <t>00:29:47</t>
  </si>
  <si>
    <t>00:29:48</t>
  </si>
  <si>
    <t>00:29:49</t>
  </si>
  <si>
    <t>00:29:50</t>
  </si>
  <si>
    <t>00:29:51</t>
  </si>
  <si>
    <t>00:29:52</t>
  </si>
  <si>
    <t xml:space="preserve">"00:30:19 Coolers: Tblock -&gt; 50.00 C"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</si>
</sst>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17"/>
  <sheetViews>
    <sheetView tabSelected="1" topLeftCell="B1" workbookViewId="0">
      <selection activeCell="L1" sqref="L1:L1048576"/>
    </sheetView>
  </sheetViews>
  <sheetFormatPr defaultRowHeight="15" x14ac:dyDescent="0.25"/>
  <sheetData>
    <row r="1" spans="1:115" x14ac:dyDescent="0.25">
      <c r="A1" s="1" t="s">
        <v>0</v>
      </c>
    </row>
    <row r="2" spans="1:115" x14ac:dyDescent="0.25">
      <c r="A2" s="1" t="s">
        <v>1</v>
      </c>
    </row>
    <row r="3" spans="1:115" x14ac:dyDescent="0.25">
      <c r="A3" s="1" t="s">
        <v>2</v>
      </c>
      <c r="B3" s="1" t="s">
        <v>3</v>
      </c>
    </row>
    <row r="4" spans="1:115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5" x14ac:dyDescent="0.25">
      <c r="A5" s="1" t="s">
        <v>6</v>
      </c>
      <c r="B5" s="1">
        <v>4</v>
      </c>
    </row>
    <row r="6" spans="1:115" x14ac:dyDescent="0.25">
      <c r="A6" s="1" t="s">
        <v>7</v>
      </c>
      <c r="B6" s="1" t="s">
        <v>8</v>
      </c>
    </row>
    <row r="7" spans="1:115" x14ac:dyDescent="0.25">
      <c r="A7" s="1" t="s">
        <v>9</v>
      </c>
      <c r="B7" s="1" t="s">
        <v>10</v>
      </c>
    </row>
    <row r="9" spans="1:115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2" t="s">
        <v>16</v>
      </c>
      <c r="BG9" s="2" t="s">
        <v>26</v>
      </c>
      <c r="BH9" s="2" t="s">
        <v>27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  <c r="DK9" s="3" t="s">
        <v>67</v>
      </c>
    </row>
    <row r="10" spans="1:115" x14ac:dyDescent="0.25">
      <c r="A10" s="1" t="s">
        <v>68</v>
      </c>
      <c r="B10" s="1" t="s">
        <v>68</v>
      </c>
      <c r="C10" s="1" t="s">
        <v>68</v>
      </c>
      <c r="D10" s="1" t="s">
        <v>68</v>
      </c>
      <c r="E10" s="1" t="s">
        <v>68</v>
      </c>
      <c r="F10" s="1" t="s">
        <v>69</v>
      </c>
      <c r="G10" s="1" t="s">
        <v>69</v>
      </c>
      <c r="H10" s="1" t="s">
        <v>69</v>
      </c>
      <c r="I10" s="1" t="s">
        <v>69</v>
      </c>
      <c r="J10" s="1" t="s">
        <v>69</v>
      </c>
      <c r="K10" s="1" t="s">
        <v>69</v>
      </c>
      <c r="L10" s="1" t="s">
        <v>68</v>
      </c>
      <c r="M10" s="1" t="s">
        <v>69</v>
      </c>
      <c r="N10" s="1" t="s">
        <v>68</v>
      </c>
      <c r="O10" s="1" t="s">
        <v>69</v>
      </c>
      <c r="P10" s="1" t="s">
        <v>68</v>
      </c>
      <c r="Q10" s="1" t="s">
        <v>68</v>
      </c>
      <c r="R10" s="1" t="s">
        <v>68</v>
      </c>
      <c r="S10" s="1" t="s">
        <v>68</v>
      </c>
      <c r="T10" s="1" t="s">
        <v>68</v>
      </c>
      <c r="U10" s="1" t="s">
        <v>68</v>
      </c>
      <c r="V10" s="1" t="s">
        <v>68</v>
      </c>
      <c r="W10" s="1" t="s">
        <v>68</v>
      </c>
      <c r="X10" s="1" t="s">
        <v>68</v>
      </c>
      <c r="Y10" s="1" t="s">
        <v>68</v>
      </c>
      <c r="Z10" s="1" t="s">
        <v>68</v>
      </c>
      <c r="AA10" s="1" t="s">
        <v>68</v>
      </c>
      <c r="AB10" s="1" t="s">
        <v>68</v>
      </c>
      <c r="AC10" s="1" t="s">
        <v>68</v>
      </c>
      <c r="AD10" s="1" t="s">
        <v>68</v>
      </c>
      <c r="AE10" s="1" t="s">
        <v>68</v>
      </c>
      <c r="AF10" s="1" t="s">
        <v>68</v>
      </c>
      <c r="AG10" s="1" t="s">
        <v>68</v>
      </c>
      <c r="AH10" s="1" t="s">
        <v>68</v>
      </c>
      <c r="AI10" s="1" t="s">
        <v>68</v>
      </c>
      <c r="AJ10" s="1" t="s">
        <v>68</v>
      </c>
      <c r="AK10" s="1" t="s">
        <v>68</v>
      </c>
      <c r="AL10" s="1" t="s">
        <v>69</v>
      </c>
      <c r="AM10" s="1" t="s">
        <v>69</v>
      </c>
      <c r="AN10" s="1" t="s">
        <v>69</v>
      </c>
      <c r="AO10" s="1" t="s">
        <v>69</v>
      </c>
      <c r="AP10" s="1" t="s">
        <v>69</v>
      </c>
      <c r="AQ10" s="1" t="s">
        <v>69</v>
      </c>
      <c r="AR10" s="1" t="s">
        <v>69</v>
      </c>
      <c r="AS10" s="1" t="s">
        <v>69</v>
      </c>
      <c r="AT10" s="1" t="s">
        <v>69</v>
      </c>
      <c r="AU10" s="1" t="s">
        <v>69</v>
      </c>
      <c r="AV10" s="1" t="s">
        <v>69</v>
      </c>
      <c r="AW10" s="1" t="s">
        <v>69</v>
      </c>
      <c r="AX10" s="1" t="s">
        <v>69</v>
      </c>
      <c r="AY10" s="1" t="s">
        <v>69</v>
      </c>
      <c r="AZ10" s="1" t="s">
        <v>69</v>
      </c>
      <c r="BA10" s="1" t="s">
        <v>69</v>
      </c>
      <c r="BB10" s="1" t="s">
        <v>69</v>
      </c>
      <c r="BC10" s="1" t="s">
        <v>69</v>
      </c>
      <c r="BD10" s="1" t="s">
        <v>69</v>
      </c>
      <c r="BE10" s="1" t="s">
        <v>69</v>
      </c>
      <c r="BF10" s="2" t="s">
        <v>69</v>
      </c>
      <c r="BG10" s="2" t="s">
        <v>68</v>
      </c>
      <c r="BH10" s="2" t="s">
        <v>68</v>
      </c>
      <c r="BI10" s="3" t="s">
        <v>68</v>
      </c>
      <c r="BJ10" s="3" t="s">
        <v>68</v>
      </c>
      <c r="BK10" s="3" t="s">
        <v>68</v>
      </c>
      <c r="BL10" s="3" t="s">
        <v>69</v>
      </c>
      <c r="BM10" s="3" t="s">
        <v>69</v>
      </c>
      <c r="BN10" s="3" t="s">
        <v>69</v>
      </c>
      <c r="BO10" s="3" t="s">
        <v>69</v>
      </c>
      <c r="BP10" s="3" t="s">
        <v>69</v>
      </c>
      <c r="BQ10" s="3" t="s">
        <v>69</v>
      </c>
      <c r="BR10" s="3" t="s">
        <v>68</v>
      </c>
      <c r="BS10" s="3" t="s">
        <v>69</v>
      </c>
      <c r="BT10" s="3" t="s">
        <v>68</v>
      </c>
      <c r="BU10" s="3" t="s">
        <v>69</v>
      </c>
      <c r="BV10" s="3" t="s">
        <v>68</v>
      </c>
      <c r="BW10" s="3" t="s">
        <v>68</v>
      </c>
      <c r="BX10" s="3" t="s">
        <v>68</v>
      </c>
      <c r="BY10" s="3" t="s">
        <v>68</v>
      </c>
      <c r="BZ10" s="3" t="s">
        <v>68</v>
      </c>
      <c r="CA10" s="3" t="s">
        <v>68</v>
      </c>
      <c r="CB10" s="3" t="s">
        <v>68</v>
      </c>
      <c r="CC10" s="3" t="s">
        <v>68</v>
      </c>
      <c r="CD10" s="3" t="s">
        <v>68</v>
      </c>
      <c r="CE10" s="3" t="s">
        <v>68</v>
      </c>
      <c r="CF10" s="3" t="s">
        <v>68</v>
      </c>
      <c r="CG10" s="3" t="s">
        <v>68</v>
      </c>
      <c r="CH10" s="3" t="s">
        <v>68</v>
      </c>
      <c r="CI10" s="3" t="s">
        <v>68</v>
      </c>
      <c r="CJ10" s="3" t="s">
        <v>68</v>
      </c>
      <c r="CK10" s="3" t="s">
        <v>68</v>
      </c>
      <c r="CL10" s="3" t="s">
        <v>68</v>
      </c>
      <c r="CM10" s="3" t="s">
        <v>68</v>
      </c>
      <c r="CN10" s="3" t="s">
        <v>68</v>
      </c>
      <c r="CO10" s="3" t="s">
        <v>68</v>
      </c>
      <c r="CP10" s="3" t="s">
        <v>68</v>
      </c>
      <c r="CQ10" s="3" t="s">
        <v>68</v>
      </c>
      <c r="CR10" s="3" t="s">
        <v>69</v>
      </c>
      <c r="CS10" s="3" t="s">
        <v>69</v>
      </c>
      <c r="CT10" s="3" t="s">
        <v>69</v>
      </c>
      <c r="CU10" s="3" t="s">
        <v>69</v>
      </c>
      <c r="CV10" s="3" t="s">
        <v>69</v>
      </c>
      <c r="CW10" s="3" t="s">
        <v>69</v>
      </c>
      <c r="CX10" s="3" t="s">
        <v>69</v>
      </c>
      <c r="CY10" s="3" t="s">
        <v>69</v>
      </c>
      <c r="CZ10" s="3" t="s">
        <v>69</v>
      </c>
      <c r="DA10" s="3" t="s">
        <v>69</v>
      </c>
      <c r="DB10" s="3" t="s">
        <v>69</v>
      </c>
      <c r="DC10" s="3" t="s">
        <v>69</v>
      </c>
      <c r="DD10" s="3" t="s">
        <v>69</v>
      </c>
      <c r="DE10" s="3" t="s">
        <v>69</v>
      </c>
      <c r="DF10" s="3" t="s">
        <v>69</v>
      </c>
      <c r="DG10" s="3" t="s">
        <v>69</v>
      </c>
      <c r="DH10" s="3" t="s">
        <v>69</v>
      </c>
      <c r="DI10" s="3" t="s">
        <v>69</v>
      </c>
      <c r="DJ10" s="3" t="s">
        <v>69</v>
      </c>
      <c r="DK10" s="3" t="s">
        <v>69</v>
      </c>
    </row>
    <row r="11" spans="1:115" x14ac:dyDescent="0.25">
      <c r="A11" s="1" t="s">
        <v>9</v>
      </c>
      <c r="B11" s="1" t="s">
        <v>70</v>
      </c>
    </row>
    <row r="12" spans="1:115" x14ac:dyDescent="0.25">
      <c r="A12" s="1" t="s">
        <v>9</v>
      </c>
      <c r="B12" s="1" t="s">
        <v>71</v>
      </c>
    </row>
    <row r="13" spans="1:115" x14ac:dyDescent="0.25">
      <c r="A13" s="1" t="s">
        <v>9</v>
      </c>
      <c r="B13" s="1" t="s">
        <v>72</v>
      </c>
    </row>
    <row r="14" spans="1:115" x14ac:dyDescent="0.25">
      <c r="A14" s="1">
        <v>1</v>
      </c>
      <c r="B14" s="1" t="s">
        <v>73</v>
      </c>
      <c r="C14" s="1">
        <v>21060205</v>
      </c>
      <c r="D14" s="1">
        <v>1</v>
      </c>
      <c r="E14" s="1">
        <v>0</v>
      </c>
      <c r="F14">
        <f t="shared" ref="F14:F28" si="0">(S14-T14*(1000-U14)/(1000-V14))*AL14</f>
        <v>25.220876930985014</v>
      </c>
      <c r="G14">
        <f t="shared" ref="G14:G28" si="1">IF(AW14&lt;&gt;0,1/(1/AW14-1/O14),0)</f>
        <v>0.37534364351874783</v>
      </c>
      <c r="H14">
        <f t="shared" ref="H14:H28" si="2">((AZ14-AM14/2)*T14-F14)/(AZ14+AM14/2)</f>
        <v>263.59306627891385</v>
      </c>
      <c r="I14">
        <f t="shared" ref="I14:I28" si="3">AM14*1000</f>
        <v>10.729760383923601</v>
      </c>
      <c r="J14">
        <f t="shared" ref="J14:J28" si="4">(AR14-AX14)</f>
        <v>2.2744454810086139</v>
      </c>
      <c r="K14">
        <f t="shared" ref="K14:K28" si="5">(Q14+AQ14*E14)</f>
        <v>25.974218368530273</v>
      </c>
      <c r="L14" s="1">
        <v>0.94644957799999996</v>
      </c>
      <c r="M14">
        <f t="shared" ref="M14:M28" si="6">(L14*AF14+AG14)</f>
        <v>2.5295840407278334</v>
      </c>
      <c r="N14" s="1">
        <v>1</v>
      </c>
      <c r="O14">
        <f t="shared" ref="O14:O28" si="7">M14*(N14+1)*(N14+1)/(N14*N14+1)</f>
        <v>5.0591680814556668</v>
      </c>
      <c r="P14" s="1">
        <v>23.386157989501953</v>
      </c>
      <c r="Q14" s="1">
        <v>25.974218368530273</v>
      </c>
      <c r="R14" s="1">
        <v>22.015653610229492</v>
      </c>
      <c r="S14" s="1">
        <v>399.49942016601562</v>
      </c>
      <c r="T14" s="1">
        <v>393.92547607421875</v>
      </c>
      <c r="U14" s="1">
        <v>12.345013618469238</v>
      </c>
      <c r="V14" s="1">
        <v>14.346841812133789</v>
      </c>
      <c r="W14" s="1">
        <v>32.634426116943359</v>
      </c>
      <c r="X14" s="1">
        <v>37.926319122314453</v>
      </c>
      <c r="Y14" s="1">
        <v>500.01705932617188</v>
      </c>
      <c r="Z14" s="1">
        <v>1500.0887451171875</v>
      </c>
      <c r="AA14" s="1">
        <v>0.25605389475822449</v>
      </c>
      <c r="AB14" s="1">
        <v>76.300323486328125</v>
      </c>
      <c r="AC14" s="1">
        <v>3.5463106632232666</v>
      </c>
      <c r="AD14" s="1">
        <v>0.42420589923858643</v>
      </c>
      <c r="AE14" s="1">
        <v>0.66666668653488159</v>
      </c>
      <c r="AF14" s="1">
        <v>-0.21956524252891541</v>
      </c>
      <c r="AG14" s="1">
        <v>2.737391471862793</v>
      </c>
      <c r="AH14" s="1">
        <v>1</v>
      </c>
      <c r="AI14" s="1">
        <v>0</v>
      </c>
      <c r="AJ14" s="1">
        <v>0.15999999642372131</v>
      </c>
      <c r="AK14" s="1">
        <v>111115</v>
      </c>
      <c r="AL14">
        <f t="shared" ref="AL14:AL28" si="8">Y14*0.000001/(L14*0.0001)</f>
        <v>5.283081856117346</v>
      </c>
      <c r="AM14">
        <f t="shared" ref="AM14:AM28" si="9">(V14-U14)/(1000-V14)*AL14</f>
        <v>1.0729760383923601E-2</v>
      </c>
      <c r="AN14">
        <f t="shared" ref="AN14:AN28" si="10">(Q14+273.15)</f>
        <v>299.12421836853025</v>
      </c>
      <c r="AO14">
        <f t="shared" ref="AO14:AO28" si="11">(P14+273.15)</f>
        <v>296.53615798950193</v>
      </c>
      <c r="AP14">
        <f t="shared" ref="AP14:AP28" si="12">(Z14*AH14+AA14*AI14)*AJ14</f>
        <v>240.01419385401459</v>
      </c>
      <c r="AQ14">
        <f t="shared" ref="AQ14:AQ28" si="13">((AP14+0.00000010773*(AO14^4-AN14^4))-AM14*44100)/(M14*51.4+0.00000043092*AN14^3)</f>
        <v>-1.8553489772448755</v>
      </c>
      <c r="AR14">
        <f t="shared" ref="AR14:AR28" si="14">0.61365*EXP(17.502*K14/(240.97+K14))</f>
        <v>3.3691141522815999</v>
      </c>
      <c r="AS14">
        <f t="shared" ref="AS14:AS28" si="15">AR14*1000/AB14</f>
        <v>44.155961578397438</v>
      </c>
      <c r="AT14">
        <f t="shared" ref="AT14:AT28" si="16">(AS14-V14)</f>
        <v>29.809119766263649</v>
      </c>
      <c r="AU14">
        <f t="shared" ref="AU14:AU28" si="17">IF(E14,Q14,(P14+Q14)/2)</f>
        <v>24.680188179016113</v>
      </c>
      <c r="AV14">
        <f t="shared" ref="AV14:AV28" si="18">0.61365*EXP(17.502*AU14/(240.97+AU14))</f>
        <v>3.1195537428863638</v>
      </c>
      <c r="AW14">
        <f t="shared" ref="AW14:AW28" si="19">IF(AT14&lt;&gt;0,(1000-(AS14+V14)/2)/AT14*AM14,0)</f>
        <v>0.34941990687788294</v>
      </c>
      <c r="AX14">
        <f t="shared" ref="AX14:AX28" si="20">V14*AB14/1000</f>
        <v>1.0946686712729861</v>
      </c>
      <c r="AY14">
        <f t="shared" ref="AY14:AY28" si="21">(AV14-AX14)</f>
        <v>2.0248850716133777</v>
      </c>
      <c r="AZ14">
        <f t="shared" ref="AZ14:AZ28" si="22">1/(1.6/G14+1.37/O14)</f>
        <v>0.22057740802808798</v>
      </c>
      <c r="BA14">
        <f t="shared" ref="BA14:BA28" si="23">H14*AB14*0.001</f>
        <v>20.112236225834259</v>
      </c>
      <c r="BB14">
        <f t="shared" ref="BB14:BB28" si="24">H14/T14</f>
        <v>0.66914450140627812</v>
      </c>
      <c r="BC14">
        <f t="shared" ref="BC14:BC28" si="25">(1-AM14*AB14/AR14/G14)*100</f>
        <v>35.260161567290716</v>
      </c>
      <c r="BD14">
        <f t="shared" ref="BD14:BD28" si="26">(T14-F14/(O14/1.35))</f>
        <v>387.19547949995331</v>
      </c>
      <c r="BE14">
        <f t="shared" ref="BE14:BE28" si="27">F14*BC14/100/BD14</f>
        <v>2.2967525256332288E-2</v>
      </c>
    </row>
    <row r="15" spans="1:115" x14ac:dyDescent="0.25">
      <c r="A15" s="1">
        <v>2</v>
      </c>
      <c r="B15" s="1" t="s">
        <v>74</v>
      </c>
      <c r="C15" s="1">
        <v>21060205</v>
      </c>
      <c r="D15" s="1">
        <v>1</v>
      </c>
      <c r="E15" s="1">
        <v>0</v>
      </c>
      <c r="F15">
        <f t="shared" si="0"/>
        <v>25.220876930985014</v>
      </c>
      <c r="G15">
        <f t="shared" si="1"/>
        <v>0.37534364351874783</v>
      </c>
      <c r="H15">
        <f t="shared" si="2"/>
        <v>263.59306627891385</v>
      </c>
      <c r="I15">
        <f t="shared" si="3"/>
        <v>10.729760383923601</v>
      </c>
      <c r="J15">
        <f t="shared" si="4"/>
        <v>2.2744454810086139</v>
      </c>
      <c r="K15">
        <f t="shared" si="5"/>
        <v>25.974218368530273</v>
      </c>
      <c r="L15" s="1">
        <v>0.94644957799999996</v>
      </c>
      <c r="M15">
        <f t="shared" si="6"/>
        <v>2.5295840407278334</v>
      </c>
      <c r="N15" s="1">
        <v>1</v>
      </c>
      <c r="O15">
        <f t="shared" si="7"/>
        <v>5.0591680814556668</v>
      </c>
      <c r="P15" s="1">
        <v>23.386157989501953</v>
      </c>
      <c r="Q15" s="1">
        <v>25.974218368530273</v>
      </c>
      <c r="R15" s="1">
        <v>22.015653610229492</v>
      </c>
      <c r="S15" s="1">
        <v>399.49942016601562</v>
      </c>
      <c r="T15" s="1">
        <v>393.92547607421875</v>
      </c>
      <c r="U15" s="1">
        <v>12.345013618469238</v>
      </c>
      <c r="V15" s="1">
        <v>14.346841812133789</v>
      </c>
      <c r="W15" s="1">
        <v>32.634426116943359</v>
      </c>
      <c r="X15" s="1">
        <v>37.926319122314453</v>
      </c>
      <c r="Y15" s="1">
        <v>500.01705932617188</v>
      </c>
      <c r="Z15" s="1">
        <v>1500.0887451171875</v>
      </c>
      <c r="AA15" s="1">
        <v>0.25605389475822449</v>
      </c>
      <c r="AB15" s="1">
        <v>76.300323486328125</v>
      </c>
      <c r="AC15" s="1">
        <v>3.5463106632232666</v>
      </c>
      <c r="AD15" s="1">
        <v>0.42420589923858643</v>
      </c>
      <c r="AE15" s="1">
        <v>0.66666668653488159</v>
      </c>
      <c r="AF15" s="1">
        <v>-0.21956524252891541</v>
      </c>
      <c r="AG15" s="1">
        <v>2.737391471862793</v>
      </c>
      <c r="AH15" s="1">
        <v>1</v>
      </c>
      <c r="AI15" s="1">
        <v>0</v>
      </c>
      <c r="AJ15" s="1">
        <v>0.15999999642372131</v>
      </c>
      <c r="AK15" s="1">
        <v>111115</v>
      </c>
      <c r="AL15">
        <f t="shared" si="8"/>
        <v>5.283081856117346</v>
      </c>
      <c r="AM15">
        <f t="shared" si="9"/>
        <v>1.0729760383923601E-2</v>
      </c>
      <c r="AN15">
        <f t="shared" si="10"/>
        <v>299.12421836853025</v>
      </c>
      <c r="AO15">
        <f t="shared" si="11"/>
        <v>296.53615798950193</v>
      </c>
      <c r="AP15">
        <f t="shared" si="12"/>
        <v>240.01419385401459</v>
      </c>
      <c r="AQ15">
        <f t="shared" si="13"/>
        <v>-1.8553489772448755</v>
      </c>
      <c r="AR15">
        <f t="shared" si="14"/>
        <v>3.3691141522815999</v>
      </c>
      <c r="AS15">
        <f t="shared" si="15"/>
        <v>44.155961578397438</v>
      </c>
      <c r="AT15">
        <f t="shared" si="16"/>
        <v>29.809119766263649</v>
      </c>
      <c r="AU15">
        <f t="shared" si="17"/>
        <v>24.680188179016113</v>
      </c>
      <c r="AV15">
        <f t="shared" si="18"/>
        <v>3.1195537428863638</v>
      </c>
      <c r="AW15">
        <f t="shared" si="19"/>
        <v>0.34941990687788294</v>
      </c>
      <c r="AX15">
        <f t="shared" si="20"/>
        <v>1.0946686712729861</v>
      </c>
      <c r="AY15">
        <f t="shared" si="21"/>
        <v>2.0248850716133777</v>
      </c>
      <c r="AZ15">
        <f t="shared" si="22"/>
        <v>0.22057740802808798</v>
      </c>
      <c r="BA15">
        <f t="shared" si="23"/>
        <v>20.112236225834259</v>
      </c>
      <c r="BB15">
        <f t="shared" si="24"/>
        <v>0.66914450140627812</v>
      </c>
      <c r="BC15">
        <f t="shared" si="25"/>
        <v>35.260161567290716</v>
      </c>
      <c r="BD15">
        <f t="shared" si="26"/>
        <v>387.19547949995331</v>
      </c>
      <c r="BE15">
        <f t="shared" si="27"/>
        <v>2.2967525256332288E-2</v>
      </c>
    </row>
    <row r="16" spans="1:115" x14ac:dyDescent="0.25">
      <c r="A16" s="1">
        <v>3</v>
      </c>
      <c r="B16" s="1" t="s">
        <v>74</v>
      </c>
      <c r="C16" s="1">
        <v>21060205</v>
      </c>
      <c r="D16" s="1">
        <v>1</v>
      </c>
      <c r="E16" s="1">
        <v>0</v>
      </c>
      <c r="F16">
        <f t="shared" si="0"/>
        <v>23.39548799641673</v>
      </c>
      <c r="G16">
        <f t="shared" si="1"/>
        <v>0.37517315655192945</v>
      </c>
      <c r="H16">
        <f t="shared" si="2"/>
        <v>271.63761137054775</v>
      </c>
      <c r="I16">
        <f t="shared" si="3"/>
        <v>10.723726780365595</v>
      </c>
      <c r="J16">
        <f t="shared" si="4"/>
        <v>2.2741385523641524</v>
      </c>
      <c r="K16">
        <f t="shared" si="5"/>
        <v>25.972015380859375</v>
      </c>
      <c r="L16" s="1">
        <v>0.94644957799999996</v>
      </c>
      <c r="M16">
        <f t="shared" si="6"/>
        <v>2.5295840407278334</v>
      </c>
      <c r="N16" s="1">
        <v>1</v>
      </c>
      <c r="O16">
        <f t="shared" si="7"/>
        <v>5.0591680814556668</v>
      </c>
      <c r="P16" s="1">
        <v>23.385278701782227</v>
      </c>
      <c r="Q16" s="1">
        <v>25.972015380859375</v>
      </c>
      <c r="R16" s="1">
        <v>22.015399932861328</v>
      </c>
      <c r="S16" s="1">
        <v>399.16159057617187</v>
      </c>
      <c r="T16" s="1">
        <v>393.93350219726562</v>
      </c>
      <c r="U16" s="1">
        <v>12.344355583190918</v>
      </c>
      <c r="V16" s="1">
        <v>14.345097541809082</v>
      </c>
      <c r="W16" s="1">
        <v>32.634437561035156</v>
      </c>
      <c r="X16" s="1">
        <v>37.923744201660156</v>
      </c>
      <c r="Y16" s="1">
        <v>500.00808715820312</v>
      </c>
      <c r="Z16" s="1">
        <v>1500.0648193359375</v>
      </c>
      <c r="AA16" s="1">
        <v>0.20863610506057739</v>
      </c>
      <c r="AB16" s="1">
        <v>76.300376892089844</v>
      </c>
      <c r="AC16" s="1">
        <v>3.5463106632232666</v>
      </c>
      <c r="AD16" s="1">
        <v>0.42420589923858643</v>
      </c>
      <c r="AE16" s="1">
        <v>0.66666668653488159</v>
      </c>
      <c r="AF16" s="1">
        <v>-0.21956524252891541</v>
      </c>
      <c r="AG16" s="1">
        <v>2.737391471862793</v>
      </c>
      <c r="AH16" s="1">
        <v>1</v>
      </c>
      <c r="AI16" s="1">
        <v>0</v>
      </c>
      <c r="AJ16" s="1">
        <v>0.15999999642372131</v>
      </c>
      <c r="AK16" s="1">
        <v>111115</v>
      </c>
      <c r="AL16">
        <f t="shared" si="8"/>
        <v>5.2829870579561202</v>
      </c>
      <c r="AM16">
        <f t="shared" si="9"/>
        <v>1.0723726780365594E-2</v>
      </c>
      <c r="AN16">
        <f t="shared" si="10"/>
        <v>299.12201538085935</v>
      </c>
      <c r="AO16">
        <f t="shared" si="11"/>
        <v>296.5352787017822</v>
      </c>
      <c r="AP16">
        <f t="shared" si="12"/>
        <v>240.01036572910016</v>
      </c>
      <c r="AQ16">
        <f t="shared" si="13"/>
        <v>-1.8533899435527421</v>
      </c>
      <c r="AR16">
        <f t="shared" si="14"/>
        <v>3.3686749013579766</v>
      </c>
      <c r="AS16">
        <f t="shared" si="15"/>
        <v>44.150173807427301</v>
      </c>
      <c r="AT16">
        <f t="shared" si="16"/>
        <v>29.805076265618219</v>
      </c>
      <c r="AU16">
        <f t="shared" si="17"/>
        <v>24.678647041320801</v>
      </c>
      <c r="AV16">
        <f t="shared" si="18"/>
        <v>3.119266435470335</v>
      </c>
      <c r="AW16">
        <f t="shared" si="19"/>
        <v>0.34927215195311928</v>
      </c>
      <c r="AX16">
        <f t="shared" si="20"/>
        <v>1.0945363489938245</v>
      </c>
      <c r="AY16">
        <f t="shared" si="21"/>
        <v>2.0247300864765103</v>
      </c>
      <c r="AZ16">
        <f t="shared" si="22"/>
        <v>0.22048320022481363</v>
      </c>
      <c r="BA16">
        <f t="shared" si="23"/>
        <v>20.726052125639825</v>
      </c>
      <c r="BB16">
        <f t="shared" si="24"/>
        <v>0.68955194177550005</v>
      </c>
      <c r="BC16">
        <f t="shared" si="25"/>
        <v>35.258677663589943</v>
      </c>
      <c r="BD16">
        <f t="shared" si="26"/>
        <v>387.6905965877578</v>
      </c>
      <c r="BE16">
        <f t="shared" si="27"/>
        <v>2.1277120913128E-2</v>
      </c>
    </row>
    <row r="17" spans="1:115" x14ac:dyDescent="0.25">
      <c r="A17" s="1">
        <v>4</v>
      </c>
      <c r="B17" s="1" t="s">
        <v>75</v>
      </c>
      <c r="C17" s="1">
        <v>21060205</v>
      </c>
      <c r="D17" s="1">
        <v>1</v>
      </c>
      <c r="E17" s="1">
        <v>0</v>
      </c>
      <c r="F17">
        <f t="shared" si="0"/>
        <v>21.723741862957652</v>
      </c>
      <c r="G17">
        <f t="shared" si="1"/>
        <v>0.37532913333199541</v>
      </c>
      <c r="H17">
        <f t="shared" si="2"/>
        <v>279.02618654273715</v>
      </c>
      <c r="I17">
        <f t="shared" si="3"/>
        <v>10.724309885816682</v>
      </c>
      <c r="J17">
        <f t="shared" si="4"/>
        <v>2.2733949790968433</v>
      </c>
      <c r="K17">
        <f t="shared" si="5"/>
        <v>25.968734741210938</v>
      </c>
      <c r="L17" s="1">
        <v>0.94644957799999996</v>
      </c>
      <c r="M17">
        <f t="shared" si="6"/>
        <v>2.5295840407278334</v>
      </c>
      <c r="N17" s="1">
        <v>1</v>
      </c>
      <c r="O17">
        <f t="shared" si="7"/>
        <v>5.0591680814556668</v>
      </c>
      <c r="P17" s="1">
        <v>23.385028839111328</v>
      </c>
      <c r="Q17" s="1">
        <v>25.968734741210938</v>
      </c>
      <c r="R17" s="1">
        <v>22.015447616577148</v>
      </c>
      <c r="S17" s="1">
        <v>398.78598022460937</v>
      </c>
      <c r="T17" s="1">
        <v>393.87411499023437</v>
      </c>
      <c r="U17" s="1">
        <v>12.345278739929199</v>
      </c>
      <c r="V17" s="1">
        <v>14.346246719360352</v>
      </c>
      <c r="W17" s="1">
        <v>32.637424468994141</v>
      </c>
      <c r="X17" s="1">
        <v>37.927421569824219</v>
      </c>
      <c r="Y17" s="1">
        <v>499.97821044921875</v>
      </c>
      <c r="Z17" s="1">
        <v>1500.0810546875</v>
      </c>
      <c r="AA17" s="1">
        <v>0.2690947949886322</v>
      </c>
      <c r="AB17" s="1">
        <v>76.300506591796875</v>
      </c>
      <c r="AC17" s="1">
        <v>3.5463106632232666</v>
      </c>
      <c r="AD17" s="1">
        <v>0.42420589923858643</v>
      </c>
      <c r="AE17" s="1">
        <v>0.66666668653488159</v>
      </c>
      <c r="AF17" s="1">
        <v>-0.21956524252891541</v>
      </c>
      <c r="AG17" s="1">
        <v>2.737391471862793</v>
      </c>
      <c r="AH17" s="1">
        <v>1</v>
      </c>
      <c r="AI17" s="1">
        <v>0</v>
      </c>
      <c r="AJ17" s="1">
        <v>0.15999999642372131</v>
      </c>
      <c r="AK17" s="1">
        <v>111115</v>
      </c>
      <c r="AL17">
        <f t="shared" si="8"/>
        <v>5.2826713865280919</v>
      </c>
      <c r="AM17">
        <f t="shared" si="9"/>
        <v>1.0724309885816682E-2</v>
      </c>
      <c r="AN17">
        <f t="shared" si="10"/>
        <v>299.11873474121091</v>
      </c>
      <c r="AO17">
        <f t="shared" si="11"/>
        <v>296.53502883911131</v>
      </c>
      <c r="AP17">
        <f t="shared" si="12"/>
        <v>240.0129633852921</v>
      </c>
      <c r="AQ17">
        <f t="shared" si="13"/>
        <v>-1.8533107731853842</v>
      </c>
      <c r="AR17">
        <f t="shared" si="14"/>
        <v>3.368020871474942</v>
      </c>
      <c r="AS17">
        <f t="shared" si="15"/>
        <v>44.141526995274766</v>
      </c>
      <c r="AT17">
        <f t="shared" si="16"/>
        <v>29.795280275914415</v>
      </c>
      <c r="AU17">
        <f t="shared" si="17"/>
        <v>24.676881790161133</v>
      </c>
      <c r="AV17">
        <f t="shared" si="18"/>
        <v>3.1189373759991414</v>
      </c>
      <c r="AW17">
        <f t="shared" si="19"/>
        <v>0.34940733178162869</v>
      </c>
      <c r="AX17">
        <f t="shared" si="20"/>
        <v>1.0946258923780987</v>
      </c>
      <c r="AY17">
        <f t="shared" si="21"/>
        <v>2.0243114836210427</v>
      </c>
      <c r="AZ17">
        <f t="shared" si="22"/>
        <v>0.22056939017831481</v>
      </c>
      <c r="BA17">
        <f t="shared" si="23"/>
        <v>21.28983938558806</v>
      </c>
      <c r="BB17">
        <f t="shared" si="24"/>
        <v>0.70841463280636063</v>
      </c>
      <c r="BC17">
        <f t="shared" si="25"/>
        <v>35.269386075863373</v>
      </c>
      <c r="BD17">
        <f t="shared" si="26"/>
        <v>388.07730194848335</v>
      </c>
      <c r="BE17">
        <f t="shared" si="27"/>
        <v>1.9743052091172251E-2</v>
      </c>
    </row>
    <row r="18" spans="1:115" x14ac:dyDescent="0.25">
      <c r="A18" s="1">
        <v>5</v>
      </c>
      <c r="B18" s="1" t="s">
        <v>75</v>
      </c>
      <c r="C18" s="1">
        <v>21060205</v>
      </c>
      <c r="D18" s="1">
        <v>1</v>
      </c>
      <c r="E18" s="1">
        <v>0</v>
      </c>
      <c r="F18">
        <f t="shared" si="0"/>
        <v>21.296126266470996</v>
      </c>
      <c r="G18">
        <f t="shared" si="1"/>
        <v>0.37521866075773969</v>
      </c>
      <c r="H18">
        <f t="shared" si="2"/>
        <v>280.85659292303075</v>
      </c>
      <c r="I18">
        <f t="shared" si="3"/>
        <v>10.717945892879918</v>
      </c>
      <c r="J18">
        <f t="shared" si="4"/>
        <v>2.2726876115190651</v>
      </c>
      <c r="K18">
        <f t="shared" si="5"/>
        <v>25.964471817016602</v>
      </c>
      <c r="L18" s="1">
        <v>0.94644957799999996</v>
      </c>
      <c r="M18">
        <f t="shared" si="6"/>
        <v>2.5295840407278334</v>
      </c>
      <c r="N18" s="1">
        <v>1</v>
      </c>
      <c r="O18">
        <f t="shared" si="7"/>
        <v>5.0591680814556668</v>
      </c>
      <c r="P18" s="1">
        <v>23.384428024291992</v>
      </c>
      <c r="Q18" s="1">
        <v>25.964471817016602</v>
      </c>
      <c r="R18" s="1">
        <v>22.015415191650391</v>
      </c>
      <c r="S18" s="1">
        <v>398.66146850585937</v>
      </c>
      <c r="T18" s="1">
        <v>393.830810546875</v>
      </c>
      <c r="U18" s="1">
        <v>12.344449043273926</v>
      </c>
      <c r="V18" s="1">
        <v>14.344358444213867</v>
      </c>
      <c r="W18" s="1">
        <v>32.636466979980469</v>
      </c>
      <c r="X18" s="1">
        <v>37.923866271972656</v>
      </c>
      <c r="Y18" s="1">
        <v>499.94696044921875</v>
      </c>
      <c r="Z18" s="1">
        <v>1500.0740966796875</v>
      </c>
      <c r="AA18" s="1">
        <v>0.23115846514701843</v>
      </c>
      <c r="AB18" s="1">
        <v>76.300628662109375</v>
      </c>
      <c r="AC18" s="1">
        <v>3.5463106632232666</v>
      </c>
      <c r="AD18" s="1">
        <v>0.42420589923858643</v>
      </c>
      <c r="AE18" s="1">
        <v>0.66666668653488159</v>
      </c>
      <c r="AF18" s="1">
        <v>-0.21956524252891541</v>
      </c>
      <c r="AG18" s="1">
        <v>2.737391471862793</v>
      </c>
      <c r="AH18" s="1">
        <v>1</v>
      </c>
      <c r="AI18" s="1">
        <v>0</v>
      </c>
      <c r="AJ18" s="1">
        <v>0.15999999642372131</v>
      </c>
      <c r="AK18" s="1">
        <v>111115</v>
      </c>
      <c r="AL18">
        <f t="shared" si="8"/>
        <v>5.2823412051774277</v>
      </c>
      <c r="AM18">
        <f t="shared" si="9"/>
        <v>1.0717945892879917E-2</v>
      </c>
      <c r="AN18">
        <f t="shared" si="10"/>
        <v>299.11447181701658</v>
      </c>
      <c r="AO18">
        <f t="shared" si="11"/>
        <v>296.53442802429197</v>
      </c>
      <c r="AP18">
        <f t="shared" si="12"/>
        <v>240.01185010406698</v>
      </c>
      <c r="AQ18">
        <f t="shared" si="13"/>
        <v>-1.8510428152713372</v>
      </c>
      <c r="AR18">
        <f t="shared" si="14"/>
        <v>3.36717117856722</v>
      </c>
      <c r="AS18">
        <f t="shared" si="15"/>
        <v>44.130320255661871</v>
      </c>
      <c r="AT18">
        <f t="shared" si="16"/>
        <v>29.785961811448004</v>
      </c>
      <c r="AU18">
        <f t="shared" si="17"/>
        <v>24.674449920654297</v>
      </c>
      <c r="AV18">
        <f t="shared" si="18"/>
        <v>3.1184841022686998</v>
      </c>
      <c r="AW18">
        <f t="shared" si="19"/>
        <v>0.34931158971930842</v>
      </c>
      <c r="AX18">
        <f t="shared" si="20"/>
        <v>1.0944835670481552</v>
      </c>
      <c r="AY18">
        <f t="shared" si="21"/>
        <v>2.0240005352205444</v>
      </c>
      <c r="AZ18">
        <f t="shared" si="22"/>
        <v>0.22050834546972056</v>
      </c>
      <c r="BA18">
        <f t="shared" si="23"/>
        <v>21.429534603925386</v>
      </c>
      <c r="BB18">
        <f t="shared" si="24"/>
        <v>0.7131402251972927</v>
      </c>
      <c r="BC18">
        <f t="shared" si="25"/>
        <v>35.272318361621139</v>
      </c>
      <c r="BD18">
        <f t="shared" si="26"/>
        <v>388.14810343043865</v>
      </c>
      <c r="BE18">
        <f t="shared" si="27"/>
        <v>1.9352503307409969E-2</v>
      </c>
    </row>
    <row r="19" spans="1:115" x14ac:dyDescent="0.25">
      <c r="A19" s="1">
        <v>6</v>
      </c>
      <c r="B19" s="1" t="s">
        <v>76</v>
      </c>
      <c r="C19" s="1">
        <v>21060205</v>
      </c>
      <c r="D19" s="1">
        <v>1</v>
      </c>
      <c r="E19" s="1">
        <v>0</v>
      </c>
      <c r="F19">
        <f t="shared" si="0"/>
        <v>23.559501956892625</v>
      </c>
      <c r="G19">
        <f t="shared" si="1"/>
        <v>0.37545992323847216</v>
      </c>
      <c r="H19">
        <f t="shared" si="2"/>
        <v>270.81093336514527</v>
      </c>
      <c r="I19">
        <f t="shared" si="3"/>
        <v>10.718187761270112</v>
      </c>
      <c r="J19">
        <f t="shared" si="4"/>
        <v>2.2714084256491933</v>
      </c>
      <c r="K19">
        <f t="shared" si="5"/>
        <v>25.957609176635742</v>
      </c>
      <c r="L19" s="1">
        <v>0.94644957799999996</v>
      </c>
      <c r="M19">
        <f t="shared" si="6"/>
        <v>2.5295840407278334</v>
      </c>
      <c r="N19" s="1">
        <v>1</v>
      </c>
      <c r="O19">
        <f t="shared" si="7"/>
        <v>5.0591680814556668</v>
      </c>
      <c r="P19" s="1">
        <v>23.384031295776367</v>
      </c>
      <c r="Q19" s="1">
        <v>25.957609176635742</v>
      </c>
      <c r="R19" s="1">
        <v>22.015356063842773</v>
      </c>
      <c r="S19" s="1">
        <v>398.98825073242187</v>
      </c>
      <c r="T19" s="1">
        <v>393.72894287109375</v>
      </c>
      <c r="U19" s="1">
        <v>12.343066215515137</v>
      </c>
      <c r="V19" s="1">
        <v>14.343159675598145</v>
      </c>
      <c r="W19" s="1">
        <v>32.633689880371094</v>
      </c>
      <c r="X19" s="1">
        <v>37.921710968017578</v>
      </c>
      <c r="Y19" s="1">
        <v>499.912841796875</v>
      </c>
      <c r="Z19" s="1">
        <v>1500.075927734375</v>
      </c>
      <c r="AA19" s="1">
        <v>0.20626442134380341</v>
      </c>
      <c r="AB19" s="1">
        <v>76.300849914550781</v>
      </c>
      <c r="AC19" s="1">
        <v>3.5463106632232666</v>
      </c>
      <c r="AD19" s="1">
        <v>0.42420589923858643</v>
      </c>
      <c r="AE19" s="1">
        <v>1</v>
      </c>
      <c r="AF19" s="1">
        <v>-0.21956524252891541</v>
      </c>
      <c r="AG19" s="1">
        <v>2.737391471862793</v>
      </c>
      <c r="AH19" s="1">
        <v>1</v>
      </c>
      <c r="AI19" s="1">
        <v>0</v>
      </c>
      <c r="AJ19" s="1">
        <v>0.15999999642372131</v>
      </c>
      <c r="AK19" s="1">
        <v>111115</v>
      </c>
      <c r="AL19">
        <f t="shared" si="8"/>
        <v>5.2819807142105883</v>
      </c>
      <c r="AM19">
        <f t="shared" si="9"/>
        <v>1.0718187761270112E-2</v>
      </c>
      <c r="AN19">
        <f t="shared" si="10"/>
        <v>299.10760917663572</v>
      </c>
      <c r="AO19">
        <f t="shared" si="11"/>
        <v>296.53403129577634</v>
      </c>
      <c r="AP19">
        <f t="shared" si="12"/>
        <v>240.01214307281043</v>
      </c>
      <c r="AQ19">
        <f t="shared" si="13"/>
        <v>-1.8505988960291377</v>
      </c>
      <c r="AR19">
        <f t="shared" si="14"/>
        <v>3.3658036993574441</v>
      </c>
      <c r="AS19">
        <f t="shared" si="15"/>
        <v>44.112270087774952</v>
      </c>
      <c r="AT19">
        <f t="shared" si="16"/>
        <v>29.769110412176808</v>
      </c>
      <c r="AU19">
        <f t="shared" si="17"/>
        <v>24.670820236206055</v>
      </c>
      <c r="AV19">
        <f t="shared" si="18"/>
        <v>3.1178076761047566</v>
      </c>
      <c r="AW19">
        <f t="shared" si="19"/>
        <v>0.34952067701288381</v>
      </c>
      <c r="AX19">
        <f t="shared" si="20"/>
        <v>1.094395273708251</v>
      </c>
      <c r="AY19">
        <f t="shared" si="21"/>
        <v>2.0234124023965059</v>
      </c>
      <c r="AZ19">
        <f t="shared" si="22"/>
        <v>0.22064165902194946</v>
      </c>
      <c r="BA19">
        <f t="shared" si="23"/>
        <v>20.663104381913364</v>
      </c>
      <c r="BB19">
        <f t="shared" si="24"/>
        <v>0.68781058204757972</v>
      </c>
      <c r="BC19">
        <f t="shared" si="25"/>
        <v>35.285981924785212</v>
      </c>
      <c r="BD19">
        <f t="shared" si="26"/>
        <v>387.44227140066226</v>
      </c>
      <c r="BE19">
        <f t="shared" si="27"/>
        <v>2.1456620032773068E-2</v>
      </c>
    </row>
    <row r="20" spans="1:115" x14ac:dyDescent="0.25">
      <c r="A20" s="1">
        <v>7</v>
      </c>
      <c r="B20" s="1" t="s">
        <v>76</v>
      </c>
      <c r="C20" s="1">
        <v>21060205</v>
      </c>
      <c r="D20" s="1">
        <v>1</v>
      </c>
      <c r="E20" s="1">
        <v>0</v>
      </c>
      <c r="F20">
        <f t="shared" si="0"/>
        <v>26.759187493795359</v>
      </c>
      <c r="G20">
        <f t="shared" si="1"/>
        <v>0.37559803457389401</v>
      </c>
      <c r="H20">
        <f t="shared" si="2"/>
        <v>256.65567839451421</v>
      </c>
      <c r="I20">
        <f t="shared" si="3"/>
        <v>10.715847684967997</v>
      </c>
      <c r="J20">
        <f t="shared" si="4"/>
        <v>2.2701594418312174</v>
      </c>
      <c r="K20">
        <f t="shared" si="5"/>
        <v>25.950727462768555</v>
      </c>
      <c r="L20" s="1">
        <v>0.94644957799999996</v>
      </c>
      <c r="M20">
        <f t="shared" si="6"/>
        <v>2.5295840407278334</v>
      </c>
      <c r="N20" s="1">
        <v>1</v>
      </c>
      <c r="O20">
        <f t="shared" si="7"/>
        <v>5.0591680814556668</v>
      </c>
      <c r="P20" s="1">
        <v>23.383516311645508</v>
      </c>
      <c r="Q20" s="1">
        <v>25.950727462768555</v>
      </c>
      <c r="R20" s="1">
        <v>22.015148162841797</v>
      </c>
      <c r="S20" s="1">
        <v>399.54421997070312</v>
      </c>
      <c r="T20" s="1">
        <v>393.6795654296875</v>
      </c>
      <c r="U20" s="1">
        <v>12.341946601867676</v>
      </c>
      <c r="V20" s="1">
        <v>14.341554641723633</v>
      </c>
      <c r="W20" s="1">
        <v>32.631763458251953</v>
      </c>
      <c r="X20" s="1">
        <v>37.918670654296875</v>
      </c>
      <c r="Y20" s="1">
        <v>499.92584228515625</v>
      </c>
      <c r="Z20" s="1">
        <v>1500.084716796875</v>
      </c>
      <c r="AA20" s="1">
        <v>0.2038935124874115</v>
      </c>
      <c r="AB20" s="1">
        <v>76.300895690917969</v>
      </c>
      <c r="AC20" s="1">
        <v>3.5463106632232666</v>
      </c>
      <c r="AD20" s="1">
        <v>0.42420589923858643</v>
      </c>
      <c r="AE20" s="1">
        <v>1</v>
      </c>
      <c r="AF20" s="1">
        <v>-0.21956524252891541</v>
      </c>
      <c r="AG20" s="1">
        <v>2.737391471862793</v>
      </c>
      <c r="AH20" s="1">
        <v>1</v>
      </c>
      <c r="AI20" s="1">
        <v>0</v>
      </c>
      <c r="AJ20" s="1">
        <v>0.15999999642372131</v>
      </c>
      <c r="AK20" s="1">
        <v>111115</v>
      </c>
      <c r="AL20">
        <f t="shared" si="8"/>
        <v>5.2821180748115486</v>
      </c>
      <c r="AM20">
        <f t="shared" si="9"/>
        <v>1.0715847684967998E-2</v>
      </c>
      <c r="AN20">
        <f t="shared" si="10"/>
        <v>299.10072746276853</v>
      </c>
      <c r="AO20">
        <f t="shared" si="11"/>
        <v>296.53351631164549</v>
      </c>
      <c r="AP20">
        <f t="shared" si="12"/>
        <v>240.013549322779</v>
      </c>
      <c r="AQ20">
        <f t="shared" si="13"/>
        <v>-1.8493506068055086</v>
      </c>
      <c r="AR20">
        <f t="shared" si="14"/>
        <v>3.3644329065949727</v>
      </c>
      <c r="AS20">
        <f t="shared" si="15"/>
        <v>44.094278004595409</v>
      </c>
      <c r="AT20">
        <f t="shared" si="16"/>
        <v>29.752723362871777</v>
      </c>
      <c r="AU20">
        <f t="shared" si="17"/>
        <v>24.667121887207031</v>
      </c>
      <c r="AV20">
        <f t="shared" si="18"/>
        <v>3.1171185855548535</v>
      </c>
      <c r="AW20">
        <f t="shared" si="19"/>
        <v>0.34964036122348396</v>
      </c>
      <c r="AX20">
        <f t="shared" si="20"/>
        <v>1.0942734647637553</v>
      </c>
      <c r="AY20">
        <f t="shared" si="21"/>
        <v>2.0228451207910982</v>
      </c>
      <c r="AZ20">
        <f t="shared" si="22"/>
        <v>0.22071797010491545</v>
      </c>
      <c r="BA20">
        <f t="shared" si="23"/>
        <v>19.583058145661617</v>
      </c>
      <c r="BB20">
        <f t="shared" si="24"/>
        <v>0.65194056520150723</v>
      </c>
      <c r="BC20">
        <f t="shared" si="25"/>
        <v>35.297511388216599</v>
      </c>
      <c r="BD20">
        <f t="shared" si="26"/>
        <v>386.53908254100088</v>
      </c>
      <c r="BE20">
        <f t="shared" si="27"/>
        <v>2.4435633237719929E-2</v>
      </c>
    </row>
    <row r="21" spans="1:115" x14ac:dyDescent="0.25">
      <c r="A21" s="1">
        <v>8</v>
      </c>
      <c r="B21" s="1" t="s">
        <v>77</v>
      </c>
      <c r="C21" s="1">
        <v>21060205</v>
      </c>
      <c r="D21" s="1">
        <v>1</v>
      </c>
      <c r="E21" s="1">
        <v>0</v>
      </c>
      <c r="F21">
        <f t="shared" si="0"/>
        <v>30.156837930239035</v>
      </c>
      <c r="G21">
        <f t="shared" si="1"/>
        <v>0.3755652851123884</v>
      </c>
      <c r="H21">
        <f t="shared" si="2"/>
        <v>241.56502019752787</v>
      </c>
      <c r="I21">
        <f t="shared" si="3"/>
        <v>10.711730098883072</v>
      </c>
      <c r="J21">
        <f t="shared" si="4"/>
        <v>2.2694803605018175</v>
      </c>
      <c r="K21">
        <f t="shared" si="5"/>
        <v>25.946853637695313</v>
      </c>
      <c r="L21" s="1">
        <v>0.94644957799999996</v>
      </c>
      <c r="M21">
        <f t="shared" si="6"/>
        <v>2.5295840407278334</v>
      </c>
      <c r="N21" s="1">
        <v>1</v>
      </c>
      <c r="O21">
        <f t="shared" si="7"/>
        <v>5.0591680814556668</v>
      </c>
      <c r="P21" s="1">
        <v>23.382888793945313</v>
      </c>
      <c r="Q21" s="1">
        <v>25.946853637695313</v>
      </c>
      <c r="R21" s="1">
        <v>22.0150146484375</v>
      </c>
      <c r="S21" s="1">
        <v>400.12887573242187</v>
      </c>
      <c r="T21" s="1">
        <v>393.621337890625</v>
      </c>
      <c r="U21" s="1">
        <v>12.341506004333496</v>
      </c>
      <c r="V21" s="1">
        <v>14.340370178222656</v>
      </c>
      <c r="W21" s="1">
        <v>32.63177490234375</v>
      </c>
      <c r="X21" s="1">
        <v>37.916904449462891</v>
      </c>
      <c r="Y21" s="1">
        <v>499.92031860351562</v>
      </c>
      <c r="Z21" s="1">
        <v>1500.1202392578125</v>
      </c>
      <c r="AA21" s="1">
        <v>0.19203951954841614</v>
      </c>
      <c r="AB21" s="1">
        <v>76.300758361816406</v>
      </c>
      <c r="AC21" s="1">
        <v>3.5463106632232666</v>
      </c>
      <c r="AD21" s="1">
        <v>0.42420589923858643</v>
      </c>
      <c r="AE21" s="1">
        <v>1</v>
      </c>
      <c r="AF21" s="1">
        <v>-0.21956524252891541</v>
      </c>
      <c r="AG21" s="1">
        <v>2.737391471862793</v>
      </c>
      <c r="AH21" s="1">
        <v>1</v>
      </c>
      <c r="AI21" s="1">
        <v>0</v>
      </c>
      <c r="AJ21" s="1">
        <v>0.15999999642372131</v>
      </c>
      <c r="AK21" s="1">
        <v>111115</v>
      </c>
      <c r="AL21">
        <f t="shared" si="8"/>
        <v>5.2820597126782767</v>
      </c>
      <c r="AM21">
        <f t="shared" si="9"/>
        <v>1.0711730098883071E-2</v>
      </c>
      <c r="AN21">
        <f t="shared" si="10"/>
        <v>299.09685363769529</v>
      </c>
      <c r="AO21">
        <f t="shared" si="11"/>
        <v>296.53288879394529</v>
      </c>
      <c r="AP21">
        <f t="shared" si="12"/>
        <v>240.01923291640196</v>
      </c>
      <c r="AQ21">
        <f t="shared" si="13"/>
        <v>-1.8477677384920141</v>
      </c>
      <c r="AR21">
        <f t="shared" si="14"/>
        <v>3.3636614802893825</v>
      </c>
      <c r="AS21">
        <f t="shared" si="15"/>
        <v>44.084247031189108</v>
      </c>
      <c r="AT21">
        <f t="shared" si="16"/>
        <v>29.743876852966451</v>
      </c>
      <c r="AU21">
        <f t="shared" si="17"/>
        <v>24.664871215820313</v>
      </c>
      <c r="AV21">
        <f t="shared" si="18"/>
        <v>3.116699296999399</v>
      </c>
      <c r="AW21">
        <f t="shared" si="19"/>
        <v>0.34961198181894282</v>
      </c>
      <c r="AX21">
        <f t="shared" si="20"/>
        <v>1.094181119787565</v>
      </c>
      <c r="AY21">
        <f t="shared" si="21"/>
        <v>2.0225181772118339</v>
      </c>
      <c r="AZ21">
        <f t="shared" si="22"/>
        <v>0.22069987524713608</v>
      </c>
      <c r="BA21">
        <f t="shared" si="23"/>
        <v>18.431594234758876</v>
      </c>
      <c r="BB21">
        <f t="shared" si="24"/>
        <v>0.61369899683805051</v>
      </c>
      <c r="BC21">
        <f t="shared" si="25"/>
        <v>35.302015437108821</v>
      </c>
      <c r="BD21">
        <f t="shared" si="26"/>
        <v>385.57421817640733</v>
      </c>
      <c r="BE21">
        <f t="shared" si="27"/>
        <v>2.7610693556813861E-2</v>
      </c>
    </row>
    <row r="22" spans="1:115" x14ac:dyDescent="0.25">
      <c r="A22" s="1">
        <v>9</v>
      </c>
      <c r="B22" s="1" t="s">
        <v>77</v>
      </c>
      <c r="C22" s="1">
        <v>21060205</v>
      </c>
      <c r="D22" s="1">
        <v>1</v>
      </c>
      <c r="E22" s="1">
        <v>0</v>
      </c>
      <c r="F22">
        <f t="shared" si="0"/>
        <v>32.718145006416485</v>
      </c>
      <c r="G22">
        <f t="shared" si="1"/>
        <v>0.37577726924855032</v>
      </c>
      <c r="H22">
        <f t="shared" si="2"/>
        <v>230.27003255781483</v>
      </c>
      <c r="I22">
        <f t="shared" si="3"/>
        <v>10.714838435457315</v>
      </c>
      <c r="J22">
        <f t="shared" si="4"/>
        <v>2.2689605533090464</v>
      </c>
      <c r="K22">
        <f t="shared" si="5"/>
        <v>25.944210052490234</v>
      </c>
      <c r="L22" s="1">
        <v>0.94644957799999996</v>
      </c>
      <c r="M22">
        <f t="shared" si="6"/>
        <v>2.5295840407278334</v>
      </c>
      <c r="N22" s="1">
        <v>1</v>
      </c>
      <c r="O22">
        <f t="shared" si="7"/>
        <v>5.0591680814556668</v>
      </c>
      <c r="P22" s="1">
        <v>23.382818222045898</v>
      </c>
      <c r="Q22" s="1">
        <v>25.944210052490234</v>
      </c>
      <c r="R22" s="1">
        <v>22.014934539794922</v>
      </c>
      <c r="S22" s="1">
        <v>400.56710815429687</v>
      </c>
      <c r="T22" s="1">
        <v>393.57421875</v>
      </c>
      <c r="U22" s="1">
        <v>12.340717315673828</v>
      </c>
      <c r="V22" s="1">
        <v>14.340250015258789</v>
      </c>
      <c r="W22" s="1">
        <v>32.629905700683594</v>
      </c>
      <c r="X22" s="1">
        <v>37.916843414306641</v>
      </c>
      <c r="Y22" s="1">
        <v>499.89825439453125</v>
      </c>
      <c r="Z22" s="1">
        <v>1500.1639404296875</v>
      </c>
      <c r="AA22" s="1">
        <v>0.22523292899131775</v>
      </c>
      <c r="AB22" s="1">
        <v>76.300941467285156</v>
      </c>
      <c r="AC22" s="1">
        <v>3.5463106632232666</v>
      </c>
      <c r="AD22" s="1">
        <v>0.42420589923858643</v>
      </c>
      <c r="AE22" s="1">
        <v>1</v>
      </c>
      <c r="AF22" s="1">
        <v>-0.21956524252891541</v>
      </c>
      <c r="AG22" s="1">
        <v>2.737391471862793</v>
      </c>
      <c r="AH22" s="1">
        <v>1</v>
      </c>
      <c r="AI22" s="1">
        <v>0</v>
      </c>
      <c r="AJ22" s="1">
        <v>0.15999999642372131</v>
      </c>
      <c r="AK22" s="1">
        <v>111115</v>
      </c>
      <c r="AL22">
        <f t="shared" si="8"/>
        <v>5.2818265865879148</v>
      </c>
      <c r="AM22">
        <f t="shared" si="9"/>
        <v>1.0714838435457315E-2</v>
      </c>
      <c r="AN22">
        <f t="shared" si="10"/>
        <v>299.09421005249021</v>
      </c>
      <c r="AO22">
        <f t="shared" si="11"/>
        <v>296.53281822204588</v>
      </c>
      <c r="AP22">
        <f t="shared" si="12"/>
        <v>240.02622510374567</v>
      </c>
      <c r="AQ22">
        <f t="shared" si="13"/>
        <v>-1.8484810037895123</v>
      </c>
      <c r="AR22">
        <f t="shared" si="14"/>
        <v>3.3631351303495425</v>
      </c>
      <c r="AS22">
        <f t="shared" si="15"/>
        <v>44.077242897343837</v>
      </c>
      <c r="AT22">
        <f t="shared" si="16"/>
        <v>29.736992882085048</v>
      </c>
      <c r="AU22">
        <f t="shared" si="17"/>
        <v>24.663514137268066</v>
      </c>
      <c r="AV22">
        <f t="shared" si="18"/>
        <v>3.1164465040368108</v>
      </c>
      <c r="AW22">
        <f t="shared" si="19"/>
        <v>0.34979567293579245</v>
      </c>
      <c r="AX22">
        <f t="shared" si="20"/>
        <v>1.094174577040496</v>
      </c>
      <c r="AY22">
        <f t="shared" si="21"/>
        <v>2.0222719269963148</v>
      </c>
      <c r="AZ22">
        <f t="shared" si="22"/>
        <v>0.22081699819259246</v>
      </c>
      <c r="BA22">
        <f t="shared" si="23"/>
        <v>17.569820275863677</v>
      </c>
      <c r="BB22">
        <f t="shared" si="24"/>
        <v>0.58507397483797918</v>
      </c>
      <c r="BC22">
        <f t="shared" si="25"/>
        <v>35.309471394094579</v>
      </c>
      <c r="BD22">
        <f t="shared" si="26"/>
        <v>384.84363398833432</v>
      </c>
      <c r="BE22">
        <f t="shared" si="27"/>
        <v>3.0018955834070535E-2</v>
      </c>
    </row>
    <row r="23" spans="1:115" x14ac:dyDescent="0.25">
      <c r="A23" s="1">
        <v>10</v>
      </c>
      <c r="B23" s="1" t="s">
        <v>78</v>
      </c>
      <c r="C23" s="1">
        <v>21060205</v>
      </c>
      <c r="D23" s="1">
        <v>1</v>
      </c>
      <c r="E23" s="1">
        <v>0</v>
      </c>
      <c r="F23">
        <f t="shared" si="0"/>
        <v>33.671332814494242</v>
      </c>
      <c r="G23">
        <f t="shared" si="1"/>
        <v>0.37589243313291792</v>
      </c>
      <c r="H23">
        <f t="shared" si="2"/>
        <v>226.15400422284301</v>
      </c>
      <c r="I23">
        <f t="shared" si="3"/>
        <v>10.718638889547794</v>
      </c>
      <c r="J23">
        <f t="shared" si="4"/>
        <v>2.2691168639920418</v>
      </c>
      <c r="K23">
        <f t="shared" si="5"/>
        <v>25.945327758789063</v>
      </c>
      <c r="L23" s="1">
        <v>0.94644957799999996</v>
      </c>
      <c r="M23">
        <f t="shared" si="6"/>
        <v>2.5295840407278334</v>
      </c>
      <c r="N23" s="1">
        <v>1</v>
      </c>
      <c r="O23">
        <f t="shared" si="7"/>
        <v>5.0591680814556668</v>
      </c>
      <c r="P23" s="1">
        <v>23.381887435913086</v>
      </c>
      <c r="Q23" s="1">
        <v>25.945327758789063</v>
      </c>
      <c r="R23" s="1">
        <v>22.015247344970703</v>
      </c>
      <c r="S23" s="1">
        <v>400.80780029296875</v>
      </c>
      <c r="T23" s="1">
        <v>393.63348388671875</v>
      </c>
      <c r="U23" s="1">
        <v>12.340702056884766</v>
      </c>
      <c r="V23" s="1">
        <v>14.341097831726074</v>
      </c>
      <c r="W23" s="1">
        <v>32.631744384765625</v>
      </c>
      <c r="X23" s="1">
        <v>37.9212646484375</v>
      </c>
      <c r="Y23" s="1">
        <v>499.859375</v>
      </c>
      <c r="Z23" s="1">
        <v>1500.1668701171875</v>
      </c>
      <c r="AA23" s="1">
        <v>0.26790684461593628</v>
      </c>
      <c r="AB23" s="1">
        <v>76.301048278808594</v>
      </c>
      <c r="AC23" s="1">
        <v>3.5463106632232666</v>
      </c>
      <c r="AD23" s="1">
        <v>0.42420589923858643</v>
      </c>
      <c r="AE23" s="1">
        <v>1</v>
      </c>
      <c r="AF23" s="1">
        <v>-0.21956524252891541</v>
      </c>
      <c r="AG23" s="1">
        <v>2.737391471862793</v>
      </c>
      <c r="AH23" s="1">
        <v>1</v>
      </c>
      <c r="AI23" s="1">
        <v>0</v>
      </c>
      <c r="AJ23" s="1">
        <v>0.15999999642372131</v>
      </c>
      <c r="AK23" s="1">
        <v>111115</v>
      </c>
      <c r="AL23">
        <f t="shared" si="8"/>
        <v>5.2814157945559357</v>
      </c>
      <c r="AM23">
        <f t="shared" si="9"/>
        <v>1.0718638889547794E-2</v>
      </c>
      <c r="AN23">
        <f t="shared" si="10"/>
        <v>299.09532775878904</v>
      </c>
      <c r="AO23">
        <f t="shared" si="11"/>
        <v>296.53188743591306</v>
      </c>
      <c r="AP23">
        <f t="shared" si="12"/>
        <v>240.0266938537352</v>
      </c>
      <c r="AQ23">
        <f t="shared" si="13"/>
        <v>-1.8498249596611356</v>
      </c>
      <c r="AR23">
        <f t="shared" si="14"/>
        <v>3.3633576620216905</v>
      </c>
      <c r="AS23">
        <f t="shared" si="15"/>
        <v>44.080097690555711</v>
      </c>
      <c r="AT23">
        <f t="shared" si="16"/>
        <v>29.738999858829636</v>
      </c>
      <c r="AU23">
        <f t="shared" si="17"/>
        <v>24.663607597351074</v>
      </c>
      <c r="AV23">
        <f t="shared" si="18"/>
        <v>3.1164639129564558</v>
      </c>
      <c r="AW23">
        <f t="shared" si="19"/>
        <v>0.34989546016319178</v>
      </c>
      <c r="AX23">
        <f t="shared" si="20"/>
        <v>1.0942407980296485</v>
      </c>
      <c r="AY23">
        <f t="shared" si="21"/>
        <v>2.0222231149268071</v>
      </c>
      <c r="AZ23">
        <f t="shared" si="22"/>
        <v>0.22088062385547602</v>
      </c>
      <c r="BA23">
        <f t="shared" si="23"/>
        <v>17.255787594653025</v>
      </c>
      <c r="BB23">
        <f t="shared" si="24"/>
        <v>0.57452938705774947</v>
      </c>
      <c r="BC23">
        <f t="shared" si="25"/>
        <v>35.31054262927109</v>
      </c>
      <c r="BD23">
        <f t="shared" si="26"/>
        <v>384.64854830685795</v>
      </c>
      <c r="BE23">
        <f t="shared" si="27"/>
        <v>3.0910113607970049E-2</v>
      </c>
    </row>
    <row r="24" spans="1:115" x14ac:dyDescent="0.25">
      <c r="A24" s="1">
        <v>11</v>
      </c>
      <c r="B24" s="1" t="s">
        <v>78</v>
      </c>
      <c r="C24" s="1">
        <v>21060205</v>
      </c>
      <c r="D24" s="1">
        <v>1</v>
      </c>
      <c r="E24" s="1">
        <v>0</v>
      </c>
      <c r="F24">
        <f t="shared" si="0"/>
        <v>34.635898278707913</v>
      </c>
      <c r="G24">
        <f t="shared" si="1"/>
        <v>0.37583212804588795</v>
      </c>
      <c r="H24">
        <f t="shared" si="2"/>
        <v>221.93636690884409</v>
      </c>
      <c r="I24">
        <f t="shared" si="3"/>
        <v>10.719314209819027</v>
      </c>
      <c r="J24">
        <f t="shared" si="4"/>
        <v>2.2695940075862238</v>
      </c>
      <c r="K24">
        <f t="shared" si="5"/>
        <v>25.947727203369141</v>
      </c>
      <c r="L24" s="1">
        <v>0.94644957799999996</v>
      </c>
      <c r="M24">
        <f t="shared" si="6"/>
        <v>2.5295840407278334</v>
      </c>
      <c r="N24" s="1">
        <v>1</v>
      </c>
      <c r="O24">
        <f t="shared" si="7"/>
        <v>5.0591680814556668</v>
      </c>
      <c r="P24" s="1">
        <v>23.3818359375</v>
      </c>
      <c r="Q24" s="1">
        <v>25.947727203369141</v>
      </c>
      <c r="R24" s="1">
        <v>22.015605926513672</v>
      </c>
      <c r="S24" s="1">
        <v>401.06607055664062</v>
      </c>
      <c r="T24" s="1">
        <v>393.7091064453125</v>
      </c>
      <c r="U24" s="1">
        <v>12.340620040893555</v>
      </c>
      <c r="V24" s="1">
        <v>14.341090202331543</v>
      </c>
      <c r="W24" s="1">
        <v>32.631668090820313</v>
      </c>
      <c r="X24" s="1">
        <v>37.921409606933594</v>
      </c>
      <c r="Y24" s="1">
        <v>499.87228393554687</v>
      </c>
      <c r="Z24" s="1">
        <v>1500.1259765625</v>
      </c>
      <c r="AA24" s="1">
        <v>0.21574664115905762</v>
      </c>
      <c r="AB24" s="1">
        <v>76.301132202148438</v>
      </c>
      <c r="AC24" s="1">
        <v>3.5463106632232666</v>
      </c>
      <c r="AD24" s="1">
        <v>0.42420589923858643</v>
      </c>
      <c r="AE24" s="1">
        <v>0.66666668653488159</v>
      </c>
      <c r="AF24" s="1">
        <v>-0.21956524252891541</v>
      </c>
      <c r="AG24" s="1">
        <v>2.737391471862793</v>
      </c>
      <c r="AH24" s="1">
        <v>1</v>
      </c>
      <c r="AI24" s="1">
        <v>0</v>
      </c>
      <c r="AJ24" s="1">
        <v>0.15999999642372131</v>
      </c>
      <c r="AK24" s="1">
        <v>111115</v>
      </c>
      <c r="AL24">
        <f t="shared" si="8"/>
        <v>5.2815521878287202</v>
      </c>
      <c r="AM24">
        <f t="shared" si="9"/>
        <v>1.0719314209819027E-2</v>
      </c>
      <c r="AN24">
        <f t="shared" si="10"/>
        <v>299.09772720336912</v>
      </c>
      <c r="AO24">
        <f t="shared" si="11"/>
        <v>296.53183593749998</v>
      </c>
      <c r="AP24">
        <f t="shared" si="12"/>
        <v>240.02015088513144</v>
      </c>
      <c r="AQ24">
        <f t="shared" si="13"/>
        <v>-1.8502774869857836</v>
      </c>
      <c r="AR24">
        <f t="shared" si="14"/>
        <v>3.3638354270372588</v>
      </c>
      <c r="AS24">
        <f t="shared" si="15"/>
        <v>44.0863107787874</v>
      </c>
      <c r="AT24">
        <f t="shared" si="16"/>
        <v>29.745220576455857</v>
      </c>
      <c r="AU24">
        <f t="shared" si="17"/>
        <v>24.66478157043457</v>
      </c>
      <c r="AV24">
        <f t="shared" si="18"/>
        <v>3.1166825975439032</v>
      </c>
      <c r="AW24">
        <f t="shared" si="19"/>
        <v>0.34984320752578096</v>
      </c>
      <c r="AX24">
        <f t="shared" si="20"/>
        <v>1.0942414194510348</v>
      </c>
      <c r="AY24">
        <f t="shared" si="21"/>
        <v>2.0224411780928682</v>
      </c>
      <c r="AZ24">
        <f t="shared" si="22"/>
        <v>0.22084730683370135</v>
      </c>
      <c r="BA24">
        <f t="shared" si="23"/>
        <v>16.933996071976235</v>
      </c>
      <c r="BB24">
        <f t="shared" si="24"/>
        <v>0.56370646062176311</v>
      </c>
      <c r="BC24">
        <f t="shared" si="25"/>
        <v>35.305205081634504</v>
      </c>
      <c r="BD24">
        <f t="shared" si="26"/>
        <v>384.46678400743019</v>
      </c>
      <c r="BE24">
        <f t="shared" si="27"/>
        <v>3.18058033302763E-2</v>
      </c>
    </row>
    <row r="25" spans="1:115" x14ac:dyDescent="0.25">
      <c r="A25" s="1">
        <v>12</v>
      </c>
      <c r="B25" s="1" t="s">
        <v>79</v>
      </c>
      <c r="C25" s="1">
        <v>21060205</v>
      </c>
      <c r="D25" s="1">
        <v>1</v>
      </c>
      <c r="E25" s="1">
        <v>0</v>
      </c>
      <c r="F25">
        <f t="shared" si="0"/>
        <v>36.077871315411144</v>
      </c>
      <c r="G25">
        <f t="shared" si="1"/>
        <v>0.37558197386406794</v>
      </c>
      <c r="H25">
        <f t="shared" si="2"/>
        <v>215.52097400796461</v>
      </c>
      <c r="I25">
        <f t="shared" si="3"/>
        <v>10.714862150874715</v>
      </c>
      <c r="J25">
        <f t="shared" si="4"/>
        <v>2.2700639101008386</v>
      </c>
      <c r="K25">
        <f t="shared" si="5"/>
        <v>25.949188232421875</v>
      </c>
      <c r="L25" s="1">
        <v>0.94644957799999996</v>
      </c>
      <c r="M25">
        <f t="shared" si="6"/>
        <v>2.5295840407278334</v>
      </c>
      <c r="N25" s="1">
        <v>1</v>
      </c>
      <c r="O25">
        <f t="shared" si="7"/>
        <v>5.0591680814556668</v>
      </c>
      <c r="P25" s="1">
        <v>23.381053924560547</v>
      </c>
      <c r="Q25" s="1">
        <v>25.949188232421875</v>
      </c>
      <c r="R25" s="1">
        <v>22.015321731567383</v>
      </c>
      <c r="S25" s="1">
        <v>401.40396118164062</v>
      </c>
      <c r="T25" s="1">
        <v>393.7742919921875</v>
      </c>
      <c r="U25" s="1">
        <v>12.339083671569824</v>
      </c>
      <c r="V25" s="1">
        <v>14.33869743347168</v>
      </c>
      <c r="W25" s="1">
        <v>32.629249572753906</v>
      </c>
      <c r="X25" s="1">
        <v>37.9169921875</v>
      </c>
      <c r="Y25" s="1">
        <v>499.8798828125</v>
      </c>
      <c r="Z25" s="1">
        <v>1500.139892578125</v>
      </c>
      <c r="AA25" s="1">
        <v>0.15410427749156952</v>
      </c>
      <c r="AB25" s="1">
        <v>76.301383972167969</v>
      </c>
      <c r="AC25" s="1">
        <v>3.5463106632232666</v>
      </c>
      <c r="AD25" s="1">
        <v>0.42420589923858643</v>
      </c>
      <c r="AE25" s="1">
        <v>0.66666668653488159</v>
      </c>
      <c r="AF25" s="1">
        <v>-0.21956524252891541</v>
      </c>
      <c r="AG25" s="1">
        <v>2.737391471862793</v>
      </c>
      <c r="AH25" s="1">
        <v>1</v>
      </c>
      <c r="AI25" s="1">
        <v>0</v>
      </c>
      <c r="AJ25" s="1">
        <v>0.15999999642372131</v>
      </c>
      <c r="AK25" s="1">
        <v>111115</v>
      </c>
      <c r="AL25">
        <f t="shared" si="8"/>
        <v>5.2816324760673101</v>
      </c>
      <c r="AM25">
        <f t="shared" si="9"/>
        <v>1.0714862150874716E-2</v>
      </c>
      <c r="AN25">
        <f t="shared" si="10"/>
        <v>299.09918823242185</v>
      </c>
      <c r="AO25">
        <f t="shared" si="11"/>
        <v>296.53105392456052</v>
      </c>
      <c r="AP25">
        <f t="shared" si="12"/>
        <v>240.02237744758168</v>
      </c>
      <c r="AQ25">
        <f t="shared" si="13"/>
        <v>-1.849053600516867</v>
      </c>
      <c r="AR25">
        <f t="shared" si="14"/>
        <v>3.3641263686329008</v>
      </c>
      <c r="AS25">
        <f t="shared" si="15"/>
        <v>44.089978366054467</v>
      </c>
      <c r="AT25">
        <f t="shared" si="16"/>
        <v>29.751280932582787</v>
      </c>
      <c r="AU25">
        <f t="shared" si="17"/>
        <v>24.665121078491211</v>
      </c>
      <c r="AV25">
        <f t="shared" si="18"/>
        <v>3.1167458427030121</v>
      </c>
      <c r="AW25">
        <f t="shared" si="19"/>
        <v>0.34962644368222395</v>
      </c>
      <c r="AX25">
        <f t="shared" si="20"/>
        <v>1.094062458532062</v>
      </c>
      <c r="AY25">
        <f t="shared" si="21"/>
        <v>2.0226833841709499</v>
      </c>
      <c r="AZ25">
        <f t="shared" si="22"/>
        <v>0.2207090962036363</v>
      </c>
      <c r="BA25">
        <f t="shared" si="23"/>
        <v>16.444548591837343</v>
      </c>
      <c r="BB25">
        <f t="shared" si="24"/>
        <v>0.54732108822442005</v>
      </c>
      <c r="BC25">
        <f t="shared" si="25"/>
        <v>35.294386043006043</v>
      </c>
      <c r="BD25">
        <f t="shared" si="26"/>
        <v>384.14719016603289</v>
      </c>
      <c r="BE25">
        <f t="shared" si="27"/>
        <v>3.3147354722695227E-2</v>
      </c>
    </row>
    <row r="26" spans="1:115" x14ac:dyDescent="0.25">
      <c r="A26" s="1">
        <v>13</v>
      </c>
      <c r="B26" s="1" t="s">
        <v>79</v>
      </c>
      <c r="C26" s="1">
        <v>21060205</v>
      </c>
      <c r="D26" s="1">
        <v>1</v>
      </c>
      <c r="E26" s="1">
        <v>0</v>
      </c>
      <c r="F26">
        <f t="shared" si="0"/>
        <v>36.019933788869487</v>
      </c>
      <c r="G26">
        <f t="shared" si="1"/>
        <v>0.37543192543618392</v>
      </c>
      <c r="H26">
        <f t="shared" si="2"/>
        <v>215.89381318366199</v>
      </c>
      <c r="I26">
        <f t="shared" si="3"/>
        <v>10.713533460279629</v>
      </c>
      <c r="J26">
        <f t="shared" si="4"/>
        <v>2.2706188129561413</v>
      </c>
      <c r="K26">
        <f t="shared" si="5"/>
        <v>25.951749801635742</v>
      </c>
      <c r="L26" s="1">
        <v>0.94644957799999996</v>
      </c>
      <c r="M26">
        <f t="shared" si="6"/>
        <v>2.5295840407278334</v>
      </c>
      <c r="N26" s="1">
        <v>1</v>
      </c>
      <c r="O26">
        <f t="shared" si="7"/>
        <v>5.0591680814556668</v>
      </c>
      <c r="P26" s="1">
        <v>23.380596160888672</v>
      </c>
      <c r="Q26" s="1">
        <v>25.951749801635742</v>
      </c>
      <c r="R26" s="1">
        <v>22.015125274658203</v>
      </c>
      <c r="S26" s="1">
        <v>401.58181762695312</v>
      </c>
      <c r="T26" s="1">
        <v>393.96331787109375</v>
      </c>
      <c r="U26" s="1">
        <v>12.338876724243164</v>
      </c>
      <c r="V26" s="1">
        <v>14.338116645812988</v>
      </c>
      <c r="W26" s="1">
        <v>32.629589080810547</v>
      </c>
      <c r="X26" s="1">
        <v>37.916484832763672</v>
      </c>
      <c r="Y26" s="1">
        <v>499.91165161132812</v>
      </c>
      <c r="Z26" s="1">
        <v>1500.158447265625</v>
      </c>
      <c r="AA26" s="1">
        <v>0.28331866860389709</v>
      </c>
      <c r="AB26" s="1">
        <v>76.301353454589844</v>
      </c>
      <c r="AC26" s="1">
        <v>3.5463106632232666</v>
      </c>
      <c r="AD26" s="1">
        <v>0.42420589923858643</v>
      </c>
      <c r="AE26" s="1">
        <v>1</v>
      </c>
      <c r="AF26" s="1">
        <v>-0.21956524252891541</v>
      </c>
      <c r="AG26" s="1">
        <v>2.737391471862793</v>
      </c>
      <c r="AH26" s="1">
        <v>1</v>
      </c>
      <c r="AI26" s="1">
        <v>0</v>
      </c>
      <c r="AJ26" s="1">
        <v>0.15999999642372131</v>
      </c>
      <c r="AK26" s="1">
        <v>111115</v>
      </c>
      <c r="AL26">
        <f t="shared" si="8"/>
        <v>5.2819681389443032</v>
      </c>
      <c r="AM26">
        <f t="shared" si="9"/>
        <v>1.0713533460279629E-2</v>
      </c>
      <c r="AN26">
        <f t="shared" si="10"/>
        <v>299.10174980163572</v>
      </c>
      <c r="AO26">
        <f t="shared" si="11"/>
        <v>296.53059616088865</v>
      </c>
      <c r="AP26">
        <f t="shared" si="12"/>
        <v>240.02534619751532</v>
      </c>
      <c r="AQ26">
        <f t="shared" si="13"/>
        <v>-1.848859803161075</v>
      </c>
      <c r="AR26">
        <f t="shared" si="14"/>
        <v>3.3646365190214564</v>
      </c>
      <c r="AS26">
        <f t="shared" si="15"/>
        <v>44.096681994296389</v>
      </c>
      <c r="AT26">
        <f t="shared" si="16"/>
        <v>29.758565348483401</v>
      </c>
      <c r="AU26">
        <f t="shared" si="17"/>
        <v>24.666172981262207</v>
      </c>
      <c r="AV26">
        <f t="shared" si="18"/>
        <v>3.1169418032251368</v>
      </c>
      <c r="AW26">
        <f t="shared" si="19"/>
        <v>0.34949641399873194</v>
      </c>
      <c r="AX26">
        <f t="shared" si="20"/>
        <v>1.0940177060653149</v>
      </c>
      <c r="AY26">
        <f t="shared" si="21"/>
        <v>2.0229240971598221</v>
      </c>
      <c r="AZ26">
        <f t="shared" si="22"/>
        <v>0.2206261889008051</v>
      </c>
      <c r="BA26">
        <f t="shared" si="23"/>
        <v>16.472990148385783</v>
      </c>
      <c r="BB26">
        <f t="shared" si="24"/>
        <v>0.54800486083403133</v>
      </c>
      <c r="BC26">
        <f t="shared" si="25"/>
        <v>35.286391551628341</v>
      </c>
      <c r="BD26">
        <f t="shared" si="26"/>
        <v>384.3516762272402</v>
      </c>
      <c r="BE26">
        <f t="shared" si="27"/>
        <v>3.3069024176346128E-2</v>
      </c>
    </row>
    <row r="27" spans="1:115" x14ac:dyDescent="0.25">
      <c r="A27" s="1">
        <v>14</v>
      </c>
      <c r="B27" s="1" t="s">
        <v>80</v>
      </c>
      <c r="C27" s="1">
        <v>21060205</v>
      </c>
      <c r="D27" s="1">
        <v>1</v>
      </c>
      <c r="E27" s="1">
        <v>0</v>
      </c>
      <c r="F27">
        <f t="shared" si="0"/>
        <v>32.960125345487995</v>
      </c>
      <c r="G27">
        <f t="shared" si="1"/>
        <v>0.37477960347549355</v>
      </c>
      <c r="H27">
        <f t="shared" si="2"/>
        <v>229.47000452228133</v>
      </c>
      <c r="I27">
        <f t="shared" si="3"/>
        <v>10.697166317420528</v>
      </c>
      <c r="J27">
        <f t="shared" si="4"/>
        <v>2.2708228581456593</v>
      </c>
      <c r="K27">
        <f t="shared" si="5"/>
        <v>25.952053070068359</v>
      </c>
      <c r="L27" s="1">
        <v>0.94644957799999996</v>
      </c>
      <c r="M27">
        <f t="shared" si="6"/>
        <v>2.5295840407278334</v>
      </c>
      <c r="N27" s="1">
        <v>1</v>
      </c>
      <c r="O27">
        <f t="shared" si="7"/>
        <v>5.0591680814556668</v>
      </c>
      <c r="P27" s="1">
        <v>23.379243850708008</v>
      </c>
      <c r="Q27" s="1">
        <v>25.952053070068359</v>
      </c>
      <c r="R27" s="1">
        <v>22.015830993652344</v>
      </c>
      <c r="S27" s="1">
        <v>401.29269409179687</v>
      </c>
      <c r="T27" s="1">
        <v>394.2535400390625</v>
      </c>
      <c r="U27" s="1">
        <v>12.33989143371582</v>
      </c>
      <c r="V27" s="1">
        <v>14.336245536804199</v>
      </c>
      <c r="W27" s="1">
        <v>32.634910583496094</v>
      </c>
      <c r="X27" s="1">
        <v>37.914608001708984</v>
      </c>
      <c r="Y27" s="1">
        <v>499.87042236328125</v>
      </c>
      <c r="Z27" s="1">
        <v>1500.1649169921875</v>
      </c>
      <c r="AA27" s="1">
        <v>0.25249823927879333</v>
      </c>
      <c r="AB27" s="1">
        <v>76.301292419433594</v>
      </c>
      <c r="AC27" s="1">
        <v>3.5463106632232666</v>
      </c>
      <c r="AD27" s="1">
        <v>0.42420589923858643</v>
      </c>
      <c r="AE27" s="1">
        <v>1</v>
      </c>
      <c r="AF27" s="1">
        <v>-0.21956524252891541</v>
      </c>
      <c r="AG27" s="1">
        <v>2.737391471862793</v>
      </c>
      <c r="AH27" s="1">
        <v>1</v>
      </c>
      <c r="AI27" s="1">
        <v>0</v>
      </c>
      <c r="AJ27" s="1">
        <v>0.15999999642372131</v>
      </c>
      <c r="AK27" s="1">
        <v>111115</v>
      </c>
      <c r="AL27">
        <f t="shared" si="8"/>
        <v>5.2815325188224787</v>
      </c>
      <c r="AM27">
        <f t="shared" si="9"/>
        <v>1.0697166317420528E-2</v>
      </c>
      <c r="AN27">
        <f t="shared" si="10"/>
        <v>299.10205307006834</v>
      </c>
      <c r="AO27">
        <f t="shared" si="11"/>
        <v>296.52924385070799</v>
      </c>
      <c r="AP27">
        <f t="shared" si="12"/>
        <v>240.02638135374218</v>
      </c>
      <c r="AQ27">
        <f t="shared" si="13"/>
        <v>-1.8438849289886121</v>
      </c>
      <c r="AR27">
        <f t="shared" si="14"/>
        <v>3.3646969210461566</v>
      </c>
      <c r="AS27">
        <f t="shared" si="15"/>
        <v>44.097508893429747</v>
      </c>
      <c r="AT27">
        <f t="shared" si="16"/>
        <v>29.761263356625548</v>
      </c>
      <c r="AU27">
        <f t="shared" si="17"/>
        <v>24.665648460388184</v>
      </c>
      <c r="AV27">
        <f t="shared" si="18"/>
        <v>3.1168440881101396</v>
      </c>
      <c r="AW27">
        <f t="shared" si="19"/>
        <v>0.34893103824716865</v>
      </c>
      <c r="AX27">
        <f t="shared" si="20"/>
        <v>1.093874062900497</v>
      </c>
      <c r="AY27">
        <f t="shared" si="21"/>
        <v>2.0229700252096423</v>
      </c>
      <c r="AZ27">
        <f t="shared" si="22"/>
        <v>0.22026571087815722</v>
      </c>
      <c r="BA27">
        <f t="shared" si="23"/>
        <v>17.508857916543338</v>
      </c>
      <c r="BB27">
        <f t="shared" si="24"/>
        <v>0.58203663687977414</v>
      </c>
      <c r="BC27">
        <f t="shared" si="25"/>
        <v>35.274003662825685</v>
      </c>
      <c r="BD27">
        <f t="shared" si="26"/>
        <v>385.45838468940946</v>
      </c>
      <c r="BE27">
        <f t="shared" si="27"/>
        <v>3.0162415148933738E-2</v>
      </c>
    </row>
    <row r="28" spans="1:115" x14ac:dyDescent="0.25">
      <c r="A28" s="1">
        <v>15</v>
      </c>
      <c r="B28" s="1" t="s">
        <v>80</v>
      </c>
      <c r="C28" s="1">
        <v>21060205</v>
      </c>
      <c r="D28" s="1">
        <v>1</v>
      </c>
      <c r="E28" s="1">
        <v>0</v>
      </c>
      <c r="F28">
        <f t="shared" si="0"/>
        <v>33.634219970851596</v>
      </c>
      <c r="G28">
        <f t="shared" si="1"/>
        <v>0.37456282238500238</v>
      </c>
      <c r="H28">
        <f t="shared" si="2"/>
        <v>226.43811503258902</v>
      </c>
      <c r="I28">
        <f t="shared" si="3"/>
        <v>10.689469277315954</v>
      </c>
      <c r="J28">
        <f t="shared" si="4"/>
        <v>2.2704150916891441</v>
      </c>
      <c r="K28">
        <f t="shared" si="5"/>
        <v>25.949583053588867</v>
      </c>
      <c r="L28" s="1">
        <v>0.94644957799999996</v>
      </c>
      <c r="M28">
        <f t="shared" si="6"/>
        <v>2.5295840407278334</v>
      </c>
      <c r="N28" s="1">
        <v>1</v>
      </c>
      <c r="O28">
        <f t="shared" si="7"/>
        <v>5.0591680814556668</v>
      </c>
      <c r="P28" s="1">
        <v>23.379306793212891</v>
      </c>
      <c r="Q28" s="1">
        <v>25.949583053588867</v>
      </c>
      <c r="R28" s="1">
        <v>22.015735626220703</v>
      </c>
      <c r="S28" s="1">
        <v>401.45587158203125</v>
      </c>
      <c r="T28" s="1">
        <v>394.28973388671875</v>
      </c>
      <c r="U28" s="1">
        <v>12.340296745300293</v>
      </c>
      <c r="V28" s="1">
        <v>14.335175514221191</v>
      </c>
      <c r="W28" s="1">
        <v>32.635784149169922</v>
      </c>
      <c r="X28" s="1">
        <v>37.911544799804688</v>
      </c>
      <c r="Y28" s="1">
        <v>499.88070678710937</v>
      </c>
      <c r="Z28" s="1">
        <v>1500.1739501953125</v>
      </c>
      <c r="AA28" s="1">
        <v>0.23590292036533356</v>
      </c>
      <c r="AB28" s="1">
        <v>76.301116943359375</v>
      </c>
      <c r="AC28" s="1">
        <v>3.5463106632232666</v>
      </c>
      <c r="AD28" s="1">
        <v>0.42420589923858643</v>
      </c>
      <c r="AE28" s="1">
        <v>0.66666668653488159</v>
      </c>
      <c r="AF28" s="1">
        <v>-0.21956524252891541</v>
      </c>
      <c r="AG28" s="1">
        <v>2.737391471862793</v>
      </c>
      <c r="AH28" s="1">
        <v>1</v>
      </c>
      <c r="AI28" s="1">
        <v>0</v>
      </c>
      <c r="AJ28" s="1">
        <v>0.15999999642372131</v>
      </c>
      <c r="AK28" s="1">
        <v>111115</v>
      </c>
      <c r="AL28">
        <f t="shared" si="8"/>
        <v>5.2816411820208913</v>
      </c>
      <c r="AM28">
        <f t="shared" si="9"/>
        <v>1.0689469277315955E-2</v>
      </c>
      <c r="AN28">
        <f t="shared" si="10"/>
        <v>299.09958305358884</v>
      </c>
      <c r="AO28">
        <f t="shared" si="11"/>
        <v>296.52930679321287</v>
      </c>
      <c r="AP28">
        <f t="shared" si="12"/>
        <v>240.02782666620988</v>
      </c>
      <c r="AQ28">
        <f t="shared" si="13"/>
        <v>-1.8412742386012513</v>
      </c>
      <c r="AR28">
        <f t="shared" si="14"/>
        <v>3.364204995003317</v>
      </c>
      <c r="AS28">
        <f t="shared" si="15"/>
        <v>44.091163141172203</v>
      </c>
      <c r="AT28">
        <f t="shared" si="16"/>
        <v>29.755987626951011</v>
      </c>
      <c r="AU28">
        <f t="shared" si="17"/>
        <v>24.664444923400879</v>
      </c>
      <c r="AV28">
        <f t="shared" si="18"/>
        <v>3.1166198864571912</v>
      </c>
      <c r="AW28">
        <f t="shared" si="19"/>
        <v>0.34874312126328255</v>
      </c>
      <c r="AX28">
        <f t="shared" si="20"/>
        <v>1.0937899033141729</v>
      </c>
      <c r="AY28">
        <f t="shared" si="21"/>
        <v>2.0228299831430183</v>
      </c>
      <c r="AZ28">
        <f t="shared" si="22"/>
        <v>0.22014589944624258</v>
      </c>
      <c r="BA28">
        <f t="shared" si="23"/>
        <v>17.277481095535439</v>
      </c>
      <c r="BB28">
        <f t="shared" si="24"/>
        <v>0.5742937123938554</v>
      </c>
      <c r="BC28">
        <f t="shared" si="25"/>
        <v>35.273828629697014</v>
      </c>
      <c r="BD28">
        <f t="shared" si="26"/>
        <v>385.3147015830707</v>
      </c>
      <c r="BE28">
        <f t="shared" si="27"/>
        <v>3.07906162539602E-2</v>
      </c>
      <c r="BF28">
        <f>AVERAGE(F14:F28)</f>
        <v>29.136677592598748</v>
      </c>
      <c r="BG28">
        <f>AVERAGE(P14:P28)</f>
        <v>23.382948684692384</v>
      </c>
      <c r="BH28">
        <f>AVERAGE(Q14:Q28)</f>
        <v>25.956579208374023</v>
      </c>
      <c r="BI28">
        <f>AVERAGE(C14:C28)</f>
        <v>21060205</v>
      </c>
      <c r="BJ28">
        <f t="shared" ref="BJ28:DK28" si="28">AVERAGE(D14:D28)</f>
        <v>1</v>
      </c>
      <c r="BK28">
        <f t="shared" si="28"/>
        <v>0</v>
      </c>
      <c r="BL28">
        <f t="shared" si="28"/>
        <v>29.136677592598748</v>
      </c>
      <c r="BM28">
        <f t="shared" si="28"/>
        <v>0.37539264241280118</v>
      </c>
      <c r="BN28">
        <f t="shared" si="28"/>
        <v>246.2280977191553</v>
      </c>
      <c r="BO28">
        <f t="shared" si="28"/>
        <v>10.715939440849702</v>
      </c>
      <c r="BP28">
        <f t="shared" si="28"/>
        <v>2.2713168287172407</v>
      </c>
      <c r="BQ28">
        <f t="shared" si="28"/>
        <v>25.956579208374023</v>
      </c>
      <c r="BR28">
        <f t="shared" si="28"/>
        <v>0.94644957799999974</v>
      </c>
      <c r="BS28">
        <f t="shared" si="28"/>
        <v>2.5295840407278334</v>
      </c>
      <c r="BT28">
        <f t="shared" si="28"/>
        <v>1</v>
      </c>
      <c r="BU28">
        <f t="shared" si="28"/>
        <v>5.0591680814556668</v>
      </c>
      <c r="BV28">
        <f t="shared" si="28"/>
        <v>23.382948684692384</v>
      </c>
      <c r="BW28">
        <f t="shared" si="28"/>
        <v>25.956579208374023</v>
      </c>
      <c r="BX28">
        <f t="shared" si="28"/>
        <v>22.015392684936522</v>
      </c>
      <c r="BY28">
        <f t="shared" si="28"/>
        <v>400.1629699707031</v>
      </c>
      <c r="BZ28">
        <f t="shared" si="28"/>
        <v>393.84779459635416</v>
      </c>
      <c r="CA28">
        <f t="shared" si="28"/>
        <v>12.342054494222005</v>
      </c>
      <c r="CB28">
        <f t="shared" si="28"/>
        <v>14.341676266988118</v>
      </c>
      <c r="CC28">
        <f t="shared" si="28"/>
        <v>32.633150736490883</v>
      </c>
      <c r="CD28">
        <f t="shared" si="28"/>
        <v>37.920273590087888</v>
      </c>
      <c r="CE28">
        <f t="shared" si="28"/>
        <v>499.92659708658852</v>
      </c>
      <c r="CF28">
        <f t="shared" si="28"/>
        <v>1500.1181559244792</v>
      </c>
      <c r="CG28">
        <f t="shared" si="28"/>
        <v>0.2305270085732142</v>
      </c>
      <c r="CH28">
        <f t="shared" si="28"/>
        <v>76.300862121582028</v>
      </c>
      <c r="CI28">
        <f t="shared" si="28"/>
        <v>3.5463106632232666</v>
      </c>
      <c r="CJ28">
        <f t="shared" si="28"/>
        <v>0.42420589923858643</v>
      </c>
      <c r="CK28">
        <f t="shared" si="28"/>
        <v>0.82222223281860352</v>
      </c>
      <c r="CL28">
        <f t="shared" si="28"/>
        <v>-0.21956524252891541</v>
      </c>
      <c r="CM28">
        <f t="shared" si="28"/>
        <v>2.737391471862793</v>
      </c>
      <c r="CN28">
        <f t="shared" si="28"/>
        <v>1</v>
      </c>
      <c r="CO28">
        <f t="shared" si="28"/>
        <v>0</v>
      </c>
      <c r="CP28">
        <f t="shared" si="28"/>
        <v>0.15999999642372131</v>
      </c>
      <c r="CQ28">
        <f t="shared" si="28"/>
        <v>111115</v>
      </c>
      <c r="CR28">
        <f t="shared" si="28"/>
        <v>5.2821260498949529</v>
      </c>
      <c r="CS28">
        <f t="shared" si="28"/>
        <v>1.0715939440849701E-2</v>
      </c>
      <c r="CT28">
        <f t="shared" si="28"/>
        <v>299.106579208374</v>
      </c>
      <c r="CU28">
        <f t="shared" si="28"/>
        <v>296.53294868469237</v>
      </c>
      <c r="CV28">
        <f t="shared" si="28"/>
        <v>240.01889958307609</v>
      </c>
      <c r="CW28">
        <f t="shared" si="28"/>
        <v>-1.8498543166353407</v>
      </c>
      <c r="CX28">
        <f t="shared" si="28"/>
        <v>3.3655990910211644</v>
      </c>
      <c r="CY28">
        <f t="shared" si="28"/>
        <v>44.109581540023868</v>
      </c>
      <c r="CZ28">
        <f t="shared" si="28"/>
        <v>29.767905273035751</v>
      </c>
      <c r="DA28">
        <f t="shared" si="28"/>
        <v>24.669763946533202</v>
      </c>
      <c r="DB28">
        <f t="shared" si="28"/>
        <v>3.1176110395468379</v>
      </c>
      <c r="DC28">
        <f t="shared" si="28"/>
        <v>0.34946235100542028</v>
      </c>
      <c r="DD28">
        <f t="shared" si="28"/>
        <v>1.0942822623039232</v>
      </c>
      <c r="DE28">
        <f t="shared" si="28"/>
        <v>2.0233287772429143</v>
      </c>
      <c r="DF28">
        <f t="shared" si="28"/>
        <v>0.22060447204090911</v>
      </c>
      <c r="DG28">
        <f t="shared" si="28"/>
        <v>18.78740913493003</v>
      </c>
      <c r="DH28">
        <f t="shared" si="28"/>
        <v>0.62518747116856122</v>
      </c>
      <c r="DI28">
        <f t="shared" si="28"/>
        <v>35.284002865194921</v>
      </c>
      <c r="DJ28">
        <f t="shared" si="28"/>
        <v>386.07289680353546</v>
      </c>
      <c r="DK28">
        <f t="shared" si="28"/>
        <v>2.6647663781728923E-2</v>
      </c>
    </row>
    <row r="29" spans="1:115" x14ac:dyDescent="0.25">
      <c r="A29" s="1" t="s">
        <v>9</v>
      </c>
      <c r="B29" s="1" t="s">
        <v>81</v>
      </c>
    </row>
    <row r="30" spans="1:115" x14ac:dyDescent="0.25">
      <c r="A30" s="1" t="s">
        <v>9</v>
      </c>
      <c r="B30" s="1" t="s">
        <v>82</v>
      </c>
    </row>
    <row r="31" spans="1:115" x14ac:dyDescent="0.25">
      <c r="A31" s="1" t="s">
        <v>9</v>
      </c>
      <c r="B31" s="1" t="s">
        <v>83</v>
      </c>
    </row>
    <row r="32" spans="1:115" x14ac:dyDescent="0.25">
      <c r="A32" s="1">
        <v>16</v>
      </c>
      <c r="B32" s="1" t="s">
        <v>84</v>
      </c>
      <c r="C32" s="1">
        <v>21060205</v>
      </c>
      <c r="D32" s="1">
        <v>1</v>
      </c>
      <c r="E32" s="1">
        <v>0</v>
      </c>
      <c r="F32">
        <f t="shared" ref="F32:F46" si="29">(S32-T32*(1000-U32)/(1000-V32))*AL32</f>
        <v>33.242700637214085</v>
      </c>
      <c r="G32">
        <f t="shared" ref="G32:G46" si="30">IF(AW32&lt;&gt;0,1/(1/AW32-1/O32),0)</f>
        <v>0.36185739855736104</v>
      </c>
      <c r="H32">
        <f t="shared" ref="H32:H46" si="31">((AZ32-AM32/2)*T32-F32)/(AZ32+AM32/2)</f>
        <v>224.81572499526243</v>
      </c>
      <c r="I32">
        <f t="shared" ref="I32:I46" si="32">AM32*1000</f>
        <v>11.435630611103161</v>
      </c>
      <c r="J32">
        <f t="shared" ref="J32:J46" si="33">(AR32-AX32)</f>
        <v>2.4971783189011023</v>
      </c>
      <c r="K32">
        <f t="shared" ref="K32:K46" si="34">(Q32+AQ32*E32)</f>
        <v>28.026325225830078</v>
      </c>
      <c r="L32" s="1">
        <v>0.94644957799999996</v>
      </c>
      <c r="M32">
        <f t="shared" ref="M32:M46" si="35">(L32*AF32+AG32)</f>
        <v>2.5295840407278334</v>
      </c>
      <c r="N32" s="1">
        <v>1</v>
      </c>
      <c r="O32">
        <f t="shared" ref="O32:O46" si="36">M32*(N32+1)*(N32+1)/(N32*N32+1)</f>
        <v>5.0591680814556668</v>
      </c>
      <c r="P32" s="1">
        <v>27.545660018920898</v>
      </c>
      <c r="Q32" s="1">
        <v>28.026325225830078</v>
      </c>
      <c r="R32" s="1">
        <v>27.048358917236328</v>
      </c>
      <c r="S32" s="1">
        <v>404.65643310546875</v>
      </c>
      <c r="T32" s="1">
        <v>397.501708984375</v>
      </c>
      <c r="U32" s="1">
        <v>14.956503868103027</v>
      </c>
      <c r="V32" s="1">
        <v>17.084695816040039</v>
      </c>
      <c r="W32" s="1">
        <v>30.878715515136719</v>
      </c>
      <c r="X32" s="1">
        <v>35.272510528564453</v>
      </c>
      <c r="Y32" s="1">
        <v>499.876708984375</v>
      </c>
      <c r="Z32" s="1">
        <v>1498.5635986328125</v>
      </c>
      <c r="AA32" s="1">
        <v>7.4682235717773438E-2</v>
      </c>
      <c r="AB32" s="1">
        <v>76.29571533203125</v>
      </c>
      <c r="AC32" s="1">
        <v>2.8474016189575195</v>
      </c>
      <c r="AD32" s="1">
        <v>0.39366114139556885</v>
      </c>
      <c r="AE32" s="1">
        <v>0.66666668653488159</v>
      </c>
      <c r="AF32" s="1">
        <v>-0.21956524252891541</v>
      </c>
      <c r="AG32" s="1">
        <v>2.737391471862793</v>
      </c>
      <c r="AH32" s="1">
        <v>1</v>
      </c>
      <c r="AI32" s="1">
        <v>0</v>
      </c>
      <c r="AJ32" s="1">
        <v>0.15999999642372131</v>
      </c>
      <c r="AK32" s="1">
        <v>111115</v>
      </c>
      <c r="AL32">
        <f t="shared" ref="AL32:AL46" si="37">Y32*0.000001/(L32*0.0001)</f>
        <v>5.2815989420238827</v>
      </c>
      <c r="AM32">
        <f t="shared" ref="AM32:AM46" si="38">(V32-U32)/(1000-V32)*AL32</f>
        <v>1.1435630611103162E-2</v>
      </c>
      <c r="AN32">
        <f t="shared" ref="AN32:AN46" si="39">(Q32+273.15)</f>
        <v>301.17632522583006</v>
      </c>
      <c r="AO32">
        <f t="shared" ref="AO32:AO46" si="40">(P32+273.15)</f>
        <v>300.69566001892088</v>
      </c>
      <c r="AP32">
        <f t="shared" ref="AP32:AP46" si="41">(Z32*AH32+AA32*AI32)*AJ32</f>
        <v>239.77017042196894</v>
      </c>
      <c r="AQ32">
        <f t="shared" ref="AQ32:AQ46" si="42">((AP32+0.00000010773*(AO32^4-AN32^4))-AM32*44100)/(M32*51.4+0.00000043092*AN32^3)</f>
        <v>-1.9054987202655382</v>
      </c>
      <c r="AR32">
        <f t="shared" ref="AR32:AR46" si="43">0.61365*EXP(17.502*K32/(240.97+K32))</f>
        <v>3.8006674074160385</v>
      </c>
      <c r="AS32">
        <f t="shared" ref="AS32:AS46" si="44">AR32*1000/AB32</f>
        <v>49.814952135593948</v>
      </c>
      <c r="AT32">
        <f t="shared" ref="AT32:AT46" si="45">(AS32-V32)</f>
        <v>32.730256319553909</v>
      </c>
      <c r="AU32">
        <f t="shared" ref="AU32:AU46" si="46">IF(E32,Q32,(P32+Q32)/2)</f>
        <v>27.785992622375488</v>
      </c>
      <c r="AV32">
        <f t="shared" ref="AV32:AV46" si="47">0.61365*EXP(17.502*AU32/(240.97+AU32))</f>
        <v>3.747752530807273</v>
      </c>
      <c r="AW32">
        <f t="shared" ref="AW32:AW46" si="48">IF(AT32&lt;&gt;0,(1000-(AS32+V32)/2)/AT32*AM32,0)</f>
        <v>0.33770315368736903</v>
      </c>
      <c r="AX32">
        <f t="shared" ref="AX32:AX46" si="49">V32*AB32/1000</f>
        <v>1.3034890885149362</v>
      </c>
      <c r="AY32">
        <f t="shared" ref="AY32:AY46" si="50">(AV32-AX32)</f>
        <v>2.4442634422923368</v>
      </c>
      <c r="AZ32">
        <f t="shared" ref="AZ32:AZ46" si="51">1/(1.6/G32+1.37/O32)</f>
        <v>0.21310934411709201</v>
      </c>
      <c r="BA32">
        <f t="shared" ref="BA32:BA46" si="52">H32*AB32*0.001</f>
        <v>17.152476556402767</v>
      </c>
      <c r="BB32">
        <f t="shared" ref="BB32:BB46" si="53">H32/T32</f>
        <v>0.56557171935102168</v>
      </c>
      <c r="BC32">
        <f t="shared" ref="BC32:BC46" si="54">(1-AM32*AB32/AR32/G32)*100</f>
        <v>36.560033571384935</v>
      </c>
      <c r="BD32">
        <f t="shared" ref="BD32:BD46" si="55">(T32-F32/(O32/1.35))</f>
        <v>388.6311505965765</v>
      </c>
      <c r="BE32">
        <f t="shared" ref="BE32:BE46" si="56">F32*BC32/100/BD32</f>
        <v>3.1272692614433786E-2</v>
      </c>
    </row>
    <row r="33" spans="1:115" x14ac:dyDescent="0.25">
      <c r="A33" s="1">
        <v>17</v>
      </c>
      <c r="B33" s="1" t="s">
        <v>84</v>
      </c>
      <c r="C33" s="1">
        <v>21060205</v>
      </c>
      <c r="D33" s="1">
        <v>1</v>
      </c>
      <c r="E33" s="1">
        <v>0</v>
      </c>
      <c r="F33">
        <f t="shared" si="29"/>
        <v>33.242700637214085</v>
      </c>
      <c r="G33">
        <f t="shared" si="30"/>
        <v>0.36185739855736104</v>
      </c>
      <c r="H33">
        <f t="shared" si="31"/>
        <v>224.81572499526243</v>
      </c>
      <c r="I33">
        <f t="shared" si="32"/>
        <v>11.435630611103161</v>
      </c>
      <c r="J33">
        <f t="shared" si="33"/>
        <v>2.4971783189011023</v>
      </c>
      <c r="K33">
        <f t="shared" si="34"/>
        <v>28.026325225830078</v>
      </c>
      <c r="L33" s="1">
        <v>0.94644957799999996</v>
      </c>
      <c r="M33">
        <f t="shared" si="35"/>
        <v>2.5295840407278334</v>
      </c>
      <c r="N33" s="1">
        <v>1</v>
      </c>
      <c r="O33">
        <f t="shared" si="36"/>
        <v>5.0591680814556668</v>
      </c>
      <c r="P33" s="1">
        <v>27.545660018920898</v>
      </c>
      <c r="Q33" s="1">
        <v>28.026325225830078</v>
      </c>
      <c r="R33" s="1">
        <v>27.048358917236328</v>
      </c>
      <c r="S33" s="1">
        <v>404.65643310546875</v>
      </c>
      <c r="T33" s="1">
        <v>397.501708984375</v>
      </c>
      <c r="U33" s="1">
        <v>14.956503868103027</v>
      </c>
      <c r="V33" s="1">
        <v>17.084695816040039</v>
      </c>
      <c r="W33" s="1">
        <v>30.878715515136719</v>
      </c>
      <c r="X33" s="1">
        <v>35.272510528564453</v>
      </c>
      <c r="Y33" s="1">
        <v>499.876708984375</v>
      </c>
      <c r="Z33" s="1">
        <v>1498.5635986328125</v>
      </c>
      <c r="AA33" s="1">
        <v>7.4682235717773438E-2</v>
      </c>
      <c r="AB33" s="1">
        <v>76.29571533203125</v>
      </c>
      <c r="AC33" s="1">
        <v>2.8474016189575195</v>
      </c>
      <c r="AD33" s="1">
        <v>0.39366114139556885</v>
      </c>
      <c r="AE33" s="1">
        <v>0.66666668653488159</v>
      </c>
      <c r="AF33" s="1">
        <v>-0.21956524252891541</v>
      </c>
      <c r="AG33" s="1">
        <v>2.737391471862793</v>
      </c>
      <c r="AH33" s="1">
        <v>1</v>
      </c>
      <c r="AI33" s="1">
        <v>0</v>
      </c>
      <c r="AJ33" s="1">
        <v>0.15999999642372131</v>
      </c>
      <c r="AK33" s="1">
        <v>111115</v>
      </c>
      <c r="AL33">
        <f t="shared" si="37"/>
        <v>5.2815989420238827</v>
      </c>
      <c r="AM33">
        <f t="shared" si="38"/>
        <v>1.1435630611103162E-2</v>
      </c>
      <c r="AN33">
        <f t="shared" si="39"/>
        <v>301.17632522583006</v>
      </c>
      <c r="AO33">
        <f t="shared" si="40"/>
        <v>300.69566001892088</v>
      </c>
      <c r="AP33">
        <f t="shared" si="41"/>
        <v>239.77017042196894</v>
      </c>
      <c r="AQ33">
        <f t="shared" si="42"/>
        <v>-1.9054987202655382</v>
      </c>
      <c r="AR33">
        <f t="shared" si="43"/>
        <v>3.8006674074160385</v>
      </c>
      <c r="AS33">
        <f t="shared" si="44"/>
        <v>49.814952135593948</v>
      </c>
      <c r="AT33">
        <f t="shared" si="45"/>
        <v>32.730256319553909</v>
      </c>
      <c r="AU33">
        <f t="shared" si="46"/>
        <v>27.785992622375488</v>
      </c>
      <c r="AV33">
        <f t="shared" si="47"/>
        <v>3.747752530807273</v>
      </c>
      <c r="AW33">
        <f t="shared" si="48"/>
        <v>0.33770315368736903</v>
      </c>
      <c r="AX33">
        <f t="shared" si="49"/>
        <v>1.3034890885149362</v>
      </c>
      <c r="AY33">
        <f t="shared" si="50"/>
        <v>2.4442634422923368</v>
      </c>
      <c r="AZ33">
        <f t="shared" si="51"/>
        <v>0.21310934411709201</v>
      </c>
      <c r="BA33">
        <f t="shared" si="52"/>
        <v>17.152476556402767</v>
      </c>
      <c r="BB33">
        <f t="shared" si="53"/>
        <v>0.56557171935102168</v>
      </c>
      <c r="BC33">
        <f t="shared" si="54"/>
        <v>36.560033571384935</v>
      </c>
      <c r="BD33">
        <f t="shared" si="55"/>
        <v>388.6311505965765</v>
      </c>
      <c r="BE33">
        <f t="shared" si="56"/>
        <v>3.1272692614433786E-2</v>
      </c>
    </row>
    <row r="34" spans="1:115" x14ac:dyDescent="0.25">
      <c r="A34" s="1">
        <v>18</v>
      </c>
      <c r="B34" s="1" t="s">
        <v>84</v>
      </c>
      <c r="C34" s="1">
        <v>21060205</v>
      </c>
      <c r="D34" s="1">
        <v>1</v>
      </c>
      <c r="E34" s="1">
        <v>0</v>
      </c>
      <c r="F34">
        <f t="shared" si="29"/>
        <v>33.242700637214085</v>
      </c>
      <c r="G34">
        <f t="shared" si="30"/>
        <v>0.36185739855736104</v>
      </c>
      <c r="H34">
        <f t="shared" si="31"/>
        <v>224.81572499526243</v>
      </c>
      <c r="I34">
        <f t="shared" si="32"/>
        <v>11.435630611103161</v>
      </c>
      <c r="J34">
        <f t="shared" si="33"/>
        <v>2.4971783189011023</v>
      </c>
      <c r="K34">
        <f t="shared" si="34"/>
        <v>28.026325225830078</v>
      </c>
      <c r="L34" s="1">
        <v>0.94644957799999996</v>
      </c>
      <c r="M34">
        <f t="shared" si="35"/>
        <v>2.5295840407278334</v>
      </c>
      <c r="N34" s="1">
        <v>1</v>
      </c>
      <c r="O34">
        <f t="shared" si="36"/>
        <v>5.0591680814556668</v>
      </c>
      <c r="P34" s="1">
        <v>27.545660018920898</v>
      </c>
      <c r="Q34" s="1">
        <v>28.026325225830078</v>
      </c>
      <c r="R34" s="1">
        <v>27.048358917236328</v>
      </c>
      <c r="S34" s="1">
        <v>404.65643310546875</v>
      </c>
      <c r="T34" s="1">
        <v>397.501708984375</v>
      </c>
      <c r="U34" s="1">
        <v>14.956503868103027</v>
      </c>
      <c r="V34" s="1">
        <v>17.084695816040039</v>
      </c>
      <c r="W34" s="1">
        <v>30.878715515136719</v>
      </c>
      <c r="X34" s="1">
        <v>35.272510528564453</v>
      </c>
      <c r="Y34" s="1">
        <v>499.876708984375</v>
      </c>
      <c r="Z34" s="1">
        <v>1498.5635986328125</v>
      </c>
      <c r="AA34" s="1">
        <v>7.4682235717773438E-2</v>
      </c>
      <c r="AB34" s="1">
        <v>76.29571533203125</v>
      </c>
      <c r="AC34" s="1">
        <v>2.8474016189575195</v>
      </c>
      <c r="AD34" s="1">
        <v>0.39366114139556885</v>
      </c>
      <c r="AE34" s="1">
        <v>0.66666668653488159</v>
      </c>
      <c r="AF34" s="1">
        <v>-0.21956524252891541</v>
      </c>
      <c r="AG34" s="1">
        <v>2.737391471862793</v>
      </c>
      <c r="AH34" s="1">
        <v>1</v>
      </c>
      <c r="AI34" s="1">
        <v>0</v>
      </c>
      <c r="AJ34" s="1">
        <v>0.15999999642372131</v>
      </c>
      <c r="AK34" s="1">
        <v>111115</v>
      </c>
      <c r="AL34">
        <f t="shared" si="37"/>
        <v>5.2815989420238827</v>
      </c>
      <c r="AM34">
        <f t="shared" si="38"/>
        <v>1.1435630611103162E-2</v>
      </c>
      <c r="AN34">
        <f t="shared" si="39"/>
        <v>301.17632522583006</v>
      </c>
      <c r="AO34">
        <f t="shared" si="40"/>
        <v>300.69566001892088</v>
      </c>
      <c r="AP34">
        <f t="shared" si="41"/>
        <v>239.77017042196894</v>
      </c>
      <c r="AQ34">
        <f t="shared" si="42"/>
        <v>-1.9054987202655382</v>
      </c>
      <c r="AR34">
        <f t="shared" si="43"/>
        <v>3.8006674074160385</v>
      </c>
      <c r="AS34">
        <f t="shared" si="44"/>
        <v>49.814952135593948</v>
      </c>
      <c r="AT34">
        <f t="shared" si="45"/>
        <v>32.730256319553909</v>
      </c>
      <c r="AU34">
        <f t="shared" si="46"/>
        <v>27.785992622375488</v>
      </c>
      <c r="AV34">
        <f t="shared" si="47"/>
        <v>3.747752530807273</v>
      </c>
      <c r="AW34">
        <f t="shared" si="48"/>
        <v>0.33770315368736903</v>
      </c>
      <c r="AX34">
        <f t="shared" si="49"/>
        <v>1.3034890885149362</v>
      </c>
      <c r="AY34">
        <f t="shared" si="50"/>
        <v>2.4442634422923368</v>
      </c>
      <c r="AZ34">
        <f t="shared" si="51"/>
        <v>0.21310934411709201</v>
      </c>
      <c r="BA34">
        <f t="shared" si="52"/>
        <v>17.152476556402767</v>
      </c>
      <c r="BB34">
        <f t="shared" si="53"/>
        <v>0.56557171935102168</v>
      </c>
      <c r="BC34">
        <f t="shared" si="54"/>
        <v>36.560033571384935</v>
      </c>
      <c r="BD34">
        <f t="shared" si="55"/>
        <v>388.6311505965765</v>
      </c>
      <c r="BE34">
        <f t="shared" si="56"/>
        <v>3.1272692614433786E-2</v>
      </c>
    </row>
    <row r="35" spans="1:115" x14ac:dyDescent="0.25">
      <c r="A35" s="1">
        <v>19</v>
      </c>
      <c r="B35" s="1" t="s">
        <v>85</v>
      </c>
      <c r="C35" s="1">
        <v>21060205</v>
      </c>
      <c r="D35" s="1">
        <v>1</v>
      </c>
      <c r="E35" s="1">
        <v>0</v>
      </c>
      <c r="F35">
        <f t="shared" si="29"/>
        <v>34.182156678186139</v>
      </c>
      <c r="G35">
        <f t="shared" si="30"/>
        <v>0.36159173936375921</v>
      </c>
      <c r="H35">
        <f t="shared" si="31"/>
        <v>220.43165972112689</v>
      </c>
      <c r="I35">
        <f t="shared" si="32"/>
        <v>11.427119711012759</v>
      </c>
      <c r="J35">
        <f t="shared" si="33"/>
        <v>2.4970374533462172</v>
      </c>
      <c r="K35">
        <f t="shared" si="34"/>
        <v>28.024869918823242</v>
      </c>
      <c r="L35" s="1">
        <v>0.94644957799999996</v>
      </c>
      <c r="M35">
        <f t="shared" si="35"/>
        <v>2.5295840407278334</v>
      </c>
      <c r="N35" s="1">
        <v>1</v>
      </c>
      <c r="O35">
        <f t="shared" si="36"/>
        <v>5.0591680814556668</v>
      </c>
      <c r="P35" s="1">
        <v>27.545927047729492</v>
      </c>
      <c r="Q35" s="1">
        <v>28.024869918823242</v>
      </c>
      <c r="R35" s="1">
        <v>27.048191070556641</v>
      </c>
      <c r="S35" s="1">
        <v>404.85028076171875</v>
      </c>
      <c r="T35" s="1">
        <v>397.51898193359375</v>
      </c>
      <c r="U35" s="1">
        <v>14.955917358398438</v>
      </c>
      <c r="V35" s="1">
        <v>17.082328796386719</v>
      </c>
      <c r="W35" s="1">
        <v>30.876996994018555</v>
      </c>
      <c r="X35" s="1">
        <v>35.267047882080078</v>
      </c>
      <c r="Y35" s="1">
        <v>499.92413330078125</v>
      </c>
      <c r="Z35" s="1">
        <v>1498.57421875</v>
      </c>
      <c r="AA35" s="1">
        <v>0.1351393461227417</v>
      </c>
      <c r="AB35" s="1">
        <v>76.295661926269531</v>
      </c>
      <c r="AC35" s="1">
        <v>2.8474016189575195</v>
      </c>
      <c r="AD35" s="1">
        <v>0.39366114139556885</v>
      </c>
      <c r="AE35" s="1">
        <v>0.66666668653488159</v>
      </c>
      <c r="AF35" s="1">
        <v>-0.21956524252891541</v>
      </c>
      <c r="AG35" s="1">
        <v>2.737391471862793</v>
      </c>
      <c r="AH35" s="1">
        <v>1</v>
      </c>
      <c r="AI35" s="1">
        <v>0</v>
      </c>
      <c r="AJ35" s="1">
        <v>0.15999999642372131</v>
      </c>
      <c r="AK35" s="1">
        <v>111115</v>
      </c>
      <c r="AL35">
        <f t="shared" si="37"/>
        <v>5.2821000180189337</v>
      </c>
      <c r="AM35">
        <f t="shared" si="38"/>
        <v>1.1427119711012759E-2</v>
      </c>
      <c r="AN35">
        <f t="shared" si="39"/>
        <v>301.17486991882322</v>
      </c>
      <c r="AO35">
        <f t="shared" si="40"/>
        <v>300.69592704772947</v>
      </c>
      <c r="AP35">
        <f t="shared" si="41"/>
        <v>239.77186964068096</v>
      </c>
      <c r="AQ35">
        <f t="shared" si="42"/>
        <v>-1.9026991024540973</v>
      </c>
      <c r="AR35">
        <f t="shared" si="43"/>
        <v>3.800345036108717</v>
      </c>
      <c r="AS35">
        <f t="shared" si="44"/>
        <v>49.810761715145588</v>
      </c>
      <c r="AT35">
        <f t="shared" si="45"/>
        <v>32.72843291875887</v>
      </c>
      <c r="AU35">
        <f t="shared" si="46"/>
        <v>27.785398483276367</v>
      </c>
      <c r="AV35">
        <f t="shared" si="47"/>
        <v>3.7476225177981504</v>
      </c>
      <c r="AW35">
        <f t="shared" si="48"/>
        <v>0.33747176535680456</v>
      </c>
      <c r="AX35">
        <f t="shared" si="49"/>
        <v>1.3033075827624998</v>
      </c>
      <c r="AY35">
        <f t="shared" si="50"/>
        <v>2.4443149350356506</v>
      </c>
      <c r="AZ35">
        <f t="shared" si="51"/>
        <v>0.21296191159173777</v>
      </c>
      <c r="BA35">
        <f t="shared" si="52"/>
        <v>16.817979387929583</v>
      </c>
      <c r="BB35">
        <f t="shared" si="53"/>
        <v>0.55451857581470254</v>
      </c>
      <c r="BC35">
        <f t="shared" si="54"/>
        <v>36.555337182277924</v>
      </c>
      <c r="BD35">
        <f t="shared" si="55"/>
        <v>388.39773694379028</v>
      </c>
      <c r="BE35">
        <f t="shared" si="56"/>
        <v>3.2171666931452375E-2</v>
      </c>
    </row>
    <row r="36" spans="1:115" x14ac:dyDescent="0.25">
      <c r="A36" s="1">
        <v>20</v>
      </c>
      <c r="B36" s="1" t="s">
        <v>85</v>
      </c>
      <c r="C36" s="1">
        <v>21060205</v>
      </c>
      <c r="D36" s="1">
        <v>1</v>
      </c>
      <c r="E36" s="1">
        <v>0</v>
      </c>
      <c r="F36">
        <f t="shared" si="29"/>
        <v>33.799692491980942</v>
      </c>
      <c r="G36">
        <f t="shared" si="30"/>
        <v>0.36142860070030886</v>
      </c>
      <c r="H36">
        <f t="shared" si="31"/>
        <v>222.1616567888114</v>
      </c>
      <c r="I36">
        <f t="shared" si="32"/>
        <v>11.421365546494627</v>
      </c>
      <c r="J36">
        <f t="shared" si="33"/>
        <v>2.4968408020328861</v>
      </c>
      <c r="K36">
        <f t="shared" si="34"/>
        <v>28.023832321166992</v>
      </c>
      <c r="L36" s="1">
        <v>0.94644957799999996</v>
      </c>
      <c r="M36">
        <f t="shared" si="35"/>
        <v>2.5295840407278334</v>
      </c>
      <c r="N36" s="1">
        <v>1</v>
      </c>
      <c r="O36">
        <f t="shared" si="36"/>
        <v>5.0591680814556668</v>
      </c>
      <c r="P36" s="1">
        <v>27.546228408813477</v>
      </c>
      <c r="Q36" s="1">
        <v>28.023832321166992</v>
      </c>
      <c r="R36" s="1">
        <v>27.048313140869141</v>
      </c>
      <c r="S36" s="1">
        <v>404.82516479492187</v>
      </c>
      <c r="T36" s="1">
        <v>397.56695556640625</v>
      </c>
      <c r="U36" s="1">
        <v>14.956623077392578</v>
      </c>
      <c r="V36" s="1">
        <v>17.08186149597168</v>
      </c>
      <c r="W36" s="1">
        <v>30.877967834472656</v>
      </c>
      <c r="X36" s="1">
        <v>35.265525817871094</v>
      </c>
      <c r="Y36" s="1">
        <v>499.94842529296875</v>
      </c>
      <c r="Z36" s="1">
        <v>1498.559814453125</v>
      </c>
      <c r="AA36" s="1">
        <v>0.16121801733970642</v>
      </c>
      <c r="AB36" s="1">
        <v>76.295806884765625</v>
      </c>
      <c r="AC36" s="1">
        <v>2.8474016189575195</v>
      </c>
      <c r="AD36" s="1">
        <v>0.39366114139556885</v>
      </c>
      <c r="AE36" s="1">
        <v>0.66666668653488159</v>
      </c>
      <c r="AF36" s="1">
        <v>-0.21956524252891541</v>
      </c>
      <c r="AG36" s="1">
        <v>2.737391471862793</v>
      </c>
      <c r="AH36" s="1">
        <v>1</v>
      </c>
      <c r="AI36" s="1">
        <v>0</v>
      </c>
      <c r="AJ36" s="1">
        <v>0.15999999642372131</v>
      </c>
      <c r="AK36" s="1">
        <v>111115</v>
      </c>
      <c r="AL36">
        <f t="shared" si="37"/>
        <v>5.2823566824282402</v>
      </c>
      <c r="AM36">
        <f t="shared" si="38"/>
        <v>1.1421365546494627E-2</v>
      </c>
      <c r="AN36">
        <f t="shared" si="39"/>
        <v>301.17383232116697</v>
      </c>
      <c r="AO36">
        <f t="shared" si="40"/>
        <v>300.69622840881345</v>
      </c>
      <c r="AP36">
        <f t="shared" si="41"/>
        <v>239.76956495323248</v>
      </c>
      <c r="AQ36">
        <f t="shared" si="42"/>
        <v>-1.9008162969550038</v>
      </c>
      <c r="AR36">
        <f t="shared" si="43"/>
        <v>3.8001152079618552</v>
      </c>
      <c r="AS36">
        <f t="shared" si="44"/>
        <v>49.8076547470218</v>
      </c>
      <c r="AT36">
        <f t="shared" si="45"/>
        <v>32.725793251050121</v>
      </c>
      <c r="AU36">
        <f t="shared" si="46"/>
        <v>27.785030364990234</v>
      </c>
      <c r="AV36">
        <f t="shared" si="47"/>
        <v>3.7475419659660907</v>
      </c>
      <c r="AW36">
        <f t="shared" si="48"/>
        <v>0.33732966084850152</v>
      </c>
      <c r="AX36">
        <f t="shared" si="49"/>
        <v>1.3032744059289689</v>
      </c>
      <c r="AY36">
        <f t="shared" si="50"/>
        <v>2.4442675600371215</v>
      </c>
      <c r="AZ36">
        <f t="shared" si="51"/>
        <v>0.21287136855534813</v>
      </c>
      <c r="BA36">
        <f t="shared" si="52"/>
        <v>16.950002863558733</v>
      </c>
      <c r="BB36">
        <f t="shared" si="53"/>
        <v>0.55880312404812871</v>
      </c>
      <c r="BC36">
        <f t="shared" si="54"/>
        <v>36.554704818471841</v>
      </c>
      <c r="BD36">
        <f t="shared" si="55"/>
        <v>388.54776819616865</v>
      </c>
      <c r="BE36">
        <f t="shared" si="56"/>
        <v>3.1798864467436294E-2</v>
      </c>
    </row>
    <row r="37" spans="1:115" x14ac:dyDescent="0.25">
      <c r="A37" s="1">
        <v>21</v>
      </c>
      <c r="B37" s="1" t="s">
        <v>86</v>
      </c>
      <c r="C37" s="1">
        <v>21060205</v>
      </c>
      <c r="D37" s="1">
        <v>1</v>
      </c>
      <c r="E37" s="1">
        <v>0</v>
      </c>
      <c r="F37">
        <f t="shared" si="29"/>
        <v>32.076920802304201</v>
      </c>
      <c r="G37">
        <f t="shared" si="30"/>
        <v>0.36165924444484793</v>
      </c>
      <c r="H37">
        <f t="shared" si="31"/>
        <v>230.18665639308779</v>
      </c>
      <c r="I37">
        <f t="shared" si="32"/>
        <v>11.427801005631075</v>
      </c>
      <c r="J37">
        <f t="shared" si="33"/>
        <v>2.4967515637618591</v>
      </c>
      <c r="K37">
        <f t="shared" si="34"/>
        <v>28.023605346679688</v>
      </c>
      <c r="L37" s="1">
        <v>0.94644957799999996</v>
      </c>
      <c r="M37">
        <f t="shared" si="35"/>
        <v>2.5295840407278334</v>
      </c>
      <c r="N37" s="1">
        <v>1</v>
      </c>
      <c r="O37">
        <f t="shared" si="36"/>
        <v>5.0591680814556668</v>
      </c>
      <c r="P37" s="1">
        <v>27.546489715576172</v>
      </c>
      <c r="Q37" s="1">
        <v>28.023605346679688</v>
      </c>
      <c r="R37" s="1">
        <v>27.047988891601563</v>
      </c>
      <c r="S37" s="1">
        <v>404.55731201171875</v>
      </c>
      <c r="T37" s="1">
        <v>397.62457275390625</v>
      </c>
      <c r="U37" s="1">
        <v>14.955981254577637</v>
      </c>
      <c r="V37" s="1">
        <v>17.082433700561523</v>
      </c>
      <c r="W37" s="1">
        <v>30.876060485839844</v>
      </c>
      <c r="X37" s="1">
        <v>35.266040802001953</v>
      </c>
      <c r="Y37" s="1">
        <v>499.94424438476562</v>
      </c>
      <c r="Z37" s="1">
        <v>1498.590576171875</v>
      </c>
      <c r="AA37" s="1">
        <v>0.24538281559944153</v>
      </c>
      <c r="AB37" s="1">
        <v>76.2955322265625</v>
      </c>
      <c r="AC37" s="1">
        <v>2.8474016189575195</v>
      </c>
      <c r="AD37" s="1">
        <v>0.39366114139556885</v>
      </c>
      <c r="AE37" s="1">
        <v>0.66666668653488159</v>
      </c>
      <c r="AF37" s="1">
        <v>-0.21956524252891541</v>
      </c>
      <c r="AG37" s="1">
        <v>2.737391471862793</v>
      </c>
      <c r="AH37" s="1">
        <v>1</v>
      </c>
      <c r="AI37" s="1">
        <v>0</v>
      </c>
      <c r="AJ37" s="1">
        <v>0.15999999642372131</v>
      </c>
      <c r="AK37" s="1">
        <v>111115</v>
      </c>
      <c r="AL37">
        <f t="shared" si="37"/>
        <v>5.2823125077748792</v>
      </c>
      <c r="AM37">
        <f t="shared" si="38"/>
        <v>1.1427801005631075E-2</v>
      </c>
      <c r="AN37">
        <f t="shared" si="39"/>
        <v>301.17360534667966</v>
      </c>
      <c r="AO37">
        <f t="shared" si="40"/>
        <v>300.69648971557615</v>
      </c>
      <c r="AP37">
        <f t="shared" si="41"/>
        <v>239.77448682812246</v>
      </c>
      <c r="AQ37">
        <f t="shared" si="42"/>
        <v>-1.9027430488748815</v>
      </c>
      <c r="AR37">
        <f t="shared" si="43"/>
        <v>3.8000649346711683</v>
      </c>
      <c r="AS37">
        <f t="shared" si="44"/>
        <v>49.807175122479393</v>
      </c>
      <c r="AT37">
        <f t="shared" si="45"/>
        <v>32.724741421917869</v>
      </c>
      <c r="AU37">
        <f t="shared" si="46"/>
        <v>27.78504753112793</v>
      </c>
      <c r="AV37">
        <f t="shared" si="47"/>
        <v>3.7475457222355577</v>
      </c>
      <c r="AW37">
        <f t="shared" si="48"/>
        <v>0.33753056422154087</v>
      </c>
      <c r="AX37">
        <f t="shared" si="49"/>
        <v>1.303313370909309</v>
      </c>
      <c r="AY37">
        <f t="shared" si="50"/>
        <v>2.4442323513262485</v>
      </c>
      <c r="AZ37">
        <f t="shared" si="51"/>
        <v>0.21299937597972934</v>
      </c>
      <c r="BA37">
        <f t="shared" si="52"/>
        <v>17.562213460963498</v>
      </c>
      <c r="BB37">
        <f t="shared" si="53"/>
        <v>0.57890450481679001</v>
      </c>
      <c r="BC37">
        <f t="shared" si="54"/>
        <v>36.558829410677006</v>
      </c>
      <c r="BD37">
        <f t="shared" si="55"/>
        <v>389.06509372773189</v>
      </c>
      <c r="BE37">
        <f t="shared" si="56"/>
        <v>3.0141348955141388E-2</v>
      </c>
    </row>
    <row r="38" spans="1:115" x14ac:dyDescent="0.25">
      <c r="A38" s="1">
        <v>22</v>
      </c>
      <c r="B38" s="1" t="s">
        <v>86</v>
      </c>
      <c r="C38" s="1">
        <v>21060205</v>
      </c>
      <c r="D38" s="1">
        <v>1</v>
      </c>
      <c r="E38" s="1">
        <v>0</v>
      </c>
      <c r="F38">
        <f t="shared" si="29"/>
        <v>30.031805903473394</v>
      </c>
      <c r="G38">
        <f t="shared" si="30"/>
        <v>0.36132418581003217</v>
      </c>
      <c r="H38">
        <f t="shared" si="31"/>
        <v>239.44771441806813</v>
      </c>
      <c r="I38">
        <f t="shared" si="32"/>
        <v>11.421231039538799</v>
      </c>
      <c r="J38">
        <f t="shared" si="33"/>
        <v>2.4974635208757494</v>
      </c>
      <c r="K38">
        <f t="shared" si="34"/>
        <v>28.026285171508789</v>
      </c>
      <c r="L38" s="1">
        <v>0.94644957799999996</v>
      </c>
      <c r="M38">
        <f t="shared" si="35"/>
        <v>2.5295840407278334</v>
      </c>
      <c r="N38" s="1">
        <v>1</v>
      </c>
      <c r="O38">
        <f t="shared" si="36"/>
        <v>5.0591680814556668</v>
      </c>
      <c r="P38" s="1">
        <v>27.546951293945313</v>
      </c>
      <c r="Q38" s="1">
        <v>28.026285171508789</v>
      </c>
      <c r="R38" s="1">
        <v>27.047801971435547</v>
      </c>
      <c r="S38" s="1">
        <v>404.20681762695312</v>
      </c>
      <c r="T38" s="1">
        <v>397.661865234375</v>
      </c>
      <c r="U38" s="1">
        <v>14.955744743347168</v>
      </c>
      <c r="V38" s="1">
        <v>17.080909729003906</v>
      </c>
      <c r="W38" s="1">
        <v>30.874692916870117</v>
      </c>
      <c r="X38" s="1">
        <v>35.261890411376953</v>
      </c>
      <c r="Y38" s="1">
        <v>499.96029663085937</v>
      </c>
      <c r="Z38" s="1">
        <v>1498.6170654296875</v>
      </c>
      <c r="AA38" s="1">
        <v>0.23115772008895874</v>
      </c>
      <c r="AB38" s="1">
        <v>76.29541015625</v>
      </c>
      <c r="AC38" s="1">
        <v>2.8474016189575195</v>
      </c>
      <c r="AD38" s="1">
        <v>0.39366114139556885</v>
      </c>
      <c r="AE38" s="1">
        <v>0.66666668653488159</v>
      </c>
      <c r="AF38" s="1">
        <v>-0.21956524252891541</v>
      </c>
      <c r="AG38" s="1">
        <v>2.737391471862793</v>
      </c>
      <c r="AH38" s="1">
        <v>1</v>
      </c>
      <c r="AI38" s="1">
        <v>0</v>
      </c>
      <c r="AJ38" s="1">
        <v>0.15999999642372131</v>
      </c>
      <c r="AK38" s="1">
        <v>111115</v>
      </c>
      <c r="AL38">
        <f t="shared" si="37"/>
        <v>5.2824821126483652</v>
      </c>
      <c r="AM38">
        <f t="shared" si="38"/>
        <v>1.14212310395388E-2</v>
      </c>
      <c r="AN38">
        <f t="shared" si="39"/>
        <v>301.17628517150877</v>
      </c>
      <c r="AO38">
        <f t="shared" si="40"/>
        <v>300.69695129394529</v>
      </c>
      <c r="AP38">
        <f t="shared" si="41"/>
        <v>239.77872510927773</v>
      </c>
      <c r="AQ38">
        <f t="shared" si="42"/>
        <v>-1.9008499176095448</v>
      </c>
      <c r="AR38">
        <f t="shared" si="43"/>
        <v>3.8006585344919834</v>
      </c>
      <c r="AS38">
        <f t="shared" si="44"/>
        <v>49.81503509461951</v>
      </c>
      <c r="AT38">
        <f t="shared" si="45"/>
        <v>32.734125365615604</v>
      </c>
      <c r="AU38">
        <f t="shared" si="46"/>
        <v>27.786618232727051</v>
      </c>
      <c r="AV38">
        <f t="shared" si="47"/>
        <v>3.7478894347945739</v>
      </c>
      <c r="AW38">
        <f t="shared" si="48"/>
        <v>0.33723870412053619</v>
      </c>
      <c r="AX38">
        <f t="shared" si="49"/>
        <v>1.303195013616234</v>
      </c>
      <c r="AY38">
        <f t="shared" si="50"/>
        <v>2.4446944211783399</v>
      </c>
      <c r="AZ38">
        <f t="shared" si="51"/>
        <v>0.21281341512822555</v>
      </c>
      <c r="BA38">
        <f t="shared" si="52"/>
        <v>18.268761582503124</v>
      </c>
      <c r="BB38">
        <f t="shared" si="53"/>
        <v>0.60213899131852089</v>
      </c>
      <c r="BC38">
        <f t="shared" si="54"/>
        <v>36.546520239799705</v>
      </c>
      <c r="BD38">
        <f t="shared" si="55"/>
        <v>389.648109352593</v>
      </c>
      <c r="BE38">
        <f t="shared" si="56"/>
        <v>2.8167928342129982E-2</v>
      </c>
    </row>
    <row r="39" spans="1:115" x14ac:dyDescent="0.25">
      <c r="A39" s="1">
        <v>23</v>
      </c>
      <c r="B39" s="1" t="s">
        <v>87</v>
      </c>
      <c r="C39" s="1">
        <v>21060205</v>
      </c>
      <c r="D39" s="1">
        <v>1</v>
      </c>
      <c r="E39" s="1">
        <v>0</v>
      </c>
      <c r="F39">
        <f t="shared" si="29"/>
        <v>28.328834680882501</v>
      </c>
      <c r="G39">
        <f t="shared" si="30"/>
        <v>0.3613090032467498</v>
      </c>
      <c r="H39">
        <f t="shared" si="31"/>
        <v>247.25919341481926</v>
      </c>
      <c r="I39">
        <f t="shared" si="32"/>
        <v>11.423379949884215</v>
      </c>
      <c r="J39">
        <f t="shared" si="33"/>
        <v>2.4980096834945362</v>
      </c>
      <c r="K39">
        <f t="shared" si="34"/>
        <v>28.028757095336914</v>
      </c>
      <c r="L39" s="1">
        <v>0.94644957799999996</v>
      </c>
      <c r="M39">
        <f t="shared" si="35"/>
        <v>2.5295840407278334</v>
      </c>
      <c r="N39" s="1">
        <v>1</v>
      </c>
      <c r="O39">
        <f t="shared" si="36"/>
        <v>5.0591680814556668</v>
      </c>
      <c r="P39" s="1">
        <v>27.547004699707031</v>
      </c>
      <c r="Q39" s="1">
        <v>28.028757095336914</v>
      </c>
      <c r="R39" s="1">
        <v>27.046720504760742</v>
      </c>
      <c r="S39" s="1">
        <v>403.9134521484375</v>
      </c>
      <c r="T39" s="1">
        <v>397.69076538085937</v>
      </c>
      <c r="U39" s="1">
        <v>14.955483436584473</v>
      </c>
      <c r="V39" s="1">
        <v>17.081010818481445</v>
      </c>
      <c r="W39" s="1">
        <v>30.873905181884766</v>
      </c>
      <c r="X39" s="1">
        <v>35.261814117431641</v>
      </c>
      <c r="Y39" s="1">
        <v>499.96905517578125</v>
      </c>
      <c r="Z39" s="1">
        <v>1498.621826171875</v>
      </c>
      <c r="AA39" s="1">
        <v>0.24775207042694092</v>
      </c>
      <c r="AB39" s="1">
        <v>76.2950439453125</v>
      </c>
      <c r="AC39" s="1">
        <v>2.8474016189575195</v>
      </c>
      <c r="AD39" s="1">
        <v>0.39366114139556885</v>
      </c>
      <c r="AE39" s="1">
        <v>0.66666668653488159</v>
      </c>
      <c r="AF39" s="1">
        <v>-0.21956524252891541</v>
      </c>
      <c r="AG39" s="1">
        <v>2.737391471862793</v>
      </c>
      <c r="AH39" s="1">
        <v>1</v>
      </c>
      <c r="AI39" s="1">
        <v>0</v>
      </c>
      <c r="AJ39" s="1">
        <v>0.15999999642372131</v>
      </c>
      <c r="AK39" s="1">
        <v>111115</v>
      </c>
      <c r="AL39">
        <f t="shared" si="37"/>
        <v>5.2825746537105145</v>
      </c>
      <c r="AM39">
        <f t="shared" si="38"/>
        <v>1.1423379949884214E-2</v>
      </c>
      <c r="AN39">
        <f t="shared" si="39"/>
        <v>301.17875709533689</v>
      </c>
      <c r="AO39">
        <f t="shared" si="40"/>
        <v>300.69700469970701</v>
      </c>
      <c r="AP39">
        <f t="shared" si="41"/>
        <v>239.7794868280107</v>
      </c>
      <c r="AQ39">
        <f t="shared" si="42"/>
        <v>-1.9017098248719697</v>
      </c>
      <c r="AR39">
        <f t="shared" si="43"/>
        <v>3.8012061545209366</v>
      </c>
      <c r="AS39">
        <f t="shared" si="44"/>
        <v>49.822451865229965</v>
      </c>
      <c r="AT39">
        <f t="shared" si="45"/>
        <v>32.74144104674852</v>
      </c>
      <c r="AU39">
        <f t="shared" si="46"/>
        <v>27.787880897521973</v>
      </c>
      <c r="AV39">
        <f t="shared" si="47"/>
        <v>3.7481657604017649</v>
      </c>
      <c r="AW39">
        <f t="shared" si="48"/>
        <v>0.33722547816450577</v>
      </c>
      <c r="AX39">
        <f t="shared" si="49"/>
        <v>1.3031964710264001</v>
      </c>
      <c r="AY39">
        <f t="shared" si="50"/>
        <v>2.444969289375365</v>
      </c>
      <c r="AZ39">
        <f t="shared" si="51"/>
        <v>0.21280498818493998</v>
      </c>
      <c r="BA39">
        <f t="shared" si="52"/>
        <v>18.864651027466159</v>
      </c>
      <c r="BB39">
        <f t="shared" si="53"/>
        <v>0.62173732693547656</v>
      </c>
      <c r="BC39">
        <f t="shared" si="54"/>
        <v>36.54136267035112</v>
      </c>
      <c r="BD39">
        <f t="shared" si="55"/>
        <v>390.13143424114611</v>
      </c>
      <c r="BE39">
        <f t="shared" si="56"/>
        <v>2.6533986529849608E-2</v>
      </c>
    </row>
    <row r="40" spans="1:115" x14ac:dyDescent="0.25">
      <c r="A40" s="1">
        <v>24</v>
      </c>
      <c r="B40" s="1" t="s">
        <v>87</v>
      </c>
      <c r="C40" s="1">
        <v>21060205</v>
      </c>
      <c r="D40" s="1">
        <v>1</v>
      </c>
      <c r="E40" s="1">
        <v>0</v>
      </c>
      <c r="F40">
        <f t="shared" si="29"/>
        <v>26.880574970637308</v>
      </c>
      <c r="G40">
        <f t="shared" si="30"/>
        <v>0.36125315227945415</v>
      </c>
      <c r="H40">
        <f t="shared" si="31"/>
        <v>253.86189222259284</v>
      </c>
      <c r="I40">
        <f t="shared" si="32"/>
        <v>11.422205347917444</v>
      </c>
      <c r="J40">
        <f t="shared" si="33"/>
        <v>2.4981119624296135</v>
      </c>
      <c r="K40">
        <f t="shared" si="34"/>
        <v>28.029262542724609</v>
      </c>
      <c r="L40" s="1">
        <v>0.94644957799999996</v>
      </c>
      <c r="M40">
        <f t="shared" si="35"/>
        <v>2.5295840407278334</v>
      </c>
      <c r="N40" s="1">
        <v>1</v>
      </c>
      <c r="O40">
        <f t="shared" si="36"/>
        <v>5.0591680814556668</v>
      </c>
      <c r="P40" s="1">
        <v>27.547334671020508</v>
      </c>
      <c r="Q40" s="1">
        <v>28.029262542724609</v>
      </c>
      <c r="R40" s="1">
        <v>27.044832229614258</v>
      </c>
      <c r="S40" s="1">
        <v>403.63241577148437</v>
      </c>
      <c r="T40" s="1">
        <v>397.68408203125</v>
      </c>
      <c r="U40" s="1">
        <v>14.955857276916504</v>
      </c>
      <c r="V40" s="1">
        <v>17.081132888793945</v>
      </c>
      <c r="W40" s="1">
        <v>30.874092102050781</v>
      </c>
      <c r="X40" s="1">
        <v>35.261398315429687</v>
      </c>
      <c r="Y40" s="1">
        <v>499.976806640625</v>
      </c>
      <c r="Z40" s="1">
        <v>1498.648193359375</v>
      </c>
      <c r="AA40" s="1">
        <v>0.22048698365688324</v>
      </c>
      <c r="AB40" s="1">
        <v>76.295066833496094</v>
      </c>
      <c r="AC40" s="1">
        <v>2.8474016189575195</v>
      </c>
      <c r="AD40" s="1">
        <v>0.39366114139556885</v>
      </c>
      <c r="AE40" s="1">
        <v>0.66666668653488159</v>
      </c>
      <c r="AF40" s="1">
        <v>-0.21956524252891541</v>
      </c>
      <c r="AG40" s="1">
        <v>2.737391471862793</v>
      </c>
      <c r="AH40" s="1">
        <v>1</v>
      </c>
      <c r="AI40" s="1">
        <v>0</v>
      </c>
      <c r="AJ40" s="1">
        <v>0.15999999642372131</v>
      </c>
      <c r="AK40" s="1">
        <v>111115</v>
      </c>
      <c r="AL40">
        <f t="shared" si="37"/>
        <v>5.2826565541627302</v>
      </c>
      <c r="AM40">
        <f t="shared" si="38"/>
        <v>1.1422205347917444E-2</v>
      </c>
      <c r="AN40">
        <f t="shared" si="39"/>
        <v>301.17926254272459</v>
      </c>
      <c r="AO40">
        <f t="shared" si="40"/>
        <v>300.69733467102049</v>
      </c>
      <c r="AP40">
        <f t="shared" si="41"/>
        <v>239.78370557791641</v>
      </c>
      <c r="AQ40">
        <f t="shared" si="42"/>
        <v>-1.901328657123049</v>
      </c>
      <c r="AR40">
        <f t="shared" si="43"/>
        <v>3.8013181377719758</v>
      </c>
      <c r="AS40">
        <f t="shared" si="44"/>
        <v>49.823904684005981</v>
      </c>
      <c r="AT40">
        <f t="shared" si="45"/>
        <v>32.742771795212036</v>
      </c>
      <c r="AU40">
        <f t="shared" si="46"/>
        <v>27.788298606872559</v>
      </c>
      <c r="AV40">
        <f t="shared" si="47"/>
        <v>3.7482571771666953</v>
      </c>
      <c r="AW40">
        <f t="shared" si="48"/>
        <v>0.33717682418531553</v>
      </c>
      <c r="AX40">
        <f t="shared" si="49"/>
        <v>1.3032061753423623</v>
      </c>
      <c r="AY40">
        <f t="shared" si="50"/>
        <v>2.445051001824333</v>
      </c>
      <c r="AZ40">
        <f t="shared" si="51"/>
        <v>0.21277398826369037</v>
      </c>
      <c r="BA40">
        <f t="shared" si="52"/>
        <v>19.368410033600505</v>
      </c>
      <c r="BB40">
        <f t="shared" si="53"/>
        <v>0.6383506499076933</v>
      </c>
      <c r="BC40">
        <f t="shared" si="54"/>
        <v>36.53992834353317</v>
      </c>
      <c r="BD40">
        <f t="shared" si="55"/>
        <v>390.51120783017797</v>
      </c>
      <c r="BE40">
        <f t="shared" si="56"/>
        <v>2.5152012632815263E-2</v>
      </c>
    </row>
    <row r="41" spans="1:115" x14ac:dyDescent="0.25">
      <c r="A41" s="1">
        <v>25</v>
      </c>
      <c r="B41" s="1" t="s">
        <v>88</v>
      </c>
      <c r="C41" s="1">
        <v>21060205</v>
      </c>
      <c r="D41" s="1">
        <v>1</v>
      </c>
      <c r="E41" s="1">
        <v>0</v>
      </c>
      <c r="F41">
        <f t="shared" si="29"/>
        <v>25.608314715427436</v>
      </c>
      <c r="G41">
        <f t="shared" si="30"/>
        <v>0.36156447456817459</v>
      </c>
      <c r="H41">
        <f t="shared" si="31"/>
        <v>259.73517922695282</v>
      </c>
      <c r="I41">
        <f t="shared" si="32"/>
        <v>11.431174811960217</v>
      </c>
      <c r="J41">
        <f t="shared" si="33"/>
        <v>2.4980634592035851</v>
      </c>
      <c r="K41">
        <f t="shared" si="34"/>
        <v>28.029077529907227</v>
      </c>
      <c r="L41" s="1">
        <v>0.94644957799999996</v>
      </c>
      <c r="M41">
        <f t="shared" si="35"/>
        <v>2.5295840407278334</v>
      </c>
      <c r="N41" s="1">
        <v>1</v>
      </c>
      <c r="O41">
        <f t="shared" si="36"/>
        <v>5.0591680814556668</v>
      </c>
      <c r="P41" s="1">
        <v>27.547904968261719</v>
      </c>
      <c r="Q41" s="1">
        <v>28.029077529907227</v>
      </c>
      <c r="R41" s="1">
        <v>27.042840957641602</v>
      </c>
      <c r="S41" s="1">
        <v>403.34426879882812</v>
      </c>
      <c r="T41" s="1">
        <v>397.63619995117187</v>
      </c>
      <c r="U41" s="1">
        <v>14.954297065734863</v>
      </c>
      <c r="V41" s="1">
        <v>17.081241607666016</v>
      </c>
      <c r="W41" s="1">
        <v>30.869821548461914</v>
      </c>
      <c r="X41" s="1">
        <v>35.260421752929688</v>
      </c>
      <c r="Y41" s="1">
        <v>499.97674560546875</v>
      </c>
      <c r="Z41" s="1">
        <v>1498.68115234375</v>
      </c>
      <c r="AA41" s="1">
        <v>0.20863354206085205</v>
      </c>
      <c r="AB41" s="1">
        <v>76.295021057128906</v>
      </c>
      <c r="AC41" s="1">
        <v>2.8474016189575195</v>
      </c>
      <c r="AD41" s="1">
        <v>0.39366114139556885</v>
      </c>
      <c r="AE41" s="1">
        <v>0.66666668653488159</v>
      </c>
      <c r="AF41" s="1">
        <v>-0.21956524252891541</v>
      </c>
      <c r="AG41" s="1">
        <v>2.737391471862793</v>
      </c>
      <c r="AH41" s="1">
        <v>1</v>
      </c>
      <c r="AI41" s="1">
        <v>0</v>
      </c>
      <c r="AJ41" s="1">
        <v>0.15999999642372131</v>
      </c>
      <c r="AK41" s="1">
        <v>111115</v>
      </c>
      <c r="AL41">
        <f t="shared" si="37"/>
        <v>5.2826559092772793</v>
      </c>
      <c r="AM41">
        <f t="shared" si="38"/>
        <v>1.1431174811960217E-2</v>
      </c>
      <c r="AN41">
        <f t="shared" si="39"/>
        <v>301.1790775299072</v>
      </c>
      <c r="AO41">
        <f t="shared" si="40"/>
        <v>300.6979049682617</v>
      </c>
      <c r="AP41">
        <f t="shared" si="41"/>
        <v>239.78897901529854</v>
      </c>
      <c r="AQ41">
        <f t="shared" si="42"/>
        <v>-1.9040189231627322</v>
      </c>
      <c r="AR41">
        <f t="shared" si="43"/>
        <v>3.8012771473423701</v>
      </c>
      <c r="AS41">
        <f t="shared" si="44"/>
        <v>49.823397315743762</v>
      </c>
      <c r="AT41">
        <f t="shared" si="45"/>
        <v>32.742155708077746</v>
      </c>
      <c r="AU41">
        <f t="shared" si="46"/>
        <v>27.788491249084473</v>
      </c>
      <c r="AV41">
        <f t="shared" si="47"/>
        <v>3.7482993380653831</v>
      </c>
      <c r="AW41">
        <f t="shared" si="48"/>
        <v>0.337448016521469</v>
      </c>
      <c r="AX41">
        <f t="shared" si="49"/>
        <v>1.303213688138785</v>
      </c>
      <c r="AY41">
        <f t="shared" si="50"/>
        <v>2.445085649926598</v>
      </c>
      <c r="AZ41">
        <f t="shared" si="51"/>
        <v>0.21294677977791313</v>
      </c>
      <c r="BA41">
        <f t="shared" si="52"/>
        <v>19.816500968397516</v>
      </c>
      <c r="BB41">
        <f t="shared" si="53"/>
        <v>0.65319802185728382</v>
      </c>
      <c r="BC41">
        <f t="shared" si="54"/>
        <v>36.544133862804998</v>
      </c>
      <c r="BD41">
        <f t="shared" si="55"/>
        <v>390.80281859099381</v>
      </c>
      <c r="BE41">
        <f t="shared" si="56"/>
        <v>2.3946441439073745E-2</v>
      </c>
    </row>
    <row r="42" spans="1:115" x14ac:dyDescent="0.25">
      <c r="A42" s="1">
        <v>26</v>
      </c>
      <c r="B42" s="1" t="s">
        <v>88</v>
      </c>
      <c r="C42" s="1">
        <v>21060205</v>
      </c>
      <c r="D42" s="1">
        <v>1</v>
      </c>
      <c r="E42" s="1">
        <v>0</v>
      </c>
      <c r="F42">
        <f t="shared" si="29"/>
        <v>24.525970363321242</v>
      </c>
      <c r="G42">
        <f t="shared" si="30"/>
        <v>0.36193966219144263</v>
      </c>
      <c r="H42">
        <f t="shared" si="31"/>
        <v>264.76790548476555</v>
      </c>
      <c r="I42">
        <f t="shared" si="32"/>
        <v>11.442896989133553</v>
      </c>
      <c r="J42">
        <f t="shared" si="33"/>
        <v>2.4982146416791955</v>
      </c>
      <c r="K42">
        <f t="shared" si="34"/>
        <v>28.029935836791992</v>
      </c>
      <c r="L42" s="1">
        <v>0.94644957799999996</v>
      </c>
      <c r="M42">
        <f t="shared" si="35"/>
        <v>2.5295840407278334</v>
      </c>
      <c r="N42" s="1">
        <v>1</v>
      </c>
      <c r="O42">
        <f t="shared" si="36"/>
        <v>5.0591680814556668</v>
      </c>
      <c r="P42" s="1">
        <v>27.548427581787109</v>
      </c>
      <c r="Q42" s="1">
        <v>28.029935836791992</v>
      </c>
      <c r="R42" s="1">
        <v>27.041332244873047</v>
      </c>
      <c r="S42" s="1">
        <v>403.11300659179687</v>
      </c>
      <c r="T42" s="1">
        <v>397.60891723632812</v>
      </c>
      <c r="U42" s="1">
        <v>14.952511787414551</v>
      </c>
      <c r="V42" s="1">
        <v>17.081668853759766</v>
      </c>
      <c r="W42" s="1">
        <v>30.865345001220703</v>
      </c>
      <c r="X42" s="1">
        <v>35.260402679443359</v>
      </c>
      <c r="Y42" s="1">
        <v>499.96914672851563</v>
      </c>
      <c r="Z42" s="1">
        <v>1498.705078125</v>
      </c>
      <c r="AA42" s="1">
        <v>0.21456095576286316</v>
      </c>
      <c r="AB42" s="1">
        <v>76.295394897460938</v>
      </c>
      <c r="AC42" s="1">
        <v>2.8474016189575195</v>
      </c>
      <c r="AD42" s="1">
        <v>0.39366114139556885</v>
      </c>
      <c r="AE42" s="1">
        <v>0.66666668653488159</v>
      </c>
      <c r="AF42" s="1">
        <v>-0.21956524252891541</v>
      </c>
      <c r="AG42" s="1">
        <v>2.737391471862793</v>
      </c>
      <c r="AH42" s="1">
        <v>1</v>
      </c>
      <c r="AI42" s="1">
        <v>0</v>
      </c>
      <c r="AJ42" s="1">
        <v>0.15999999642372131</v>
      </c>
      <c r="AK42" s="1">
        <v>111115</v>
      </c>
      <c r="AL42">
        <f t="shared" si="37"/>
        <v>5.2825756210386903</v>
      </c>
      <c r="AM42">
        <f t="shared" si="38"/>
        <v>1.1442896989133554E-2</v>
      </c>
      <c r="AN42">
        <f t="shared" si="39"/>
        <v>301.17993583679197</v>
      </c>
      <c r="AO42">
        <f t="shared" si="40"/>
        <v>300.69842758178709</v>
      </c>
      <c r="AP42">
        <f t="shared" si="41"/>
        <v>239.79280714021297</v>
      </c>
      <c r="AQ42">
        <f t="shared" si="42"/>
        <v>-1.907664439193218</v>
      </c>
      <c r="AR42">
        <f t="shared" si="43"/>
        <v>3.8014673123844558</v>
      </c>
      <c r="AS42">
        <f t="shared" si="44"/>
        <v>49.82564566961782</v>
      </c>
      <c r="AT42">
        <f t="shared" si="45"/>
        <v>32.743976815858055</v>
      </c>
      <c r="AU42">
        <f t="shared" si="46"/>
        <v>27.789181709289551</v>
      </c>
      <c r="AV42">
        <f t="shared" si="47"/>
        <v>3.7484504528046161</v>
      </c>
      <c r="AW42">
        <f t="shared" si="48"/>
        <v>0.33777480045801334</v>
      </c>
      <c r="AX42">
        <f t="shared" si="49"/>
        <v>1.3032526707052603</v>
      </c>
      <c r="AY42">
        <f t="shared" si="50"/>
        <v>2.4451977820993558</v>
      </c>
      <c r="AZ42">
        <f t="shared" si="51"/>
        <v>0.21315499532230631</v>
      </c>
      <c r="BA42">
        <f t="shared" si="52"/>
        <v>20.200571905133803</v>
      </c>
      <c r="BB42">
        <f t="shared" si="53"/>
        <v>0.66590032065954541</v>
      </c>
      <c r="BC42">
        <f t="shared" si="54"/>
        <v>36.547771955233252</v>
      </c>
      <c r="BD42">
        <f t="shared" si="55"/>
        <v>391.06435112241536</v>
      </c>
      <c r="BE42">
        <f t="shared" si="56"/>
        <v>2.2921280583278796E-2</v>
      </c>
    </row>
    <row r="43" spans="1:115" x14ac:dyDescent="0.25">
      <c r="A43" s="1">
        <v>27</v>
      </c>
      <c r="B43" s="1" t="s">
        <v>89</v>
      </c>
      <c r="C43" s="1">
        <v>21060205</v>
      </c>
      <c r="D43" s="1">
        <v>1</v>
      </c>
      <c r="E43" s="1">
        <v>0</v>
      </c>
      <c r="F43">
        <f t="shared" si="29"/>
        <v>24.09759633409659</v>
      </c>
      <c r="G43">
        <f t="shared" si="30"/>
        <v>0.36207990506418064</v>
      </c>
      <c r="H43">
        <f t="shared" si="31"/>
        <v>266.70794686998289</v>
      </c>
      <c r="I43">
        <f t="shared" si="32"/>
        <v>11.448673656727536</v>
      </c>
      <c r="J43">
        <f t="shared" si="33"/>
        <v>2.4985712997454153</v>
      </c>
      <c r="K43">
        <f t="shared" si="34"/>
        <v>28.031635284423828</v>
      </c>
      <c r="L43" s="1">
        <v>0.94644957799999996</v>
      </c>
      <c r="M43">
        <f t="shared" si="35"/>
        <v>2.5295840407278334</v>
      </c>
      <c r="N43" s="1">
        <v>1</v>
      </c>
      <c r="O43">
        <f t="shared" si="36"/>
        <v>5.0591680814556668</v>
      </c>
      <c r="P43" s="1">
        <v>27.5484619140625</v>
      </c>
      <c r="Q43" s="1">
        <v>28.031635284423828</v>
      </c>
      <c r="R43" s="1">
        <v>27.038660049438477</v>
      </c>
      <c r="S43" s="1">
        <v>402.9747314453125</v>
      </c>
      <c r="T43" s="1">
        <v>397.551025390625</v>
      </c>
      <c r="U43" s="1">
        <v>14.951503753662109</v>
      </c>
      <c r="V43" s="1">
        <v>17.081892013549805</v>
      </c>
      <c r="W43" s="1">
        <v>30.86326789855957</v>
      </c>
      <c r="X43" s="1">
        <v>35.260871887207031</v>
      </c>
      <c r="Y43" s="1">
        <v>499.93234252929687</v>
      </c>
      <c r="Z43" s="1">
        <v>1498.685791015625</v>
      </c>
      <c r="AA43" s="1">
        <v>0.19440637528896332</v>
      </c>
      <c r="AB43" s="1">
        <v>76.295562744140625</v>
      </c>
      <c r="AC43" s="1">
        <v>2.8474016189575195</v>
      </c>
      <c r="AD43" s="1">
        <v>0.39366114139556885</v>
      </c>
      <c r="AE43" s="1">
        <v>0.66666668653488159</v>
      </c>
      <c r="AF43" s="1">
        <v>-0.21956524252891541</v>
      </c>
      <c r="AG43" s="1">
        <v>2.737391471862793</v>
      </c>
      <c r="AH43" s="1">
        <v>1</v>
      </c>
      <c r="AI43" s="1">
        <v>0</v>
      </c>
      <c r="AJ43" s="1">
        <v>0.15999999642372131</v>
      </c>
      <c r="AK43" s="1">
        <v>111115</v>
      </c>
      <c r="AL43">
        <f t="shared" si="37"/>
        <v>5.2821867551120283</v>
      </c>
      <c r="AM43">
        <f t="shared" si="38"/>
        <v>1.1448673656727536E-2</v>
      </c>
      <c r="AN43">
        <f t="shared" si="39"/>
        <v>301.18163528442381</v>
      </c>
      <c r="AO43">
        <f t="shared" si="40"/>
        <v>300.69846191406248</v>
      </c>
      <c r="AP43">
        <f t="shared" si="41"/>
        <v>239.78972120278195</v>
      </c>
      <c r="AQ43">
        <f t="shared" si="42"/>
        <v>-1.909618420059827</v>
      </c>
      <c r="AR43">
        <f t="shared" si="43"/>
        <v>3.801843863653839</v>
      </c>
      <c r="AS43">
        <f t="shared" si="44"/>
        <v>49.830471483688143</v>
      </c>
      <c r="AT43">
        <f t="shared" si="45"/>
        <v>32.748579470138338</v>
      </c>
      <c r="AU43">
        <f t="shared" si="46"/>
        <v>27.790048599243164</v>
      </c>
      <c r="AV43">
        <f t="shared" si="47"/>
        <v>3.7486401886435319</v>
      </c>
      <c r="AW43">
        <f t="shared" si="48"/>
        <v>0.33789693871081028</v>
      </c>
      <c r="AX43">
        <f t="shared" si="49"/>
        <v>1.3032725639084237</v>
      </c>
      <c r="AY43">
        <f t="shared" si="50"/>
        <v>2.4453676247351082</v>
      </c>
      <c r="AZ43">
        <f t="shared" si="51"/>
        <v>0.21323281864067023</v>
      </c>
      <c r="BA43">
        <f t="shared" si="52"/>
        <v>20.348632894779705</v>
      </c>
      <c r="BB43">
        <f t="shared" si="53"/>
        <v>0.6708772706797107</v>
      </c>
      <c r="BC43">
        <f t="shared" si="54"/>
        <v>36.546474462834688</v>
      </c>
      <c r="BD43">
        <f t="shared" si="55"/>
        <v>391.12076758395608</v>
      </c>
      <c r="BE43">
        <f t="shared" si="56"/>
        <v>2.2516886394960269E-2</v>
      </c>
    </row>
    <row r="44" spans="1:115" x14ac:dyDescent="0.25">
      <c r="A44" s="1">
        <v>28</v>
      </c>
      <c r="B44" s="1" t="s">
        <v>89</v>
      </c>
      <c r="C44" s="1">
        <v>21060205</v>
      </c>
      <c r="D44" s="1">
        <v>1</v>
      </c>
      <c r="E44" s="1">
        <v>0</v>
      </c>
      <c r="F44">
        <f t="shared" si="29"/>
        <v>24.456444327139437</v>
      </c>
      <c r="G44">
        <f t="shared" si="30"/>
        <v>0.3626691178278193</v>
      </c>
      <c r="H44">
        <f t="shared" si="31"/>
        <v>265.1633639571773</v>
      </c>
      <c r="I44">
        <f t="shared" si="32"/>
        <v>11.467664312225839</v>
      </c>
      <c r="J44">
        <f t="shared" si="33"/>
        <v>2.4989060481877701</v>
      </c>
      <c r="K44">
        <f t="shared" si="34"/>
        <v>28.033912658691406</v>
      </c>
      <c r="L44" s="1">
        <v>0.94644957799999996</v>
      </c>
      <c r="M44">
        <f t="shared" si="35"/>
        <v>2.5295840407278334</v>
      </c>
      <c r="N44" s="1">
        <v>1</v>
      </c>
      <c r="O44">
        <f t="shared" si="36"/>
        <v>5.0591680814556668</v>
      </c>
      <c r="P44" s="1">
        <v>27.548517227172852</v>
      </c>
      <c r="Q44" s="1">
        <v>28.033912658691406</v>
      </c>
      <c r="R44" s="1">
        <v>27.035940170288086</v>
      </c>
      <c r="S44" s="1">
        <v>402.96572875976562</v>
      </c>
      <c r="T44" s="1">
        <v>397.472412109375</v>
      </c>
      <c r="U44" s="1">
        <v>14.950065612792969</v>
      </c>
      <c r="V44" s="1">
        <v>17.084144592285156</v>
      </c>
      <c r="W44" s="1">
        <v>30.860157012939453</v>
      </c>
      <c r="X44" s="1">
        <v>35.265354156494141</v>
      </c>
      <c r="Y44" s="1">
        <v>499.89443969726562</v>
      </c>
      <c r="Z44" s="1">
        <v>1498.73193359375</v>
      </c>
      <c r="AA44" s="1">
        <v>0.23708197474479675</v>
      </c>
      <c r="AB44" s="1">
        <v>76.295448303222656</v>
      </c>
      <c r="AC44" s="1">
        <v>2.8474016189575195</v>
      </c>
      <c r="AD44" s="1">
        <v>0.39366114139556885</v>
      </c>
      <c r="AE44" s="1">
        <v>0.66666668653488159</v>
      </c>
      <c r="AF44" s="1">
        <v>-0.21956524252891541</v>
      </c>
      <c r="AG44" s="1">
        <v>2.737391471862793</v>
      </c>
      <c r="AH44" s="1">
        <v>1</v>
      </c>
      <c r="AI44" s="1">
        <v>0</v>
      </c>
      <c r="AJ44" s="1">
        <v>0.15999999642372131</v>
      </c>
      <c r="AK44" s="1">
        <v>111115</v>
      </c>
      <c r="AL44">
        <f t="shared" si="37"/>
        <v>5.2817862812472578</v>
      </c>
      <c r="AM44">
        <f t="shared" si="38"/>
        <v>1.146766431222584E-2</v>
      </c>
      <c r="AN44">
        <f t="shared" si="39"/>
        <v>301.18391265869138</v>
      </c>
      <c r="AO44">
        <f t="shared" si="40"/>
        <v>300.69851722717283</v>
      </c>
      <c r="AP44">
        <f t="shared" si="41"/>
        <v>239.79710401511693</v>
      </c>
      <c r="AQ44">
        <f t="shared" si="42"/>
        <v>-1.9156536547708021</v>
      </c>
      <c r="AR44">
        <f t="shared" si="43"/>
        <v>3.8023485187332433</v>
      </c>
      <c r="AS44">
        <f t="shared" si="44"/>
        <v>49.837160712674333</v>
      </c>
      <c r="AT44">
        <f t="shared" si="45"/>
        <v>32.753016120389177</v>
      </c>
      <c r="AU44">
        <f t="shared" si="46"/>
        <v>27.791214942932129</v>
      </c>
      <c r="AV44">
        <f t="shared" si="47"/>
        <v>3.7488954790171718</v>
      </c>
      <c r="AW44">
        <f t="shared" si="48"/>
        <v>0.33841001815522298</v>
      </c>
      <c r="AX44">
        <f t="shared" si="49"/>
        <v>1.303442470545473</v>
      </c>
      <c r="AY44">
        <f t="shared" si="50"/>
        <v>2.4454530084716986</v>
      </c>
      <c r="AZ44">
        <f t="shared" si="51"/>
        <v>0.21355974547740209</v>
      </c>
      <c r="BA44">
        <f t="shared" si="52"/>
        <v>20.230757726703438</v>
      </c>
      <c r="BB44">
        <f t="shared" si="53"/>
        <v>0.66712394591101987</v>
      </c>
      <c r="BC44">
        <f t="shared" si="54"/>
        <v>36.552998293418263</v>
      </c>
      <c r="BD44">
        <f t="shared" si="55"/>
        <v>390.94639848222181</v>
      </c>
      <c r="BE44">
        <f t="shared" si="56"/>
        <v>2.286646893854578E-2</v>
      </c>
    </row>
    <row r="45" spans="1:115" x14ac:dyDescent="0.25">
      <c r="A45" s="1">
        <v>29</v>
      </c>
      <c r="B45" s="1" t="s">
        <v>90</v>
      </c>
      <c r="C45" s="1">
        <v>21060205</v>
      </c>
      <c r="D45" s="1">
        <v>1</v>
      </c>
      <c r="E45" s="1">
        <v>0</v>
      </c>
      <c r="F45">
        <f t="shared" si="29"/>
        <v>25.416998729604099</v>
      </c>
      <c r="G45">
        <f t="shared" si="30"/>
        <v>0.36251172831841988</v>
      </c>
      <c r="H45">
        <f t="shared" si="31"/>
        <v>260.681763024654</v>
      </c>
      <c r="I45">
        <f t="shared" si="32"/>
        <v>11.463881212951945</v>
      </c>
      <c r="J45">
        <f t="shared" si="33"/>
        <v>2.4991028429159137</v>
      </c>
      <c r="K45">
        <f t="shared" si="34"/>
        <v>28.034551620483398</v>
      </c>
      <c r="L45" s="1">
        <v>0.94644957799999996</v>
      </c>
      <c r="M45">
        <f t="shared" si="35"/>
        <v>2.5295840407278334</v>
      </c>
      <c r="N45" s="1">
        <v>1</v>
      </c>
      <c r="O45">
        <f t="shared" si="36"/>
        <v>5.0591680814556668</v>
      </c>
      <c r="P45" s="1">
        <v>27.548673629760742</v>
      </c>
      <c r="Q45" s="1">
        <v>28.034551620483398</v>
      </c>
      <c r="R45" s="1">
        <v>27.03338623046875</v>
      </c>
      <c r="S45" s="1">
        <v>403.0916748046875</v>
      </c>
      <c r="T45" s="1">
        <v>397.41690063476562</v>
      </c>
      <c r="U45" s="1">
        <v>14.949974060058594</v>
      </c>
      <c r="V45" s="1">
        <v>17.083351135253906</v>
      </c>
      <c r="W45" s="1">
        <v>30.859809875488281</v>
      </c>
      <c r="X45" s="1">
        <v>35.263538360595703</v>
      </c>
      <c r="Y45" s="1">
        <v>499.89434814453125</v>
      </c>
      <c r="Z45" s="1">
        <v>1498.7237548828125</v>
      </c>
      <c r="AA45" s="1">
        <v>0.15291723608970642</v>
      </c>
      <c r="AB45" s="1">
        <v>76.295761108398437</v>
      </c>
      <c r="AC45" s="1">
        <v>2.8474016189575195</v>
      </c>
      <c r="AD45" s="1">
        <v>0.39366114139556885</v>
      </c>
      <c r="AE45" s="1">
        <v>0.66666668653488159</v>
      </c>
      <c r="AF45" s="1">
        <v>-0.21956524252891541</v>
      </c>
      <c r="AG45" s="1">
        <v>2.737391471862793</v>
      </c>
      <c r="AH45" s="1">
        <v>1</v>
      </c>
      <c r="AI45" s="1">
        <v>0</v>
      </c>
      <c r="AJ45" s="1">
        <v>0.15999999642372131</v>
      </c>
      <c r="AK45" s="1">
        <v>111115</v>
      </c>
      <c r="AL45">
        <f t="shared" si="37"/>
        <v>5.2817853139190811</v>
      </c>
      <c r="AM45">
        <f t="shared" si="38"/>
        <v>1.1463881212951945E-2</v>
      </c>
      <c r="AN45">
        <f t="shared" si="39"/>
        <v>301.18455162048338</v>
      </c>
      <c r="AO45">
        <f t="shared" si="40"/>
        <v>300.69867362976072</v>
      </c>
      <c r="AP45">
        <f t="shared" si="41"/>
        <v>239.79579542139618</v>
      </c>
      <c r="AQ45">
        <f t="shared" si="42"/>
        <v>-1.9145254005541013</v>
      </c>
      <c r="AR45">
        <f t="shared" si="43"/>
        <v>3.8024901200621333</v>
      </c>
      <c r="AS45">
        <f t="shared" si="44"/>
        <v>49.838812337944752</v>
      </c>
      <c r="AT45">
        <f t="shared" si="45"/>
        <v>32.755461202690846</v>
      </c>
      <c r="AU45">
        <f t="shared" si="46"/>
        <v>27.79161262512207</v>
      </c>
      <c r="AV45">
        <f t="shared" si="47"/>
        <v>3.7489825275266671</v>
      </c>
      <c r="AW45">
        <f t="shared" si="48"/>
        <v>0.33827297616424506</v>
      </c>
      <c r="AX45">
        <f t="shared" si="49"/>
        <v>1.3033872771462194</v>
      </c>
      <c r="AY45">
        <f t="shared" si="50"/>
        <v>2.4455952503804479</v>
      </c>
      <c r="AZ45">
        <f t="shared" si="51"/>
        <v>0.21347242335127872</v>
      </c>
      <c r="BA45">
        <f t="shared" si="52"/>
        <v>19.888913517045133</v>
      </c>
      <c r="BB45">
        <f t="shared" si="53"/>
        <v>0.6559403050254925</v>
      </c>
      <c r="BC45">
        <f t="shared" si="54"/>
        <v>36.548494498675808</v>
      </c>
      <c r="BD45">
        <f t="shared" si="55"/>
        <v>390.63457047049627</v>
      </c>
      <c r="BE45">
        <f t="shared" si="56"/>
        <v>2.3780615144300115E-2</v>
      </c>
    </row>
    <row r="46" spans="1:115" x14ac:dyDescent="0.25">
      <c r="A46" s="1">
        <v>30</v>
      </c>
      <c r="B46" s="1" t="s">
        <v>90</v>
      </c>
      <c r="C46" s="1">
        <v>21060205</v>
      </c>
      <c r="D46" s="1">
        <v>1</v>
      </c>
      <c r="E46" s="1">
        <v>0</v>
      </c>
      <c r="F46">
        <f t="shared" si="29"/>
        <v>26.504101343703709</v>
      </c>
      <c r="G46">
        <f t="shared" si="30"/>
        <v>0.36253596632001744</v>
      </c>
      <c r="H46">
        <f t="shared" si="31"/>
        <v>255.66209138548982</v>
      </c>
      <c r="I46">
        <f t="shared" si="32"/>
        <v>11.462649734978651</v>
      </c>
      <c r="J46">
        <f t="shared" si="33"/>
        <v>2.4986815775144033</v>
      </c>
      <c r="K46">
        <f t="shared" si="34"/>
        <v>28.032466888427734</v>
      </c>
      <c r="L46" s="1">
        <v>0.94644957799999996</v>
      </c>
      <c r="M46">
        <f t="shared" si="35"/>
        <v>2.5295840407278334</v>
      </c>
      <c r="N46" s="1">
        <v>1</v>
      </c>
      <c r="O46">
        <f t="shared" si="36"/>
        <v>5.0591680814556668</v>
      </c>
      <c r="P46" s="1">
        <v>27.548406600952148</v>
      </c>
      <c r="Q46" s="1">
        <v>28.032466888427734</v>
      </c>
      <c r="R46" s="1">
        <v>27.031234741210937</v>
      </c>
      <c r="S46" s="1">
        <v>403.22259521484375</v>
      </c>
      <c r="T46" s="1">
        <v>397.34210205078125</v>
      </c>
      <c r="U46" s="1">
        <v>14.949648857116699</v>
      </c>
      <c r="V46" s="1">
        <v>17.082853317260742</v>
      </c>
      <c r="W46" s="1">
        <v>30.859556198120117</v>
      </c>
      <c r="X46" s="1">
        <v>35.262985229492188</v>
      </c>
      <c r="Y46" s="1">
        <v>499.88134765625</v>
      </c>
      <c r="Z46" s="1">
        <v>1498.7530517578125</v>
      </c>
      <c r="AA46" s="1">
        <v>0.21930071711540222</v>
      </c>
      <c r="AB46" s="1">
        <v>76.295600891113281</v>
      </c>
      <c r="AC46" s="1">
        <v>2.8474016189575195</v>
      </c>
      <c r="AD46" s="1">
        <v>0.39366114139556885</v>
      </c>
      <c r="AE46" s="1">
        <v>1</v>
      </c>
      <c r="AF46" s="1">
        <v>-0.21956524252891541</v>
      </c>
      <c r="AG46" s="1">
        <v>2.737391471862793</v>
      </c>
      <c r="AH46" s="1">
        <v>1</v>
      </c>
      <c r="AI46" s="1">
        <v>0</v>
      </c>
      <c r="AJ46" s="1">
        <v>0.15999999642372131</v>
      </c>
      <c r="AK46" s="1">
        <v>111115</v>
      </c>
      <c r="AL46">
        <f t="shared" si="37"/>
        <v>5.2816479533181218</v>
      </c>
      <c r="AM46">
        <f t="shared" si="38"/>
        <v>1.1462649734978651E-2</v>
      </c>
      <c r="AN46">
        <f t="shared" si="39"/>
        <v>301.18246688842771</v>
      </c>
      <c r="AO46">
        <f t="shared" si="40"/>
        <v>300.69840660095213</v>
      </c>
      <c r="AP46">
        <f t="shared" si="41"/>
        <v>239.8004829212914</v>
      </c>
      <c r="AQ46">
        <f t="shared" si="42"/>
        <v>-1.9139616037841094</v>
      </c>
      <c r="AR46">
        <f t="shared" si="43"/>
        <v>3.8020281362895596</v>
      </c>
      <c r="AS46">
        <f t="shared" si="44"/>
        <v>49.832861814873134</v>
      </c>
      <c r="AT46">
        <f t="shared" si="45"/>
        <v>32.750008497612392</v>
      </c>
      <c r="AU46">
        <f t="shared" si="46"/>
        <v>27.790436744689941</v>
      </c>
      <c r="AV46">
        <f t="shared" si="47"/>
        <v>3.7487251445898977</v>
      </c>
      <c r="AW46">
        <f t="shared" si="48"/>
        <v>0.33829408116409299</v>
      </c>
      <c r="AX46">
        <f t="shared" si="49"/>
        <v>1.3033465587751563</v>
      </c>
      <c r="AY46">
        <f t="shared" si="50"/>
        <v>2.4453785858147414</v>
      </c>
      <c r="AZ46">
        <f t="shared" si="51"/>
        <v>0.2134858712537463</v>
      </c>
      <c r="BA46">
        <f t="shared" si="52"/>
        <v>19.505892887334664</v>
      </c>
      <c r="BB46">
        <f t="shared" si="53"/>
        <v>0.64343066104989699</v>
      </c>
      <c r="BC46">
        <f t="shared" si="54"/>
        <v>36.551976923975225</v>
      </c>
      <c r="BD46">
        <f t="shared" si="55"/>
        <v>390.26968693471639</v>
      </c>
      <c r="BE46">
        <f t="shared" si="56"/>
        <v>2.4823278187829489E-2</v>
      </c>
      <c r="BF46">
        <f>AVERAGE(F32:F46)</f>
        <v>29.042500883493283</v>
      </c>
      <c r="BG46">
        <f>AVERAGE(P32:P46)</f>
        <v>27.547153854370116</v>
      </c>
      <c r="BH46">
        <f>AVERAGE(Q32:Q46)</f>
        <v>28.02847785949707</v>
      </c>
      <c r="BI46">
        <f>AVERAGE(C32:C46)</f>
        <v>21060205</v>
      </c>
      <c r="BJ46">
        <f t="shared" ref="BJ46:DK46" si="57">AVERAGE(D32:D46)</f>
        <v>1</v>
      </c>
      <c r="BK46">
        <f t="shared" si="57"/>
        <v>0</v>
      </c>
      <c r="BL46">
        <f t="shared" si="57"/>
        <v>29.042500883493283</v>
      </c>
      <c r="BM46">
        <f t="shared" si="57"/>
        <v>0.36182926505381929</v>
      </c>
      <c r="BN46">
        <f t="shared" si="57"/>
        <v>244.03427985955443</v>
      </c>
      <c r="BO46">
        <f t="shared" si="57"/>
        <v>11.437795676784409</v>
      </c>
      <c r="BP46">
        <f t="shared" si="57"/>
        <v>2.4978193207926966</v>
      </c>
      <c r="BQ46">
        <f t="shared" si="57"/>
        <v>28.02847785949707</v>
      </c>
      <c r="BR46">
        <f t="shared" si="57"/>
        <v>0.94644957799999974</v>
      </c>
      <c r="BS46">
        <f t="shared" si="57"/>
        <v>2.5295840407278334</v>
      </c>
      <c r="BT46">
        <f t="shared" si="57"/>
        <v>1</v>
      </c>
      <c r="BU46">
        <f t="shared" si="57"/>
        <v>5.0591680814556668</v>
      </c>
      <c r="BV46">
        <f t="shared" si="57"/>
        <v>27.547153854370116</v>
      </c>
      <c r="BW46">
        <f t="shared" si="57"/>
        <v>28.02847785949707</v>
      </c>
      <c r="BX46">
        <f t="shared" si="57"/>
        <v>27.04348793029785</v>
      </c>
      <c r="BY46">
        <f t="shared" si="57"/>
        <v>403.91111653645834</v>
      </c>
      <c r="BZ46">
        <f t="shared" si="57"/>
        <v>397.55199381510414</v>
      </c>
      <c r="CA46">
        <f t="shared" si="57"/>
        <v>14.954207992553711</v>
      </c>
      <c r="CB46">
        <f t="shared" si="57"/>
        <v>17.082594426472983</v>
      </c>
      <c r="CC46">
        <f t="shared" si="57"/>
        <v>30.871187973022462</v>
      </c>
      <c r="CD46">
        <f t="shared" si="57"/>
        <v>35.264988199869791</v>
      </c>
      <c r="CE46">
        <f t="shared" si="57"/>
        <v>499.9267639160156</v>
      </c>
      <c r="CF46">
        <f t="shared" si="57"/>
        <v>1498.6388834635416</v>
      </c>
      <c r="CG46">
        <f t="shared" si="57"/>
        <v>0.17947229743003845</v>
      </c>
      <c r="CH46">
        <f t="shared" si="57"/>
        <v>76.295497131347659</v>
      </c>
      <c r="CI46">
        <f t="shared" si="57"/>
        <v>2.8474016189575195</v>
      </c>
      <c r="CJ46">
        <f t="shared" si="57"/>
        <v>0.39366114139556885</v>
      </c>
      <c r="CK46">
        <f t="shared" si="57"/>
        <v>0.68888890743255615</v>
      </c>
      <c r="CL46">
        <f t="shared" si="57"/>
        <v>-0.21956524252891541</v>
      </c>
      <c r="CM46">
        <f t="shared" si="57"/>
        <v>2.737391471862793</v>
      </c>
      <c r="CN46">
        <f t="shared" si="57"/>
        <v>1</v>
      </c>
      <c r="CO46">
        <f t="shared" si="57"/>
        <v>0</v>
      </c>
      <c r="CP46">
        <f t="shared" si="57"/>
        <v>0.15999999642372131</v>
      </c>
      <c r="CQ46">
        <f t="shared" si="57"/>
        <v>111115</v>
      </c>
      <c r="CR46">
        <f t="shared" si="57"/>
        <v>5.2821278125818516</v>
      </c>
      <c r="CS46">
        <f t="shared" si="57"/>
        <v>1.143779567678441E-2</v>
      </c>
      <c r="CT46">
        <f t="shared" si="57"/>
        <v>301.17847785949709</v>
      </c>
      <c r="CU46">
        <f t="shared" si="57"/>
        <v>300.69715385437013</v>
      </c>
      <c r="CV46">
        <f t="shared" si="57"/>
        <v>239.78221599461637</v>
      </c>
      <c r="CW46">
        <f t="shared" si="57"/>
        <v>-1.9061390300139966</v>
      </c>
      <c r="CX46">
        <f t="shared" si="57"/>
        <v>3.8011443550826893</v>
      </c>
      <c r="CY46">
        <f t="shared" si="57"/>
        <v>49.821345931321737</v>
      </c>
      <c r="CZ46">
        <f t="shared" si="57"/>
        <v>32.738751504848757</v>
      </c>
      <c r="DA46">
        <f t="shared" si="57"/>
        <v>27.787815856933594</v>
      </c>
      <c r="DB46">
        <f t="shared" si="57"/>
        <v>3.7481515534287948</v>
      </c>
      <c r="DC46">
        <f t="shared" si="57"/>
        <v>0.33767861927554432</v>
      </c>
      <c r="DD46">
        <f t="shared" si="57"/>
        <v>1.3033250342899934</v>
      </c>
      <c r="DE46">
        <f t="shared" si="57"/>
        <v>2.4448265191388012</v>
      </c>
      <c r="DF46">
        <f t="shared" si="57"/>
        <v>0.21309371425855089</v>
      </c>
      <c r="DG46">
        <f t="shared" si="57"/>
        <v>18.618714528308278</v>
      </c>
      <c r="DH46">
        <f t="shared" si="57"/>
        <v>0.61384259040515521</v>
      </c>
      <c r="DI46">
        <f t="shared" si="57"/>
        <v>36.551242225080514</v>
      </c>
      <c r="DJ46">
        <f t="shared" si="57"/>
        <v>389.80222635107577</v>
      </c>
      <c r="DK46">
        <f t="shared" si="57"/>
        <v>2.7242590426007629E-2</v>
      </c>
    </row>
    <row r="47" spans="1:115" x14ac:dyDescent="0.25">
      <c r="A47" s="1" t="s">
        <v>9</v>
      </c>
      <c r="B47" s="1" t="s">
        <v>91</v>
      </c>
    </row>
    <row r="48" spans="1:115" x14ac:dyDescent="0.25">
      <c r="A48" s="1" t="s">
        <v>9</v>
      </c>
      <c r="B48" s="1" t="s">
        <v>92</v>
      </c>
    </row>
    <row r="49" spans="1:115" x14ac:dyDescent="0.25">
      <c r="A49" s="1">
        <v>31</v>
      </c>
      <c r="B49" s="1" t="s">
        <v>93</v>
      </c>
      <c r="C49" s="1">
        <v>21060206</v>
      </c>
      <c r="D49" s="1">
        <v>1</v>
      </c>
      <c r="E49" s="1">
        <v>0</v>
      </c>
      <c r="F49">
        <f t="shared" ref="F49:F63" si="58">(S49-T49*(1000-U49)/(1000-V49))*AL49</f>
        <v>26.805161486891539</v>
      </c>
      <c r="G49">
        <f t="shared" ref="G49:G63" si="59">IF(AW49&lt;&gt;0,1/(1/AW49-1/O49),0)</f>
        <v>0.2948759171041534</v>
      </c>
      <c r="H49">
        <f t="shared" ref="H49:H63" si="60">((AZ49-AM49/2)*T49-F49)/(AZ49+AM49/2)</f>
        <v>222.26905121278173</v>
      </c>
      <c r="I49">
        <f t="shared" ref="I49:I63" si="61">AM49*1000</f>
        <v>10.327963203184373</v>
      </c>
      <c r="J49">
        <f t="shared" ref="J49:J63" si="62">(AR49-AX49)</f>
        <v>2.7117840176575303</v>
      </c>
      <c r="K49">
        <f t="shared" ref="K49:K63" si="63">(Q49+AQ49*E49)</f>
        <v>30.896905899047852</v>
      </c>
      <c r="L49" s="1">
        <v>0.94644957799999996</v>
      </c>
      <c r="M49">
        <f t="shared" ref="M49:M63" si="64">(L49*AF49+AG49)</f>
        <v>2.5295840407278334</v>
      </c>
      <c r="N49" s="1">
        <v>1</v>
      </c>
      <c r="O49">
        <f t="shared" ref="O49:O63" si="65">M49*(N49+1)*(N49+1)/(N49*N49+1)</f>
        <v>5.0591680814556668</v>
      </c>
      <c r="P49" s="1">
        <v>31.899709701538086</v>
      </c>
      <c r="Q49" s="1">
        <v>30.896905899047852</v>
      </c>
      <c r="R49" s="1">
        <v>32.041519165039062</v>
      </c>
      <c r="S49" s="1">
        <v>398.91778564453125</v>
      </c>
      <c r="T49" s="1">
        <v>393.0751953125</v>
      </c>
      <c r="U49" s="1">
        <v>21.332674026489258</v>
      </c>
      <c r="V49" s="1">
        <v>23.242277145385742</v>
      </c>
      <c r="W49" s="1">
        <v>34.276439666748047</v>
      </c>
      <c r="X49" s="1">
        <v>37.344707489013672</v>
      </c>
      <c r="Y49" s="1">
        <v>499.9837646484375</v>
      </c>
      <c r="Z49" s="1">
        <v>1499.477783203125</v>
      </c>
      <c r="AA49" s="1">
        <v>0.23116171360015869</v>
      </c>
      <c r="AB49" s="1">
        <v>76.289573669433594</v>
      </c>
      <c r="AC49" s="1">
        <v>2.619088888168335</v>
      </c>
      <c r="AD49" s="1">
        <v>0.36119121313095093</v>
      </c>
      <c r="AE49" s="1">
        <v>0.66666668653488159</v>
      </c>
      <c r="AF49" s="1">
        <v>-0.21956524252891541</v>
      </c>
      <c r="AG49" s="1">
        <v>2.737391471862793</v>
      </c>
      <c r="AH49" s="1">
        <v>1</v>
      </c>
      <c r="AI49" s="1">
        <v>0</v>
      </c>
      <c r="AJ49" s="1">
        <v>0.15999999642372131</v>
      </c>
      <c r="AK49" s="1">
        <v>111115</v>
      </c>
      <c r="AL49">
        <f t="shared" ref="AL49:AL63" si="66">Y49*0.000001/(L49*0.0001)</f>
        <v>5.2827300711040897</v>
      </c>
      <c r="AM49">
        <f t="shared" ref="AM49:AM63" si="67">(V49-U49)/(1000-V49)*AL49</f>
        <v>1.0327963203184373E-2</v>
      </c>
      <c r="AN49">
        <f t="shared" ref="AN49:AN63" si="68">(Q49+273.15)</f>
        <v>304.04690589904783</v>
      </c>
      <c r="AO49">
        <f t="shared" ref="AO49:AO63" si="69">(P49+273.15)</f>
        <v>305.04970970153806</v>
      </c>
      <c r="AP49">
        <f t="shared" ref="AP49:AP63" si="70">(Z49*AH49+AA49*AI49)*AJ49</f>
        <v>239.91643994994956</v>
      </c>
      <c r="AQ49">
        <f t="shared" ref="AQ49:AQ63" si="71">((AP49+0.00000010773*(AO49^4-AN49^4))-AM49*44100)/(M49*51.4+0.00000043092*AN49^3)</f>
        <v>-1.4306383904920208</v>
      </c>
      <c r="AR49">
        <f t="shared" ref="AR49:AR63" si="72">0.61365*EXP(17.502*K49/(240.97+K49))</f>
        <v>4.4849274321858283</v>
      </c>
      <c r="AS49">
        <f t="shared" ref="AS49:AS63" si="73">AR49*1000/AB49</f>
        <v>58.788209403544911</v>
      </c>
      <c r="AT49">
        <f t="shared" ref="AT49:AT63" si="74">(AS49-V49)</f>
        <v>35.545932258159169</v>
      </c>
      <c r="AU49">
        <f t="shared" ref="AU49:AU63" si="75">IF(E49,Q49,(P49+Q49)/2)</f>
        <v>31.398307800292969</v>
      </c>
      <c r="AV49">
        <f t="shared" ref="AV49:AV63" si="76">0.61365*EXP(17.502*AU49/(240.97+AU49))</f>
        <v>4.6148531506986341</v>
      </c>
      <c r="AW49">
        <f t="shared" ref="AW49:AW63" si="77">IF(AT49&lt;&gt;0,(1000-(AS49+V49)/2)/AT49*AM49,0)</f>
        <v>0.27863551890955418</v>
      </c>
      <c r="AX49">
        <f t="shared" ref="AX49:AX63" si="78">V49*AB49/1000</f>
        <v>1.7731434145282983</v>
      </c>
      <c r="AY49">
        <f t="shared" ref="AY49:AY63" si="79">(AV49-AX49)</f>
        <v>2.8417097361703361</v>
      </c>
      <c r="AZ49">
        <f t="shared" ref="AZ49:AZ63" si="80">1/(1.6/G49+1.37/O49)</f>
        <v>0.1755369399187974</v>
      </c>
      <c r="BA49">
        <f t="shared" ref="BA49:BA63" si="81">H49*AB49*0.001</f>
        <v>16.95681115693262</v>
      </c>
      <c r="BB49">
        <f t="shared" ref="BB49:BB63" si="82">H49/T49</f>
        <v>0.5654619112663033</v>
      </c>
      <c r="BC49">
        <f t="shared" ref="BC49:BC63" si="83">(1-AM49*AB49/AR49/G49)*100</f>
        <v>40.422106349096595</v>
      </c>
      <c r="BD49">
        <f t="shared" ref="BD49:BD63" si="84">(T49-F49/(O49/1.35))</f>
        <v>385.922444618182</v>
      </c>
      <c r="BE49">
        <f t="shared" ref="BE49:BE63" si="85">F49*BC49/100/BD49</f>
        <v>2.8076135592472094E-2</v>
      </c>
    </row>
    <row r="50" spans="1:115" x14ac:dyDescent="0.25">
      <c r="A50" s="1">
        <v>32</v>
      </c>
      <c r="B50" s="1" t="s">
        <v>94</v>
      </c>
      <c r="C50" s="1">
        <v>21060206</v>
      </c>
      <c r="D50" s="1">
        <v>1</v>
      </c>
      <c r="E50" s="1">
        <v>0</v>
      </c>
      <c r="F50">
        <f t="shared" si="58"/>
        <v>26.805161486891539</v>
      </c>
      <c r="G50">
        <f t="shared" si="59"/>
        <v>0.2948759171041534</v>
      </c>
      <c r="H50">
        <f t="shared" si="60"/>
        <v>222.26905121278173</v>
      </c>
      <c r="I50">
        <f t="shared" si="61"/>
        <v>10.327963203184373</v>
      </c>
      <c r="J50">
        <f t="shared" si="62"/>
        <v>2.7117840176575303</v>
      </c>
      <c r="K50">
        <f t="shared" si="63"/>
        <v>30.896905899047852</v>
      </c>
      <c r="L50" s="1">
        <v>0.94644957799999996</v>
      </c>
      <c r="M50">
        <f t="shared" si="64"/>
        <v>2.5295840407278334</v>
      </c>
      <c r="N50" s="1">
        <v>1</v>
      </c>
      <c r="O50">
        <f t="shared" si="65"/>
        <v>5.0591680814556668</v>
      </c>
      <c r="P50" s="1">
        <v>31.899709701538086</v>
      </c>
      <c r="Q50" s="1">
        <v>30.896905899047852</v>
      </c>
      <c r="R50" s="1">
        <v>32.041519165039062</v>
      </c>
      <c r="S50" s="1">
        <v>398.91778564453125</v>
      </c>
      <c r="T50" s="1">
        <v>393.0751953125</v>
      </c>
      <c r="U50" s="1">
        <v>21.332674026489258</v>
      </c>
      <c r="V50" s="1">
        <v>23.242277145385742</v>
      </c>
      <c r="W50" s="1">
        <v>34.276439666748047</v>
      </c>
      <c r="X50" s="1">
        <v>37.344707489013672</v>
      </c>
      <c r="Y50" s="1">
        <v>499.9837646484375</v>
      </c>
      <c r="Z50" s="1">
        <v>1499.477783203125</v>
      </c>
      <c r="AA50" s="1">
        <v>0.23116171360015869</v>
      </c>
      <c r="AB50" s="1">
        <v>76.289573669433594</v>
      </c>
      <c r="AC50" s="1">
        <v>2.619088888168335</v>
      </c>
      <c r="AD50" s="1">
        <v>0.36119121313095093</v>
      </c>
      <c r="AE50" s="1">
        <v>0.66666668653488159</v>
      </c>
      <c r="AF50" s="1">
        <v>-0.21956524252891541</v>
      </c>
      <c r="AG50" s="1">
        <v>2.737391471862793</v>
      </c>
      <c r="AH50" s="1">
        <v>1</v>
      </c>
      <c r="AI50" s="1">
        <v>0</v>
      </c>
      <c r="AJ50" s="1">
        <v>0.15999999642372131</v>
      </c>
      <c r="AK50" s="1">
        <v>111115</v>
      </c>
      <c r="AL50">
        <f t="shared" si="66"/>
        <v>5.2827300711040897</v>
      </c>
      <c r="AM50">
        <f t="shared" si="67"/>
        <v>1.0327963203184373E-2</v>
      </c>
      <c r="AN50">
        <f t="shared" si="68"/>
        <v>304.04690589904783</v>
      </c>
      <c r="AO50">
        <f t="shared" si="69"/>
        <v>305.04970970153806</v>
      </c>
      <c r="AP50">
        <f t="shared" si="70"/>
        <v>239.91643994994956</v>
      </c>
      <c r="AQ50">
        <f t="shared" si="71"/>
        <v>-1.4306383904920208</v>
      </c>
      <c r="AR50">
        <f t="shared" si="72"/>
        <v>4.4849274321858283</v>
      </c>
      <c r="AS50">
        <f t="shared" si="73"/>
        <v>58.788209403544911</v>
      </c>
      <c r="AT50">
        <f t="shared" si="74"/>
        <v>35.545932258159169</v>
      </c>
      <c r="AU50">
        <f t="shared" si="75"/>
        <v>31.398307800292969</v>
      </c>
      <c r="AV50">
        <f t="shared" si="76"/>
        <v>4.6148531506986341</v>
      </c>
      <c r="AW50">
        <f t="shared" si="77"/>
        <v>0.27863551890955418</v>
      </c>
      <c r="AX50">
        <f t="shared" si="78"/>
        <v>1.7731434145282983</v>
      </c>
      <c r="AY50">
        <f t="shared" si="79"/>
        <v>2.8417097361703361</v>
      </c>
      <c r="AZ50">
        <f t="shared" si="80"/>
        <v>0.1755369399187974</v>
      </c>
      <c r="BA50">
        <f t="shared" si="81"/>
        <v>16.95681115693262</v>
      </c>
      <c r="BB50">
        <f t="shared" si="82"/>
        <v>0.5654619112663033</v>
      </c>
      <c r="BC50">
        <f t="shared" si="83"/>
        <v>40.422106349096595</v>
      </c>
      <c r="BD50">
        <f t="shared" si="84"/>
        <v>385.922444618182</v>
      </c>
      <c r="BE50">
        <f t="shared" si="85"/>
        <v>2.8076135592472094E-2</v>
      </c>
    </row>
    <row r="51" spans="1:115" x14ac:dyDescent="0.25">
      <c r="A51" s="1">
        <v>33</v>
      </c>
      <c r="B51" s="1" t="s">
        <v>94</v>
      </c>
      <c r="C51" s="1">
        <v>21060206</v>
      </c>
      <c r="D51" s="1">
        <v>1</v>
      </c>
      <c r="E51" s="1">
        <v>0</v>
      </c>
      <c r="F51">
        <f t="shared" si="58"/>
        <v>24.708986178059313</v>
      </c>
      <c r="G51">
        <f t="shared" si="59"/>
        <v>0.29453241805658931</v>
      </c>
      <c r="H51">
        <f t="shared" si="60"/>
        <v>233.72778816032252</v>
      </c>
      <c r="I51">
        <f t="shared" si="61"/>
        <v>10.318759885202271</v>
      </c>
      <c r="J51">
        <f t="shared" si="62"/>
        <v>2.7123465849102826</v>
      </c>
      <c r="K51">
        <f t="shared" si="63"/>
        <v>30.898445129394531</v>
      </c>
      <c r="L51" s="1">
        <v>0.94644957799999996</v>
      </c>
      <c r="M51">
        <f t="shared" si="64"/>
        <v>2.5295840407278334</v>
      </c>
      <c r="N51" s="1">
        <v>1</v>
      </c>
      <c r="O51">
        <f t="shared" si="65"/>
        <v>5.0591680814556668</v>
      </c>
      <c r="P51" s="1">
        <v>31.900341033935547</v>
      </c>
      <c r="Q51" s="1">
        <v>30.898445129394531</v>
      </c>
      <c r="R51" s="1">
        <v>32.041778564453125</v>
      </c>
      <c r="S51" s="1">
        <v>398.53546142578125</v>
      </c>
      <c r="T51" s="1">
        <v>393.09036254882812</v>
      </c>
      <c r="U51" s="1">
        <v>21.332195281982422</v>
      </c>
      <c r="V51" s="1">
        <v>23.240087509155273</v>
      </c>
      <c r="W51" s="1">
        <v>34.2744140625</v>
      </c>
      <c r="X51" s="1">
        <v>37.339820861816406</v>
      </c>
      <c r="Y51" s="1">
        <v>499.9873046875</v>
      </c>
      <c r="Z51" s="1">
        <v>1499.49365234375</v>
      </c>
      <c r="AA51" s="1">
        <v>0.22404886782169342</v>
      </c>
      <c r="AB51" s="1">
        <v>76.289505004882813</v>
      </c>
      <c r="AC51" s="1">
        <v>2.619088888168335</v>
      </c>
      <c r="AD51" s="1">
        <v>0.36119121313095093</v>
      </c>
      <c r="AE51" s="1">
        <v>0.66666668653488159</v>
      </c>
      <c r="AF51" s="1">
        <v>-0.21956524252891541</v>
      </c>
      <c r="AG51" s="1">
        <v>2.737391471862793</v>
      </c>
      <c r="AH51" s="1">
        <v>1</v>
      </c>
      <c r="AI51" s="1">
        <v>0</v>
      </c>
      <c r="AJ51" s="1">
        <v>0.15999999642372131</v>
      </c>
      <c r="AK51" s="1">
        <v>111115</v>
      </c>
      <c r="AL51">
        <f t="shared" si="66"/>
        <v>5.2827674744602193</v>
      </c>
      <c r="AM51">
        <f t="shared" si="67"/>
        <v>1.0318759885202271E-2</v>
      </c>
      <c r="AN51">
        <f t="shared" si="68"/>
        <v>304.04844512939451</v>
      </c>
      <c r="AO51">
        <f t="shared" si="69"/>
        <v>305.05034103393552</v>
      </c>
      <c r="AP51">
        <f t="shared" si="70"/>
        <v>239.91897901239281</v>
      </c>
      <c r="AQ51">
        <f t="shared" si="71"/>
        <v>-1.4278399680746769</v>
      </c>
      <c r="AR51">
        <f t="shared" si="72"/>
        <v>4.4853213572538984</v>
      </c>
      <c r="AS51">
        <f t="shared" si="73"/>
        <v>58.793425871183992</v>
      </c>
      <c r="AT51">
        <f t="shared" si="74"/>
        <v>35.553338362028718</v>
      </c>
      <c r="AU51">
        <f t="shared" si="75"/>
        <v>31.399393081665039</v>
      </c>
      <c r="AV51">
        <f t="shared" si="76"/>
        <v>4.6151378913105363</v>
      </c>
      <c r="AW51">
        <f t="shared" si="77"/>
        <v>0.27832879491888018</v>
      </c>
      <c r="AX51">
        <f t="shared" si="78"/>
        <v>1.7729747723436158</v>
      </c>
      <c r="AY51">
        <f t="shared" si="79"/>
        <v>2.8421631189669205</v>
      </c>
      <c r="AZ51">
        <f t="shared" si="80"/>
        <v>0.17534216725418239</v>
      </c>
      <c r="BA51">
        <f t="shared" si="81"/>
        <v>17.830977264637113</v>
      </c>
      <c r="BB51">
        <f t="shared" si="82"/>
        <v>0.59459048205815468</v>
      </c>
      <c r="BC51">
        <f t="shared" si="83"/>
        <v>40.411063206292411</v>
      </c>
      <c r="BD51">
        <f t="shared" si="84"/>
        <v>386.49696007567246</v>
      </c>
      <c r="BE51">
        <f t="shared" si="85"/>
        <v>2.5835038961482655E-2</v>
      </c>
    </row>
    <row r="52" spans="1:115" x14ac:dyDescent="0.25">
      <c r="A52" s="1">
        <v>34</v>
      </c>
      <c r="B52" s="1" t="s">
        <v>95</v>
      </c>
      <c r="C52" s="1">
        <v>21060206</v>
      </c>
      <c r="D52" s="1">
        <v>1</v>
      </c>
      <c r="E52" s="1">
        <v>0</v>
      </c>
      <c r="F52">
        <f t="shared" si="58"/>
        <v>23.695346308332891</v>
      </c>
      <c r="G52">
        <f t="shared" si="59"/>
        <v>0.29499483303452823</v>
      </c>
      <c r="H52">
        <f t="shared" si="60"/>
        <v>239.52790086562794</v>
      </c>
      <c r="I52">
        <f t="shared" si="61"/>
        <v>10.334444222405862</v>
      </c>
      <c r="J52">
        <f t="shared" si="62"/>
        <v>2.7124421004453421</v>
      </c>
      <c r="K52">
        <f t="shared" si="63"/>
        <v>30.899248123168945</v>
      </c>
      <c r="L52" s="1">
        <v>0.94644957799999996</v>
      </c>
      <c r="M52">
        <f t="shared" si="64"/>
        <v>2.5295840407278334</v>
      </c>
      <c r="N52" s="1">
        <v>1</v>
      </c>
      <c r="O52">
        <f t="shared" si="65"/>
        <v>5.0591680814556668</v>
      </c>
      <c r="P52" s="1">
        <v>31.901166915893555</v>
      </c>
      <c r="Q52" s="1">
        <v>30.899248123168945</v>
      </c>
      <c r="R52" s="1">
        <v>32.042110443115234</v>
      </c>
      <c r="S52" s="1">
        <v>398.33267211914062</v>
      </c>
      <c r="T52" s="1">
        <v>393.07855224609375</v>
      </c>
      <c r="U52" s="1">
        <v>21.330808639526367</v>
      </c>
      <c r="V52" s="1">
        <v>23.241508483886719</v>
      </c>
      <c r="W52" s="1">
        <v>34.270610809326172</v>
      </c>
      <c r="X52" s="1">
        <v>37.34039306640625</v>
      </c>
      <c r="Y52" s="1">
        <v>500.0107421875</v>
      </c>
      <c r="Z52" s="1">
        <v>1499.533447265625</v>
      </c>
      <c r="AA52" s="1">
        <v>0.20389638841152191</v>
      </c>
      <c r="AB52" s="1">
        <v>76.289573669433594</v>
      </c>
      <c r="AC52" s="1">
        <v>2.619088888168335</v>
      </c>
      <c r="AD52" s="1">
        <v>0.36119121313095093</v>
      </c>
      <c r="AE52" s="1">
        <v>0.66666668653488159</v>
      </c>
      <c r="AF52" s="1">
        <v>-0.21956524252891541</v>
      </c>
      <c r="AG52" s="1">
        <v>2.737391471862793</v>
      </c>
      <c r="AH52" s="1">
        <v>1</v>
      </c>
      <c r="AI52" s="1">
        <v>0</v>
      </c>
      <c r="AJ52" s="1">
        <v>0.15999999642372131</v>
      </c>
      <c r="AK52" s="1">
        <v>111115</v>
      </c>
      <c r="AL52">
        <f t="shared" si="66"/>
        <v>5.2830151104732179</v>
      </c>
      <c r="AM52">
        <f t="shared" si="67"/>
        <v>1.0334444222405863E-2</v>
      </c>
      <c r="AN52">
        <f t="shared" si="68"/>
        <v>304.04924812316892</v>
      </c>
      <c r="AO52">
        <f t="shared" si="69"/>
        <v>305.05116691589353</v>
      </c>
      <c r="AP52">
        <f t="shared" si="70"/>
        <v>239.92534619975049</v>
      </c>
      <c r="AQ52">
        <f t="shared" si="71"/>
        <v>-1.4326579818759584</v>
      </c>
      <c r="AR52">
        <f t="shared" si="72"/>
        <v>4.4855268741155836</v>
      </c>
      <c r="AS52">
        <f t="shared" si="73"/>
        <v>58.796066859038795</v>
      </c>
      <c r="AT52">
        <f t="shared" si="74"/>
        <v>35.554558375152077</v>
      </c>
      <c r="AU52">
        <f t="shared" si="75"/>
        <v>31.40020751953125</v>
      </c>
      <c r="AV52">
        <f t="shared" si="76"/>
        <v>4.6153515819237771</v>
      </c>
      <c r="AW52">
        <f t="shared" si="77"/>
        <v>0.2787416945128075</v>
      </c>
      <c r="AX52">
        <f t="shared" si="78"/>
        <v>1.7730847736702418</v>
      </c>
      <c r="AY52">
        <f t="shared" si="79"/>
        <v>2.8422668082535356</v>
      </c>
      <c r="AZ52">
        <f t="shared" si="80"/>
        <v>0.17560436323861617</v>
      </c>
      <c r="BA52">
        <f t="shared" si="81"/>
        <v>18.273481438973111</v>
      </c>
      <c r="BB52">
        <f t="shared" si="82"/>
        <v>0.60936395409248201</v>
      </c>
      <c r="BC52">
        <f t="shared" si="83"/>
        <v>40.416715290644078</v>
      </c>
      <c r="BD52">
        <f t="shared" si="84"/>
        <v>386.75563175774238</v>
      </c>
      <c r="BE52">
        <f t="shared" si="85"/>
        <v>2.4762097480121124E-2</v>
      </c>
    </row>
    <row r="53" spans="1:115" x14ac:dyDescent="0.25">
      <c r="A53" s="1">
        <v>35</v>
      </c>
      <c r="B53" s="1" t="s">
        <v>95</v>
      </c>
      <c r="C53" s="1">
        <v>21060206</v>
      </c>
      <c r="D53" s="1">
        <v>1</v>
      </c>
      <c r="E53" s="1">
        <v>0</v>
      </c>
      <c r="F53">
        <f t="shared" si="58"/>
        <v>23.318367556537748</v>
      </c>
      <c r="G53">
        <f t="shared" si="59"/>
        <v>0.29514352535337457</v>
      </c>
      <c r="H53">
        <f t="shared" si="60"/>
        <v>241.66418003269962</v>
      </c>
      <c r="I53">
        <f t="shared" si="61"/>
        <v>10.338970170165782</v>
      </c>
      <c r="J53">
        <f t="shared" si="62"/>
        <v>2.7123503635329951</v>
      </c>
      <c r="K53">
        <f t="shared" si="63"/>
        <v>30.898891448974609</v>
      </c>
      <c r="L53" s="1">
        <v>0.94644957799999996</v>
      </c>
      <c r="M53">
        <f t="shared" si="64"/>
        <v>2.5295840407278334</v>
      </c>
      <c r="N53" s="1">
        <v>1</v>
      </c>
      <c r="O53">
        <f t="shared" si="65"/>
        <v>5.0591680814556668</v>
      </c>
      <c r="P53" s="1">
        <v>31.901823043823242</v>
      </c>
      <c r="Q53" s="1">
        <v>30.898891448974609</v>
      </c>
      <c r="R53" s="1">
        <v>32.042091369628906</v>
      </c>
      <c r="S53" s="1">
        <v>398.24905395507812</v>
      </c>
      <c r="T53" s="1">
        <v>393.06607055664062</v>
      </c>
      <c r="U53" s="1">
        <v>21.329925537109375</v>
      </c>
      <c r="V53" s="1">
        <v>23.241428375244141</v>
      </c>
      <c r="W53" s="1">
        <v>34.268047332763672</v>
      </c>
      <c r="X53" s="1">
        <v>37.339015960693359</v>
      </c>
      <c r="Y53" s="1">
        <v>500.01962280273437</v>
      </c>
      <c r="Z53" s="1">
        <v>1499.5257568359375</v>
      </c>
      <c r="AA53" s="1">
        <v>0.19559648633003235</v>
      </c>
      <c r="AB53" s="1">
        <v>76.28985595703125</v>
      </c>
      <c r="AC53" s="1">
        <v>2.619088888168335</v>
      </c>
      <c r="AD53" s="1">
        <v>0.36119121313095093</v>
      </c>
      <c r="AE53" s="1">
        <v>0.66666668653488159</v>
      </c>
      <c r="AF53" s="1">
        <v>-0.21956524252891541</v>
      </c>
      <c r="AG53" s="1">
        <v>2.737391471862793</v>
      </c>
      <c r="AH53" s="1">
        <v>1</v>
      </c>
      <c r="AI53" s="1">
        <v>0</v>
      </c>
      <c r="AJ53" s="1">
        <v>0.15999999642372131</v>
      </c>
      <c r="AK53" s="1">
        <v>111115</v>
      </c>
      <c r="AL53">
        <f t="shared" si="66"/>
        <v>5.283108941306268</v>
      </c>
      <c r="AM53">
        <f t="shared" si="67"/>
        <v>1.0338970170165782E-2</v>
      </c>
      <c r="AN53">
        <f t="shared" si="68"/>
        <v>304.04889144897459</v>
      </c>
      <c r="AO53">
        <f t="shared" si="69"/>
        <v>305.05182304382322</v>
      </c>
      <c r="AP53">
        <f t="shared" si="70"/>
        <v>239.924115731028</v>
      </c>
      <c r="AQ53">
        <f t="shared" si="71"/>
        <v>-1.4339844836170959</v>
      </c>
      <c r="AR53">
        <f t="shared" si="72"/>
        <v>4.4854355865160294</v>
      </c>
      <c r="AS53">
        <f t="shared" si="73"/>
        <v>58.794652712968322</v>
      </c>
      <c r="AT53">
        <f t="shared" si="74"/>
        <v>35.553224337724181</v>
      </c>
      <c r="AU53">
        <f t="shared" si="75"/>
        <v>31.400357246398926</v>
      </c>
      <c r="AV53">
        <f t="shared" si="76"/>
        <v>4.6153908679038649</v>
      </c>
      <c r="AW53">
        <f t="shared" si="77"/>
        <v>0.27887444970838571</v>
      </c>
      <c r="AX53">
        <f t="shared" si="78"/>
        <v>1.7730852229830343</v>
      </c>
      <c r="AY53">
        <f t="shared" si="79"/>
        <v>2.8423056449208306</v>
      </c>
      <c r="AZ53">
        <f t="shared" si="80"/>
        <v>0.17568866562999824</v>
      </c>
      <c r="BA53">
        <f t="shared" si="81"/>
        <v>18.436525484668721</v>
      </c>
      <c r="BB53">
        <f t="shared" si="82"/>
        <v>0.6148182153968843</v>
      </c>
      <c r="BC53">
        <f t="shared" si="83"/>
        <v>40.419218904048293</v>
      </c>
      <c r="BD53">
        <f t="shared" si="84"/>
        <v>386.84374394197152</v>
      </c>
      <c r="BE53">
        <f t="shared" si="85"/>
        <v>2.436410611552085E-2</v>
      </c>
    </row>
    <row r="54" spans="1:115" x14ac:dyDescent="0.25">
      <c r="A54" s="1">
        <v>36</v>
      </c>
      <c r="B54" s="1" t="s">
        <v>96</v>
      </c>
      <c r="C54" s="1">
        <v>21060206</v>
      </c>
      <c r="D54" s="1">
        <v>1</v>
      </c>
      <c r="E54" s="1">
        <v>0</v>
      </c>
      <c r="F54">
        <f t="shared" si="58"/>
        <v>23.50034267944018</v>
      </c>
      <c r="G54">
        <f t="shared" si="59"/>
        <v>0.29521668169701437</v>
      </c>
      <c r="H54">
        <f t="shared" si="60"/>
        <v>240.66398289606721</v>
      </c>
      <c r="I54">
        <f t="shared" si="61"/>
        <v>10.339653960631232</v>
      </c>
      <c r="J54">
        <f t="shared" si="62"/>
        <v>2.7119022495044076</v>
      </c>
      <c r="K54">
        <f t="shared" si="63"/>
        <v>30.897092819213867</v>
      </c>
      <c r="L54" s="1">
        <v>0.94644957799999996</v>
      </c>
      <c r="M54">
        <f t="shared" si="64"/>
        <v>2.5295840407278334</v>
      </c>
      <c r="N54" s="1">
        <v>1</v>
      </c>
      <c r="O54">
        <f t="shared" si="65"/>
        <v>5.0591680814556668</v>
      </c>
      <c r="P54" s="1">
        <v>31.902736663818359</v>
      </c>
      <c r="Q54" s="1">
        <v>30.897092819213867</v>
      </c>
      <c r="R54" s="1">
        <v>32.042049407958984</v>
      </c>
      <c r="S54" s="1">
        <v>398.25396728515625</v>
      </c>
      <c r="T54" s="1">
        <v>393.03662109375</v>
      </c>
      <c r="U54" s="1">
        <v>21.329675674438477</v>
      </c>
      <c r="V54" s="1">
        <v>23.241277694702148</v>
      </c>
      <c r="W54" s="1">
        <v>34.265861511230469</v>
      </c>
      <c r="X54" s="1">
        <v>37.336826324462891</v>
      </c>
      <c r="Y54" s="1">
        <v>500.02682495117188</v>
      </c>
      <c r="Z54" s="1">
        <v>1499.5692138671875</v>
      </c>
      <c r="AA54" s="1">
        <v>0.27146440744400024</v>
      </c>
      <c r="AB54" s="1">
        <v>76.289825439453125</v>
      </c>
      <c r="AC54" s="1">
        <v>2.619088888168335</v>
      </c>
      <c r="AD54" s="1">
        <v>0.36119121313095093</v>
      </c>
      <c r="AE54" s="1">
        <v>0.66666668653488159</v>
      </c>
      <c r="AF54" s="1">
        <v>-0.21956524252891541</v>
      </c>
      <c r="AG54" s="1">
        <v>2.737391471862793</v>
      </c>
      <c r="AH54" s="1">
        <v>1</v>
      </c>
      <c r="AI54" s="1">
        <v>0</v>
      </c>
      <c r="AJ54" s="1">
        <v>0.15999999642372131</v>
      </c>
      <c r="AK54" s="1">
        <v>111115</v>
      </c>
      <c r="AL54">
        <f t="shared" si="66"/>
        <v>5.2831850377894281</v>
      </c>
      <c r="AM54">
        <f t="shared" si="67"/>
        <v>1.0339653960631232E-2</v>
      </c>
      <c r="AN54">
        <f t="shared" si="68"/>
        <v>304.04709281921384</v>
      </c>
      <c r="AO54">
        <f t="shared" si="69"/>
        <v>305.05273666381834</v>
      </c>
      <c r="AP54">
        <f t="shared" si="70"/>
        <v>239.93106885587258</v>
      </c>
      <c r="AQ54">
        <f t="shared" si="71"/>
        <v>-1.4339179890235896</v>
      </c>
      <c r="AR54">
        <f t="shared" si="72"/>
        <v>4.4849752678230903</v>
      </c>
      <c r="AS54">
        <f t="shared" si="73"/>
        <v>58.788642417101336</v>
      </c>
      <c r="AT54">
        <f t="shared" si="74"/>
        <v>35.547364722399188</v>
      </c>
      <c r="AU54">
        <f t="shared" si="75"/>
        <v>31.399914741516113</v>
      </c>
      <c r="AV54">
        <f t="shared" si="76"/>
        <v>4.6152747624092587</v>
      </c>
      <c r="AW54">
        <f t="shared" si="77"/>
        <v>0.27893976231087736</v>
      </c>
      <c r="AX54">
        <f t="shared" si="78"/>
        <v>1.7730730183186825</v>
      </c>
      <c r="AY54">
        <f t="shared" si="79"/>
        <v>2.842201744090576</v>
      </c>
      <c r="AZ54">
        <f t="shared" si="80"/>
        <v>0.17573014076615398</v>
      </c>
      <c r="BA54">
        <f t="shared" si="81"/>
        <v>18.3602132447045</v>
      </c>
      <c r="BB54">
        <f t="shared" si="82"/>
        <v>0.61231948877013742</v>
      </c>
      <c r="BC54">
        <f t="shared" si="83"/>
        <v>40.423953651454759</v>
      </c>
      <c r="BD54">
        <f t="shared" si="84"/>
        <v>386.7657358204313</v>
      </c>
      <c r="BE54">
        <f t="shared" si="85"/>
        <v>2.456207143716712E-2</v>
      </c>
    </row>
    <row r="55" spans="1:115" x14ac:dyDescent="0.25">
      <c r="A55" s="1">
        <v>37</v>
      </c>
      <c r="B55" s="1" t="s">
        <v>96</v>
      </c>
      <c r="C55" s="1">
        <v>21060206</v>
      </c>
      <c r="D55" s="1">
        <v>1</v>
      </c>
      <c r="E55" s="1">
        <v>0</v>
      </c>
      <c r="F55">
        <f t="shared" si="58"/>
        <v>24.444378387937178</v>
      </c>
      <c r="G55">
        <f t="shared" si="59"/>
        <v>0.29572649309560095</v>
      </c>
      <c r="H55">
        <f t="shared" si="60"/>
        <v>235.64490915742843</v>
      </c>
      <c r="I55">
        <f t="shared" si="61"/>
        <v>10.353838879675461</v>
      </c>
      <c r="J55">
        <f t="shared" si="62"/>
        <v>2.7112108874317693</v>
      </c>
      <c r="K55">
        <f t="shared" si="63"/>
        <v>30.894815444946289</v>
      </c>
      <c r="L55" s="1">
        <v>0.94644957799999996</v>
      </c>
      <c r="M55">
        <f t="shared" si="64"/>
        <v>2.5295840407278334</v>
      </c>
      <c r="N55" s="1">
        <v>1</v>
      </c>
      <c r="O55">
        <f t="shared" si="65"/>
        <v>5.0591680814556668</v>
      </c>
      <c r="P55" s="1">
        <v>31.903602600097656</v>
      </c>
      <c r="Q55" s="1">
        <v>30.894815444946289</v>
      </c>
      <c r="R55" s="1">
        <v>32.042266845703125</v>
      </c>
      <c r="S55" s="1">
        <v>398.40509033203125</v>
      </c>
      <c r="T55" s="1">
        <v>393.0076904296875</v>
      </c>
      <c r="U55" s="1">
        <v>21.328325271606445</v>
      </c>
      <c r="V55" s="1">
        <v>23.242677688598633</v>
      </c>
      <c r="W55" s="1">
        <v>34.262042999267578</v>
      </c>
      <c r="X55" s="1">
        <v>37.337276458740234</v>
      </c>
      <c r="Y55" s="1">
        <v>499.99270629882812</v>
      </c>
      <c r="Z55" s="1">
        <v>1499.5849609375</v>
      </c>
      <c r="AA55" s="1">
        <v>0.24301354587078094</v>
      </c>
      <c r="AB55" s="1">
        <v>76.289901733398438</v>
      </c>
      <c r="AC55" s="1">
        <v>2.619088888168335</v>
      </c>
      <c r="AD55" s="1">
        <v>0.36119121313095093</v>
      </c>
      <c r="AE55" s="1">
        <v>0.66666668653488159</v>
      </c>
      <c r="AF55" s="1">
        <v>-0.21956524252891541</v>
      </c>
      <c r="AG55" s="1">
        <v>2.737391471862793</v>
      </c>
      <c r="AH55" s="1">
        <v>1</v>
      </c>
      <c r="AI55" s="1">
        <v>0</v>
      </c>
      <c r="AJ55" s="1">
        <v>0.15999999642372131</v>
      </c>
      <c r="AK55" s="1">
        <v>111115</v>
      </c>
      <c r="AL55">
        <f t="shared" si="66"/>
        <v>5.2828245468225896</v>
      </c>
      <c r="AM55">
        <f t="shared" si="67"/>
        <v>1.0353838879675462E-2</v>
      </c>
      <c r="AN55">
        <f t="shared" si="68"/>
        <v>304.04481544494627</v>
      </c>
      <c r="AO55">
        <f t="shared" si="69"/>
        <v>305.05360260009763</v>
      </c>
      <c r="AP55">
        <f t="shared" si="70"/>
        <v>239.93358838706627</v>
      </c>
      <c r="AQ55">
        <f t="shared" si="71"/>
        <v>-1.4380356234840777</v>
      </c>
      <c r="AR55">
        <f t="shared" si="72"/>
        <v>4.484392484316011</v>
      </c>
      <c r="AS55">
        <f t="shared" si="73"/>
        <v>58.780944560488528</v>
      </c>
      <c r="AT55">
        <f t="shared" si="74"/>
        <v>35.538266871889896</v>
      </c>
      <c r="AU55">
        <f t="shared" si="75"/>
        <v>31.399209022521973</v>
      </c>
      <c r="AV55">
        <f t="shared" si="76"/>
        <v>4.6150895994264598</v>
      </c>
      <c r="AW55">
        <f t="shared" si="77"/>
        <v>0.27939486275235537</v>
      </c>
      <c r="AX55">
        <f t="shared" si="78"/>
        <v>1.7731815968842419</v>
      </c>
      <c r="AY55">
        <f t="shared" si="79"/>
        <v>2.8419080025422181</v>
      </c>
      <c r="AZ55">
        <f t="shared" si="80"/>
        <v>0.1760191452368996</v>
      </c>
      <c r="BA55">
        <f t="shared" si="81"/>
        <v>17.977326963595818</v>
      </c>
      <c r="BB55">
        <f t="shared" si="82"/>
        <v>0.59959363365075768</v>
      </c>
      <c r="BC55">
        <f t="shared" si="83"/>
        <v>40.437268115928873</v>
      </c>
      <c r="BD55">
        <f t="shared" si="84"/>
        <v>386.48489650539074</v>
      </c>
      <c r="BE55">
        <f t="shared" si="85"/>
        <v>2.5575744142603142E-2</v>
      </c>
    </row>
    <row r="56" spans="1:115" x14ac:dyDescent="0.25">
      <c r="A56" s="1">
        <v>38</v>
      </c>
      <c r="B56" s="1" t="s">
        <v>97</v>
      </c>
      <c r="C56" s="1">
        <v>21060206</v>
      </c>
      <c r="D56" s="1">
        <v>1</v>
      </c>
      <c r="E56" s="1">
        <v>0</v>
      </c>
      <c r="F56">
        <f t="shared" si="58"/>
        <v>26.364501971073516</v>
      </c>
      <c r="G56">
        <f t="shared" si="59"/>
        <v>0.29594219180362652</v>
      </c>
      <c r="H56">
        <f t="shared" si="60"/>
        <v>225.13036187174598</v>
      </c>
      <c r="I56">
        <f t="shared" si="61"/>
        <v>10.359622003307049</v>
      </c>
      <c r="J56">
        <f t="shared" si="62"/>
        <v>2.7108674617735344</v>
      </c>
      <c r="K56">
        <f t="shared" si="63"/>
        <v>30.893304824829102</v>
      </c>
      <c r="L56" s="1">
        <v>0.94644957799999996</v>
      </c>
      <c r="M56">
        <f t="shared" si="64"/>
        <v>2.5295840407278334</v>
      </c>
      <c r="N56" s="1">
        <v>1</v>
      </c>
      <c r="O56">
        <f t="shared" si="65"/>
        <v>5.0591680814556668</v>
      </c>
      <c r="P56" s="1">
        <v>31.904407501220703</v>
      </c>
      <c r="Q56" s="1">
        <v>30.893304824829102</v>
      </c>
      <c r="R56" s="1">
        <v>32.043380737304688</v>
      </c>
      <c r="S56" s="1">
        <v>398.74697875976562</v>
      </c>
      <c r="T56" s="1">
        <v>392.98541259765625</v>
      </c>
      <c r="U56" s="1">
        <v>21.326566696166992</v>
      </c>
      <c r="V56" s="1">
        <v>23.242094039916992</v>
      </c>
      <c r="W56" s="1">
        <v>34.257682800292969</v>
      </c>
      <c r="X56" s="1">
        <v>37.334667205810547</v>
      </c>
      <c r="Y56" s="1">
        <v>499.96542358398437</v>
      </c>
      <c r="Z56" s="1">
        <v>1499.6187744140625</v>
      </c>
      <c r="AA56" s="1">
        <v>0.22404773533344269</v>
      </c>
      <c r="AB56" s="1">
        <v>76.289962768554687</v>
      </c>
      <c r="AC56" s="1">
        <v>2.619088888168335</v>
      </c>
      <c r="AD56" s="1">
        <v>0.36119121313095093</v>
      </c>
      <c r="AE56" s="1">
        <v>0.66666668653488159</v>
      </c>
      <c r="AF56" s="1">
        <v>-0.21956524252891541</v>
      </c>
      <c r="AG56" s="1">
        <v>2.737391471862793</v>
      </c>
      <c r="AH56" s="1">
        <v>1</v>
      </c>
      <c r="AI56" s="1">
        <v>0</v>
      </c>
      <c r="AJ56" s="1">
        <v>0.15999999642372131</v>
      </c>
      <c r="AK56" s="1">
        <v>111115</v>
      </c>
      <c r="AL56">
        <f t="shared" si="66"/>
        <v>5.282536283026209</v>
      </c>
      <c r="AM56">
        <f t="shared" si="67"/>
        <v>1.0359622003307048E-2</v>
      </c>
      <c r="AN56">
        <f t="shared" si="68"/>
        <v>304.04330482482908</v>
      </c>
      <c r="AO56">
        <f t="shared" si="69"/>
        <v>305.05440750122068</v>
      </c>
      <c r="AP56">
        <f t="shared" si="70"/>
        <v>239.93899854319534</v>
      </c>
      <c r="AQ56">
        <f t="shared" si="71"/>
        <v>-1.4395957391164784</v>
      </c>
      <c r="AR56">
        <f t="shared" si="72"/>
        <v>4.4840059507420484</v>
      </c>
      <c r="AS56">
        <f t="shared" si="73"/>
        <v>58.775830895938945</v>
      </c>
      <c r="AT56">
        <f t="shared" si="74"/>
        <v>35.533736856021953</v>
      </c>
      <c r="AU56">
        <f t="shared" si="75"/>
        <v>31.398856163024902</v>
      </c>
      <c r="AV56">
        <f t="shared" si="76"/>
        <v>4.6149970203610184</v>
      </c>
      <c r="AW56">
        <f t="shared" si="77"/>
        <v>0.27958738743538158</v>
      </c>
      <c r="AX56">
        <f t="shared" si="78"/>
        <v>1.7731384889685142</v>
      </c>
      <c r="AY56">
        <f t="shared" si="79"/>
        <v>2.8418585313925044</v>
      </c>
      <c r="AZ56">
        <f t="shared" si="80"/>
        <v>0.17614140731603162</v>
      </c>
      <c r="BA56">
        <f t="shared" si="81"/>
        <v>17.175186925266747</v>
      </c>
      <c r="BB56">
        <f t="shared" si="82"/>
        <v>0.5728720574731293</v>
      </c>
      <c r="BC56">
        <f t="shared" si="83"/>
        <v>40.442254979762318</v>
      </c>
      <c r="BD56">
        <f t="shared" si="84"/>
        <v>385.95024849796727</v>
      </c>
      <c r="BE56">
        <f t="shared" si="85"/>
        <v>2.7626356383450214E-2</v>
      </c>
    </row>
    <row r="57" spans="1:115" x14ac:dyDescent="0.25">
      <c r="A57" s="1">
        <v>39</v>
      </c>
      <c r="B57" s="1" t="s">
        <v>97</v>
      </c>
      <c r="C57" s="1">
        <v>21060206</v>
      </c>
      <c r="D57" s="1">
        <v>1</v>
      </c>
      <c r="E57" s="1">
        <v>0</v>
      </c>
      <c r="F57">
        <f t="shared" si="58"/>
        <v>28.935207956255212</v>
      </c>
      <c r="G57">
        <f t="shared" si="59"/>
        <v>0.2962820942577154</v>
      </c>
      <c r="H57">
        <f t="shared" si="60"/>
        <v>211.12123240857159</v>
      </c>
      <c r="I57">
        <f t="shared" si="61"/>
        <v>10.368891843476886</v>
      </c>
      <c r="J57">
        <f t="shared" si="62"/>
        <v>2.7103692379004194</v>
      </c>
      <c r="K57">
        <f t="shared" si="63"/>
        <v>30.891481399536133</v>
      </c>
      <c r="L57" s="1">
        <v>0.94644957799999996</v>
      </c>
      <c r="M57">
        <f t="shared" si="64"/>
        <v>2.5295840407278334</v>
      </c>
      <c r="N57" s="1">
        <v>1</v>
      </c>
      <c r="O57">
        <f t="shared" si="65"/>
        <v>5.0591680814556668</v>
      </c>
      <c r="P57" s="1">
        <v>31.905218124389648</v>
      </c>
      <c r="Q57" s="1">
        <v>30.891481399536133</v>
      </c>
      <c r="R57" s="1">
        <v>32.044807434082031</v>
      </c>
      <c r="S57" s="1">
        <v>399.22445678710937</v>
      </c>
      <c r="T57" s="1">
        <v>392.9755859375</v>
      </c>
      <c r="U57" s="1">
        <v>21.325199127197266</v>
      </c>
      <c r="V57" s="1">
        <v>23.242437362670898</v>
      </c>
      <c r="W57" s="1">
        <v>34.254020690917969</v>
      </c>
      <c r="X57" s="1">
        <v>37.333621978759766</v>
      </c>
      <c r="Y57" s="1">
        <v>499.966064453125</v>
      </c>
      <c r="Z57" s="1">
        <v>1499.64599609375</v>
      </c>
      <c r="AA57" s="1">
        <v>0.20270943641662598</v>
      </c>
      <c r="AB57" s="1">
        <v>76.290199279785156</v>
      </c>
      <c r="AC57" s="1">
        <v>2.619088888168335</v>
      </c>
      <c r="AD57" s="1">
        <v>0.36119121313095093</v>
      </c>
      <c r="AE57" s="1">
        <v>0.66666668653488159</v>
      </c>
      <c r="AF57" s="1">
        <v>-0.21956524252891541</v>
      </c>
      <c r="AG57" s="1">
        <v>2.737391471862793</v>
      </c>
      <c r="AH57" s="1">
        <v>1</v>
      </c>
      <c r="AI57" s="1">
        <v>0</v>
      </c>
      <c r="AJ57" s="1">
        <v>0.15999999642372131</v>
      </c>
      <c r="AK57" s="1">
        <v>111115</v>
      </c>
      <c r="AL57">
        <f t="shared" si="66"/>
        <v>5.2825430543234386</v>
      </c>
      <c r="AM57">
        <f t="shared" si="67"/>
        <v>1.0368891843476885E-2</v>
      </c>
      <c r="AN57">
        <f t="shared" si="68"/>
        <v>304.04148139953611</v>
      </c>
      <c r="AO57">
        <f t="shared" si="69"/>
        <v>305.05521812438963</v>
      </c>
      <c r="AP57">
        <f t="shared" si="70"/>
        <v>239.94335401184799</v>
      </c>
      <c r="AQ57">
        <f t="shared" si="71"/>
        <v>-1.4422183526411767</v>
      </c>
      <c r="AR57">
        <f t="shared" si="72"/>
        <v>4.4835394160465061</v>
      </c>
      <c r="AS57">
        <f t="shared" si="73"/>
        <v>58.769533418095591</v>
      </c>
      <c r="AT57">
        <f t="shared" si="74"/>
        <v>35.527096055424693</v>
      </c>
      <c r="AU57">
        <f t="shared" si="75"/>
        <v>31.398349761962891</v>
      </c>
      <c r="AV57">
        <f t="shared" si="76"/>
        <v>4.6148641597174063</v>
      </c>
      <c r="AW57">
        <f t="shared" si="77"/>
        <v>0.27989074031032396</v>
      </c>
      <c r="AX57">
        <f t="shared" si="78"/>
        <v>1.7731701781460869</v>
      </c>
      <c r="AY57">
        <f t="shared" si="79"/>
        <v>2.8416939815713196</v>
      </c>
      <c r="AZ57">
        <f t="shared" si="80"/>
        <v>0.17633405315954456</v>
      </c>
      <c r="BA57">
        <f t="shared" si="81"/>
        <v>16.106480892643763</v>
      </c>
      <c r="BB57">
        <f t="shared" si="82"/>
        <v>0.53723752814035863</v>
      </c>
      <c r="BC57">
        <f t="shared" si="83"/>
        <v>40.450969416768686</v>
      </c>
      <c r="BD57">
        <f t="shared" si="84"/>
        <v>385.25444876395403</v>
      </c>
      <c r="BE57">
        <f t="shared" si="85"/>
        <v>3.0381406778340992E-2</v>
      </c>
    </row>
    <row r="58" spans="1:115" x14ac:dyDescent="0.25">
      <c r="A58" s="1">
        <v>40</v>
      </c>
      <c r="B58" s="1" t="s">
        <v>98</v>
      </c>
      <c r="C58" s="1">
        <v>21060206</v>
      </c>
      <c r="D58" s="1">
        <v>1</v>
      </c>
      <c r="E58" s="1">
        <v>0</v>
      </c>
      <c r="F58">
        <f t="shared" si="58"/>
        <v>31.509537591059221</v>
      </c>
      <c r="G58">
        <f t="shared" si="59"/>
        <v>0.29689966581782512</v>
      </c>
      <c r="H58">
        <f t="shared" si="60"/>
        <v>197.29957062105055</v>
      </c>
      <c r="I58">
        <f t="shared" si="61"/>
        <v>10.389344486012632</v>
      </c>
      <c r="J58">
        <f t="shared" si="62"/>
        <v>2.7103822223908685</v>
      </c>
      <c r="K58">
        <f t="shared" si="63"/>
        <v>30.892129898071289</v>
      </c>
      <c r="L58" s="1">
        <v>0.94644957799999996</v>
      </c>
      <c r="M58">
        <f t="shared" si="64"/>
        <v>2.5295840407278334</v>
      </c>
      <c r="N58" s="1">
        <v>1</v>
      </c>
      <c r="O58">
        <f t="shared" si="65"/>
        <v>5.0591680814556668</v>
      </c>
      <c r="P58" s="1">
        <v>31.906084060668945</v>
      </c>
      <c r="Q58" s="1">
        <v>30.892129898071289</v>
      </c>
      <c r="R58" s="1">
        <v>32.046722412109375</v>
      </c>
      <c r="S58" s="1">
        <v>399.73062133789062</v>
      </c>
      <c r="T58" s="1">
        <v>392.99307250976562</v>
      </c>
      <c r="U58" s="1">
        <v>21.323410034179688</v>
      </c>
      <c r="V58" s="1">
        <v>23.244367599487305</v>
      </c>
      <c r="W58" s="1">
        <v>34.249576568603516</v>
      </c>
      <c r="X58" s="1">
        <v>37.335010528564453</v>
      </c>
      <c r="Y58" s="1">
        <v>499.9813232421875</v>
      </c>
      <c r="Z58" s="1">
        <v>1499.6639404296875</v>
      </c>
      <c r="AA58" s="1">
        <v>0.20271003246307373</v>
      </c>
      <c r="AB58" s="1">
        <v>76.290443420410156</v>
      </c>
      <c r="AC58" s="1">
        <v>2.619088888168335</v>
      </c>
      <c r="AD58" s="1">
        <v>0.36119121313095093</v>
      </c>
      <c r="AE58" s="1">
        <v>0.66666668653488159</v>
      </c>
      <c r="AF58" s="1">
        <v>-0.21956524252891541</v>
      </c>
      <c r="AG58" s="1">
        <v>2.737391471862793</v>
      </c>
      <c r="AH58" s="1">
        <v>1</v>
      </c>
      <c r="AI58" s="1">
        <v>0</v>
      </c>
      <c r="AJ58" s="1">
        <v>0.15999999642372131</v>
      </c>
      <c r="AK58" s="1">
        <v>111115</v>
      </c>
      <c r="AL58">
        <f t="shared" si="66"/>
        <v>5.2827042756860685</v>
      </c>
      <c r="AM58">
        <f t="shared" si="67"/>
        <v>1.0389344486012633E-2</v>
      </c>
      <c r="AN58">
        <f t="shared" si="68"/>
        <v>304.04212989807127</v>
      </c>
      <c r="AO58">
        <f t="shared" si="69"/>
        <v>305.05608406066892</v>
      </c>
      <c r="AP58">
        <f t="shared" si="70"/>
        <v>239.94622510553381</v>
      </c>
      <c r="AQ58">
        <f t="shared" si="71"/>
        <v>-1.4485240343978683</v>
      </c>
      <c r="AR58">
        <f t="shared" si="72"/>
        <v>4.4837053335827699</v>
      </c>
      <c r="AS58">
        <f t="shared" si="73"/>
        <v>58.771520161111475</v>
      </c>
      <c r="AT58">
        <f t="shared" si="74"/>
        <v>35.52715256162417</v>
      </c>
      <c r="AU58">
        <f t="shared" si="75"/>
        <v>31.399106979370117</v>
      </c>
      <c r="AV58">
        <f t="shared" si="76"/>
        <v>4.6150628263953655</v>
      </c>
      <c r="AW58">
        <f t="shared" si="77"/>
        <v>0.28044180611139985</v>
      </c>
      <c r="AX58">
        <f t="shared" si="78"/>
        <v>1.7733231111919012</v>
      </c>
      <c r="AY58">
        <f t="shared" si="79"/>
        <v>2.841739715203464</v>
      </c>
      <c r="AZ58">
        <f t="shared" si="80"/>
        <v>0.17668401896780392</v>
      </c>
      <c r="BA58">
        <f t="shared" si="81"/>
        <v>15.052071729336474</v>
      </c>
      <c r="BB58">
        <f t="shared" si="82"/>
        <v>0.50204338046225427</v>
      </c>
      <c r="BC58">
        <f t="shared" si="83"/>
        <v>40.459632108156917</v>
      </c>
      <c r="BD58">
        <f t="shared" si="84"/>
        <v>384.58499531939668</v>
      </c>
      <c r="BE58">
        <f t="shared" si="85"/>
        <v>3.3149090951237609E-2</v>
      </c>
    </row>
    <row r="59" spans="1:115" x14ac:dyDescent="0.25">
      <c r="A59" s="1">
        <v>41</v>
      </c>
      <c r="B59" s="1" t="s">
        <v>98</v>
      </c>
      <c r="C59" s="1">
        <v>21060206</v>
      </c>
      <c r="D59" s="1">
        <v>1</v>
      </c>
      <c r="E59" s="1">
        <v>0</v>
      </c>
      <c r="F59">
        <f t="shared" si="58"/>
        <v>33.54756293741864</v>
      </c>
      <c r="G59">
        <f t="shared" si="59"/>
        <v>0.29694528805730624</v>
      </c>
      <c r="H59">
        <f t="shared" si="60"/>
        <v>186.15014141137553</v>
      </c>
      <c r="I59">
        <f t="shared" si="61"/>
        <v>10.38980209307314</v>
      </c>
      <c r="J59">
        <f t="shared" si="62"/>
        <v>2.7101247410730163</v>
      </c>
      <c r="K59">
        <f t="shared" si="63"/>
        <v>30.890691757202148</v>
      </c>
      <c r="L59" s="1">
        <v>0.94644957799999996</v>
      </c>
      <c r="M59">
        <f t="shared" si="64"/>
        <v>2.5295840407278334</v>
      </c>
      <c r="N59" s="1">
        <v>1</v>
      </c>
      <c r="O59">
        <f t="shared" si="65"/>
        <v>5.0591680814556668</v>
      </c>
      <c r="P59" s="1">
        <v>31.906604766845703</v>
      </c>
      <c r="Q59" s="1">
        <v>30.890691757202148</v>
      </c>
      <c r="R59" s="1">
        <v>32.047950744628906</v>
      </c>
      <c r="S59" s="1">
        <v>400.14532470703125</v>
      </c>
      <c r="T59" s="1">
        <v>393.02203369140625</v>
      </c>
      <c r="U59" s="1">
        <v>21.321849822998047</v>
      </c>
      <c r="V59" s="1">
        <v>23.242856979370117</v>
      </c>
      <c r="W59" s="1">
        <v>34.246158599853516</v>
      </c>
      <c r="X59" s="1">
        <v>37.331588745117187</v>
      </c>
      <c r="Y59" s="1">
        <v>499.9912109375</v>
      </c>
      <c r="Z59" s="1">
        <v>1499.6895751953125</v>
      </c>
      <c r="AA59" s="1">
        <v>0.23827327787876129</v>
      </c>
      <c r="AB59" s="1">
        <v>76.2906494140625</v>
      </c>
      <c r="AC59" s="1">
        <v>2.619088888168335</v>
      </c>
      <c r="AD59" s="1">
        <v>0.36119121313095093</v>
      </c>
      <c r="AE59" s="1">
        <v>0.66666668653488159</v>
      </c>
      <c r="AF59" s="1">
        <v>-0.21956524252891541</v>
      </c>
      <c r="AG59" s="1">
        <v>2.737391471862793</v>
      </c>
      <c r="AH59" s="1">
        <v>1</v>
      </c>
      <c r="AI59" s="1">
        <v>0</v>
      </c>
      <c r="AJ59" s="1">
        <v>0.15999999642372131</v>
      </c>
      <c r="AK59" s="1">
        <v>111115</v>
      </c>
      <c r="AL59">
        <f t="shared" si="66"/>
        <v>5.2828087471290521</v>
      </c>
      <c r="AM59">
        <f t="shared" si="67"/>
        <v>1.038980209307314E-2</v>
      </c>
      <c r="AN59">
        <f t="shared" si="68"/>
        <v>304.04069175720213</v>
      </c>
      <c r="AO59">
        <f t="shared" si="69"/>
        <v>305.05660476684568</v>
      </c>
      <c r="AP59">
        <f t="shared" si="70"/>
        <v>239.95032666794214</v>
      </c>
      <c r="AQ59">
        <f t="shared" si="71"/>
        <v>-1.4484715485384605</v>
      </c>
      <c r="AR59">
        <f t="shared" si="72"/>
        <v>4.4833373942673376</v>
      </c>
      <c r="AS59">
        <f t="shared" si="73"/>
        <v>58.766538608608741</v>
      </c>
      <c r="AT59">
        <f t="shared" si="74"/>
        <v>35.523681629238624</v>
      </c>
      <c r="AU59">
        <f t="shared" si="75"/>
        <v>31.398648262023926</v>
      </c>
      <c r="AV59">
        <f t="shared" si="76"/>
        <v>4.614942474533672</v>
      </c>
      <c r="AW59">
        <f t="shared" si="77"/>
        <v>0.28048251028987925</v>
      </c>
      <c r="AX59">
        <f t="shared" si="78"/>
        <v>1.7732126531943213</v>
      </c>
      <c r="AY59">
        <f t="shared" si="79"/>
        <v>2.8417298213393507</v>
      </c>
      <c r="AZ59">
        <f t="shared" si="80"/>
        <v>0.17670986944181258</v>
      </c>
      <c r="BA59">
        <f t="shared" si="81"/>
        <v>14.201515176793407</v>
      </c>
      <c r="BB59">
        <f t="shared" si="82"/>
        <v>0.47363792727594817</v>
      </c>
      <c r="BC59">
        <f t="shared" si="83"/>
        <v>40.461111106816148</v>
      </c>
      <c r="BD59">
        <f t="shared" si="84"/>
        <v>384.0701251490666</v>
      </c>
      <c r="BE59">
        <f t="shared" si="85"/>
        <v>3.5341766580959021E-2</v>
      </c>
    </row>
    <row r="60" spans="1:115" x14ac:dyDescent="0.25">
      <c r="A60" s="1">
        <v>42</v>
      </c>
      <c r="B60" s="1" t="s">
        <v>99</v>
      </c>
      <c r="C60" s="1">
        <v>21060206</v>
      </c>
      <c r="D60" s="1">
        <v>1</v>
      </c>
      <c r="E60" s="1">
        <v>0</v>
      </c>
      <c r="F60">
        <f t="shared" si="58"/>
        <v>34.756793641441654</v>
      </c>
      <c r="G60">
        <f t="shared" si="59"/>
        <v>0.29672200030810802</v>
      </c>
      <c r="H60">
        <f t="shared" si="60"/>
        <v>179.40573725474709</v>
      </c>
      <c r="I60">
        <f t="shared" si="61"/>
        <v>10.383520081255668</v>
      </c>
      <c r="J60">
        <f t="shared" si="62"/>
        <v>2.7103938677503305</v>
      </c>
      <c r="K60">
        <f t="shared" si="63"/>
        <v>30.891057968139648</v>
      </c>
      <c r="L60" s="1">
        <v>0.94644957799999996</v>
      </c>
      <c r="M60">
        <f t="shared" si="64"/>
        <v>2.5295840407278334</v>
      </c>
      <c r="N60" s="1">
        <v>1</v>
      </c>
      <c r="O60">
        <f t="shared" si="65"/>
        <v>5.0591680814556668</v>
      </c>
      <c r="P60" s="1">
        <v>31.907384872436523</v>
      </c>
      <c r="Q60" s="1">
        <v>30.891057968139648</v>
      </c>
      <c r="R60" s="1">
        <v>32.049381256103516</v>
      </c>
      <c r="S60" s="1">
        <v>400.41851806640625</v>
      </c>
      <c r="T60" s="1">
        <v>393.06649780273437</v>
      </c>
      <c r="U60" s="1">
        <v>21.320808410644531</v>
      </c>
      <c r="V60" s="1">
        <v>23.240713119506836</v>
      </c>
      <c r="W60" s="1">
        <v>34.242740631103516</v>
      </c>
      <c r="X60" s="1">
        <v>37.326244354248047</v>
      </c>
      <c r="Y60" s="1">
        <v>499.9769287109375</v>
      </c>
      <c r="Z60" s="1">
        <v>1499.7369384765625</v>
      </c>
      <c r="AA60" s="1">
        <v>0.24420201778411865</v>
      </c>
      <c r="AB60" s="1">
        <v>76.290138244628906</v>
      </c>
      <c r="AC60" s="1">
        <v>2.619088888168335</v>
      </c>
      <c r="AD60" s="1">
        <v>0.36119121313095093</v>
      </c>
      <c r="AE60" s="1">
        <v>0.66666668653488159</v>
      </c>
      <c r="AF60" s="1">
        <v>-0.21956524252891541</v>
      </c>
      <c r="AG60" s="1">
        <v>2.737391471862793</v>
      </c>
      <c r="AH60" s="1">
        <v>1</v>
      </c>
      <c r="AI60" s="1">
        <v>0</v>
      </c>
      <c r="AJ60" s="1">
        <v>0.15999999642372131</v>
      </c>
      <c r="AK60" s="1">
        <v>111115</v>
      </c>
      <c r="AL60">
        <f t="shared" si="66"/>
        <v>5.2826578439336309</v>
      </c>
      <c r="AM60">
        <f t="shared" si="67"/>
        <v>1.0383520081255667E-2</v>
      </c>
      <c r="AN60">
        <f t="shared" si="68"/>
        <v>304.04105796813963</v>
      </c>
      <c r="AO60">
        <f t="shared" si="69"/>
        <v>305.0573848724365</v>
      </c>
      <c r="AP60">
        <f t="shared" si="70"/>
        <v>239.95790479277275</v>
      </c>
      <c r="AQ60">
        <f t="shared" si="71"/>
        <v>-1.4464326964777623</v>
      </c>
      <c r="AR60">
        <f t="shared" si="72"/>
        <v>4.4834310845412677</v>
      </c>
      <c r="AS60">
        <f t="shared" si="73"/>
        <v>58.768160442505383</v>
      </c>
      <c r="AT60">
        <f t="shared" si="74"/>
        <v>35.527447322998547</v>
      </c>
      <c r="AU60">
        <f t="shared" si="75"/>
        <v>31.399221420288086</v>
      </c>
      <c r="AV60">
        <f t="shared" si="76"/>
        <v>4.6150928522338459</v>
      </c>
      <c r="AW60">
        <f t="shared" si="77"/>
        <v>0.2802832862712713</v>
      </c>
      <c r="AX60">
        <f t="shared" si="78"/>
        <v>1.7730372167909372</v>
      </c>
      <c r="AY60">
        <f t="shared" si="79"/>
        <v>2.8420556354429087</v>
      </c>
      <c r="AZ60">
        <f t="shared" si="80"/>
        <v>0.17658334651162222</v>
      </c>
      <c r="BA60">
        <f t="shared" si="81"/>
        <v>13.686888497044228</v>
      </c>
      <c r="BB60">
        <f t="shared" si="82"/>
        <v>0.45642591840728242</v>
      </c>
      <c r="BC60">
        <f t="shared" si="83"/>
        <v>40.453976783272857</v>
      </c>
      <c r="BD60">
        <f t="shared" si="84"/>
        <v>383.79191536932262</v>
      </c>
      <c r="BE60">
        <f t="shared" si="85"/>
        <v>3.6635751476912823E-2</v>
      </c>
    </row>
    <row r="61" spans="1:115" x14ac:dyDescent="0.25">
      <c r="A61" s="1">
        <v>43</v>
      </c>
      <c r="B61" s="1" t="s">
        <v>99</v>
      </c>
      <c r="C61" s="1">
        <v>21060206</v>
      </c>
      <c r="D61" s="1">
        <v>1</v>
      </c>
      <c r="E61" s="1">
        <v>0</v>
      </c>
      <c r="F61">
        <f t="shared" si="58"/>
        <v>35.645162326912441</v>
      </c>
      <c r="G61">
        <f t="shared" si="59"/>
        <v>0.29650527926584985</v>
      </c>
      <c r="H61">
        <f t="shared" si="60"/>
        <v>174.44296809774465</v>
      </c>
      <c r="I61">
        <f t="shared" si="61"/>
        <v>10.37935236413864</v>
      </c>
      <c r="J61">
        <f t="shared" si="62"/>
        <v>2.7111606085038962</v>
      </c>
      <c r="K61">
        <f t="shared" si="63"/>
        <v>30.893819808959961</v>
      </c>
      <c r="L61" s="1">
        <v>0.94644957799999996</v>
      </c>
      <c r="M61">
        <f t="shared" si="64"/>
        <v>2.5295840407278334</v>
      </c>
      <c r="N61" s="1">
        <v>1</v>
      </c>
      <c r="O61">
        <f t="shared" si="65"/>
        <v>5.0591680814556668</v>
      </c>
      <c r="P61" s="1">
        <v>31.908140182495117</v>
      </c>
      <c r="Q61" s="1">
        <v>30.893819808959961</v>
      </c>
      <c r="R61" s="1">
        <v>32.051525115966797</v>
      </c>
      <c r="S61" s="1">
        <v>400.65634155273437</v>
      </c>
      <c r="T61" s="1">
        <v>393.13613891601562</v>
      </c>
      <c r="U61" s="1">
        <v>21.320774078369141</v>
      </c>
      <c r="V61" s="1">
        <v>23.239957809448242</v>
      </c>
      <c r="W61" s="1">
        <v>34.241172790527344</v>
      </c>
      <c r="X61" s="1">
        <v>37.323379516601563</v>
      </c>
      <c r="Y61" s="1">
        <v>499.96438598632812</v>
      </c>
      <c r="Z61" s="1">
        <v>1499.7783203125</v>
      </c>
      <c r="AA61" s="1">
        <v>0.21812494099140167</v>
      </c>
      <c r="AB61" s="1">
        <v>76.290031433105469</v>
      </c>
      <c r="AC61" s="1">
        <v>2.619088888168335</v>
      </c>
      <c r="AD61" s="1">
        <v>0.36119121313095093</v>
      </c>
      <c r="AE61" s="1">
        <v>0.66666668653488159</v>
      </c>
      <c r="AF61" s="1">
        <v>-0.21956524252891541</v>
      </c>
      <c r="AG61" s="1">
        <v>2.737391471862793</v>
      </c>
      <c r="AH61" s="1">
        <v>1</v>
      </c>
      <c r="AI61" s="1">
        <v>0</v>
      </c>
      <c r="AJ61" s="1">
        <v>0.15999999642372131</v>
      </c>
      <c r="AK61" s="1">
        <v>111115</v>
      </c>
      <c r="AL61">
        <f t="shared" si="66"/>
        <v>5.2825253199735496</v>
      </c>
      <c r="AM61">
        <f t="shared" si="67"/>
        <v>1.0379352364138641E-2</v>
      </c>
      <c r="AN61">
        <f t="shared" si="68"/>
        <v>304.04381980895994</v>
      </c>
      <c r="AO61">
        <f t="shared" si="69"/>
        <v>305.05814018249509</v>
      </c>
      <c r="AP61">
        <f t="shared" si="70"/>
        <v>239.96452588637476</v>
      </c>
      <c r="AQ61">
        <f t="shared" si="71"/>
        <v>-1.4452599540821043</v>
      </c>
      <c r="AR61">
        <f t="shared" si="72"/>
        <v>4.4841377202907475</v>
      </c>
      <c r="AS61">
        <f t="shared" si="73"/>
        <v>58.77750521341234</v>
      </c>
      <c r="AT61">
        <f t="shared" si="74"/>
        <v>35.537547403964098</v>
      </c>
      <c r="AU61">
        <f t="shared" si="75"/>
        <v>31.400979995727539</v>
      </c>
      <c r="AV61">
        <f t="shared" si="76"/>
        <v>4.6155542706780217</v>
      </c>
      <c r="AW61">
        <f t="shared" si="77"/>
        <v>0.28008990537891892</v>
      </c>
      <c r="AX61">
        <f t="shared" si="78"/>
        <v>1.7729771117868514</v>
      </c>
      <c r="AY61">
        <f t="shared" si="79"/>
        <v>2.8425771588911704</v>
      </c>
      <c r="AZ61">
        <f t="shared" si="80"/>
        <v>0.1764605358074483</v>
      </c>
      <c r="BA61">
        <f t="shared" si="81"/>
        <v>13.308259519461155</v>
      </c>
      <c r="BB61">
        <f t="shared" si="82"/>
        <v>0.44372152755717614</v>
      </c>
      <c r="BC61">
        <f t="shared" si="83"/>
        <v>40.443841531248296</v>
      </c>
      <c r="BD61">
        <f t="shared" si="84"/>
        <v>383.62450214756774</v>
      </c>
      <c r="BE61">
        <f t="shared" si="85"/>
        <v>3.7579124598009175E-2</v>
      </c>
    </row>
    <row r="62" spans="1:115" x14ac:dyDescent="0.25">
      <c r="A62" s="1">
        <v>44</v>
      </c>
      <c r="B62" s="1" t="s">
        <v>100</v>
      </c>
      <c r="C62" s="1">
        <v>21060206</v>
      </c>
      <c r="D62" s="1">
        <v>1</v>
      </c>
      <c r="E62" s="1">
        <v>0</v>
      </c>
      <c r="F62">
        <f t="shared" si="58"/>
        <v>36.490922102893904</v>
      </c>
      <c r="G62">
        <f t="shared" si="59"/>
        <v>0.29661808759928687</v>
      </c>
      <c r="H62">
        <f t="shared" si="60"/>
        <v>169.95831582522115</v>
      </c>
      <c r="I62">
        <f t="shared" si="61"/>
        <v>10.387086221238018</v>
      </c>
      <c r="J62">
        <f t="shared" si="62"/>
        <v>2.712176485492809</v>
      </c>
      <c r="K62">
        <f t="shared" si="63"/>
        <v>30.897575378417969</v>
      </c>
      <c r="L62" s="1">
        <v>0.94644957799999996</v>
      </c>
      <c r="M62">
        <f t="shared" si="64"/>
        <v>2.5295840407278334</v>
      </c>
      <c r="N62" s="1">
        <v>1</v>
      </c>
      <c r="O62">
        <f t="shared" si="65"/>
        <v>5.0591680814556668</v>
      </c>
      <c r="P62" s="1">
        <v>31.908464431762695</v>
      </c>
      <c r="Q62" s="1">
        <v>30.897575378417969</v>
      </c>
      <c r="R62" s="1">
        <v>32.052986145019531</v>
      </c>
      <c r="S62" s="1">
        <v>400.928466796875</v>
      </c>
      <c r="T62" s="1">
        <v>393.24722290039062</v>
      </c>
      <c r="U62" s="1">
        <v>21.318693161010742</v>
      </c>
      <c r="V62" s="1">
        <v>23.239343643188477</v>
      </c>
      <c r="W62" s="1">
        <v>34.237045288085938</v>
      </c>
      <c r="X62" s="1">
        <v>37.321540832519531</v>
      </c>
      <c r="Y62" s="1">
        <v>499.95513916015625</v>
      </c>
      <c r="Z62" s="1">
        <v>1499.7757568359375</v>
      </c>
      <c r="AA62" s="1">
        <v>0.17307756841182709</v>
      </c>
      <c r="AB62" s="1">
        <v>76.289688110351563</v>
      </c>
      <c r="AC62" s="1">
        <v>2.619088888168335</v>
      </c>
      <c r="AD62" s="1">
        <v>0.36119121313095093</v>
      </c>
      <c r="AE62" s="1">
        <v>0.66666668653488159</v>
      </c>
      <c r="AF62" s="1">
        <v>-0.21956524252891541</v>
      </c>
      <c r="AG62" s="1">
        <v>2.737391471862793</v>
      </c>
      <c r="AH62" s="1">
        <v>1</v>
      </c>
      <c r="AI62" s="1">
        <v>0</v>
      </c>
      <c r="AJ62" s="1">
        <v>0.15999999642372131</v>
      </c>
      <c r="AK62" s="1">
        <v>111115</v>
      </c>
      <c r="AL62">
        <f t="shared" si="66"/>
        <v>5.2824276198277964</v>
      </c>
      <c r="AM62">
        <f t="shared" si="67"/>
        <v>1.0387086221238018E-2</v>
      </c>
      <c r="AN62">
        <f t="shared" si="68"/>
        <v>304.04757537841795</v>
      </c>
      <c r="AO62">
        <f t="shared" si="69"/>
        <v>305.05846443176267</v>
      </c>
      <c r="AP62">
        <f t="shared" si="70"/>
        <v>239.96411573013393</v>
      </c>
      <c r="AQ62">
        <f t="shared" si="71"/>
        <v>-1.4479500101538725</v>
      </c>
      <c r="AR62">
        <f t="shared" si="72"/>
        <v>4.4850987639209388</v>
      </c>
      <c r="AS62">
        <f t="shared" si="73"/>
        <v>58.790367020944295</v>
      </c>
      <c r="AT62">
        <f t="shared" si="74"/>
        <v>35.551023377755818</v>
      </c>
      <c r="AU62">
        <f t="shared" si="75"/>
        <v>31.403019905090332</v>
      </c>
      <c r="AV62">
        <f t="shared" si="76"/>
        <v>4.6160895563923852</v>
      </c>
      <c r="AW62">
        <f t="shared" si="77"/>
        <v>0.28019056657549979</v>
      </c>
      <c r="AX62">
        <f t="shared" si="78"/>
        <v>1.77292227842813</v>
      </c>
      <c r="AY62">
        <f t="shared" si="79"/>
        <v>2.8431672779642554</v>
      </c>
      <c r="AZ62">
        <f t="shared" si="80"/>
        <v>0.17652446270040417</v>
      </c>
      <c r="BA62">
        <f t="shared" si="81"/>
        <v>12.96606690606675</v>
      </c>
      <c r="BB62">
        <f t="shared" si="82"/>
        <v>0.43219203068160389</v>
      </c>
      <c r="BC62">
        <f t="shared" si="83"/>
        <v>40.435166155360093</v>
      </c>
      <c r="BD62">
        <f t="shared" si="84"/>
        <v>383.50990165591986</v>
      </c>
      <c r="BE62">
        <f t="shared" si="85"/>
        <v>3.8474013109487629E-2</v>
      </c>
    </row>
    <row r="63" spans="1:115" x14ac:dyDescent="0.25">
      <c r="A63" s="1">
        <v>45</v>
      </c>
      <c r="B63" s="1" t="s">
        <v>100</v>
      </c>
      <c r="C63" s="1">
        <v>21060206</v>
      </c>
      <c r="D63" s="1">
        <v>1</v>
      </c>
      <c r="E63" s="1">
        <v>0</v>
      </c>
      <c r="F63">
        <f t="shared" si="58"/>
        <v>37.297982059998432</v>
      </c>
      <c r="G63">
        <f t="shared" si="59"/>
        <v>0.29632038160728813</v>
      </c>
      <c r="H63">
        <f t="shared" si="60"/>
        <v>165.41448738225762</v>
      </c>
      <c r="I63">
        <f t="shared" si="61"/>
        <v>10.38052293829816</v>
      </c>
      <c r="J63">
        <f t="shared" si="62"/>
        <v>2.7130270826624843</v>
      </c>
      <c r="K63">
        <f t="shared" si="63"/>
        <v>30.900257110595703</v>
      </c>
      <c r="L63" s="1">
        <v>0.94644957799999996</v>
      </c>
      <c r="M63">
        <f t="shared" si="64"/>
        <v>2.5295840407278334</v>
      </c>
      <c r="N63" s="1">
        <v>1</v>
      </c>
      <c r="O63">
        <f t="shared" si="65"/>
        <v>5.0591680814556668</v>
      </c>
      <c r="P63" s="1">
        <v>31.908855438232422</v>
      </c>
      <c r="Q63" s="1">
        <v>30.900257110595703</v>
      </c>
      <c r="R63" s="1">
        <v>32.054210662841797</v>
      </c>
      <c r="S63" s="1">
        <v>401.18576049804687</v>
      </c>
      <c r="T63" s="1">
        <v>393.35220336914062</v>
      </c>
      <c r="U63" s="1">
        <v>21.317781448364258</v>
      </c>
      <c r="V63" s="1">
        <v>23.237176895141602</v>
      </c>
      <c r="W63" s="1">
        <v>34.234844207763672</v>
      </c>
      <c r="X63" s="1">
        <v>37.3172607421875</v>
      </c>
      <c r="Y63" s="1">
        <v>499.967041015625</v>
      </c>
      <c r="Z63" s="1">
        <v>1499.804931640625</v>
      </c>
      <c r="AA63" s="1">
        <v>0.2050851583480835</v>
      </c>
      <c r="AB63" s="1">
        <v>76.28973388671875</v>
      </c>
      <c r="AC63" s="1">
        <v>2.619088888168335</v>
      </c>
      <c r="AD63" s="1">
        <v>0.36119121313095093</v>
      </c>
      <c r="AE63" s="1">
        <v>0.66666668653488159</v>
      </c>
      <c r="AF63" s="1">
        <v>-0.21956524252891541</v>
      </c>
      <c r="AG63" s="1">
        <v>2.737391471862793</v>
      </c>
      <c r="AH63" s="1">
        <v>1</v>
      </c>
      <c r="AI63" s="1">
        <v>0</v>
      </c>
      <c r="AJ63" s="1">
        <v>0.15999999642372131</v>
      </c>
      <c r="AK63" s="1">
        <v>111115</v>
      </c>
      <c r="AL63">
        <f t="shared" si="66"/>
        <v>5.2825533724906473</v>
      </c>
      <c r="AM63">
        <f t="shared" si="67"/>
        <v>1.0380522938298159E-2</v>
      </c>
      <c r="AN63">
        <f t="shared" si="68"/>
        <v>304.05025711059568</v>
      </c>
      <c r="AO63">
        <f t="shared" si="69"/>
        <v>305.0588554382324</v>
      </c>
      <c r="AP63">
        <f t="shared" si="70"/>
        <v>239.96878369877959</v>
      </c>
      <c r="AQ63">
        <f t="shared" si="71"/>
        <v>-1.4460723744715127</v>
      </c>
      <c r="AR63">
        <f t="shared" si="72"/>
        <v>4.4857851242714464</v>
      </c>
      <c r="AS63">
        <f t="shared" si="73"/>
        <v>58.799328503784103</v>
      </c>
      <c r="AT63">
        <f t="shared" si="74"/>
        <v>35.562151608642502</v>
      </c>
      <c r="AU63">
        <f t="shared" si="75"/>
        <v>31.404556274414063</v>
      </c>
      <c r="AV63">
        <f t="shared" si="76"/>
        <v>4.6164927455589204</v>
      </c>
      <c r="AW63">
        <f t="shared" si="77"/>
        <v>0.27992490822302279</v>
      </c>
      <c r="AX63">
        <f t="shared" si="78"/>
        <v>1.7727580416089623</v>
      </c>
      <c r="AY63">
        <f t="shared" si="79"/>
        <v>2.8437347039499583</v>
      </c>
      <c r="AZ63">
        <f t="shared" si="80"/>
        <v>0.17635575188251254</v>
      </c>
      <c r="BA63">
        <f t="shared" si="81"/>
        <v>12.619427223400429</v>
      </c>
      <c r="BB63">
        <f t="shared" si="82"/>
        <v>0.42052513235072619</v>
      </c>
      <c r="BC63">
        <f t="shared" si="83"/>
        <v>40.422079338380634</v>
      </c>
      <c r="BD63">
        <f t="shared" si="84"/>
        <v>383.39952439696657</v>
      </c>
      <c r="BE63">
        <f t="shared" si="85"/>
        <v>3.9323522697689677E-2</v>
      </c>
      <c r="BF63">
        <f>AVERAGE(F49:F63)</f>
        <v>29.188360978076226</v>
      </c>
      <c r="BG63">
        <f>AVERAGE(P49:P63)</f>
        <v>31.90428326924642</v>
      </c>
      <c r="BH63">
        <f>AVERAGE(Q49:Q63)</f>
        <v>30.895508193969725</v>
      </c>
      <c r="BI63">
        <f>AVERAGE(C49:C63)</f>
        <v>21060206</v>
      </c>
      <c r="BJ63">
        <f t="shared" ref="BJ63:DK63" si="86">AVERAGE(D49:D63)</f>
        <v>1</v>
      </c>
      <c r="BK63">
        <f t="shared" si="86"/>
        <v>0</v>
      </c>
      <c r="BL63">
        <f t="shared" si="86"/>
        <v>29.188360978076226</v>
      </c>
      <c r="BM63">
        <f t="shared" si="86"/>
        <v>0.29584005161082805</v>
      </c>
      <c r="BN63">
        <f t="shared" si="86"/>
        <v>209.64597856069486</v>
      </c>
      <c r="BO63">
        <f t="shared" si="86"/>
        <v>10.358649037016637</v>
      </c>
      <c r="BP63">
        <f t="shared" si="86"/>
        <v>2.7114881285791479</v>
      </c>
      <c r="BQ63">
        <f t="shared" si="86"/>
        <v>30.895508193969725</v>
      </c>
      <c r="BR63">
        <f t="shared" si="86"/>
        <v>0.94644957799999974</v>
      </c>
      <c r="BS63">
        <f t="shared" si="86"/>
        <v>2.5295840407278334</v>
      </c>
      <c r="BT63">
        <f t="shared" si="86"/>
        <v>1</v>
      </c>
      <c r="BU63">
        <f t="shared" si="86"/>
        <v>5.0591680814556668</v>
      </c>
      <c r="BV63">
        <f t="shared" si="86"/>
        <v>31.90428326924642</v>
      </c>
      <c r="BW63">
        <f t="shared" si="86"/>
        <v>30.895508193969725</v>
      </c>
      <c r="BX63">
        <f t="shared" si="86"/>
        <v>32.045619964599609</v>
      </c>
      <c r="BY63">
        <f t="shared" si="86"/>
        <v>399.37655232747397</v>
      </c>
      <c r="BZ63">
        <f t="shared" si="86"/>
        <v>393.08052368164061</v>
      </c>
      <c r="CA63">
        <f t="shared" si="86"/>
        <v>21.326090749104818</v>
      </c>
      <c r="CB63">
        <f t="shared" si="86"/>
        <v>23.241365432739258</v>
      </c>
      <c r="CC63">
        <f t="shared" si="86"/>
        <v>34.257139841715492</v>
      </c>
      <c r="CD63">
        <f t="shared" si="86"/>
        <v>37.333737436930342</v>
      </c>
      <c r="CE63">
        <f t="shared" si="86"/>
        <v>499.98481648763021</v>
      </c>
      <c r="CF63">
        <f t="shared" si="86"/>
        <v>1499.6251220703125</v>
      </c>
      <c r="CG63">
        <f t="shared" si="86"/>
        <v>0.22057155271371207</v>
      </c>
      <c r="CH63">
        <f t="shared" si="86"/>
        <v>76.289910380045569</v>
      </c>
      <c r="CI63">
        <f t="shared" si="86"/>
        <v>2.619088888168335</v>
      </c>
      <c r="CJ63">
        <f t="shared" si="86"/>
        <v>0.36119121313095093</v>
      </c>
      <c r="CK63">
        <f t="shared" si="86"/>
        <v>0.66666668653488159</v>
      </c>
      <c r="CL63">
        <f t="shared" si="86"/>
        <v>-0.21956524252891541</v>
      </c>
      <c r="CM63">
        <f t="shared" si="86"/>
        <v>2.737391471862793</v>
      </c>
      <c r="CN63">
        <f t="shared" si="86"/>
        <v>1</v>
      </c>
      <c r="CO63">
        <f t="shared" si="86"/>
        <v>0</v>
      </c>
      <c r="CP63">
        <f t="shared" si="86"/>
        <v>0.15999999642372131</v>
      </c>
      <c r="CQ63">
        <f t="shared" si="86"/>
        <v>111115</v>
      </c>
      <c r="CR63">
        <f t="shared" si="86"/>
        <v>5.2827411846300212</v>
      </c>
      <c r="CS63">
        <f t="shared" si="86"/>
        <v>1.0358649037016636E-2</v>
      </c>
      <c r="CT63">
        <f t="shared" si="86"/>
        <v>304.04550819396974</v>
      </c>
      <c r="CU63">
        <f t="shared" si="86"/>
        <v>305.05428326924641</v>
      </c>
      <c r="CV63">
        <f t="shared" si="86"/>
        <v>239.94001416817264</v>
      </c>
      <c r="CW63">
        <f t="shared" si="86"/>
        <v>-1.4394825024625784</v>
      </c>
      <c r="CX63">
        <f t="shared" si="86"/>
        <v>4.4845698148039554</v>
      </c>
      <c r="CY63">
        <f t="shared" si="86"/>
        <v>58.78326236615144</v>
      </c>
      <c r="CZ63">
        <f t="shared" si="86"/>
        <v>35.54189693341219</v>
      </c>
      <c r="DA63">
        <f t="shared" si="86"/>
        <v>31.399895731608073</v>
      </c>
      <c r="DB63">
        <f t="shared" si="86"/>
        <v>4.6152697940161191</v>
      </c>
      <c r="DC63">
        <f t="shared" si="86"/>
        <v>0.27949611417454079</v>
      </c>
      <c r="DD63">
        <f t="shared" si="86"/>
        <v>1.7730816862248076</v>
      </c>
      <c r="DE63">
        <f t="shared" si="86"/>
        <v>2.8421881077913116</v>
      </c>
      <c r="DF63">
        <f t="shared" si="86"/>
        <v>0.17608345385004168</v>
      </c>
      <c r="DG63">
        <f t="shared" si="86"/>
        <v>15.993869572030496</v>
      </c>
      <c r="DH63">
        <f t="shared" si="86"/>
        <v>0.53335100658996681</v>
      </c>
      <c r="DI63">
        <f t="shared" si="86"/>
        <v>40.4347642190885</v>
      </c>
      <c r="DJ63">
        <f t="shared" si="86"/>
        <v>385.2918345758489</v>
      </c>
      <c r="DK63">
        <f t="shared" si="86"/>
        <v>3.0650824126528413E-2</v>
      </c>
    </row>
    <row r="64" spans="1:115" x14ac:dyDescent="0.25">
      <c r="A64" s="1" t="s">
        <v>9</v>
      </c>
      <c r="B64" s="1" t="s">
        <v>101</v>
      </c>
    </row>
    <row r="65" spans="1:115" x14ac:dyDescent="0.25">
      <c r="A65" s="1" t="s">
        <v>9</v>
      </c>
      <c r="B65" s="1" t="s">
        <v>102</v>
      </c>
    </row>
    <row r="66" spans="1:115" x14ac:dyDescent="0.25">
      <c r="A66" s="1">
        <v>46</v>
      </c>
      <c r="B66" s="1" t="s">
        <v>103</v>
      </c>
      <c r="C66" s="1">
        <v>21060206</v>
      </c>
      <c r="D66" s="1">
        <v>1</v>
      </c>
      <c r="E66" s="1">
        <v>0</v>
      </c>
      <c r="F66">
        <f t="shared" ref="F66:F80" si="87">(S66-T66*(1000-U66)/(1000-V66))*AL66</f>
        <v>22.432101294062416</v>
      </c>
      <c r="G66">
        <f t="shared" ref="G66:G80" si="88">IF(AW66&lt;&gt;0,1/(1/AW66-1/O66),0)</f>
        <v>0.22364849920091895</v>
      </c>
      <c r="H66">
        <f t="shared" ref="H66:H80" si="89">((AZ66-AM66/2)*T66-F66)/(AZ66+AM66/2)</f>
        <v>209.23841029051363</v>
      </c>
      <c r="I66">
        <f t="shared" ref="I66:I80" si="90">AM66*1000</f>
        <v>8.9423212269124583</v>
      </c>
      <c r="J66">
        <f t="shared" ref="J66:J80" si="91">(AR66-AX66)</f>
        <v>3.0335451282451089</v>
      </c>
      <c r="K66">
        <f t="shared" ref="K66:K80" si="92">(Q66+AQ66*E66)</f>
        <v>33.324977874755859</v>
      </c>
      <c r="L66" s="1">
        <v>0.94644957799999996</v>
      </c>
      <c r="M66">
        <f t="shared" ref="M66:M80" si="93">(L66*AF66+AG66)</f>
        <v>2.5295840407278334</v>
      </c>
      <c r="N66" s="1">
        <v>1</v>
      </c>
      <c r="O66">
        <f t="shared" ref="O66:O80" si="94">M66*(N66+1)*(N66+1)/(N66*N66+1)</f>
        <v>5.0591680814556668</v>
      </c>
      <c r="P66" s="1">
        <v>36.146045684814453</v>
      </c>
      <c r="Q66" s="1">
        <v>33.324977874755859</v>
      </c>
      <c r="R66" s="1">
        <v>37.033184051513672</v>
      </c>
      <c r="S66" s="1">
        <v>400.7996826171875</v>
      </c>
      <c r="T66" s="1">
        <v>395.88275146484375</v>
      </c>
      <c r="U66" s="1">
        <v>26.033426284790039</v>
      </c>
      <c r="V66" s="1">
        <v>27.679483413696289</v>
      </c>
      <c r="W66" s="1">
        <v>33.006771087646484</v>
      </c>
      <c r="X66" s="1">
        <v>35.093746185302734</v>
      </c>
      <c r="Y66" s="1">
        <v>499.93356323242187</v>
      </c>
      <c r="Z66" s="1">
        <v>1500.7679443359375</v>
      </c>
      <c r="AA66" s="1">
        <v>0.24657267332077026</v>
      </c>
      <c r="AB66" s="1">
        <v>76.28570556640625</v>
      </c>
      <c r="AC66" s="1">
        <v>1.9099626541137695</v>
      </c>
      <c r="AD66" s="1">
        <v>0.28686565160751343</v>
      </c>
      <c r="AE66" s="1">
        <v>1</v>
      </c>
      <c r="AF66" s="1">
        <v>-0.21956524252891541</v>
      </c>
      <c r="AG66" s="1">
        <v>2.737391471862793</v>
      </c>
      <c r="AH66" s="1">
        <v>1</v>
      </c>
      <c r="AI66" s="1">
        <v>0</v>
      </c>
      <c r="AJ66" s="1">
        <v>0.15999999642372131</v>
      </c>
      <c r="AK66" s="1">
        <v>111115</v>
      </c>
      <c r="AL66">
        <f t="shared" ref="AL66:AL80" si="95">Y66*0.000001/(L66*0.0001)</f>
        <v>5.2821996528210393</v>
      </c>
      <c r="AM66">
        <f t="shared" ref="AM66:AM80" si="96">(V66-U66)/(1000-V66)*AL66</f>
        <v>8.9423212269124589E-3</v>
      </c>
      <c r="AN66">
        <f t="shared" ref="AN66:AN80" si="97">(Q66+273.15)</f>
        <v>306.47497787475584</v>
      </c>
      <c r="AO66">
        <f t="shared" ref="AO66:AO80" si="98">(P66+273.15)</f>
        <v>309.29604568481443</v>
      </c>
      <c r="AP66">
        <f t="shared" ref="AP66:AP80" si="99">(Z66*AH66+AA66*AI66)*AJ66</f>
        <v>240.12286572658559</v>
      </c>
      <c r="AQ66">
        <f t="shared" ref="AQ66:AQ80" si="100">((AP66+0.00000010773*(AO66^4-AN66^4))-AM66*44100)/(M66*51.4+0.00000043092*AN66^3)</f>
        <v>-0.8337936540607731</v>
      </c>
      <c r="AR66">
        <f t="shared" ref="AR66:AR80" si="101">0.61365*EXP(17.502*K66/(240.97+K66))</f>
        <v>5.1450940501725695</v>
      </c>
      <c r="AS66">
        <f t="shared" ref="AS66:AS80" si="102">AR66*1000/AB66</f>
        <v>67.445060800988401</v>
      </c>
      <c r="AT66">
        <f t="shared" ref="AT66:AT80" si="103">(AS66-V66)</f>
        <v>39.765577387292112</v>
      </c>
      <c r="AU66">
        <f t="shared" ref="AU66:AU80" si="104">IF(E66,Q66,(P66+Q66)/2)</f>
        <v>34.735511779785156</v>
      </c>
      <c r="AV66">
        <f t="shared" ref="AV66:AV80" si="105">0.61365*EXP(17.502*AU66/(240.97+AU66))</f>
        <v>5.566167284475231</v>
      </c>
      <c r="AW66">
        <f t="shared" ref="AW66:AW80" si="106">IF(AT66&lt;&gt;0,(1000-(AS66+V66)/2)/AT66*AM66,0)</f>
        <v>0.21418032054448591</v>
      </c>
      <c r="AX66">
        <f t="shared" ref="AX66:AX80" si="107">V66*AB66/1000</f>
        <v>2.1115489219274606</v>
      </c>
      <c r="AY66">
        <f t="shared" ref="AY66:AY80" si="108">(AV66-AX66)</f>
        <v>3.4546183625477704</v>
      </c>
      <c r="AZ66">
        <f t="shared" ref="AZ66:AZ80" si="109">1/(1.6/G66+1.37/O66)</f>
        <v>0.13468233240134861</v>
      </c>
      <c r="BA66">
        <f t="shared" ref="BA66:BA80" si="110">H66*AB66*0.001</f>
        <v>15.96189976060503</v>
      </c>
      <c r="BB66">
        <f t="shared" ref="BB66:BB80" si="111">H66/T66</f>
        <v>0.52853631413920033</v>
      </c>
      <c r="BC66">
        <f t="shared" ref="BC66:BC80" si="112">(1-AM66*AB66/AR66/G66)*100</f>
        <v>40.716460122617946</v>
      </c>
      <c r="BD66">
        <f t="shared" ref="BD66:BD80" si="113">(T66-F66/(O66/1.35))</f>
        <v>389.89691816984265</v>
      </c>
      <c r="BE66">
        <f t="shared" ref="BE66:BE80" si="114">F66*BC66/100/BD66</f>
        <v>2.3425570073584236E-2</v>
      </c>
    </row>
    <row r="67" spans="1:115" x14ac:dyDescent="0.25">
      <c r="A67" s="1">
        <v>47</v>
      </c>
      <c r="B67" s="1" t="s">
        <v>103</v>
      </c>
      <c r="C67" s="1">
        <v>21060206</v>
      </c>
      <c r="D67" s="1">
        <v>1</v>
      </c>
      <c r="E67" s="1">
        <v>0</v>
      </c>
      <c r="F67">
        <f t="shared" si="87"/>
        <v>22.432101294062416</v>
      </c>
      <c r="G67">
        <f t="shared" si="88"/>
        <v>0.22364849920091895</v>
      </c>
      <c r="H67">
        <f t="shared" si="89"/>
        <v>209.23841029051363</v>
      </c>
      <c r="I67">
        <f t="shared" si="90"/>
        <v>8.9423212269124583</v>
      </c>
      <c r="J67">
        <f t="shared" si="91"/>
        <v>3.0335451282451089</v>
      </c>
      <c r="K67">
        <f t="shared" si="92"/>
        <v>33.324977874755859</v>
      </c>
      <c r="L67" s="1">
        <v>0.94644957799999996</v>
      </c>
      <c r="M67">
        <f t="shared" si="93"/>
        <v>2.5295840407278334</v>
      </c>
      <c r="N67" s="1">
        <v>1</v>
      </c>
      <c r="O67">
        <f t="shared" si="94"/>
        <v>5.0591680814556668</v>
      </c>
      <c r="P67" s="1">
        <v>36.146045684814453</v>
      </c>
      <c r="Q67" s="1">
        <v>33.324977874755859</v>
      </c>
      <c r="R67" s="1">
        <v>37.033184051513672</v>
      </c>
      <c r="S67" s="1">
        <v>400.7996826171875</v>
      </c>
      <c r="T67" s="1">
        <v>395.88275146484375</v>
      </c>
      <c r="U67" s="1">
        <v>26.033426284790039</v>
      </c>
      <c r="V67" s="1">
        <v>27.679483413696289</v>
      </c>
      <c r="W67" s="1">
        <v>33.006771087646484</v>
      </c>
      <c r="X67" s="1">
        <v>35.093746185302734</v>
      </c>
      <c r="Y67" s="1">
        <v>499.93356323242187</v>
      </c>
      <c r="Z67" s="1">
        <v>1500.7679443359375</v>
      </c>
      <c r="AA67" s="1">
        <v>0.24657267332077026</v>
      </c>
      <c r="AB67" s="1">
        <v>76.28570556640625</v>
      </c>
      <c r="AC67" s="1">
        <v>1.9099626541137695</v>
      </c>
      <c r="AD67" s="1">
        <v>0.28686565160751343</v>
      </c>
      <c r="AE67" s="1">
        <v>1</v>
      </c>
      <c r="AF67" s="1">
        <v>-0.21956524252891541</v>
      </c>
      <c r="AG67" s="1">
        <v>2.737391471862793</v>
      </c>
      <c r="AH67" s="1">
        <v>1</v>
      </c>
      <c r="AI67" s="1">
        <v>0</v>
      </c>
      <c r="AJ67" s="1">
        <v>0.15999999642372131</v>
      </c>
      <c r="AK67" s="1">
        <v>111115</v>
      </c>
      <c r="AL67">
        <f t="shared" si="95"/>
        <v>5.2821996528210393</v>
      </c>
      <c r="AM67">
        <f t="shared" si="96"/>
        <v>8.9423212269124589E-3</v>
      </c>
      <c r="AN67">
        <f t="shared" si="97"/>
        <v>306.47497787475584</v>
      </c>
      <c r="AO67">
        <f t="shared" si="98"/>
        <v>309.29604568481443</v>
      </c>
      <c r="AP67">
        <f t="shared" si="99"/>
        <v>240.12286572658559</v>
      </c>
      <c r="AQ67">
        <f t="shared" si="100"/>
        <v>-0.8337936540607731</v>
      </c>
      <c r="AR67">
        <f t="shared" si="101"/>
        <v>5.1450940501725695</v>
      </c>
      <c r="AS67">
        <f t="shared" si="102"/>
        <v>67.445060800988401</v>
      </c>
      <c r="AT67">
        <f t="shared" si="103"/>
        <v>39.765577387292112</v>
      </c>
      <c r="AU67">
        <f t="shared" si="104"/>
        <v>34.735511779785156</v>
      </c>
      <c r="AV67">
        <f t="shared" si="105"/>
        <v>5.566167284475231</v>
      </c>
      <c r="AW67">
        <f t="shared" si="106"/>
        <v>0.21418032054448591</v>
      </c>
      <c r="AX67">
        <f t="shared" si="107"/>
        <v>2.1115489219274606</v>
      </c>
      <c r="AY67">
        <f t="shared" si="108"/>
        <v>3.4546183625477704</v>
      </c>
      <c r="AZ67">
        <f t="shared" si="109"/>
        <v>0.13468233240134861</v>
      </c>
      <c r="BA67">
        <f t="shared" si="110"/>
        <v>15.96189976060503</v>
      </c>
      <c r="BB67">
        <f t="shared" si="111"/>
        <v>0.52853631413920033</v>
      </c>
      <c r="BC67">
        <f t="shared" si="112"/>
        <v>40.716460122617946</v>
      </c>
      <c r="BD67">
        <f t="shared" si="113"/>
        <v>389.89691816984265</v>
      </c>
      <c r="BE67">
        <f t="shared" si="114"/>
        <v>2.3425570073584236E-2</v>
      </c>
    </row>
    <row r="68" spans="1:115" x14ac:dyDescent="0.25">
      <c r="A68" s="1">
        <v>48</v>
      </c>
      <c r="B68" s="1" t="s">
        <v>104</v>
      </c>
      <c r="C68" s="1">
        <v>21060206</v>
      </c>
      <c r="D68" s="1">
        <v>1</v>
      </c>
      <c r="E68" s="1">
        <v>0</v>
      </c>
      <c r="F68">
        <f t="shared" si="87"/>
        <v>21.225109015403053</v>
      </c>
      <c r="G68">
        <f t="shared" si="88"/>
        <v>0.22364133714046142</v>
      </c>
      <c r="H68">
        <f t="shared" si="89"/>
        <v>217.91296397182111</v>
      </c>
      <c r="I68">
        <f t="shared" si="90"/>
        <v>8.9418572086173587</v>
      </c>
      <c r="J68">
        <f t="shared" si="91"/>
        <v>3.0334736104601503</v>
      </c>
      <c r="K68">
        <f t="shared" si="92"/>
        <v>33.324996948242188</v>
      </c>
      <c r="L68" s="1">
        <v>0.94644957799999996</v>
      </c>
      <c r="M68">
        <f t="shared" si="93"/>
        <v>2.5295840407278334</v>
      </c>
      <c r="N68" s="1">
        <v>1</v>
      </c>
      <c r="O68">
        <f t="shared" si="94"/>
        <v>5.0591680814556668</v>
      </c>
      <c r="P68" s="1">
        <v>36.146644592285156</v>
      </c>
      <c r="Q68" s="1">
        <v>33.324996948242188</v>
      </c>
      <c r="R68" s="1">
        <v>37.033294677734375</v>
      </c>
      <c r="S68" s="1">
        <v>400.576416015625</v>
      </c>
      <c r="T68" s="1">
        <v>395.88812255859375</v>
      </c>
      <c r="U68" s="1">
        <v>26.034608840942383</v>
      </c>
      <c r="V68" s="1">
        <v>27.680540084838867</v>
      </c>
      <c r="W68" s="1">
        <v>33.007133483886719</v>
      </c>
      <c r="X68" s="1">
        <v>35.0938720703125</v>
      </c>
      <c r="Y68" s="1">
        <v>499.9453125</v>
      </c>
      <c r="Z68" s="1">
        <v>1500.782470703125</v>
      </c>
      <c r="AA68" s="1">
        <v>0.23353414237499237</v>
      </c>
      <c r="AB68" s="1">
        <v>76.285575866699219</v>
      </c>
      <c r="AC68" s="1">
        <v>1.9099626541137695</v>
      </c>
      <c r="AD68" s="1">
        <v>0.28686565160751343</v>
      </c>
      <c r="AE68" s="1">
        <v>1</v>
      </c>
      <c r="AF68" s="1">
        <v>-0.21956524252891541</v>
      </c>
      <c r="AG68" s="1">
        <v>2.737391471862793</v>
      </c>
      <c r="AH68" s="1">
        <v>1</v>
      </c>
      <c r="AI68" s="1">
        <v>0</v>
      </c>
      <c r="AJ68" s="1">
        <v>0.15999999642372131</v>
      </c>
      <c r="AK68" s="1">
        <v>111115</v>
      </c>
      <c r="AL68">
        <f t="shared" si="95"/>
        <v>5.2823237932702636</v>
      </c>
      <c r="AM68">
        <f t="shared" si="96"/>
        <v>8.9418572086173587E-3</v>
      </c>
      <c r="AN68">
        <f t="shared" si="97"/>
        <v>306.47499694824216</v>
      </c>
      <c r="AO68">
        <f t="shared" si="98"/>
        <v>309.29664459228513</v>
      </c>
      <c r="AP68">
        <f t="shared" si="99"/>
        <v>240.12518994528364</v>
      </c>
      <c r="AQ68">
        <f t="shared" si="100"/>
        <v>-0.83358169002272575</v>
      </c>
      <c r="AR68">
        <f t="shared" si="101"/>
        <v>5.1450995511333346</v>
      </c>
      <c r="AS68">
        <f t="shared" si="102"/>
        <v>67.445247580274398</v>
      </c>
      <c r="AT68">
        <f t="shared" si="103"/>
        <v>39.76470749543553</v>
      </c>
      <c r="AU68">
        <f t="shared" si="104"/>
        <v>34.735820770263672</v>
      </c>
      <c r="AV68">
        <f t="shared" si="105"/>
        <v>5.5662627099540147</v>
      </c>
      <c r="AW68">
        <f t="shared" si="106"/>
        <v>0.21417375205175596</v>
      </c>
      <c r="AX68">
        <f t="shared" si="107"/>
        <v>2.1116259406731843</v>
      </c>
      <c r="AY68">
        <f t="shared" si="108"/>
        <v>3.4546367692808304</v>
      </c>
      <c r="AZ68">
        <f t="shared" si="109"/>
        <v>0.13467817666722992</v>
      </c>
      <c r="BA68">
        <f t="shared" si="110"/>
        <v>16.623615945409654</v>
      </c>
      <c r="BB68">
        <f t="shared" si="111"/>
        <v>0.55044077241688083</v>
      </c>
      <c r="BC68">
        <f t="shared" si="112"/>
        <v>40.717802084488333</v>
      </c>
      <c r="BD68">
        <f t="shared" si="113"/>
        <v>390.22436584811311</v>
      </c>
      <c r="BE68">
        <f t="shared" si="114"/>
        <v>2.2147253317524981E-2</v>
      </c>
    </row>
    <row r="69" spans="1:115" x14ac:dyDescent="0.25">
      <c r="A69" s="1">
        <v>49</v>
      </c>
      <c r="B69" s="1" t="s">
        <v>104</v>
      </c>
      <c r="C69" s="1">
        <v>21060206</v>
      </c>
      <c r="D69" s="1">
        <v>1</v>
      </c>
      <c r="E69" s="1">
        <v>0</v>
      </c>
      <c r="F69">
        <f t="shared" si="87"/>
        <v>19.793958169577827</v>
      </c>
      <c r="G69">
        <f t="shared" si="88"/>
        <v>0.22362049434629655</v>
      </c>
      <c r="H69">
        <f t="shared" si="89"/>
        <v>228.19329047023649</v>
      </c>
      <c r="I69">
        <f t="shared" si="90"/>
        <v>8.9404032892805283</v>
      </c>
      <c r="J69">
        <f t="shared" si="91"/>
        <v>3.0332501024305287</v>
      </c>
      <c r="K69">
        <f t="shared" si="92"/>
        <v>33.323951721191406</v>
      </c>
      <c r="L69" s="1">
        <v>0.94644957799999996</v>
      </c>
      <c r="M69">
        <f t="shared" si="93"/>
        <v>2.5295840407278334</v>
      </c>
      <c r="N69" s="1">
        <v>1</v>
      </c>
      <c r="O69">
        <f t="shared" si="94"/>
        <v>5.0591680814556668</v>
      </c>
      <c r="P69" s="1">
        <v>36.146984100341797</v>
      </c>
      <c r="Q69" s="1">
        <v>33.323951721191406</v>
      </c>
      <c r="R69" s="1">
        <v>37.033760070800781</v>
      </c>
      <c r="S69" s="1">
        <v>400.31246948242187</v>
      </c>
      <c r="T69" s="1">
        <v>395.89520263671875</v>
      </c>
      <c r="U69" s="1">
        <v>26.033929824829102</v>
      </c>
      <c r="V69" s="1">
        <v>27.679595947265625</v>
      </c>
      <c r="W69" s="1">
        <v>33.005565643310547</v>
      </c>
      <c r="X69" s="1">
        <v>35.091922760009766</v>
      </c>
      <c r="Y69" s="1">
        <v>499.94503784179687</v>
      </c>
      <c r="Z69" s="1">
        <v>1500.79345703125</v>
      </c>
      <c r="AA69" s="1">
        <v>0.24420487880706787</v>
      </c>
      <c r="AB69" s="1">
        <v>76.285362243652344</v>
      </c>
      <c r="AC69" s="1">
        <v>1.9099626541137695</v>
      </c>
      <c r="AD69" s="1">
        <v>0.28686565160751343</v>
      </c>
      <c r="AE69" s="1">
        <v>1</v>
      </c>
      <c r="AF69" s="1">
        <v>-0.21956524252891541</v>
      </c>
      <c r="AG69" s="1">
        <v>2.737391471862793</v>
      </c>
      <c r="AH69" s="1">
        <v>1</v>
      </c>
      <c r="AI69" s="1">
        <v>0</v>
      </c>
      <c r="AJ69" s="1">
        <v>0.15999999642372131</v>
      </c>
      <c r="AK69" s="1">
        <v>111115</v>
      </c>
      <c r="AL69">
        <f t="shared" si="95"/>
        <v>5.2823208912857362</v>
      </c>
      <c r="AM69">
        <f t="shared" si="96"/>
        <v>8.9404032892805279E-3</v>
      </c>
      <c r="AN69">
        <f t="shared" si="97"/>
        <v>306.47395172119138</v>
      </c>
      <c r="AO69">
        <f t="shared" si="98"/>
        <v>309.29698410034177</v>
      </c>
      <c r="AP69">
        <f t="shared" si="99"/>
        <v>240.12694775774435</v>
      </c>
      <c r="AQ69">
        <f t="shared" si="100"/>
        <v>-0.83299847636047364</v>
      </c>
      <c r="AR69">
        <f t="shared" si="101"/>
        <v>5.1447981060256183</v>
      </c>
      <c r="AS69">
        <f t="shared" si="102"/>
        <v>67.441484902350496</v>
      </c>
      <c r="AT69">
        <f t="shared" si="103"/>
        <v>39.761888955084871</v>
      </c>
      <c r="AU69">
        <f t="shared" si="104"/>
        <v>34.735467910766602</v>
      </c>
      <c r="AV69">
        <f t="shared" si="105"/>
        <v>5.5661537365287064</v>
      </c>
      <c r="AW69">
        <f t="shared" si="106"/>
        <v>0.21415463653765035</v>
      </c>
      <c r="AX69">
        <f t="shared" si="107"/>
        <v>2.1115480035950895</v>
      </c>
      <c r="AY69">
        <f t="shared" si="108"/>
        <v>3.4546057329336168</v>
      </c>
      <c r="AZ69">
        <f t="shared" si="109"/>
        <v>0.13466608273044667</v>
      </c>
      <c r="BA69">
        <f t="shared" si="110"/>
        <v>17.407807825092974</v>
      </c>
      <c r="BB69">
        <f t="shared" si="111"/>
        <v>0.57639822091916371</v>
      </c>
      <c r="BC69">
        <f t="shared" si="112"/>
        <v>40.718609401640784</v>
      </c>
      <c r="BD69">
        <f t="shared" si="113"/>
        <v>390.61333749630592</v>
      </c>
      <c r="BE69">
        <f t="shared" si="114"/>
        <v>2.0633766793154585E-2</v>
      </c>
    </row>
    <row r="70" spans="1:115" x14ac:dyDescent="0.25">
      <c r="A70" s="1">
        <v>50</v>
      </c>
      <c r="B70" s="1" t="s">
        <v>105</v>
      </c>
      <c r="C70" s="1">
        <v>21060206</v>
      </c>
      <c r="D70" s="1">
        <v>1</v>
      </c>
      <c r="E70" s="1">
        <v>0</v>
      </c>
      <c r="F70">
        <f t="shared" si="87"/>
        <v>18.312944166069396</v>
      </c>
      <c r="G70">
        <f t="shared" si="88"/>
        <v>0.22366794529958325</v>
      </c>
      <c r="H70">
        <f t="shared" si="89"/>
        <v>238.85984549884333</v>
      </c>
      <c r="I70">
        <f t="shared" si="90"/>
        <v>8.9403183614581447</v>
      </c>
      <c r="J70">
        <f t="shared" si="91"/>
        <v>3.0326083578971064</v>
      </c>
      <c r="K70">
        <f t="shared" si="92"/>
        <v>33.322113037109375</v>
      </c>
      <c r="L70" s="1">
        <v>0.94644957799999996</v>
      </c>
      <c r="M70">
        <f t="shared" si="93"/>
        <v>2.5295840407278334</v>
      </c>
      <c r="N70" s="1">
        <v>1</v>
      </c>
      <c r="O70">
        <f t="shared" si="94"/>
        <v>5.0591680814556668</v>
      </c>
      <c r="P70" s="1">
        <v>36.147106170654297</v>
      </c>
      <c r="Q70" s="1">
        <v>33.322113037109375</v>
      </c>
      <c r="R70" s="1">
        <v>37.033638000488281</v>
      </c>
      <c r="S70" s="1">
        <v>400.0224609375</v>
      </c>
      <c r="T70" s="1">
        <v>395.88552856445312</v>
      </c>
      <c r="U70" s="1">
        <v>26.035432815551758</v>
      </c>
      <c r="V70" s="1">
        <v>27.68110466003418</v>
      </c>
      <c r="W70" s="1">
        <v>33.007190704345703</v>
      </c>
      <c r="X70" s="1">
        <v>35.093540191650391</v>
      </c>
      <c r="Y70" s="1">
        <v>499.93777465820313</v>
      </c>
      <c r="Z70" s="1">
        <v>1500.7763671875</v>
      </c>
      <c r="AA70" s="1">
        <v>0.22168007493019104</v>
      </c>
      <c r="AB70" s="1">
        <v>76.285232543945313</v>
      </c>
      <c r="AC70" s="1">
        <v>1.9099626541137695</v>
      </c>
      <c r="AD70" s="1">
        <v>0.28686565160751343</v>
      </c>
      <c r="AE70" s="1">
        <v>1</v>
      </c>
      <c r="AF70" s="1">
        <v>-0.21956524252891541</v>
      </c>
      <c r="AG70" s="1">
        <v>2.737391471862793</v>
      </c>
      <c r="AH70" s="1">
        <v>1</v>
      </c>
      <c r="AI70" s="1">
        <v>0</v>
      </c>
      <c r="AJ70" s="1">
        <v>0.15999999642372131</v>
      </c>
      <c r="AK70" s="1">
        <v>111115</v>
      </c>
      <c r="AL70">
        <f t="shared" si="95"/>
        <v>5.2822441499171253</v>
      </c>
      <c r="AM70">
        <f t="shared" si="96"/>
        <v>8.9403183614581456E-3</v>
      </c>
      <c r="AN70">
        <f t="shared" si="97"/>
        <v>306.47211303710935</v>
      </c>
      <c r="AO70">
        <f t="shared" si="98"/>
        <v>309.29710617065427</v>
      </c>
      <c r="AP70">
        <f t="shared" si="99"/>
        <v>240.12421338280546</v>
      </c>
      <c r="AQ70">
        <f t="shared" si="100"/>
        <v>-0.83282161771587149</v>
      </c>
      <c r="AR70">
        <f t="shared" si="101"/>
        <v>5.1442678639611019</v>
      </c>
      <c r="AS70">
        <f t="shared" si="102"/>
        <v>67.434648783402025</v>
      </c>
      <c r="AT70">
        <f t="shared" si="103"/>
        <v>39.753544123367845</v>
      </c>
      <c r="AU70">
        <f t="shared" si="104"/>
        <v>34.734609603881836</v>
      </c>
      <c r="AV70">
        <f t="shared" si="105"/>
        <v>5.565888673776402</v>
      </c>
      <c r="AW70">
        <f t="shared" si="106"/>
        <v>0.21419815492540342</v>
      </c>
      <c r="AX70">
        <f t="shared" si="107"/>
        <v>2.1116595060639956</v>
      </c>
      <c r="AY70">
        <f t="shared" si="108"/>
        <v>3.4542291677124064</v>
      </c>
      <c r="AZ70">
        <f t="shared" si="109"/>
        <v>0.13469361581141179</v>
      </c>
      <c r="BA70">
        <f t="shared" si="110"/>
        <v>18.221478859290112</v>
      </c>
      <c r="BB70">
        <f t="shared" si="111"/>
        <v>0.60335583966655437</v>
      </c>
      <c r="BC70">
        <f t="shared" si="112"/>
        <v>40.725740650513764</v>
      </c>
      <c r="BD70">
        <f t="shared" si="113"/>
        <v>390.99886059332687</v>
      </c>
      <c r="BE70">
        <f t="shared" si="114"/>
        <v>1.9074434475920051E-2</v>
      </c>
    </row>
    <row r="71" spans="1:115" x14ac:dyDescent="0.25">
      <c r="A71" s="1">
        <v>51</v>
      </c>
      <c r="B71" s="1" t="s">
        <v>105</v>
      </c>
      <c r="C71" s="1">
        <v>21060206</v>
      </c>
      <c r="D71" s="1">
        <v>1</v>
      </c>
      <c r="E71" s="1">
        <v>0</v>
      </c>
      <c r="F71">
        <f t="shared" si="87"/>
        <v>17.221493718505702</v>
      </c>
      <c r="G71">
        <f t="shared" si="88"/>
        <v>0.22327308536486457</v>
      </c>
      <c r="H71">
        <f t="shared" si="89"/>
        <v>246.434112784528</v>
      </c>
      <c r="I71">
        <f t="shared" si="90"/>
        <v>8.9220885687964575</v>
      </c>
      <c r="J71">
        <f t="shared" si="91"/>
        <v>3.0315805351951224</v>
      </c>
      <c r="K71">
        <f t="shared" si="92"/>
        <v>33.317848205566406</v>
      </c>
      <c r="L71" s="1">
        <v>0.94644957799999996</v>
      </c>
      <c r="M71">
        <f t="shared" si="93"/>
        <v>2.5295840407278334</v>
      </c>
      <c r="N71" s="1">
        <v>1</v>
      </c>
      <c r="O71">
        <f t="shared" si="94"/>
        <v>5.0591680814556668</v>
      </c>
      <c r="P71" s="1">
        <v>36.147232055664062</v>
      </c>
      <c r="Q71" s="1">
        <v>33.317848205566406</v>
      </c>
      <c r="R71" s="1">
        <v>37.033203125</v>
      </c>
      <c r="S71" s="1">
        <v>399.74526977539062</v>
      </c>
      <c r="T71" s="1">
        <v>395.81631469726562</v>
      </c>
      <c r="U71" s="1">
        <v>26.036079406738281</v>
      </c>
      <c r="V71" s="1">
        <v>27.678455352783203</v>
      </c>
      <c r="W71" s="1">
        <v>33.007785797119141</v>
      </c>
      <c r="X71" s="1">
        <v>35.089942932128906</v>
      </c>
      <c r="Y71" s="1">
        <v>499.92095947265625</v>
      </c>
      <c r="Z71" s="1">
        <v>1500.7769775390625</v>
      </c>
      <c r="AA71" s="1">
        <v>0.22049364447593689</v>
      </c>
      <c r="AB71" s="1">
        <v>76.285240173339844</v>
      </c>
      <c r="AC71" s="1">
        <v>1.9099626541137695</v>
      </c>
      <c r="AD71" s="1">
        <v>0.28686565160751343</v>
      </c>
      <c r="AE71" s="1">
        <v>1</v>
      </c>
      <c r="AF71" s="1">
        <v>-0.21956524252891541</v>
      </c>
      <c r="AG71" s="1">
        <v>2.737391471862793</v>
      </c>
      <c r="AH71" s="1">
        <v>1</v>
      </c>
      <c r="AI71" s="1">
        <v>0</v>
      </c>
      <c r="AJ71" s="1">
        <v>0.15999999642372131</v>
      </c>
      <c r="AK71" s="1">
        <v>111115</v>
      </c>
      <c r="AL71">
        <f t="shared" si="95"/>
        <v>5.2820664839755072</v>
      </c>
      <c r="AM71">
        <f t="shared" si="96"/>
        <v>8.9220885687964577E-3</v>
      </c>
      <c r="AN71">
        <f t="shared" si="97"/>
        <v>306.46784820556638</v>
      </c>
      <c r="AO71">
        <f t="shared" si="98"/>
        <v>309.29723205566404</v>
      </c>
      <c r="AP71">
        <f t="shared" si="99"/>
        <v>240.12431103905328</v>
      </c>
      <c r="AQ71">
        <f t="shared" si="100"/>
        <v>-0.82679662057868453</v>
      </c>
      <c r="AR71">
        <f t="shared" si="101"/>
        <v>5.1430381494092527</v>
      </c>
      <c r="AS71">
        <f t="shared" si="102"/>
        <v>67.41852208530689</v>
      </c>
      <c r="AT71">
        <f t="shared" si="103"/>
        <v>39.740066732523687</v>
      </c>
      <c r="AU71">
        <f t="shared" si="104"/>
        <v>34.732540130615234</v>
      </c>
      <c r="AV71">
        <f t="shared" si="105"/>
        <v>5.5652496231491062</v>
      </c>
      <c r="AW71">
        <f t="shared" si="106"/>
        <v>0.21383599575533635</v>
      </c>
      <c r="AX71">
        <f t="shared" si="107"/>
        <v>2.1114576142141304</v>
      </c>
      <c r="AY71">
        <f t="shared" si="108"/>
        <v>3.4537920089349758</v>
      </c>
      <c r="AZ71">
        <f t="shared" si="109"/>
        <v>0.13446448813834838</v>
      </c>
      <c r="BA71">
        <f t="shared" si="110"/>
        <v>18.799285480671639</v>
      </c>
      <c r="BB71">
        <f t="shared" si="111"/>
        <v>0.62259715841427499</v>
      </c>
      <c r="BC71">
        <f t="shared" si="112"/>
        <v>40.727816216730361</v>
      </c>
      <c r="BD71">
        <f t="shared" si="113"/>
        <v>391.2208918637761</v>
      </c>
      <c r="BE71">
        <f t="shared" si="114"/>
        <v>1.7928332707474716E-2</v>
      </c>
    </row>
    <row r="72" spans="1:115" x14ac:dyDescent="0.25">
      <c r="A72" s="1">
        <v>52</v>
      </c>
      <c r="B72" s="1" t="s">
        <v>106</v>
      </c>
      <c r="C72" s="1">
        <v>21060206</v>
      </c>
      <c r="D72" s="1">
        <v>1</v>
      </c>
      <c r="E72" s="1">
        <v>0</v>
      </c>
      <c r="F72">
        <f t="shared" si="87"/>
        <v>16.247387218104862</v>
      </c>
      <c r="G72">
        <f t="shared" si="88"/>
        <v>0.22348467394350949</v>
      </c>
      <c r="H72">
        <f t="shared" si="89"/>
        <v>253.4991201553822</v>
      </c>
      <c r="I72">
        <f t="shared" si="90"/>
        <v>8.9279847738414198</v>
      </c>
      <c r="J72">
        <f t="shared" si="91"/>
        <v>3.0308485441526374</v>
      </c>
      <c r="K72">
        <f t="shared" si="92"/>
        <v>33.3153076171875</v>
      </c>
      <c r="L72" s="1">
        <v>0.94644957799999996</v>
      </c>
      <c r="M72">
        <f t="shared" si="93"/>
        <v>2.5295840407278334</v>
      </c>
      <c r="N72" s="1">
        <v>1</v>
      </c>
      <c r="O72">
        <f t="shared" si="94"/>
        <v>5.0591680814556668</v>
      </c>
      <c r="P72" s="1">
        <v>36.147960662841797</v>
      </c>
      <c r="Q72" s="1">
        <v>33.3153076171875</v>
      </c>
      <c r="R72" s="1">
        <v>37.033535003662109</v>
      </c>
      <c r="S72" s="1">
        <v>399.49850463867187</v>
      </c>
      <c r="T72" s="1">
        <v>395.75363159179687</v>
      </c>
      <c r="U72" s="1">
        <v>26.034988403320312</v>
      </c>
      <c r="V72" s="1">
        <v>27.678449630737305</v>
      </c>
      <c r="W72" s="1">
        <v>33.005084991455078</v>
      </c>
      <c r="X72" s="1">
        <v>35.088535308837891</v>
      </c>
      <c r="Y72" s="1">
        <v>499.92098999023437</v>
      </c>
      <c r="Z72" s="1">
        <v>1500.8048095703125</v>
      </c>
      <c r="AA72" s="1">
        <v>0.24064809083938599</v>
      </c>
      <c r="AB72" s="1">
        <v>76.285240173339844</v>
      </c>
      <c r="AC72" s="1">
        <v>1.9099626541137695</v>
      </c>
      <c r="AD72" s="1">
        <v>0.28686565160751343</v>
      </c>
      <c r="AE72" s="1">
        <v>0.66666668653488159</v>
      </c>
      <c r="AF72" s="1">
        <v>-0.21956524252891541</v>
      </c>
      <c r="AG72" s="1">
        <v>2.737391471862793</v>
      </c>
      <c r="AH72" s="1">
        <v>1</v>
      </c>
      <c r="AI72" s="1">
        <v>0</v>
      </c>
      <c r="AJ72" s="1">
        <v>0.15999999642372131</v>
      </c>
      <c r="AK72" s="1">
        <v>111115</v>
      </c>
      <c r="AL72">
        <f t="shared" si="95"/>
        <v>5.282066806418233</v>
      </c>
      <c r="AM72">
        <f t="shared" si="96"/>
        <v>8.9279847738414197E-3</v>
      </c>
      <c r="AN72">
        <f t="shared" si="97"/>
        <v>306.46530761718748</v>
      </c>
      <c r="AO72">
        <f t="shared" si="98"/>
        <v>309.29796066284177</v>
      </c>
      <c r="AP72">
        <f t="shared" si="99"/>
        <v>240.12876416395375</v>
      </c>
      <c r="AQ72">
        <f t="shared" si="100"/>
        <v>-0.82830635305208145</v>
      </c>
      <c r="AR72">
        <f t="shared" si="101"/>
        <v>5.1423057218591222</v>
      </c>
      <c r="AS72">
        <f t="shared" si="102"/>
        <v>67.40892091542834</v>
      </c>
      <c r="AT72">
        <f t="shared" si="103"/>
        <v>39.730471284691035</v>
      </c>
      <c r="AU72">
        <f t="shared" si="104"/>
        <v>34.731634140014648</v>
      </c>
      <c r="AV72">
        <f t="shared" si="105"/>
        <v>5.5649698745149347</v>
      </c>
      <c r="AW72">
        <f t="shared" si="106"/>
        <v>0.21403006812324438</v>
      </c>
      <c r="AX72">
        <f t="shared" si="107"/>
        <v>2.1114571777064848</v>
      </c>
      <c r="AY72">
        <f t="shared" si="108"/>
        <v>3.45351269680845</v>
      </c>
      <c r="AZ72">
        <f t="shared" si="109"/>
        <v>0.13458727154427977</v>
      </c>
      <c r="BA72">
        <f t="shared" si="110"/>
        <v>19.338241264783669</v>
      </c>
      <c r="BB72">
        <f t="shared" si="111"/>
        <v>0.64054780529937327</v>
      </c>
      <c r="BC72">
        <f t="shared" si="112"/>
        <v>40.736360297534311</v>
      </c>
      <c r="BD72">
        <f t="shared" si="113"/>
        <v>391.41814156828087</v>
      </c>
      <c r="BE72">
        <f t="shared" si="114"/>
        <v>1.6909267847382472E-2</v>
      </c>
    </row>
    <row r="73" spans="1:115" x14ac:dyDescent="0.25">
      <c r="A73" s="1">
        <v>53</v>
      </c>
      <c r="B73" s="1" t="s">
        <v>106</v>
      </c>
      <c r="C73" s="1">
        <v>21060206</v>
      </c>
      <c r="D73" s="1">
        <v>1</v>
      </c>
      <c r="E73" s="1">
        <v>0</v>
      </c>
      <c r="F73">
        <f t="shared" si="87"/>
        <v>15.493919066496311</v>
      </c>
      <c r="G73">
        <f t="shared" si="88"/>
        <v>0.22300057136735332</v>
      </c>
      <c r="H73">
        <f t="shared" si="89"/>
        <v>258.63819075993615</v>
      </c>
      <c r="I73">
        <f t="shared" si="90"/>
        <v>8.9076886760718352</v>
      </c>
      <c r="J73">
        <f t="shared" si="91"/>
        <v>3.0302687888493818</v>
      </c>
      <c r="K73">
        <f t="shared" si="92"/>
        <v>33.312431335449219</v>
      </c>
      <c r="L73" s="1">
        <v>0.94644957799999996</v>
      </c>
      <c r="M73">
        <f t="shared" si="93"/>
        <v>2.5295840407278334</v>
      </c>
      <c r="N73" s="1">
        <v>1</v>
      </c>
      <c r="O73">
        <f t="shared" si="94"/>
        <v>5.0591680814556668</v>
      </c>
      <c r="P73" s="1">
        <v>36.147964477539063</v>
      </c>
      <c r="Q73" s="1">
        <v>33.312431335449219</v>
      </c>
      <c r="R73" s="1">
        <v>37.033199310302734</v>
      </c>
      <c r="S73" s="1">
        <v>399.30023193359375</v>
      </c>
      <c r="T73" s="1">
        <v>395.69976806640625</v>
      </c>
      <c r="U73" s="1">
        <v>26.035511016845703</v>
      </c>
      <c r="V73" s="1">
        <v>27.675172805786133</v>
      </c>
      <c r="W73" s="1">
        <v>33.005748748779297</v>
      </c>
      <c r="X73" s="1">
        <v>35.084384918212891</v>
      </c>
      <c r="Y73" s="1">
        <v>499.94198608398437</v>
      </c>
      <c r="Z73" s="1">
        <v>1500.8719482421875</v>
      </c>
      <c r="AA73" s="1">
        <v>0.24301894009113312</v>
      </c>
      <c r="AB73" s="1">
        <v>76.285263061523438</v>
      </c>
      <c r="AC73" s="1">
        <v>1.9099626541137695</v>
      </c>
      <c r="AD73" s="1">
        <v>0.28686565160751343</v>
      </c>
      <c r="AE73" s="1">
        <v>0.66666668653488159</v>
      </c>
      <c r="AF73" s="1">
        <v>-0.21956524252891541</v>
      </c>
      <c r="AG73" s="1">
        <v>2.737391471862793</v>
      </c>
      <c r="AH73" s="1">
        <v>1</v>
      </c>
      <c r="AI73" s="1">
        <v>0</v>
      </c>
      <c r="AJ73" s="1">
        <v>0.15999999642372131</v>
      </c>
      <c r="AK73" s="1">
        <v>111115</v>
      </c>
      <c r="AL73">
        <f t="shared" si="95"/>
        <v>5.2822886470132104</v>
      </c>
      <c r="AM73">
        <f t="shared" si="96"/>
        <v>8.9076886760718343E-3</v>
      </c>
      <c r="AN73">
        <f t="shared" si="97"/>
        <v>306.4624313354492</v>
      </c>
      <c r="AO73">
        <f t="shared" si="98"/>
        <v>309.29796447753904</v>
      </c>
      <c r="AP73">
        <f t="shared" si="99"/>
        <v>240.13950635121364</v>
      </c>
      <c r="AQ73">
        <f t="shared" si="100"/>
        <v>-0.82169765764347324</v>
      </c>
      <c r="AR73">
        <f t="shared" si="101"/>
        <v>5.1414766266118965</v>
      </c>
      <c r="AS73">
        <f t="shared" si="102"/>
        <v>67.39803233640734</v>
      </c>
      <c r="AT73">
        <f t="shared" si="103"/>
        <v>39.722859530621207</v>
      </c>
      <c r="AU73">
        <f t="shared" si="104"/>
        <v>34.730197906494141</v>
      </c>
      <c r="AV73">
        <f t="shared" si="105"/>
        <v>5.5645264243598529</v>
      </c>
      <c r="AW73">
        <f t="shared" si="106"/>
        <v>0.21358601872833669</v>
      </c>
      <c r="AX73">
        <f t="shared" si="107"/>
        <v>2.1112078377625147</v>
      </c>
      <c r="AY73">
        <f t="shared" si="108"/>
        <v>3.4533185865973381</v>
      </c>
      <c r="AZ73">
        <f t="shared" si="109"/>
        <v>0.13430633764279626</v>
      </c>
      <c r="BA73">
        <f t="shared" si="110"/>
        <v>19.730282419878211</v>
      </c>
      <c r="BB73">
        <f t="shared" si="111"/>
        <v>0.6536222955696338</v>
      </c>
      <c r="BC73">
        <f t="shared" si="112"/>
        <v>40.73315119305051</v>
      </c>
      <c r="BD73">
        <f t="shared" si="113"/>
        <v>391.56533521045105</v>
      </c>
      <c r="BE73">
        <f t="shared" si="114"/>
        <v>1.6117773744432254E-2</v>
      </c>
    </row>
    <row r="74" spans="1:115" x14ac:dyDescent="0.25">
      <c r="A74" s="1">
        <v>54</v>
      </c>
      <c r="B74" s="1" t="s">
        <v>107</v>
      </c>
      <c r="C74" s="1">
        <v>21060206</v>
      </c>
      <c r="D74" s="1">
        <v>1</v>
      </c>
      <c r="E74" s="1">
        <v>0</v>
      </c>
      <c r="F74">
        <f t="shared" si="87"/>
        <v>15.285621134225938</v>
      </c>
      <c r="G74">
        <f t="shared" si="88"/>
        <v>0.22295880521677461</v>
      </c>
      <c r="H74">
        <f t="shared" si="89"/>
        <v>260.04243578980942</v>
      </c>
      <c r="I74">
        <f t="shared" si="90"/>
        <v>8.90443045368127</v>
      </c>
      <c r="J74">
        <f t="shared" si="91"/>
        <v>3.0297139685548604</v>
      </c>
      <c r="K74">
        <f t="shared" si="92"/>
        <v>33.310417175292969</v>
      </c>
      <c r="L74" s="1">
        <v>0.94644957799999996</v>
      </c>
      <c r="M74">
        <f t="shared" si="93"/>
        <v>2.5295840407278334</v>
      </c>
      <c r="N74" s="1">
        <v>1</v>
      </c>
      <c r="O74">
        <f t="shared" si="94"/>
        <v>5.0591680814556668</v>
      </c>
      <c r="P74" s="1">
        <v>36.147903442382813</v>
      </c>
      <c r="Q74" s="1">
        <v>33.310417175292969</v>
      </c>
      <c r="R74" s="1">
        <v>37.032730102539063</v>
      </c>
      <c r="S74" s="1">
        <v>399.17401123046875</v>
      </c>
      <c r="T74" s="1">
        <v>395.61331176757812</v>
      </c>
      <c r="U74" s="1">
        <v>26.035768508911133</v>
      </c>
      <c r="V74" s="1">
        <v>27.674858093261719</v>
      </c>
      <c r="W74" s="1">
        <v>33.006156921386719</v>
      </c>
      <c r="X74" s="1">
        <v>35.084068298339844</v>
      </c>
      <c r="Y74" s="1">
        <v>499.93374633789062</v>
      </c>
      <c r="Z74" s="1">
        <v>1500.890869140625</v>
      </c>
      <c r="AA74" s="1">
        <v>0.22049321234226227</v>
      </c>
      <c r="AB74" s="1">
        <v>76.285202026367188</v>
      </c>
      <c r="AC74" s="1">
        <v>1.9099626541137695</v>
      </c>
      <c r="AD74" s="1">
        <v>0.28686565160751343</v>
      </c>
      <c r="AE74" s="1">
        <v>0.66666668653488159</v>
      </c>
      <c r="AF74" s="1">
        <v>-0.21956524252891541</v>
      </c>
      <c r="AG74" s="1">
        <v>2.737391471862793</v>
      </c>
      <c r="AH74" s="1">
        <v>1</v>
      </c>
      <c r="AI74" s="1">
        <v>0</v>
      </c>
      <c r="AJ74" s="1">
        <v>0.15999999642372131</v>
      </c>
      <c r="AK74" s="1">
        <v>111115</v>
      </c>
      <c r="AL74">
        <f t="shared" si="95"/>
        <v>5.2822015874773909</v>
      </c>
      <c r="AM74">
        <f t="shared" si="96"/>
        <v>8.9044304536812693E-3</v>
      </c>
      <c r="AN74">
        <f t="shared" si="97"/>
        <v>306.46041717529295</v>
      </c>
      <c r="AO74">
        <f t="shared" si="98"/>
        <v>309.29790344238279</v>
      </c>
      <c r="AP74">
        <f t="shared" si="99"/>
        <v>240.14253369489597</v>
      </c>
      <c r="AQ74">
        <f t="shared" si="100"/>
        <v>-0.82049899768142598</v>
      </c>
      <c r="AR74">
        <f t="shared" si="101"/>
        <v>5.1408961092503738</v>
      </c>
      <c r="AS74">
        <f t="shared" si="102"/>
        <v>67.390476431765578</v>
      </c>
      <c r="AT74">
        <f t="shared" si="103"/>
        <v>39.715618338503859</v>
      </c>
      <c r="AU74">
        <f t="shared" si="104"/>
        <v>34.729160308837891</v>
      </c>
      <c r="AV74">
        <f t="shared" si="105"/>
        <v>5.5642060757633072</v>
      </c>
      <c r="AW74">
        <f t="shared" si="106"/>
        <v>0.21354770436853132</v>
      </c>
      <c r="AX74">
        <f t="shared" si="107"/>
        <v>2.1111821406955134</v>
      </c>
      <c r="AY74">
        <f t="shared" si="108"/>
        <v>3.4530239350677938</v>
      </c>
      <c r="AZ74">
        <f t="shared" si="109"/>
        <v>0.13428209787514969</v>
      </c>
      <c r="BA74">
        <f t="shared" si="110"/>
        <v>19.837389749654232</v>
      </c>
      <c r="BB74">
        <f t="shared" si="111"/>
        <v>0.65731467585849013</v>
      </c>
      <c r="BC74">
        <f t="shared" si="112"/>
        <v>40.737087515393924</v>
      </c>
      <c r="BD74">
        <f t="shared" si="113"/>
        <v>391.53446160902251</v>
      </c>
      <c r="BE74">
        <f t="shared" si="114"/>
        <v>1.5903879400887139E-2</v>
      </c>
    </row>
    <row r="75" spans="1:115" x14ac:dyDescent="0.25">
      <c r="A75" s="1">
        <v>55</v>
      </c>
      <c r="B75" s="1" t="s">
        <v>107</v>
      </c>
      <c r="C75" s="1">
        <v>21060206</v>
      </c>
      <c r="D75" s="1">
        <v>1</v>
      </c>
      <c r="E75" s="1">
        <v>0</v>
      </c>
      <c r="F75">
        <f t="shared" si="87"/>
        <v>14.763346701387078</v>
      </c>
      <c r="G75">
        <f t="shared" si="88"/>
        <v>0.22295128176528672</v>
      </c>
      <c r="H75">
        <f t="shared" si="89"/>
        <v>263.73181789731035</v>
      </c>
      <c r="I75">
        <f t="shared" si="90"/>
        <v>8.9024632142973061</v>
      </c>
      <c r="J75">
        <f t="shared" si="91"/>
        <v>3.0291638476201359</v>
      </c>
      <c r="K75">
        <f t="shared" si="92"/>
        <v>33.308322906494141</v>
      </c>
      <c r="L75" s="1">
        <v>0.94644957799999996</v>
      </c>
      <c r="M75">
        <f t="shared" si="93"/>
        <v>2.5295840407278334</v>
      </c>
      <c r="N75" s="1">
        <v>1</v>
      </c>
      <c r="O75">
        <f t="shared" si="94"/>
        <v>5.0591680814556668</v>
      </c>
      <c r="P75" s="1">
        <v>36.147754669189453</v>
      </c>
      <c r="Q75" s="1">
        <v>33.308322906494141</v>
      </c>
      <c r="R75" s="1">
        <v>37.032772064208984</v>
      </c>
      <c r="S75" s="1">
        <v>398.99398803710937</v>
      </c>
      <c r="T75" s="1">
        <v>395.53240966796875</v>
      </c>
      <c r="U75" s="1">
        <v>26.035345077514648</v>
      </c>
      <c r="V75" s="1">
        <v>27.674091339111328</v>
      </c>
      <c r="W75" s="1">
        <v>33.005970001220703</v>
      </c>
      <c r="X75" s="1">
        <v>35.083473205566406</v>
      </c>
      <c r="Y75" s="1">
        <v>499.92840576171875</v>
      </c>
      <c r="Z75" s="1">
        <v>1500.9310302734375</v>
      </c>
      <c r="AA75" s="1">
        <v>0.18493099510669708</v>
      </c>
      <c r="AB75" s="1">
        <v>76.285385131835938</v>
      </c>
      <c r="AC75" s="1">
        <v>1.9099626541137695</v>
      </c>
      <c r="AD75" s="1">
        <v>0.28686565160751343</v>
      </c>
      <c r="AE75" s="1">
        <v>0.66666668653488159</v>
      </c>
      <c r="AF75" s="1">
        <v>-0.21956524252891541</v>
      </c>
      <c r="AG75" s="1">
        <v>2.737391471862793</v>
      </c>
      <c r="AH75" s="1">
        <v>1</v>
      </c>
      <c r="AI75" s="1">
        <v>0</v>
      </c>
      <c r="AJ75" s="1">
        <v>0.15999999642372131</v>
      </c>
      <c r="AK75" s="1">
        <v>111115</v>
      </c>
      <c r="AL75">
        <f t="shared" si="95"/>
        <v>5.2821451600004696</v>
      </c>
      <c r="AM75">
        <f t="shared" si="96"/>
        <v>8.9024632142973067E-3</v>
      </c>
      <c r="AN75">
        <f t="shared" si="97"/>
        <v>306.45832290649412</v>
      </c>
      <c r="AO75">
        <f t="shared" si="98"/>
        <v>309.29775466918943</v>
      </c>
      <c r="AP75">
        <f t="shared" si="99"/>
        <v>240.14895947600235</v>
      </c>
      <c r="AQ75">
        <f t="shared" si="100"/>
        <v>-0.81967715097158211</v>
      </c>
      <c r="AR75">
        <f t="shared" si="101"/>
        <v>5.1402925635978489</v>
      </c>
      <c r="AS75">
        <f t="shared" si="102"/>
        <v>67.382402995205794</v>
      </c>
      <c r="AT75">
        <f t="shared" si="103"/>
        <v>39.708311656094466</v>
      </c>
      <c r="AU75">
        <f t="shared" si="104"/>
        <v>34.728038787841797</v>
      </c>
      <c r="AV75">
        <f t="shared" si="105"/>
        <v>5.5638598346472348</v>
      </c>
      <c r="AW75">
        <f t="shared" si="106"/>
        <v>0.21354080263319958</v>
      </c>
      <c r="AX75">
        <f t="shared" si="107"/>
        <v>2.111128715977713</v>
      </c>
      <c r="AY75">
        <f t="shared" si="108"/>
        <v>3.4527311186695218</v>
      </c>
      <c r="AZ75">
        <f t="shared" si="109"/>
        <v>0.13427773146408603</v>
      </c>
      <c r="BA75">
        <f t="shared" si="110"/>
        <v>20.118883299815543</v>
      </c>
      <c r="BB75">
        <f t="shared" si="111"/>
        <v>0.66677675824011762</v>
      </c>
      <c r="BC75">
        <f t="shared" si="112"/>
        <v>40.741081717639396</v>
      </c>
      <c r="BD75">
        <f t="shared" si="113"/>
        <v>391.59292441545705</v>
      </c>
      <c r="BE75">
        <f t="shared" si="114"/>
        <v>1.5359693112047238E-2</v>
      </c>
    </row>
    <row r="76" spans="1:115" x14ac:dyDescent="0.25">
      <c r="A76" s="1">
        <v>56</v>
      </c>
      <c r="B76" s="1" t="s">
        <v>108</v>
      </c>
      <c r="C76" s="1">
        <v>21060206</v>
      </c>
      <c r="D76" s="1">
        <v>1</v>
      </c>
      <c r="E76" s="1">
        <v>0</v>
      </c>
      <c r="F76">
        <f t="shared" si="87"/>
        <v>14.311538132112219</v>
      </c>
      <c r="G76">
        <f t="shared" si="88"/>
        <v>0.22295876221316899</v>
      </c>
      <c r="H76">
        <f t="shared" si="89"/>
        <v>266.89987646268736</v>
      </c>
      <c r="I76">
        <f t="shared" si="90"/>
        <v>8.9024408827115362</v>
      </c>
      <c r="J76">
        <f t="shared" si="91"/>
        <v>3.0290738110149356</v>
      </c>
      <c r="K76">
        <f t="shared" si="92"/>
        <v>33.307746887207031</v>
      </c>
      <c r="L76" s="1">
        <v>0.94644957799999996</v>
      </c>
      <c r="M76">
        <f t="shared" si="93"/>
        <v>2.5295840407278334</v>
      </c>
      <c r="N76" s="1">
        <v>1</v>
      </c>
      <c r="O76">
        <f t="shared" si="94"/>
        <v>5.0591680814556668</v>
      </c>
      <c r="P76" s="1">
        <v>36.147689819335938</v>
      </c>
      <c r="Q76" s="1">
        <v>33.307746887207031</v>
      </c>
      <c r="R76" s="1">
        <v>37.032234191894531</v>
      </c>
      <c r="S76" s="1">
        <v>398.8092041015625</v>
      </c>
      <c r="T76" s="1">
        <v>395.43325805664062</v>
      </c>
      <c r="U76" s="1">
        <v>26.034231185913086</v>
      </c>
      <c r="V76" s="1">
        <v>27.673009872436523</v>
      </c>
      <c r="W76" s="1">
        <v>33.004779815673828</v>
      </c>
      <c r="X76" s="1">
        <v>35.082332611083984</v>
      </c>
      <c r="Y76" s="1">
        <v>499.91781616210937</v>
      </c>
      <c r="Z76" s="1">
        <v>1500.91357421875</v>
      </c>
      <c r="AA76" s="1">
        <v>0.17781636118888855</v>
      </c>
      <c r="AB76" s="1">
        <v>76.285621643066406</v>
      </c>
      <c r="AC76" s="1">
        <v>1.9099626541137695</v>
      </c>
      <c r="AD76" s="1">
        <v>0.28686565160751343</v>
      </c>
      <c r="AE76" s="1">
        <v>0.66666668653488159</v>
      </c>
      <c r="AF76" s="1">
        <v>-0.21956524252891541</v>
      </c>
      <c r="AG76" s="1">
        <v>2.737391471862793</v>
      </c>
      <c r="AH76" s="1">
        <v>1</v>
      </c>
      <c r="AI76" s="1">
        <v>0</v>
      </c>
      <c r="AJ76" s="1">
        <v>0.15999999642372131</v>
      </c>
      <c r="AK76" s="1">
        <v>111115</v>
      </c>
      <c r="AL76">
        <f t="shared" si="95"/>
        <v>5.2820332723748056</v>
      </c>
      <c r="AM76">
        <f t="shared" si="96"/>
        <v>8.9024408827115369E-3</v>
      </c>
      <c r="AN76">
        <f t="shared" si="97"/>
        <v>306.45774688720701</v>
      </c>
      <c r="AO76">
        <f t="shared" si="98"/>
        <v>309.29768981933591</v>
      </c>
      <c r="AP76">
        <f t="shared" si="99"/>
        <v>240.14616650731477</v>
      </c>
      <c r="AQ76">
        <f t="shared" si="100"/>
        <v>-0.81964589375809727</v>
      </c>
      <c r="AR76">
        <f t="shared" si="101"/>
        <v>5.1401265718684694</v>
      </c>
      <c r="AS76">
        <f t="shared" si="102"/>
        <v>67.380018162775954</v>
      </c>
      <c r="AT76">
        <f t="shared" si="103"/>
        <v>39.707008290339431</v>
      </c>
      <c r="AU76">
        <f t="shared" si="104"/>
        <v>34.727718353271484</v>
      </c>
      <c r="AV76">
        <f t="shared" si="105"/>
        <v>5.5637609120540636</v>
      </c>
      <c r="AW76">
        <f t="shared" si="106"/>
        <v>0.21354766491867452</v>
      </c>
      <c r="AX76">
        <f t="shared" si="107"/>
        <v>2.1110527608535339</v>
      </c>
      <c r="AY76">
        <f t="shared" si="108"/>
        <v>3.4527081512005298</v>
      </c>
      <c r="AZ76">
        <f t="shared" si="109"/>
        <v>0.13428207291703168</v>
      </c>
      <c r="BA76">
        <f t="shared" si="110"/>
        <v>20.360622992413735</v>
      </c>
      <c r="BB76">
        <f t="shared" si="111"/>
        <v>0.67495556083059016</v>
      </c>
      <c r="BC76">
        <f t="shared" si="112"/>
        <v>40.741121226443433</v>
      </c>
      <c r="BD76">
        <f t="shared" si="113"/>
        <v>391.61433443772177</v>
      </c>
      <c r="BE76">
        <f t="shared" si="114"/>
        <v>1.488883472088473E-2</v>
      </c>
    </row>
    <row r="77" spans="1:115" x14ac:dyDescent="0.25">
      <c r="A77" s="1">
        <v>57</v>
      </c>
      <c r="B77" s="1" t="s">
        <v>108</v>
      </c>
      <c r="C77" s="1">
        <v>21060206</v>
      </c>
      <c r="D77" s="1">
        <v>1</v>
      </c>
      <c r="E77" s="1">
        <v>0</v>
      </c>
      <c r="F77">
        <f t="shared" si="87"/>
        <v>13.929666138629164</v>
      </c>
      <c r="G77">
        <f t="shared" si="88"/>
        <v>0.22298258847001115</v>
      </c>
      <c r="H77">
        <f t="shared" si="89"/>
        <v>269.57202947223169</v>
      </c>
      <c r="I77">
        <f t="shared" si="90"/>
        <v>8.9041027427341639</v>
      </c>
      <c r="J77">
        <f t="shared" si="91"/>
        <v>3.0293370334556609</v>
      </c>
      <c r="K77">
        <f t="shared" si="92"/>
        <v>33.308372497558594</v>
      </c>
      <c r="L77" s="1">
        <v>0.94644957799999996</v>
      </c>
      <c r="M77">
        <f t="shared" si="93"/>
        <v>2.5295840407278334</v>
      </c>
      <c r="N77" s="1">
        <v>1</v>
      </c>
      <c r="O77">
        <f t="shared" si="94"/>
        <v>5.0591680814556668</v>
      </c>
      <c r="P77" s="1">
        <v>36.147712707519531</v>
      </c>
      <c r="Q77" s="1">
        <v>33.308372497558594</v>
      </c>
      <c r="R77" s="1">
        <v>37.032066345214844</v>
      </c>
      <c r="S77" s="1">
        <v>398.64175415039062</v>
      </c>
      <c r="T77" s="1">
        <v>395.33819580078125</v>
      </c>
      <c r="U77" s="1">
        <v>26.032777786254883</v>
      </c>
      <c r="V77" s="1">
        <v>27.671836853027344</v>
      </c>
      <c r="W77" s="1">
        <v>33.002998352050781</v>
      </c>
      <c r="X77" s="1">
        <v>35.080913543701172</v>
      </c>
      <c r="Y77" s="1">
        <v>499.92620849609375</v>
      </c>
      <c r="Z77" s="1">
        <v>1500.8963623046875</v>
      </c>
      <c r="AA77" s="1">
        <v>0.16359004378318787</v>
      </c>
      <c r="AB77" s="1">
        <v>76.285858154296875</v>
      </c>
      <c r="AC77" s="1">
        <v>1.9099626541137695</v>
      </c>
      <c r="AD77" s="1">
        <v>0.28686565160751343</v>
      </c>
      <c r="AE77" s="1">
        <v>0.66666668653488159</v>
      </c>
      <c r="AF77" s="1">
        <v>-0.21956524252891541</v>
      </c>
      <c r="AG77" s="1">
        <v>2.737391471862793</v>
      </c>
      <c r="AH77" s="1">
        <v>1</v>
      </c>
      <c r="AI77" s="1">
        <v>0</v>
      </c>
      <c r="AJ77" s="1">
        <v>0.15999999642372131</v>
      </c>
      <c r="AK77" s="1">
        <v>111115</v>
      </c>
      <c r="AL77">
        <f t="shared" si="95"/>
        <v>5.2821219441242508</v>
      </c>
      <c r="AM77">
        <f t="shared" si="96"/>
        <v>8.9041027427341646E-3</v>
      </c>
      <c r="AN77">
        <f t="shared" si="97"/>
        <v>306.45837249755857</v>
      </c>
      <c r="AO77">
        <f t="shared" si="98"/>
        <v>309.29771270751951</v>
      </c>
      <c r="AP77">
        <f t="shared" si="99"/>
        <v>240.14341260112633</v>
      </c>
      <c r="AQ77">
        <f t="shared" si="100"/>
        <v>-0.82023180250232253</v>
      </c>
      <c r="AR77">
        <f t="shared" si="101"/>
        <v>5.1403068544945496</v>
      </c>
      <c r="AS77">
        <f t="shared" si="102"/>
        <v>67.382172513517403</v>
      </c>
      <c r="AT77">
        <f t="shared" si="103"/>
        <v>39.71033566049006</v>
      </c>
      <c r="AU77">
        <f t="shared" si="104"/>
        <v>34.728042602539063</v>
      </c>
      <c r="AV77">
        <f t="shared" si="105"/>
        <v>5.5638610123063623</v>
      </c>
      <c r="AW77">
        <f t="shared" si="106"/>
        <v>0.21356952211355942</v>
      </c>
      <c r="AX77">
        <f t="shared" si="107"/>
        <v>2.1109698210388887</v>
      </c>
      <c r="AY77">
        <f t="shared" si="108"/>
        <v>3.4528911912674736</v>
      </c>
      <c r="AZ77">
        <f t="shared" si="109"/>
        <v>0.13429590097203908</v>
      </c>
      <c r="BA77">
        <f t="shared" si="110"/>
        <v>20.564533602684602</v>
      </c>
      <c r="BB77">
        <f t="shared" si="111"/>
        <v>0.68187701652808264</v>
      </c>
      <c r="BC77">
        <f t="shared" si="112"/>
        <v>40.738287023079536</v>
      </c>
      <c r="BD77">
        <f t="shared" si="113"/>
        <v>391.62117177936574</v>
      </c>
      <c r="BE77">
        <f t="shared" si="114"/>
        <v>1.4490297720952955E-2</v>
      </c>
    </row>
    <row r="78" spans="1:115" x14ac:dyDescent="0.25">
      <c r="A78" s="1">
        <v>58</v>
      </c>
      <c r="B78" s="1" t="s">
        <v>109</v>
      </c>
      <c r="C78" s="1">
        <v>21060206</v>
      </c>
      <c r="D78" s="1">
        <v>1</v>
      </c>
      <c r="E78" s="1">
        <v>0</v>
      </c>
      <c r="F78">
        <f t="shared" si="87"/>
        <v>14.279493719020532</v>
      </c>
      <c r="G78">
        <f t="shared" si="88"/>
        <v>0.22331799639013453</v>
      </c>
      <c r="H78">
        <f t="shared" si="89"/>
        <v>267.07131755281023</v>
      </c>
      <c r="I78">
        <f t="shared" si="90"/>
        <v>8.9175967022988605</v>
      </c>
      <c r="J78">
        <f t="shared" si="91"/>
        <v>3.0295627549922681</v>
      </c>
      <c r="K78">
        <f t="shared" si="92"/>
        <v>33.309146881103516</v>
      </c>
      <c r="L78" s="1">
        <v>0.94644957799999996</v>
      </c>
      <c r="M78">
        <f t="shared" si="93"/>
        <v>2.5295840407278334</v>
      </c>
      <c r="N78" s="1">
        <v>1</v>
      </c>
      <c r="O78">
        <f t="shared" si="94"/>
        <v>5.0591680814556668</v>
      </c>
      <c r="P78" s="1">
        <v>36.148120880126953</v>
      </c>
      <c r="Q78" s="1">
        <v>33.309146881103516</v>
      </c>
      <c r="R78" s="1">
        <v>37.032176971435547</v>
      </c>
      <c r="S78" s="1">
        <v>398.572998046875</v>
      </c>
      <c r="T78" s="1">
        <v>395.20254516601562</v>
      </c>
      <c r="U78" s="1">
        <v>26.030282974243164</v>
      </c>
      <c r="V78" s="1">
        <v>27.671770095825195</v>
      </c>
      <c r="W78" s="1">
        <v>32.999134063720703</v>
      </c>
      <c r="X78" s="1">
        <v>35.080081939697266</v>
      </c>
      <c r="Y78" s="1">
        <v>499.94326782226562</v>
      </c>
      <c r="Z78" s="1">
        <v>1500.8994140625</v>
      </c>
      <c r="AA78" s="1">
        <v>0.19085618853569031</v>
      </c>
      <c r="AB78" s="1">
        <v>76.28594970703125</v>
      </c>
      <c r="AC78" s="1">
        <v>1.9099626541137695</v>
      </c>
      <c r="AD78" s="1">
        <v>0.28686565160751343</v>
      </c>
      <c r="AE78" s="1">
        <v>0.66666668653488159</v>
      </c>
      <c r="AF78" s="1">
        <v>-0.21956524252891541</v>
      </c>
      <c r="AG78" s="1">
        <v>2.737391471862793</v>
      </c>
      <c r="AH78" s="1">
        <v>1</v>
      </c>
      <c r="AI78" s="1">
        <v>0</v>
      </c>
      <c r="AJ78" s="1">
        <v>0.15999999642372131</v>
      </c>
      <c r="AK78" s="1">
        <v>111115</v>
      </c>
      <c r="AL78">
        <f t="shared" si="95"/>
        <v>5.2823021896076714</v>
      </c>
      <c r="AM78">
        <f t="shared" si="96"/>
        <v>8.9175967022988613E-3</v>
      </c>
      <c r="AN78">
        <f t="shared" si="97"/>
        <v>306.45914688110349</v>
      </c>
      <c r="AO78">
        <f t="shared" si="98"/>
        <v>309.29812088012693</v>
      </c>
      <c r="AP78">
        <f t="shared" si="99"/>
        <v>240.14390088236541</v>
      </c>
      <c r="AQ78">
        <f t="shared" si="100"/>
        <v>-0.82443700146958299</v>
      </c>
      <c r="AR78">
        <f t="shared" si="101"/>
        <v>5.1405300168269203</v>
      </c>
      <c r="AS78">
        <f t="shared" si="102"/>
        <v>67.38501698633398</v>
      </c>
      <c r="AT78">
        <f t="shared" si="103"/>
        <v>39.713246890508785</v>
      </c>
      <c r="AU78">
        <f t="shared" si="104"/>
        <v>34.728633880615234</v>
      </c>
      <c r="AV78">
        <f t="shared" si="105"/>
        <v>5.5640435520907516</v>
      </c>
      <c r="AW78">
        <f t="shared" si="106"/>
        <v>0.21387719015292406</v>
      </c>
      <c r="AX78">
        <f t="shared" si="107"/>
        <v>2.1109672618346522</v>
      </c>
      <c r="AY78">
        <f t="shared" si="108"/>
        <v>3.4530762902560994</v>
      </c>
      <c r="AZ78">
        <f t="shared" si="109"/>
        <v>0.13449055040774929</v>
      </c>
      <c r="BA78">
        <f t="shared" si="110"/>
        <v>20.373789099024254</v>
      </c>
      <c r="BB78">
        <f t="shared" si="111"/>
        <v>0.67578339466568882</v>
      </c>
      <c r="BC78">
        <f t="shared" si="112"/>
        <v>40.74012069221147</v>
      </c>
      <c r="BD78">
        <f t="shared" si="113"/>
        <v>391.39217235169099</v>
      </c>
      <c r="BE78">
        <f t="shared" si="114"/>
        <v>1.4863564951775118E-2</v>
      </c>
    </row>
    <row r="79" spans="1:115" x14ac:dyDescent="0.25">
      <c r="A79" s="1">
        <v>59</v>
      </c>
      <c r="B79" s="1" t="s">
        <v>109</v>
      </c>
      <c r="C79" s="1">
        <v>21060206</v>
      </c>
      <c r="D79" s="1">
        <v>1</v>
      </c>
      <c r="E79" s="1">
        <v>0</v>
      </c>
      <c r="F79">
        <f t="shared" si="87"/>
        <v>14.836537578211315</v>
      </c>
      <c r="G79">
        <f t="shared" si="88"/>
        <v>0.22369581416961609</v>
      </c>
      <c r="H79">
        <f t="shared" si="89"/>
        <v>263.14500752052896</v>
      </c>
      <c r="I79">
        <f t="shared" si="90"/>
        <v>8.93332192676875</v>
      </c>
      <c r="J79">
        <f t="shared" si="91"/>
        <v>3.0299817730203311</v>
      </c>
      <c r="K79">
        <f t="shared" si="92"/>
        <v>33.311046600341797</v>
      </c>
      <c r="L79" s="1">
        <v>0.94644957799999996</v>
      </c>
      <c r="M79">
        <f t="shared" si="93"/>
        <v>2.5295840407278334</v>
      </c>
      <c r="N79" s="1">
        <v>1</v>
      </c>
      <c r="O79">
        <f t="shared" si="94"/>
        <v>5.0591680814556668</v>
      </c>
      <c r="P79" s="1">
        <v>36.148632049560547</v>
      </c>
      <c r="Q79" s="1">
        <v>33.311046600341797</v>
      </c>
      <c r="R79" s="1">
        <v>37.032283782958984</v>
      </c>
      <c r="S79" s="1">
        <v>398.58505249023437</v>
      </c>
      <c r="T79" s="1">
        <v>395.10818481445312</v>
      </c>
      <c r="U79" s="1">
        <v>26.029102325439453</v>
      </c>
      <c r="V79" s="1">
        <v>27.673454284667969</v>
      </c>
      <c r="W79" s="1">
        <v>32.996711730957031</v>
      </c>
      <c r="X79" s="1">
        <v>35.081230163574219</v>
      </c>
      <c r="Y79" s="1">
        <v>499.95144653320312</v>
      </c>
      <c r="Z79" s="1">
        <v>1500.8787841796875</v>
      </c>
      <c r="AA79" s="1">
        <v>0.18255744874477386</v>
      </c>
      <c r="AB79" s="1">
        <v>76.28594970703125</v>
      </c>
      <c r="AC79" s="1">
        <v>1.9099626541137695</v>
      </c>
      <c r="AD79" s="1">
        <v>0.28686565160751343</v>
      </c>
      <c r="AE79" s="1">
        <v>0.66666668653488159</v>
      </c>
      <c r="AF79" s="1">
        <v>-0.21956524252891541</v>
      </c>
      <c r="AG79" s="1">
        <v>2.737391471862793</v>
      </c>
      <c r="AH79" s="1">
        <v>1</v>
      </c>
      <c r="AI79" s="1">
        <v>0</v>
      </c>
      <c r="AJ79" s="1">
        <v>0.15999999642372131</v>
      </c>
      <c r="AK79" s="1">
        <v>111115</v>
      </c>
      <c r="AL79">
        <f t="shared" si="95"/>
        <v>5.2823886042580401</v>
      </c>
      <c r="AM79">
        <f t="shared" si="96"/>
        <v>8.9333219267687496E-3</v>
      </c>
      <c r="AN79">
        <f t="shared" si="97"/>
        <v>306.46104660034177</v>
      </c>
      <c r="AO79">
        <f t="shared" si="98"/>
        <v>309.29863204956052</v>
      </c>
      <c r="AP79">
        <f t="shared" si="99"/>
        <v>240.14060010118919</v>
      </c>
      <c r="AQ79">
        <f t="shared" si="100"/>
        <v>-0.82944767104658457</v>
      </c>
      <c r="AR79">
        <f t="shared" si="101"/>
        <v>5.1410775148003403</v>
      </c>
      <c r="AS79">
        <f t="shared" si="102"/>
        <v>67.392193903912158</v>
      </c>
      <c r="AT79">
        <f t="shared" si="103"/>
        <v>39.718739619244189</v>
      </c>
      <c r="AU79">
        <f t="shared" si="104"/>
        <v>34.729839324951172</v>
      </c>
      <c r="AV79">
        <f t="shared" si="105"/>
        <v>5.5644157138408534</v>
      </c>
      <c r="AW79">
        <f t="shared" si="106"/>
        <v>0.21422371375861646</v>
      </c>
      <c r="AX79">
        <f t="shared" si="107"/>
        <v>2.1110957417800091</v>
      </c>
      <c r="AY79">
        <f t="shared" si="108"/>
        <v>3.4533199720608443</v>
      </c>
      <c r="AZ79">
        <f t="shared" si="109"/>
        <v>0.13470978632806535</v>
      </c>
      <c r="BA79">
        <f t="shared" si="110"/>
        <v>20.074266809367433</v>
      </c>
      <c r="BB79">
        <f t="shared" si="111"/>
        <v>0.66600748259392439</v>
      </c>
      <c r="BC79">
        <f t="shared" si="112"/>
        <v>40.742198828815859</v>
      </c>
      <c r="BD79">
        <f t="shared" si="113"/>
        <v>391.14916914070972</v>
      </c>
      <c r="BE79">
        <f t="shared" si="114"/>
        <v>1.5453775992177397E-2</v>
      </c>
    </row>
    <row r="80" spans="1:115" x14ac:dyDescent="0.25">
      <c r="A80" s="1">
        <v>60</v>
      </c>
      <c r="B80" s="1" t="s">
        <v>110</v>
      </c>
      <c r="C80" s="1">
        <v>21060206</v>
      </c>
      <c r="D80" s="1">
        <v>1</v>
      </c>
      <c r="E80" s="1">
        <v>0</v>
      </c>
      <c r="F80">
        <f t="shared" si="87"/>
        <v>15.447300546606144</v>
      </c>
      <c r="G80">
        <f t="shared" si="88"/>
        <v>0.2238832763358849</v>
      </c>
      <c r="H80">
        <f t="shared" si="89"/>
        <v>258.74762873043778</v>
      </c>
      <c r="I80">
        <f t="shared" si="90"/>
        <v>8.9422823698225589</v>
      </c>
      <c r="J80">
        <f t="shared" si="91"/>
        <v>3.0305784375543858</v>
      </c>
      <c r="K80">
        <f t="shared" si="92"/>
        <v>33.312950134277344</v>
      </c>
      <c r="L80" s="1">
        <v>0.94644957799999996</v>
      </c>
      <c r="M80">
        <f t="shared" si="93"/>
        <v>2.5295840407278334</v>
      </c>
      <c r="N80" s="1">
        <v>1</v>
      </c>
      <c r="O80">
        <f t="shared" si="94"/>
        <v>5.0591680814556668</v>
      </c>
      <c r="P80" s="1">
        <v>36.1488037109375</v>
      </c>
      <c r="Q80" s="1">
        <v>33.312950134277344</v>
      </c>
      <c r="R80" s="1">
        <v>37.032207489013672</v>
      </c>
      <c r="S80" s="1">
        <v>398.60040283203125</v>
      </c>
      <c r="T80" s="1">
        <v>395.00729370117187</v>
      </c>
      <c r="U80" s="1">
        <v>26.026767730712891</v>
      </c>
      <c r="V80" s="1">
        <v>27.672824859619141</v>
      </c>
      <c r="W80" s="1">
        <v>32.993442535400391</v>
      </c>
      <c r="X80" s="1">
        <v>35.080104827880859</v>
      </c>
      <c r="Y80" s="1">
        <v>499.934814453125</v>
      </c>
      <c r="Z80" s="1">
        <v>1500.8636474609375</v>
      </c>
      <c r="AA80" s="1">
        <v>0.22997468709945679</v>
      </c>
      <c r="AB80" s="1">
        <v>76.28594970703125</v>
      </c>
      <c r="AC80" s="1">
        <v>1.9099626541137695</v>
      </c>
      <c r="AD80" s="1">
        <v>0.28686565160751343</v>
      </c>
      <c r="AE80" s="1">
        <v>0.66666668653488159</v>
      </c>
      <c r="AF80" s="1">
        <v>-0.21956524252891541</v>
      </c>
      <c r="AG80" s="1">
        <v>2.737391471862793</v>
      </c>
      <c r="AH80" s="1">
        <v>1</v>
      </c>
      <c r="AI80" s="1">
        <v>0</v>
      </c>
      <c r="AJ80" s="1">
        <v>0.15999999642372131</v>
      </c>
      <c r="AK80" s="1">
        <v>111115</v>
      </c>
      <c r="AL80">
        <f t="shared" si="95"/>
        <v>5.2822128729727744</v>
      </c>
      <c r="AM80">
        <f t="shared" si="96"/>
        <v>8.942282369822559E-3</v>
      </c>
      <c r="AN80">
        <f t="shared" si="97"/>
        <v>306.46295013427732</v>
      </c>
      <c r="AO80">
        <f t="shared" si="98"/>
        <v>309.29880371093748</v>
      </c>
      <c r="AP80">
        <f t="shared" si="99"/>
        <v>240.13817822624333</v>
      </c>
      <c r="AQ80">
        <f t="shared" si="100"/>
        <v>-0.83238823754293856</v>
      </c>
      <c r="AR80">
        <f t="shared" si="101"/>
        <v>5.1416261630467757</v>
      </c>
      <c r="AS80">
        <f t="shared" si="102"/>
        <v>67.399385899929001</v>
      </c>
      <c r="AT80">
        <f t="shared" si="103"/>
        <v>39.726561040309861</v>
      </c>
      <c r="AU80">
        <f t="shared" si="104"/>
        <v>34.730876922607422</v>
      </c>
      <c r="AV80">
        <f t="shared" si="105"/>
        <v>5.5647360729288504</v>
      </c>
      <c r="AW80">
        <f t="shared" si="106"/>
        <v>0.21439563027146294</v>
      </c>
      <c r="AX80">
        <f t="shared" si="107"/>
        <v>2.1110477254923898</v>
      </c>
      <c r="AY80">
        <f t="shared" si="108"/>
        <v>3.4536883474364606</v>
      </c>
      <c r="AZ80">
        <f t="shared" si="109"/>
        <v>0.13481855477242069</v>
      </c>
      <c r="BA80">
        <f t="shared" si="110"/>
        <v>19.738808592143769</v>
      </c>
      <c r="BB80">
        <f t="shared" si="111"/>
        <v>0.65504519247227799</v>
      </c>
      <c r="BC80">
        <f t="shared" si="112"/>
        <v>40.738752966264954</v>
      </c>
      <c r="BD80">
        <f t="shared" si="113"/>
        <v>390.88530063785424</v>
      </c>
      <c r="BE80">
        <f t="shared" si="114"/>
        <v>1.6099448097355595E-2</v>
      </c>
      <c r="BF80">
        <f>AVERAGE(F66:F80)</f>
        <v>17.067501192831628</v>
      </c>
      <c r="BG80">
        <f>AVERAGE(P66:P80)</f>
        <v>36.147506713867188</v>
      </c>
      <c r="BH80">
        <f>AVERAGE(Q66:Q80)</f>
        <v>33.315640513102217</v>
      </c>
      <c r="BI80">
        <f>AVERAGE(C66:C80)</f>
        <v>21060206</v>
      </c>
      <c r="BJ80">
        <f t="shared" ref="BJ80:DK80" si="115">AVERAGE(D66:D80)</f>
        <v>1</v>
      </c>
      <c r="BK80">
        <f t="shared" si="115"/>
        <v>0</v>
      </c>
      <c r="BL80">
        <f t="shared" si="115"/>
        <v>17.067501192831628</v>
      </c>
      <c r="BM80">
        <f t="shared" si="115"/>
        <v>0.22338224202831888</v>
      </c>
      <c r="BN80">
        <f t="shared" si="115"/>
        <v>247.4149638431727</v>
      </c>
      <c r="BO80">
        <f t="shared" si="115"/>
        <v>8.9247747749470072</v>
      </c>
      <c r="BP80">
        <f t="shared" si="115"/>
        <v>3.0311021214458482</v>
      </c>
      <c r="BQ80">
        <f t="shared" si="115"/>
        <v>33.315640513102217</v>
      </c>
      <c r="BR80">
        <f t="shared" si="115"/>
        <v>0.94644957799999974</v>
      </c>
      <c r="BS80">
        <f t="shared" si="115"/>
        <v>2.5295840407278334</v>
      </c>
      <c r="BT80">
        <f t="shared" si="115"/>
        <v>1</v>
      </c>
      <c r="BU80">
        <f t="shared" si="115"/>
        <v>5.0591680814556668</v>
      </c>
      <c r="BV80">
        <f t="shared" si="115"/>
        <v>36.147506713867188</v>
      </c>
      <c r="BW80">
        <f t="shared" si="115"/>
        <v>33.315640513102217</v>
      </c>
      <c r="BX80">
        <f t="shared" si="115"/>
        <v>37.03289794921875</v>
      </c>
      <c r="BY80">
        <f t="shared" si="115"/>
        <v>399.49547526041664</v>
      </c>
      <c r="BZ80">
        <f t="shared" si="115"/>
        <v>395.5959513346354</v>
      </c>
      <c r="CA80">
        <f t="shared" si="115"/>
        <v>26.033445231119792</v>
      </c>
      <c r="CB80">
        <f t="shared" si="115"/>
        <v>27.676275380452473</v>
      </c>
      <c r="CC80">
        <f t="shared" si="115"/>
        <v>33.004082997639976</v>
      </c>
      <c r="CD80">
        <f t="shared" si="115"/>
        <v>35.086793009440107</v>
      </c>
      <c r="CE80">
        <f t="shared" si="115"/>
        <v>499.934326171875</v>
      </c>
      <c r="CF80">
        <f t="shared" si="115"/>
        <v>1500.8410400390626</v>
      </c>
      <c r="CG80">
        <f t="shared" si="115"/>
        <v>0.21646293699741365</v>
      </c>
      <c r="CH80">
        <f t="shared" si="115"/>
        <v>76.285549418131509</v>
      </c>
      <c r="CI80">
        <f t="shared" si="115"/>
        <v>1.9099626541137695</v>
      </c>
      <c r="CJ80">
        <f t="shared" si="115"/>
        <v>0.28686565160751343</v>
      </c>
      <c r="CK80">
        <f t="shared" si="115"/>
        <v>0.80000001192092896</v>
      </c>
      <c r="CL80">
        <f t="shared" si="115"/>
        <v>-0.21956524252891541</v>
      </c>
      <c r="CM80">
        <f t="shared" si="115"/>
        <v>2.737391471862793</v>
      </c>
      <c r="CN80">
        <f t="shared" si="115"/>
        <v>1</v>
      </c>
      <c r="CO80">
        <f t="shared" si="115"/>
        <v>0</v>
      </c>
      <c r="CP80">
        <f t="shared" si="115"/>
        <v>0.15999999642372131</v>
      </c>
      <c r="CQ80">
        <f t="shared" si="115"/>
        <v>111115</v>
      </c>
      <c r="CR80">
        <f t="shared" si="115"/>
        <v>5.2822077138891705</v>
      </c>
      <c r="CS80">
        <f t="shared" si="115"/>
        <v>8.9247747749470075E-3</v>
      </c>
      <c r="CT80">
        <f t="shared" si="115"/>
        <v>306.46564051310219</v>
      </c>
      <c r="CU80">
        <f t="shared" si="115"/>
        <v>309.29750671386716</v>
      </c>
      <c r="CV80">
        <f t="shared" si="115"/>
        <v>240.13456103882419</v>
      </c>
      <c r="CW80">
        <f t="shared" si="115"/>
        <v>-0.82734109856449256</v>
      </c>
      <c r="CX80">
        <f t="shared" si="115"/>
        <v>5.1424019942153842</v>
      </c>
      <c r="CY80">
        <f t="shared" si="115"/>
        <v>67.409909673239085</v>
      </c>
      <c r="CZ80">
        <f t="shared" si="115"/>
        <v>39.733634292786604</v>
      </c>
      <c r="DA80">
        <f t="shared" si="115"/>
        <v>34.731573613484699</v>
      </c>
      <c r="DB80">
        <f t="shared" si="115"/>
        <v>5.5649512523243283</v>
      </c>
      <c r="DC80">
        <f t="shared" si="115"/>
        <v>0.21393609969517782</v>
      </c>
      <c r="DD80">
        <f t="shared" si="115"/>
        <v>2.1112998727695347</v>
      </c>
      <c r="DE80">
        <f t="shared" si="115"/>
        <v>3.4536513795547923</v>
      </c>
      <c r="DF80">
        <f t="shared" si="115"/>
        <v>0.13452782213825012</v>
      </c>
      <c r="DG80">
        <f t="shared" si="115"/>
        <v>18.874187030762659</v>
      </c>
      <c r="DH80">
        <f t="shared" si="115"/>
        <v>0.62545298678356354</v>
      </c>
      <c r="DI80">
        <f t="shared" si="115"/>
        <v>40.731403337269505</v>
      </c>
      <c r="DJ80">
        <f t="shared" si="115"/>
        <v>391.04162021945075</v>
      </c>
      <c r="DK80">
        <f t="shared" si="115"/>
        <v>1.7781430868609178E-2</v>
      </c>
    </row>
    <row r="81" spans="1:57" x14ac:dyDescent="0.25">
      <c r="A81" s="1" t="s">
        <v>9</v>
      </c>
      <c r="B81" s="1" t="s">
        <v>111</v>
      </c>
    </row>
    <row r="82" spans="1:57" x14ac:dyDescent="0.25">
      <c r="A82" s="1" t="s">
        <v>9</v>
      </c>
      <c r="B82" s="1" t="s">
        <v>112</v>
      </c>
    </row>
    <row r="83" spans="1:57" x14ac:dyDescent="0.25">
      <c r="A83" s="1" t="s">
        <v>9</v>
      </c>
      <c r="B83" s="1" t="s">
        <v>113</v>
      </c>
    </row>
    <row r="84" spans="1:57" x14ac:dyDescent="0.25">
      <c r="A84" s="1">
        <v>61</v>
      </c>
      <c r="B84" s="1" t="s">
        <v>114</v>
      </c>
      <c r="C84" s="1">
        <v>21060206</v>
      </c>
      <c r="D84" s="1">
        <v>1</v>
      </c>
      <c r="E84" s="1">
        <v>0</v>
      </c>
      <c r="F84">
        <f t="shared" ref="F84:F98" si="116">(S84-T84*(1000-U84)/(1000-V84))*AL84</f>
        <v>17.28813251171745</v>
      </c>
      <c r="G84">
        <f t="shared" ref="G84:G98" si="117">IF(AW84&lt;&gt;0,1/(1/AW84-1/O84),0)</f>
        <v>0.18094164265944865</v>
      </c>
      <c r="H84">
        <f t="shared" ref="H84:H98" si="118">((AZ84-AM84/2)*T84-F84)/(AZ84+AM84/2)</f>
        <v>214.96143277548737</v>
      </c>
      <c r="I84">
        <f t="shared" ref="I84:I98" si="119">AM84*1000</f>
        <v>8.2687532351488997</v>
      </c>
      <c r="J84">
        <f t="shared" ref="J84:J98" si="120">(AR84-AX84)</f>
        <v>3.4003226144923748</v>
      </c>
      <c r="K84">
        <f t="shared" ref="K84:K98" si="121">(Q84+AQ84*E84)</f>
        <v>36.513538360595703</v>
      </c>
      <c r="L84" s="1">
        <v>0.94644957799999996</v>
      </c>
      <c r="M84">
        <f t="shared" ref="M84:M98" si="122">(L84*AF84+AG84)</f>
        <v>2.5295840407278334</v>
      </c>
      <c r="N84" s="1">
        <v>1</v>
      </c>
      <c r="O84">
        <f t="shared" ref="O84:O98" si="123">M84*(N84+1)*(N84+1)/(N84*N84+1)</f>
        <v>5.0591680814556668</v>
      </c>
      <c r="P84" s="1">
        <v>40.711925506591797</v>
      </c>
      <c r="Q84" s="1">
        <v>36.513538360595703</v>
      </c>
      <c r="R84" s="1">
        <v>42.035400390625</v>
      </c>
      <c r="S84" s="1">
        <v>399.40890502929687</v>
      </c>
      <c r="T84" s="1">
        <v>395.51736450195312</v>
      </c>
      <c r="U84" s="1">
        <v>34.400093078613281</v>
      </c>
      <c r="V84" s="1">
        <v>35.909084320068359</v>
      </c>
      <c r="W84" s="1">
        <v>34.076045989990234</v>
      </c>
      <c r="X84" s="1">
        <v>35.570819854736328</v>
      </c>
      <c r="Y84" s="1">
        <v>499.99859619140625</v>
      </c>
      <c r="Z84" s="1">
        <v>1499.3428955078125</v>
      </c>
      <c r="AA84" s="1">
        <v>0.16122755408287048</v>
      </c>
      <c r="AB84" s="1">
        <v>76.277740478515625</v>
      </c>
      <c r="AC84" s="1">
        <v>2.66788649559021</v>
      </c>
      <c r="AD84" s="1">
        <v>0.22127746045589447</v>
      </c>
      <c r="AE84" s="1">
        <v>0.66666668653488159</v>
      </c>
      <c r="AF84" s="1">
        <v>-0.21956524252891541</v>
      </c>
      <c r="AG84" s="1">
        <v>2.737391471862793</v>
      </c>
      <c r="AH84" s="1">
        <v>1</v>
      </c>
      <c r="AI84" s="1">
        <v>0</v>
      </c>
      <c r="AJ84" s="1">
        <v>0.15999999642372131</v>
      </c>
      <c r="AK84" s="1">
        <v>111115</v>
      </c>
      <c r="AL84">
        <f t="shared" ref="AL84:AL98" si="124">Y84*0.000001/(L84*0.0001)</f>
        <v>5.2828867782685647</v>
      </c>
      <c r="AM84">
        <f t="shared" ref="AM84:AM98" si="125">(V84-U84)/(1000-V84)*AL84</f>
        <v>8.2687532351489006E-3</v>
      </c>
      <c r="AN84">
        <f t="shared" ref="AN84:AN98" si="126">(Q84+273.15)</f>
        <v>309.66353836059568</v>
      </c>
      <c r="AO84">
        <f t="shared" ref="AO84:AO98" si="127">(P84+273.15)</f>
        <v>313.86192550659177</v>
      </c>
      <c r="AP84">
        <f t="shared" ref="AP84:AP98" si="128">(Z84*AH84+AA84*AI84)*AJ84</f>
        <v>239.89485791918196</v>
      </c>
      <c r="AQ84">
        <f t="shared" ref="AQ84:AQ98" si="129">((AP84+0.00000010773*(AO84^4-AN84^4))-AM84*44100)/(M84*51.4+0.00000043092*AN84^3)</f>
        <v>-0.4896711439140144</v>
      </c>
      <c r="AR84">
        <f t="shared" ref="AR84:AR98" si="130">0.61365*EXP(17.502*K84/(240.97+K84))</f>
        <v>6.1393864290796838</v>
      </c>
      <c r="AS84">
        <f t="shared" ref="AS84:AS98" si="131">AR84*1000/AB84</f>
        <v>80.487261297532825</v>
      </c>
      <c r="AT84">
        <f t="shared" ref="AT84:AT98" si="132">(AS84-V84)</f>
        <v>44.578176977464466</v>
      </c>
      <c r="AU84">
        <f t="shared" ref="AU84:AU98" si="133">IF(E84,Q84,(P84+Q84)/2)</f>
        <v>38.61273193359375</v>
      </c>
      <c r="AV84">
        <f t="shared" ref="AV84:AV98" si="134">0.61365*EXP(17.502*AU84/(240.97+AU84))</f>
        <v>6.8815449374209852</v>
      </c>
      <c r="AW84">
        <f t="shared" ref="AW84:AW98" si="135">IF(AT84&lt;&gt;0,(1000-(AS84+V84)/2)/AT84*AM84,0)</f>
        <v>0.17469370515966123</v>
      </c>
      <c r="AX84">
        <f t="shared" ref="AX84:AX98" si="136">V84*AB84/1000</f>
        <v>2.739063814587309</v>
      </c>
      <c r="AY84">
        <f t="shared" ref="AY84:AY98" si="137">(AV84-AX84)</f>
        <v>4.1424811228336758</v>
      </c>
      <c r="AZ84">
        <f t="shared" ref="AZ84:AZ98" si="138">1/(1.6/G84+1.37/O84)</f>
        <v>0.10972822430846911</v>
      </c>
      <c r="BA84">
        <f t="shared" ref="BA84:BA98" si="139">H84*AB84*0.001</f>
        <v>16.396772382138508</v>
      </c>
      <c r="BB84">
        <f t="shared" ref="BB84:BB98" si="140">H84/T84</f>
        <v>0.54349429903330038</v>
      </c>
      <c r="BC84">
        <f t="shared" ref="BC84:BC98" si="141">(1-AM84*AB84/AR84/G84)*100</f>
        <v>43.222750136700746</v>
      </c>
      <c r="BD84">
        <f t="shared" ref="BD84:BD98" si="142">(T84-F84/(O84/1.35))</f>
        <v>390.90415962023206</v>
      </c>
      <c r="BE84">
        <f t="shared" ref="BE84:BE98" si="143">F84*BC84/100/BD84</f>
        <v>1.9115699168054109E-2</v>
      </c>
    </row>
    <row r="85" spans="1:57" x14ac:dyDescent="0.25">
      <c r="A85" s="1">
        <v>62</v>
      </c>
      <c r="B85" s="1" t="s">
        <v>114</v>
      </c>
      <c r="C85" s="1">
        <v>21060206</v>
      </c>
      <c r="D85" s="1">
        <v>1</v>
      </c>
      <c r="E85" s="1">
        <v>0</v>
      </c>
      <c r="F85">
        <f t="shared" si="116"/>
        <v>17.28813251171745</v>
      </c>
      <c r="G85">
        <f t="shared" si="117"/>
        <v>0.18094164265944865</v>
      </c>
      <c r="H85">
        <f t="shared" si="118"/>
        <v>214.96143277548737</v>
      </c>
      <c r="I85">
        <f t="shared" si="119"/>
        <v>8.2687532351488997</v>
      </c>
      <c r="J85">
        <f t="shared" si="120"/>
        <v>3.4003226144923748</v>
      </c>
      <c r="K85">
        <f t="shared" si="121"/>
        <v>36.513538360595703</v>
      </c>
      <c r="L85" s="1">
        <v>0.94644957799999996</v>
      </c>
      <c r="M85">
        <f t="shared" si="122"/>
        <v>2.5295840407278334</v>
      </c>
      <c r="N85" s="1">
        <v>1</v>
      </c>
      <c r="O85">
        <f t="shared" si="123"/>
        <v>5.0591680814556668</v>
      </c>
      <c r="P85" s="1">
        <v>40.711925506591797</v>
      </c>
      <c r="Q85" s="1">
        <v>36.513538360595703</v>
      </c>
      <c r="R85" s="1">
        <v>42.035400390625</v>
      </c>
      <c r="S85" s="1">
        <v>399.40890502929687</v>
      </c>
      <c r="T85" s="1">
        <v>395.51736450195312</v>
      </c>
      <c r="U85" s="1">
        <v>34.400093078613281</v>
      </c>
      <c r="V85" s="1">
        <v>35.909084320068359</v>
      </c>
      <c r="W85" s="1">
        <v>34.076045989990234</v>
      </c>
      <c r="X85" s="1">
        <v>35.570819854736328</v>
      </c>
      <c r="Y85" s="1">
        <v>499.99859619140625</v>
      </c>
      <c r="Z85" s="1">
        <v>1499.3428955078125</v>
      </c>
      <c r="AA85" s="1">
        <v>0.16122755408287048</v>
      </c>
      <c r="AB85" s="1">
        <v>76.277740478515625</v>
      </c>
      <c r="AC85" s="1">
        <v>2.66788649559021</v>
      </c>
      <c r="AD85" s="1">
        <v>0.22127746045589447</v>
      </c>
      <c r="AE85" s="1">
        <v>0.66666668653488159</v>
      </c>
      <c r="AF85" s="1">
        <v>-0.21956524252891541</v>
      </c>
      <c r="AG85" s="1">
        <v>2.737391471862793</v>
      </c>
      <c r="AH85" s="1">
        <v>1</v>
      </c>
      <c r="AI85" s="1">
        <v>0</v>
      </c>
      <c r="AJ85" s="1">
        <v>0.15999999642372131</v>
      </c>
      <c r="AK85" s="1">
        <v>111115</v>
      </c>
      <c r="AL85">
        <f t="shared" si="124"/>
        <v>5.2828867782685647</v>
      </c>
      <c r="AM85">
        <f t="shared" si="125"/>
        <v>8.2687532351489006E-3</v>
      </c>
      <c r="AN85">
        <f t="shared" si="126"/>
        <v>309.66353836059568</v>
      </c>
      <c r="AO85">
        <f t="shared" si="127"/>
        <v>313.86192550659177</v>
      </c>
      <c r="AP85">
        <f t="shared" si="128"/>
        <v>239.89485791918196</v>
      </c>
      <c r="AQ85">
        <f t="shared" si="129"/>
        <v>-0.4896711439140144</v>
      </c>
      <c r="AR85">
        <f t="shared" si="130"/>
        <v>6.1393864290796838</v>
      </c>
      <c r="AS85">
        <f t="shared" si="131"/>
        <v>80.487261297532825</v>
      </c>
      <c r="AT85">
        <f t="shared" si="132"/>
        <v>44.578176977464466</v>
      </c>
      <c r="AU85">
        <f t="shared" si="133"/>
        <v>38.61273193359375</v>
      </c>
      <c r="AV85">
        <f t="shared" si="134"/>
        <v>6.8815449374209852</v>
      </c>
      <c r="AW85">
        <f t="shared" si="135"/>
        <v>0.17469370515966123</v>
      </c>
      <c r="AX85">
        <f t="shared" si="136"/>
        <v>2.739063814587309</v>
      </c>
      <c r="AY85">
        <f t="shared" si="137"/>
        <v>4.1424811228336758</v>
      </c>
      <c r="AZ85">
        <f t="shared" si="138"/>
        <v>0.10972822430846911</v>
      </c>
      <c r="BA85">
        <f t="shared" si="139"/>
        <v>16.396772382138508</v>
      </c>
      <c r="BB85">
        <f t="shared" si="140"/>
        <v>0.54349429903330038</v>
      </c>
      <c r="BC85">
        <f t="shared" si="141"/>
        <v>43.222750136700746</v>
      </c>
      <c r="BD85">
        <f t="shared" si="142"/>
        <v>390.90415962023206</v>
      </c>
      <c r="BE85">
        <f t="shared" si="143"/>
        <v>1.9115699168054109E-2</v>
      </c>
    </row>
    <row r="86" spans="1:57" x14ac:dyDescent="0.25">
      <c r="A86" s="1">
        <v>63</v>
      </c>
      <c r="B86" s="1" t="s">
        <v>115</v>
      </c>
      <c r="C86" s="1">
        <v>21060206</v>
      </c>
      <c r="D86" s="1">
        <v>1</v>
      </c>
      <c r="E86" s="1">
        <v>0</v>
      </c>
      <c r="F86">
        <f t="shared" si="116"/>
        <v>17.28813251171745</v>
      </c>
      <c r="G86">
        <f t="shared" si="117"/>
        <v>0.18094164265944865</v>
      </c>
      <c r="H86">
        <f t="shared" si="118"/>
        <v>214.96143277548737</v>
      </c>
      <c r="I86">
        <f t="shared" si="119"/>
        <v>8.2687532351488997</v>
      </c>
      <c r="J86">
        <f t="shared" si="120"/>
        <v>3.4003226144923748</v>
      </c>
      <c r="K86">
        <f t="shared" si="121"/>
        <v>36.513538360595703</v>
      </c>
      <c r="L86" s="1">
        <v>0.94644957799999996</v>
      </c>
      <c r="M86">
        <f t="shared" si="122"/>
        <v>2.5295840407278334</v>
      </c>
      <c r="N86" s="1">
        <v>1</v>
      </c>
      <c r="O86">
        <f t="shared" si="123"/>
        <v>5.0591680814556668</v>
      </c>
      <c r="P86" s="1">
        <v>40.711925506591797</v>
      </c>
      <c r="Q86" s="1">
        <v>36.513538360595703</v>
      </c>
      <c r="R86" s="1">
        <v>42.035400390625</v>
      </c>
      <c r="S86" s="1">
        <v>399.40890502929687</v>
      </c>
      <c r="T86" s="1">
        <v>395.51736450195312</v>
      </c>
      <c r="U86" s="1">
        <v>34.400093078613281</v>
      </c>
      <c r="V86" s="1">
        <v>35.909084320068359</v>
      </c>
      <c r="W86" s="1">
        <v>34.076045989990234</v>
      </c>
      <c r="X86" s="1">
        <v>35.570819854736328</v>
      </c>
      <c r="Y86" s="1">
        <v>499.99859619140625</v>
      </c>
      <c r="Z86" s="1">
        <v>1499.3428955078125</v>
      </c>
      <c r="AA86" s="1">
        <v>0.16122755408287048</v>
      </c>
      <c r="AB86" s="1">
        <v>76.277740478515625</v>
      </c>
      <c r="AC86" s="1">
        <v>2.66788649559021</v>
      </c>
      <c r="AD86" s="1">
        <v>0.22127746045589447</v>
      </c>
      <c r="AE86" s="1">
        <v>0.66666668653488159</v>
      </c>
      <c r="AF86" s="1">
        <v>-0.21956524252891541</v>
      </c>
      <c r="AG86" s="1">
        <v>2.737391471862793</v>
      </c>
      <c r="AH86" s="1">
        <v>1</v>
      </c>
      <c r="AI86" s="1">
        <v>0</v>
      </c>
      <c r="AJ86" s="1">
        <v>0.15999999642372131</v>
      </c>
      <c r="AK86" s="1">
        <v>111115</v>
      </c>
      <c r="AL86">
        <f t="shared" si="124"/>
        <v>5.2828867782685647</v>
      </c>
      <c r="AM86">
        <f t="shared" si="125"/>
        <v>8.2687532351489006E-3</v>
      </c>
      <c r="AN86">
        <f t="shared" si="126"/>
        <v>309.66353836059568</v>
      </c>
      <c r="AO86">
        <f t="shared" si="127"/>
        <v>313.86192550659177</v>
      </c>
      <c r="AP86">
        <f t="shared" si="128"/>
        <v>239.89485791918196</v>
      </c>
      <c r="AQ86">
        <f t="shared" si="129"/>
        <v>-0.4896711439140144</v>
      </c>
      <c r="AR86">
        <f t="shared" si="130"/>
        <v>6.1393864290796838</v>
      </c>
      <c r="AS86">
        <f t="shared" si="131"/>
        <v>80.487261297532825</v>
      </c>
      <c r="AT86">
        <f t="shared" si="132"/>
        <v>44.578176977464466</v>
      </c>
      <c r="AU86">
        <f t="shared" si="133"/>
        <v>38.61273193359375</v>
      </c>
      <c r="AV86">
        <f t="shared" si="134"/>
        <v>6.8815449374209852</v>
      </c>
      <c r="AW86">
        <f t="shared" si="135"/>
        <v>0.17469370515966123</v>
      </c>
      <c r="AX86">
        <f t="shared" si="136"/>
        <v>2.739063814587309</v>
      </c>
      <c r="AY86">
        <f t="shared" si="137"/>
        <v>4.1424811228336758</v>
      </c>
      <c r="AZ86">
        <f t="shared" si="138"/>
        <v>0.10972822430846911</v>
      </c>
      <c r="BA86">
        <f t="shared" si="139"/>
        <v>16.396772382138508</v>
      </c>
      <c r="BB86">
        <f t="shared" si="140"/>
        <v>0.54349429903330038</v>
      </c>
      <c r="BC86">
        <f t="shared" si="141"/>
        <v>43.222750136700746</v>
      </c>
      <c r="BD86">
        <f t="shared" si="142"/>
        <v>390.90415962023206</v>
      </c>
      <c r="BE86">
        <f t="shared" si="143"/>
        <v>1.9115699168054109E-2</v>
      </c>
    </row>
    <row r="87" spans="1:57" x14ac:dyDescent="0.25">
      <c r="A87" s="1">
        <v>64</v>
      </c>
      <c r="B87" s="1" t="s">
        <v>115</v>
      </c>
      <c r="C87" s="1">
        <v>21060206</v>
      </c>
      <c r="D87" s="1">
        <v>1</v>
      </c>
      <c r="E87" s="1">
        <v>0</v>
      </c>
      <c r="F87">
        <f t="shared" si="116"/>
        <v>17.333018620782212</v>
      </c>
      <c r="G87">
        <f t="shared" si="117"/>
        <v>0.18137704787313969</v>
      </c>
      <c r="H87">
        <f t="shared" si="118"/>
        <v>214.90525146764995</v>
      </c>
      <c r="I87">
        <f t="shared" si="119"/>
        <v>8.2874169573718319</v>
      </c>
      <c r="J87">
        <f t="shared" si="120"/>
        <v>3.4000894330425275</v>
      </c>
      <c r="K87">
        <f t="shared" si="121"/>
        <v>36.513431549072266</v>
      </c>
      <c r="L87" s="1">
        <v>0.94644957799999996</v>
      </c>
      <c r="M87">
        <f t="shared" si="122"/>
        <v>2.5295840407278334</v>
      </c>
      <c r="N87" s="1">
        <v>1</v>
      </c>
      <c r="O87">
        <f t="shared" si="123"/>
        <v>5.0591680814556668</v>
      </c>
      <c r="P87" s="1">
        <v>40.713001251220703</v>
      </c>
      <c r="Q87" s="1">
        <v>36.513431549072266</v>
      </c>
      <c r="R87" s="1">
        <v>42.035354614257813</v>
      </c>
      <c r="S87" s="1">
        <v>399.39932250976563</v>
      </c>
      <c r="T87" s="1">
        <v>395.4976806640625</v>
      </c>
      <c r="U87" s="1">
        <v>34.399242401123047</v>
      </c>
      <c r="V87" s="1">
        <v>35.911727905273438</v>
      </c>
      <c r="W87" s="1">
        <v>34.073200225830078</v>
      </c>
      <c r="X87" s="1">
        <v>35.57135009765625</v>
      </c>
      <c r="Y87" s="1">
        <v>499.96804809570312</v>
      </c>
      <c r="Z87" s="1">
        <v>1499.3309326171875</v>
      </c>
      <c r="AA87" s="1">
        <v>0.15648461878299713</v>
      </c>
      <c r="AB87" s="1">
        <v>76.277618408203125</v>
      </c>
      <c r="AC87" s="1">
        <v>2.66788649559021</v>
      </c>
      <c r="AD87" s="1">
        <v>0.22127746045589447</v>
      </c>
      <c r="AE87" s="1">
        <v>0.66666668653488159</v>
      </c>
      <c r="AF87" s="1">
        <v>-0.21956524252891541</v>
      </c>
      <c r="AG87" s="1">
        <v>2.737391471862793</v>
      </c>
      <c r="AH87" s="1">
        <v>1</v>
      </c>
      <c r="AI87" s="1">
        <v>0</v>
      </c>
      <c r="AJ87" s="1">
        <v>0.15999999642372131</v>
      </c>
      <c r="AK87" s="1">
        <v>111115</v>
      </c>
      <c r="AL87">
        <f t="shared" si="124"/>
        <v>5.2825640131005818</v>
      </c>
      <c r="AM87">
        <f t="shared" si="125"/>
        <v>8.2874169573718317E-3</v>
      </c>
      <c r="AN87">
        <f t="shared" si="126"/>
        <v>309.66343154907224</v>
      </c>
      <c r="AO87">
        <f t="shared" si="127"/>
        <v>313.86300125122068</v>
      </c>
      <c r="AP87">
        <f t="shared" si="128"/>
        <v>239.89294385672474</v>
      </c>
      <c r="AQ87">
        <f t="shared" si="129"/>
        <v>-0.49533780021296148</v>
      </c>
      <c r="AR87">
        <f t="shared" si="130"/>
        <v>6.1393505105801944</v>
      </c>
      <c r="AS87">
        <f t="shared" si="131"/>
        <v>80.486919212988298</v>
      </c>
      <c r="AT87">
        <f t="shared" si="132"/>
        <v>44.57519130771486</v>
      </c>
      <c r="AU87">
        <f t="shared" si="133"/>
        <v>38.613216400146484</v>
      </c>
      <c r="AV87">
        <f t="shared" si="134"/>
        <v>6.8817248181509889</v>
      </c>
      <c r="AW87">
        <f t="shared" si="135"/>
        <v>0.17509952660706701</v>
      </c>
      <c r="AX87">
        <f t="shared" si="136"/>
        <v>2.7392610775376669</v>
      </c>
      <c r="AY87">
        <f t="shared" si="137"/>
        <v>4.142463740613322</v>
      </c>
      <c r="AZ87">
        <f t="shared" si="138"/>
        <v>0.10998440252702298</v>
      </c>
      <c r="BA87">
        <f t="shared" si="139"/>
        <v>16.392460765368337</v>
      </c>
      <c r="BB87">
        <f t="shared" si="140"/>
        <v>0.5433792964520352</v>
      </c>
      <c r="BC87">
        <f t="shared" si="141"/>
        <v>43.230959172924564</v>
      </c>
      <c r="BD87">
        <f t="shared" si="142"/>
        <v>390.87249827017706</v>
      </c>
      <c r="BE87">
        <f t="shared" si="143"/>
        <v>1.9170522962212437E-2</v>
      </c>
    </row>
    <row r="88" spans="1:57" x14ac:dyDescent="0.25">
      <c r="A88" s="1">
        <v>65</v>
      </c>
      <c r="B88" s="1" t="s">
        <v>116</v>
      </c>
      <c r="C88" s="1">
        <v>21060206</v>
      </c>
      <c r="D88" s="1">
        <v>1</v>
      </c>
      <c r="E88" s="1">
        <v>0</v>
      </c>
      <c r="F88">
        <f t="shared" si="116"/>
        <v>17.212455762844979</v>
      </c>
      <c r="G88">
        <f t="shared" si="117"/>
        <v>0.18128280981210421</v>
      </c>
      <c r="H88">
        <f t="shared" si="118"/>
        <v>215.8815740354043</v>
      </c>
      <c r="I88">
        <f t="shared" si="119"/>
        <v>8.2814766701990621</v>
      </c>
      <c r="J88">
        <f t="shared" si="120"/>
        <v>3.3993657339103898</v>
      </c>
      <c r="K88">
        <f t="shared" si="121"/>
        <v>36.510856628417969</v>
      </c>
      <c r="L88" s="1">
        <v>0.94644957799999996</v>
      </c>
      <c r="M88">
        <f t="shared" si="122"/>
        <v>2.5295840407278334</v>
      </c>
      <c r="N88" s="1">
        <v>1</v>
      </c>
      <c r="O88">
        <f t="shared" si="123"/>
        <v>5.0591680814556668</v>
      </c>
      <c r="P88" s="1">
        <v>40.713710784912109</v>
      </c>
      <c r="Q88" s="1">
        <v>36.510856628417969</v>
      </c>
      <c r="R88" s="1">
        <v>42.035854339599609</v>
      </c>
      <c r="S88" s="1">
        <v>399.3665771484375</v>
      </c>
      <c r="T88" s="1">
        <v>395.48828125</v>
      </c>
      <c r="U88" s="1">
        <v>34.398639678955078</v>
      </c>
      <c r="V88" s="1">
        <v>35.910018920898438</v>
      </c>
      <c r="W88" s="1">
        <v>34.071174621582031</v>
      </c>
      <c r="X88" s="1">
        <v>35.568164825439453</v>
      </c>
      <c r="Y88" s="1">
        <v>499.97625732421875</v>
      </c>
      <c r="Z88" s="1">
        <v>1499.325927734375</v>
      </c>
      <c r="AA88" s="1">
        <v>0.20509034395217896</v>
      </c>
      <c r="AB88" s="1">
        <v>76.277290344238281</v>
      </c>
      <c r="AC88" s="1">
        <v>2.66788649559021</v>
      </c>
      <c r="AD88" s="1">
        <v>0.22127746045589447</v>
      </c>
      <c r="AE88" s="1">
        <v>0.66666668653488159</v>
      </c>
      <c r="AF88" s="1">
        <v>-0.21956524252891541</v>
      </c>
      <c r="AG88" s="1">
        <v>2.737391471862793</v>
      </c>
      <c r="AH88" s="1">
        <v>1</v>
      </c>
      <c r="AI88" s="1">
        <v>0</v>
      </c>
      <c r="AJ88" s="1">
        <v>0.15999999642372131</v>
      </c>
      <c r="AK88" s="1">
        <v>111115</v>
      </c>
      <c r="AL88">
        <f t="shared" si="124"/>
        <v>5.2826507501936755</v>
      </c>
      <c r="AM88">
        <f t="shared" si="125"/>
        <v>8.2814766701990623E-3</v>
      </c>
      <c r="AN88">
        <f t="shared" si="126"/>
        <v>309.66085662841795</v>
      </c>
      <c r="AO88">
        <f t="shared" si="127"/>
        <v>313.86371078491209</v>
      </c>
      <c r="AP88">
        <f t="shared" si="128"/>
        <v>239.89214307549264</v>
      </c>
      <c r="AQ88">
        <f t="shared" si="129"/>
        <v>-0.49321332690141712</v>
      </c>
      <c r="AR88">
        <f t="shared" si="130"/>
        <v>6.1384846734068503</v>
      </c>
      <c r="AS88">
        <f t="shared" si="131"/>
        <v>80.475914203348864</v>
      </c>
      <c r="AT88">
        <f t="shared" si="132"/>
        <v>44.565895282450427</v>
      </c>
      <c r="AU88">
        <f t="shared" si="133"/>
        <v>38.612283706665039</v>
      </c>
      <c r="AV88">
        <f t="shared" si="134"/>
        <v>6.8813785159684286</v>
      </c>
      <c r="AW88">
        <f t="shared" si="135"/>
        <v>0.17501169730380223</v>
      </c>
      <c r="AX88">
        <f t="shared" si="136"/>
        <v>2.7391189394964606</v>
      </c>
      <c r="AY88">
        <f t="shared" si="137"/>
        <v>4.1422595764719681</v>
      </c>
      <c r="AZ88">
        <f t="shared" si="138"/>
        <v>0.1099289590335801</v>
      </c>
      <c r="BA88">
        <f t="shared" si="139"/>
        <v>16.466861502669705</v>
      </c>
      <c r="BB88">
        <f t="shared" si="140"/>
        <v>0.54586086180120996</v>
      </c>
      <c r="BC88">
        <f t="shared" si="141"/>
        <v>43.234399057324694</v>
      </c>
      <c r="BD88">
        <f t="shared" si="142"/>
        <v>390.89527012530243</v>
      </c>
      <c r="BE88">
        <f t="shared" si="143"/>
        <v>1.9037584695482307E-2</v>
      </c>
    </row>
    <row r="89" spans="1:57" x14ac:dyDescent="0.25">
      <c r="A89" s="1">
        <v>66</v>
      </c>
      <c r="B89" s="1" t="s">
        <v>116</v>
      </c>
      <c r="C89" s="1">
        <v>21060206</v>
      </c>
      <c r="D89" s="1">
        <v>1</v>
      </c>
      <c r="E89" s="1">
        <v>0</v>
      </c>
      <c r="F89">
        <f t="shared" si="116"/>
        <v>17.149149968090352</v>
      </c>
      <c r="G89">
        <f t="shared" si="117"/>
        <v>0.18186458783319978</v>
      </c>
      <c r="H89">
        <f t="shared" si="118"/>
        <v>216.87427734557519</v>
      </c>
      <c r="I89">
        <f t="shared" si="119"/>
        <v>8.30558453137931</v>
      </c>
      <c r="J89">
        <f t="shared" si="120"/>
        <v>3.3987657882373457</v>
      </c>
      <c r="K89">
        <f t="shared" si="121"/>
        <v>36.509719848632812</v>
      </c>
      <c r="L89" s="1">
        <v>0.94644957799999996</v>
      </c>
      <c r="M89">
        <f t="shared" si="122"/>
        <v>2.5295840407278334</v>
      </c>
      <c r="N89" s="1">
        <v>1</v>
      </c>
      <c r="O89">
        <f t="shared" si="123"/>
        <v>5.0591680814556668</v>
      </c>
      <c r="P89" s="1">
        <v>40.713729858398438</v>
      </c>
      <c r="Q89" s="1">
        <v>36.509719848632812</v>
      </c>
      <c r="R89" s="1">
        <v>42.035213470458984</v>
      </c>
      <c r="S89" s="1">
        <v>399.32025146484375</v>
      </c>
      <c r="T89" s="1">
        <v>395.45230102539062</v>
      </c>
      <c r="U89" s="1">
        <v>34.3968505859375</v>
      </c>
      <c r="V89" s="1">
        <v>35.912582397460938</v>
      </c>
      <c r="W89" s="1">
        <v>34.069644927978516</v>
      </c>
      <c r="X89" s="1">
        <v>35.570957183837891</v>
      </c>
      <c r="Y89" s="1">
        <v>499.990478515625</v>
      </c>
      <c r="Z89" s="1">
        <v>1499.284423828125</v>
      </c>
      <c r="AA89" s="1">
        <v>0.14462842047214508</v>
      </c>
      <c r="AB89" s="1">
        <v>76.277908325195313</v>
      </c>
      <c r="AC89" s="1">
        <v>2.66788649559021</v>
      </c>
      <c r="AD89" s="1">
        <v>0.22127746045589447</v>
      </c>
      <c r="AE89" s="1">
        <v>0.66666668653488159</v>
      </c>
      <c r="AF89" s="1">
        <v>-0.21956524252891541</v>
      </c>
      <c r="AG89" s="1">
        <v>2.737391471862793</v>
      </c>
      <c r="AH89" s="1">
        <v>1</v>
      </c>
      <c r="AI89" s="1">
        <v>0</v>
      </c>
      <c r="AJ89" s="1">
        <v>0.15999999642372131</v>
      </c>
      <c r="AK89" s="1">
        <v>111115</v>
      </c>
      <c r="AL89">
        <f t="shared" si="124"/>
        <v>5.2828010085036459</v>
      </c>
      <c r="AM89">
        <f t="shared" si="125"/>
        <v>8.3055845313793099E-3</v>
      </c>
      <c r="AN89">
        <f t="shared" si="126"/>
        <v>309.65971984863279</v>
      </c>
      <c r="AO89">
        <f t="shared" si="127"/>
        <v>313.86372985839841</v>
      </c>
      <c r="AP89">
        <f t="shared" si="128"/>
        <v>239.88550245064107</v>
      </c>
      <c r="AQ89">
        <f t="shared" si="129"/>
        <v>-0.50060092822896773</v>
      </c>
      <c r="AR89">
        <f t="shared" si="130"/>
        <v>6.138102456071894</v>
      </c>
      <c r="AS89">
        <f t="shared" si="131"/>
        <v>80.470251359061209</v>
      </c>
      <c r="AT89">
        <f t="shared" si="132"/>
        <v>44.557668961600271</v>
      </c>
      <c r="AU89">
        <f t="shared" si="133"/>
        <v>38.611724853515625</v>
      </c>
      <c r="AV89">
        <f t="shared" si="134"/>
        <v>6.8811710251748925</v>
      </c>
      <c r="AW89">
        <f t="shared" si="135"/>
        <v>0.17555386046423122</v>
      </c>
      <c r="AX89">
        <f t="shared" si="136"/>
        <v>2.7393366678345483</v>
      </c>
      <c r="AY89">
        <f t="shared" si="137"/>
        <v>4.1418343573403442</v>
      </c>
      <c r="AZ89">
        <f t="shared" si="138"/>
        <v>0.11027121165890293</v>
      </c>
      <c r="BA89">
        <f t="shared" si="139"/>
        <v>16.542716245458767</v>
      </c>
      <c r="BB89">
        <f t="shared" si="140"/>
        <v>0.54842082542756643</v>
      </c>
      <c r="BC89">
        <f t="shared" si="141"/>
        <v>43.24727722772235</v>
      </c>
      <c r="BD89">
        <f t="shared" si="142"/>
        <v>390.87618256398133</v>
      </c>
      <c r="BE89">
        <f t="shared" si="143"/>
        <v>1.8974142605079045E-2</v>
      </c>
    </row>
    <row r="90" spans="1:57" x14ac:dyDescent="0.25">
      <c r="A90" s="1">
        <v>67</v>
      </c>
      <c r="B90" s="1" t="s">
        <v>117</v>
      </c>
      <c r="C90" s="1">
        <v>21060206</v>
      </c>
      <c r="D90" s="1">
        <v>1</v>
      </c>
      <c r="E90" s="1">
        <v>0</v>
      </c>
      <c r="F90">
        <f t="shared" si="116"/>
        <v>16.758081520099051</v>
      </c>
      <c r="G90">
        <f t="shared" si="117"/>
        <v>0.18218495653601241</v>
      </c>
      <c r="H90">
        <f t="shared" si="118"/>
        <v>220.50282062725768</v>
      </c>
      <c r="I90">
        <f t="shared" si="119"/>
        <v>8.3199428998359934</v>
      </c>
      <c r="J90">
        <f t="shared" si="120"/>
        <v>3.3988636318570138</v>
      </c>
      <c r="K90">
        <f t="shared" si="121"/>
        <v>36.509979248046875</v>
      </c>
      <c r="L90" s="1">
        <v>0.94644957799999996</v>
      </c>
      <c r="M90">
        <f t="shared" si="122"/>
        <v>2.5295840407278334</v>
      </c>
      <c r="N90" s="1">
        <v>1</v>
      </c>
      <c r="O90">
        <f t="shared" si="123"/>
        <v>5.0591680814556668</v>
      </c>
      <c r="P90" s="1">
        <v>40.715061187744141</v>
      </c>
      <c r="Q90" s="1">
        <v>36.509979248046875</v>
      </c>
      <c r="R90" s="1">
        <v>42.035835266113281</v>
      </c>
      <c r="S90" s="1">
        <v>399.20535278320312</v>
      </c>
      <c r="T90" s="1">
        <v>395.41070556640625</v>
      </c>
      <c r="U90" s="1">
        <v>34.394172668457031</v>
      </c>
      <c r="V90" s="1">
        <v>35.912410736083984</v>
      </c>
      <c r="W90" s="1">
        <v>34.064609527587891</v>
      </c>
      <c r="X90" s="1">
        <v>35.56829833984375</v>
      </c>
      <c r="Y90" s="1">
        <v>500.02813720703125</v>
      </c>
      <c r="Z90" s="1">
        <v>1499.297119140625</v>
      </c>
      <c r="AA90" s="1">
        <v>0.14581429958343506</v>
      </c>
      <c r="AB90" s="1">
        <v>76.277976989746094</v>
      </c>
      <c r="AC90" s="1">
        <v>2.66788649559021</v>
      </c>
      <c r="AD90" s="1">
        <v>0.22127746045589447</v>
      </c>
      <c r="AE90" s="1">
        <v>0.66666668653488159</v>
      </c>
      <c r="AF90" s="1">
        <v>-0.21956524252891541</v>
      </c>
      <c r="AG90" s="1">
        <v>2.737391471862793</v>
      </c>
      <c r="AH90" s="1">
        <v>1</v>
      </c>
      <c r="AI90" s="1">
        <v>0</v>
      </c>
      <c r="AJ90" s="1">
        <v>0.15999999642372131</v>
      </c>
      <c r="AK90" s="1">
        <v>111115</v>
      </c>
      <c r="AL90">
        <f t="shared" si="124"/>
        <v>5.2831989028266149</v>
      </c>
      <c r="AM90">
        <f t="shared" si="125"/>
        <v>8.3199428998359942E-3</v>
      </c>
      <c r="AN90">
        <f t="shared" si="126"/>
        <v>309.65997924804685</v>
      </c>
      <c r="AO90">
        <f t="shared" si="127"/>
        <v>313.86506118774412</v>
      </c>
      <c r="AP90">
        <f t="shared" si="128"/>
        <v>239.88753370059567</v>
      </c>
      <c r="AQ90">
        <f t="shared" si="129"/>
        <v>-0.50491933665974198</v>
      </c>
      <c r="AR90">
        <f t="shared" si="130"/>
        <v>6.1381896716303386</v>
      </c>
      <c r="AS90">
        <f t="shared" si="131"/>
        <v>80.471322311753013</v>
      </c>
      <c r="AT90">
        <f t="shared" si="132"/>
        <v>44.558911575669029</v>
      </c>
      <c r="AU90">
        <f t="shared" si="133"/>
        <v>38.612520217895508</v>
      </c>
      <c r="AV90">
        <f t="shared" si="134"/>
        <v>6.8814663294062122</v>
      </c>
      <c r="AW90">
        <f t="shared" si="135"/>
        <v>0.17585236299624457</v>
      </c>
      <c r="AX90">
        <f t="shared" si="136"/>
        <v>2.7393260397733248</v>
      </c>
      <c r="AY90">
        <f t="shared" si="137"/>
        <v>4.1421402896328878</v>
      </c>
      <c r="AZ90">
        <f t="shared" si="138"/>
        <v>0.1104596525845855</v>
      </c>
      <c r="BA90">
        <f t="shared" si="139"/>
        <v>16.819509077980072</v>
      </c>
      <c r="BB90">
        <f t="shared" si="140"/>
        <v>0.5576551608824003</v>
      </c>
      <c r="BC90">
        <f t="shared" si="141"/>
        <v>43.249891704730601</v>
      </c>
      <c r="BD90">
        <f t="shared" si="142"/>
        <v>390.93894070548777</v>
      </c>
      <c r="BE90">
        <f t="shared" si="143"/>
        <v>1.8539601340694913E-2</v>
      </c>
    </row>
    <row r="91" spans="1:57" x14ac:dyDescent="0.25">
      <c r="A91" s="1">
        <v>68</v>
      </c>
      <c r="B91" s="1" t="s">
        <v>117</v>
      </c>
      <c r="C91" s="1">
        <v>21060206</v>
      </c>
      <c r="D91" s="1">
        <v>1</v>
      </c>
      <c r="E91" s="1">
        <v>0</v>
      </c>
      <c r="F91">
        <f t="shared" si="116"/>
        <v>16.119584237703549</v>
      </c>
      <c r="G91">
        <f t="shared" si="117"/>
        <v>0.1827922839090354</v>
      </c>
      <c r="H91">
        <f t="shared" si="118"/>
        <v>226.49087380442654</v>
      </c>
      <c r="I91">
        <f t="shared" si="119"/>
        <v>8.3443981571788743</v>
      </c>
      <c r="J91">
        <f t="shared" si="120"/>
        <v>3.3979292260526535</v>
      </c>
      <c r="K91">
        <f t="shared" si="121"/>
        <v>36.507785797119141</v>
      </c>
      <c r="L91" s="1">
        <v>0.94644957799999996</v>
      </c>
      <c r="M91">
        <f t="shared" si="122"/>
        <v>2.5295840407278334</v>
      </c>
      <c r="N91" s="1">
        <v>1</v>
      </c>
      <c r="O91">
        <f t="shared" si="123"/>
        <v>5.0591680814556668</v>
      </c>
      <c r="P91" s="1">
        <v>40.715171813964844</v>
      </c>
      <c r="Q91" s="1">
        <v>36.507785797119141</v>
      </c>
      <c r="R91" s="1">
        <v>42.035789489746094</v>
      </c>
      <c r="S91" s="1">
        <v>399.04037475585937</v>
      </c>
      <c r="T91" s="1">
        <v>395.36495971679687</v>
      </c>
      <c r="U91" s="1">
        <v>34.392406463623047</v>
      </c>
      <c r="V91" s="1">
        <v>35.915046691894531</v>
      </c>
      <c r="W91" s="1">
        <v>34.062610626220703</v>
      </c>
      <c r="X91" s="1">
        <v>35.570648193359375</v>
      </c>
      <c r="Y91" s="1">
        <v>500.046630859375</v>
      </c>
      <c r="Z91" s="1">
        <v>1499.294189453125</v>
      </c>
      <c r="AA91" s="1">
        <v>0.16003976762294769</v>
      </c>
      <c r="AB91" s="1">
        <v>76.277862548828125</v>
      </c>
      <c r="AC91" s="1">
        <v>2.66788649559021</v>
      </c>
      <c r="AD91" s="1">
        <v>0.22127746045589447</v>
      </c>
      <c r="AE91" s="1">
        <v>0.66666668653488159</v>
      </c>
      <c r="AF91" s="1">
        <v>-0.21956524252891541</v>
      </c>
      <c r="AG91" s="1">
        <v>2.737391471862793</v>
      </c>
      <c r="AH91" s="1">
        <v>1</v>
      </c>
      <c r="AI91" s="1">
        <v>0</v>
      </c>
      <c r="AJ91" s="1">
        <v>0.15999999642372131</v>
      </c>
      <c r="AK91" s="1">
        <v>111115</v>
      </c>
      <c r="AL91">
        <f t="shared" si="124"/>
        <v>5.2833943031181221</v>
      </c>
      <c r="AM91">
        <f t="shared" si="125"/>
        <v>8.3443981571788752E-3</v>
      </c>
      <c r="AN91">
        <f t="shared" si="126"/>
        <v>309.65778579711912</v>
      </c>
      <c r="AO91">
        <f t="shared" si="127"/>
        <v>313.86517181396482</v>
      </c>
      <c r="AP91">
        <f t="shared" si="128"/>
        <v>239.88706495060615</v>
      </c>
      <c r="AQ91">
        <f t="shared" si="129"/>
        <v>-0.51226827206329884</v>
      </c>
      <c r="AR91">
        <f t="shared" si="130"/>
        <v>6.1374522210517286</v>
      </c>
      <c r="AS91">
        <f t="shared" si="131"/>
        <v>80.461775093959034</v>
      </c>
      <c r="AT91">
        <f t="shared" si="132"/>
        <v>44.546728402064502</v>
      </c>
      <c r="AU91">
        <f t="shared" si="133"/>
        <v>38.611478805541992</v>
      </c>
      <c r="AV91">
        <f t="shared" si="134"/>
        <v>6.8810796742936082</v>
      </c>
      <c r="AW91">
        <f t="shared" si="135"/>
        <v>0.17641813822158384</v>
      </c>
      <c r="AX91">
        <f t="shared" si="136"/>
        <v>2.7395229949990751</v>
      </c>
      <c r="AY91">
        <f t="shared" si="137"/>
        <v>4.1415566792945331</v>
      </c>
      <c r="AZ91">
        <f t="shared" si="138"/>
        <v>0.11081682824354183</v>
      </c>
      <c r="BA91">
        <f t="shared" si="139"/>
        <v>17.276239740618024</v>
      </c>
      <c r="BB91">
        <f t="shared" si="140"/>
        <v>0.57286531908812499</v>
      </c>
      <c r="BC91">
        <f t="shared" si="141"/>
        <v>43.265458450603731</v>
      </c>
      <c r="BD91">
        <f t="shared" si="142"/>
        <v>391.06357293333218</v>
      </c>
      <c r="BE91">
        <f t="shared" si="143"/>
        <v>1.7833959753553032E-2</v>
      </c>
    </row>
    <row r="92" spans="1:57" x14ac:dyDescent="0.25">
      <c r="A92" s="1">
        <v>69</v>
      </c>
      <c r="B92" s="1" t="s">
        <v>118</v>
      </c>
      <c r="C92" s="1">
        <v>21060206</v>
      </c>
      <c r="D92" s="1">
        <v>1</v>
      </c>
      <c r="E92" s="1">
        <v>0</v>
      </c>
      <c r="F92">
        <f t="shared" si="116"/>
        <v>15.168253312034116</v>
      </c>
      <c r="G92">
        <f t="shared" si="117"/>
        <v>0.18290604817580813</v>
      </c>
      <c r="H92">
        <f t="shared" si="118"/>
        <v>234.79639198733659</v>
      </c>
      <c r="I92">
        <f t="shared" si="119"/>
        <v>8.3488993153852107</v>
      </c>
      <c r="J92">
        <f t="shared" si="120"/>
        <v>3.3977394891366206</v>
      </c>
      <c r="K92">
        <f t="shared" si="121"/>
        <v>36.507266998291016</v>
      </c>
      <c r="L92" s="1">
        <v>0.94644957799999996</v>
      </c>
      <c r="M92">
        <f t="shared" si="122"/>
        <v>2.5295840407278334</v>
      </c>
      <c r="N92" s="1">
        <v>1</v>
      </c>
      <c r="O92">
        <f t="shared" si="123"/>
        <v>5.0591680814556668</v>
      </c>
      <c r="P92" s="1">
        <v>40.715564727783203</v>
      </c>
      <c r="Q92" s="1">
        <v>36.507266998291016</v>
      </c>
      <c r="R92" s="1">
        <v>42.036426544189453</v>
      </c>
      <c r="S92" s="1">
        <v>398.80792236328125</v>
      </c>
      <c r="T92" s="1">
        <v>395.3123779296875</v>
      </c>
      <c r="U92" s="1">
        <v>34.391670227050781</v>
      </c>
      <c r="V92" s="1">
        <v>35.915103912353516</v>
      </c>
      <c r="W92" s="1">
        <v>34.061302185058594</v>
      </c>
      <c r="X92" s="1">
        <v>35.570102691650391</v>
      </c>
      <c r="Y92" s="1">
        <v>500.05575561523438</v>
      </c>
      <c r="Z92" s="1">
        <v>1499.2841796875</v>
      </c>
      <c r="AA92" s="1">
        <v>0.20034489035606384</v>
      </c>
      <c r="AB92" s="1">
        <v>76.278167724609375</v>
      </c>
      <c r="AC92" s="1">
        <v>2.66788649559021</v>
      </c>
      <c r="AD92" s="1">
        <v>0.22127746045589447</v>
      </c>
      <c r="AE92" s="1">
        <v>0.66666668653488159</v>
      </c>
      <c r="AF92" s="1">
        <v>-0.21956524252891541</v>
      </c>
      <c r="AG92" s="1">
        <v>2.737391471862793</v>
      </c>
      <c r="AH92" s="1">
        <v>1</v>
      </c>
      <c r="AI92" s="1">
        <v>0</v>
      </c>
      <c r="AJ92" s="1">
        <v>0.15999999642372131</v>
      </c>
      <c r="AK92" s="1">
        <v>111115</v>
      </c>
      <c r="AL92">
        <f t="shared" si="124"/>
        <v>5.2834907134929736</v>
      </c>
      <c r="AM92">
        <f t="shared" si="125"/>
        <v>8.3488993153852109E-3</v>
      </c>
      <c r="AN92">
        <f t="shared" si="126"/>
        <v>309.65726699829099</v>
      </c>
      <c r="AO92">
        <f t="shared" si="127"/>
        <v>313.86556472778318</v>
      </c>
      <c r="AP92">
        <f t="shared" si="128"/>
        <v>239.88546338814194</v>
      </c>
      <c r="AQ92">
        <f t="shared" si="129"/>
        <v>-0.51358649226859499</v>
      </c>
      <c r="AR92">
        <f t="shared" si="130"/>
        <v>6.1372778092098965</v>
      </c>
      <c r="AS92">
        <f t="shared" si="131"/>
        <v>80.459166656540518</v>
      </c>
      <c r="AT92">
        <f t="shared" si="132"/>
        <v>44.544062744187002</v>
      </c>
      <c r="AU92">
        <f t="shared" si="133"/>
        <v>38.611415863037109</v>
      </c>
      <c r="AV92">
        <f t="shared" si="134"/>
        <v>6.8810563056324767</v>
      </c>
      <c r="AW92">
        <f t="shared" si="135"/>
        <v>0.17652410438180785</v>
      </c>
      <c r="AX92">
        <f t="shared" si="136"/>
        <v>2.7395383200732759</v>
      </c>
      <c r="AY92">
        <f t="shared" si="137"/>
        <v>4.1415179855592008</v>
      </c>
      <c r="AZ92">
        <f t="shared" si="138"/>
        <v>0.1108837262932534</v>
      </c>
      <c r="BA92">
        <f t="shared" si="139"/>
        <v>17.90983856914319</v>
      </c>
      <c r="BB92">
        <f t="shared" si="140"/>
        <v>0.59395153072869078</v>
      </c>
      <c r="BC92">
        <f t="shared" si="141"/>
        <v>43.268322298965387</v>
      </c>
      <c r="BD92">
        <f t="shared" si="142"/>
        <v>391.26484646966253</v>
      </c>
      <c r="BE92">
        <f t="shared" si="143"/>
        <v>1.6773928936862186E-2</v>
      </c>
    </row>
    <row r="93" spans="1:57" x14ac:dyDescent="0.25">
      <c r="A93" s="1">
        <v>70</v>
      </c>
      <c r="B93" s="1" t="s">
        <v>118</v>
      </c>
      <c r="C93" s="1">
        <v>21060206</v>
      </c>
      <c r="D93" s="1">
        <v>1</v>
      </c>
      <c r="E93" s="1">
        <v>0</v>
      </c>
      <c r="F93">
        <f t="shared" si="116"/>
        <v>13.328896556494081</v>
      </c>
      <c r="G93">
        <f t="shared" si="117"/>
        <v>0.18294420998430708</v>
      </c>
      <c r="H93">
        <f t="shared" si="118"/>
        <v>250.72787953989533</v>
      </c>
      <c r="I93">
        <f t="shared" si="119"/>
        <v>8.348697635914462</v>
      </c>
      <c r="J93">
        <f t="shared" si="120"/>
        <v>3.3970129492909584</v>
      </c>
      <c r="K93">
        <f t="shared" si="121"/>
        <v>36.503879547119141</v>
      </c>
      <c r="L93" s="1">
        <v>0.94644957799999996</v>
      </c>
      <c r="M93">
        <f t="shared" si="122"/>
        <v>2.5295840407278334</v>
      </c>
      <c r="N93" s="1">
        <v>1</v>
      </c>
      <c r="O93">
        <f t="shared" si="123"/>
        <v>5.0591680814556668</v>
      </c>
      <c r="P93" s="1">
        <v>40.717002868652344</v>
      </c>
      <c r="Q93" s="1">
        <v>36.503879547119141</v>
      </c>
      <c r="R93" s="1">
        <v>42.038246154785156</v>
      </c>
      <c r="S93" s="1">
        <v>398.36944580078125</v>
      </c>
      <c r="T93" s="1">
        <v>395.22225952148437</v>
      </c>
      <c r="U93" s="1">
        <v>34.386299133300781</v>
      </c>
      <c r="V93" s="1">
        <v>35.909671783447266</v>
      </c>
      <c r="W93" s="1">
        <v>34.053409576416016</v>
      </c>
      <c r="X93" s="1">
        <v>35.562034606933594</v>
      </c>
      <c r="Y93" s="1">
        <v>500.0665283203125</v>
      </c>
      <c r="Z93" s="1">
        <v>1499.2374267578125</v>
      </c>
      <c r="AA93" s="1">
        <v>0.23946259915828705</v>
      </c>
      <c r="AB93" s="1">
        <v>76.278228759765625</v>
      </c>
      <c r="AC93" s="1">
        <v>2.66788649559021</v>
      </c>
      <c r="AD93" s="1">
        <v>0.22127746045589447</v>
      </c>
      <c r="AE93" s="1">
        <v>0.66666668653488159</v>
      </c>
      <c r="AF93" s="1">
        <v>-0.21956524252891541</v>
      </c>
      <c r="AG93" s="1">
        <v>2.737391471862793</v>
      </c>
      <c r="AH93" s="1">
        <v>1</v>
      </c>
      <c r="AI93" s="1">
        <v>0</v>
      </c>
      <c r="AJ93" s="1">
        <v>0.15999999642372131</v>
      </c>
      <c r="AK93" s="1">
        <v>111115</v>
      </c>
      <c r="AL93">
        <f t="shared" si="124"/>
        <v>5.2836045357749901</v>
      </c>
      <c r="AM93">
        <f t="shared" si="125"/>
        <v>8.3486976359144621E-3</v>
      </c>
      <c r="AN93">
        <f t="shared" si="126"/>
        <v>309.65387954711912</v>
      </c>
      <c r="AO93">
        <f t="shared" si="127"/>
        <v>313.86700286865232</v>
      </c>
      <c r="AP93">
        <f t="shared" si="128"/>
        <v>239.87798291955914</v>
      </c>
      <c r="AQ93">
        <f t="shared" si="129"/>
        <v>-0.51314045223728155</v>
      </c>
      <c r="AR93">
        <f t="shared" si="130"/>
        <v>6.1361391082768497</v>
      </c>
      <c r="AS93">
        <f t="shared" si="131"/>
        <v>80.444174019854415</v>
      </c>
      <c r="AT93">
        <f t="shared" si="132"/>
        <v>44.53450223640715</v>
      </c>
      <c r="AU93">
        <f t="shared" si="133"/>
        <v>38.610441207885742</v>
      </c>
      <c r="AV93">
        <f t="shared" si="134"/>
        <v>6.8806944542417465</v>
      </c>
      <c r="AW93">
        <f t="shared" si="135"/>
        <v>0.17655964931370982</v>
      </c>
      <c r="AX93">
        <f t="shared" si="136"/>
        <v>2.7391261589858913</v>
      </c>
      <c r="AY93">
        <f t="shared" si="137"/>
        <v>4.1415682952558548</v>
      </c>
      <c r="AZ93">
        <f t="shared" si="138"/>
        <v>0.11090616644042593</v>
      </c>
      <c r="BA93">
        <f t="shared" si="139"/>
        <v>19.125078551995095</v>
      </c>
      <c r="BB93">
        <f t="shared" si="140"/>
        <v>0.63439716134274493</v>
      </c>
      <c r="BC93">
        <f t="shared" si="141"/>
        <v>43.270955762916472</v>
      </c>
      <c r="BD93">
        <f t="shared" si="142"/>
        <v>391.66554623156151</v>
      </c>
      <c r="BE93">
        <f t="shared" si="143"/>
        <v>1.472567854930888E-2</v>
      </c>
    </row>
    <row r="94" spans="1:57" x14ac:dyDescent="0.25">
      <c r="A94" s="1">
        <v>71</v>
      </c>
      <c r="B94" s="1" t="s">
        <v>119</v>
      </c>
      <c r="C94" s="1">
        <v>21060206</v>
      </c>
      <c r="D94" s="1">
        <v>1</v>
      </c>
      <c r="E94" s="1">
        <v>0</v>
      </c>
      <c r="F94">
        <f t="shared" si="116"/>
        <v>13.143185476809641</v>
      </c>
      <c r="G94">
        <f t="shared" si="117"/>
        <v>0.18317942088282138</v>
      </c>
      <c r="H94">
        <f t="shared" si="118"/>
        <v>252.40576019263256</v>
      </c>
      <c r="I94">
        <f t="shared" si="119"/>
        <v>8.3603460275125308</v>
      </c>
      <c r="J94">
        <f t="shared" si="120"/>
        <v>3.397528444530534</v>
      </c>
      <c r="K94">
        <f t="shared" si="121"/>
        <v>36.505298614501953</v>
      </c>
      <c r="L94" s="1">
        <v>0.94644957799999996</v>
      </c>
      <c r="M94">
        <f t="shared" si="122"/>
        <v>2.5295840407278334</v>
      </c>
      <c r="N94" s="1">
        <v>1</v>
      </c>
      <c r="O94">
        <f t="shared" si="123"/>
        <v>5.0591680814556668</v>
      </c>
      <c r="P94" s="1">
        <v>40.717987060546875</v>
      </c>
      <c r="Q94" s="1">
        <v>36.505298614501953</v>
      </c>
      <c r="R94" s="1">
        <v>42.039669036865234</v>
      </c>
      <c r="S94" s="1">
        <v>398.2545166015625</v>
      </c>
      <c r="T94" s="1">
        <v>395.14178466796875</v>
      </c>
      <c r="U94" s="1">
        <v>34.383674621582031</v>
      </c>
      <c r="V94" s="1">
        <v>35.909149169921875</v>
      </c>
      <c r="W94" s="1">
        <v>34.049045562744141</v>
      </c>
      <c r="X94" s="1">
        <v>35.559677124023438</v>
      </c>
      <c r="Y94" s="1">
        <v>500.07452392578125</v>
      </c>
      <c r="Z94" s="1">
        <v>1499.264892578125</v>
      </c>
      <c r="AA94" s="1">
        <v>0.25605988502502441</v>
      </c>
      <c r="AB94" s="1">
        <v>76.278266906738281</v>
      </c>
      <c r="AC94" s="1">
        <v>2.66788649559021</v>
      </c>
      <c r="AD94" s="1">
        <v>0.22127746045589447</v>
      </c>
      <c r="AE94" s="1">
        <v>0.66666668653488159</v>
      </c>
      <c r="AF94" s="1">
        <v>-0.21956524252891541</v>
      </c>
      <c r="AG94" s="1">
        <v>2.737391471862793</v>
      </c>
      <c r="AH94" s="1">
        <v>1</v>
      </c>
      <c r="AI94" s="1">
        <v>0</v>
      </c>
      <c r="AJ94" s="1">
        <v>0.15999999642372131</v>
      </c>
      <c r="AK94" s="1">
        <v>111115</v>
      </c>
      <c r="AL94">
        <f t="shared" si="124"/>
        <v>5.2836890157690073</v>
      </c>
      <c r="AM94">
        <f t="shared" si="125"/>
        <v>8.3603460275125316E-3</v>
      </c>
      <c r="AN94">
        <f t="shared" si="126"/>
        <v>309.65529861450193</v>
      </c>
      <c r="AO94">
        <f t="shared" si="127"/>
        <v>313.86798706054685</v>
      </c>
      <c r="AP94">
        <f t="shared" si="128"/>
        <v>239.88237745071092</v>
      </c>
      <c r="AQ94">
        <f t="shared" si="129"/>
        <v>-0.51674127148838078</v>
      </c>
      <c r="AR94">
        <f t="shared" si="130"/>
        <v>6.1366161093077141</v>
      </c>
      <c r="AS94">
        <f t="shared" si="131"/>
        <v>80.450387222492296</v>
      </c>
      <c r="AT94">
        <f t="shared" si="132"/>
        <v>44.541238052570421</v>
      </c>
      <c r="AU94">
        <f t="shared" si="133"/>
        <v>38.611642837524414</v>
      </c>
      <c r="AV94">
        <f t="shared" si="134"/>
        <v>6.8811405747642507</v>
      </c>
      <c r="AW94">
        <f t="shared" si="135"/>
        <v>0.17677871962827887</v>
      </c>
      <c r="AX94">
        <f t="shared" si="136"/>
        <v>2.73908766477718</v>
      </c>
      <c r="AY94">
        <f t="shared" si="137"/>
        <v>4.1420529099870702</v>
      </c>
      <c r="AZ94">
        <f t="shared" si="138"/>
        <v>0.11104447042868869</v>
      </c>
      <c r="BA94">
        <f t="shared" si="139"/>
        <v>19.253073944771806</v>
      </c>
      <c r="BB94">
        <f t="shared" si="140"/>
        <v>0.63877263804111484</v>
      </c>
      <c r="BC94">
        <f t="shared" si="141"/>
        <v>43.269131480642429</v>
      </c>
      <c r="BD94">
        <f t="shared" si="142"/>
        <v>391.63462694796118</v>
      </c>
      <c r="BE94">
        <f t="shared" si="143"/>
        <v>1.452104031000589E-2</v>
      </c>
    </row>
    <row r="95" spans="1:57" x14ac:dyDescent="0.25">
      <c r="A95" s="1">
        <v>72</v>
      </c>
      <c r="B95" s="1" t="s">
        <v>119</v>
      </c>
      <c r="C95" s="1">
        <v>21060206</v>
      </c>
      <c r="D95" s="1">
        <v>1</v>
      </c>
      <c r="E95" s="1">
        <v>0</v>
      </c>
      <c r="F95">
        <f t="shared" si="116"/>
        <v>13.594707775348922</v>
      </c>
      <c r="G95">
        <f t="shared" si="117"/>
        <v>0.18360798346990245</v>
      </c>
      <c r="H95">
        <f t="shared" si="118"/>
        <v>248.66372826859183</v>
      </c>
      <c r="I95">
        <f t="shared" si="119"/>
        <v>8.3801794813216439</v>
      </c>
      <c r="J95">
        <f t="shared" si="120"/>
        <v>3.3978933465781735</v>
      </c>
      <c r="K95">
        <f t="shared" si="121"/>
        <v>36.506683349609375</v>
      </c>
      <c r="L95" s="1">
        <v>0.94644957799999996</v>
      </c>
      <c r="M95">
        <f t="shared" si="122"/>
        <v>2.5295840407278334</v>
      </c>
      <c r="N95" s="1">
        <v>1</v>
      </c>
      <c r="O95">
        <f t="shared" si="123"/>
        <v>5.0591680814556668</v>
      </c>
      <c r="P95" s="1">
        <v>40.719223022460938</v>
      </c>
      <c r="Q95" s="1">
        <v>36.506683349609375</v>
      </c>
      <c r="R95" s="1">
        <v>42.040927886962891</v>
      </c>
      <c r="S95" s="1">
        <v>398.24639892578125</v>
      </c>
      <c r="T95" s="1">
        <v>395.04678344726562</v>
      </c>
      <c r="U95" s="1">
        <v>34.381435394287109</v>
      </c>
      <c r="V95" s="1">
        <v>35.910572052001953</v>
      </c>
      <c r="W95" s="1">
        <v>34.04449462890625</v>
      </c>
      <c r="X95" s="1">
        <v>35.558643341064453</v>
      </c>
      <c r="Y95" s="1">
        <v>500.05966186523437</v>
      </c>
      <c r="Z95" s="1">
        <v>1499.2294921875</v>
      </c>
      <c r="AA95" s="1">
        <v>0.21101158857345581</v>
      </c>
      <c r="AB95" s="1">
        <v>76.278045654296875</v>
      </c>
      <c r="AC95" s="1">
        <v>2.66788649559021</v>
      </c>
      <c r="AD95" s="1">
        <v>0.22127746045589447</v>
      </c>
      <c r="AE95" s="1">
        <v>0.66666668653488159</v>
      </c>
      <c r="AF95" s="1">
        <v>-0.21956524252891541</v>
      </c>
      <c r="AG95" s="1">
        <v>2.737391471862793</v>
      </c>
      <c r="AH95" s="1">
        <v>1</v>
      </c>
      <c r="AI95" s="1">
        <v>0</v>
      </c>
      <c r="AJ95" s="1">
        <v>0.15999999642372131</v>
      </c>
      <c r="AK95" s="1">
        <v>111115</v>
      </c>
      <c r="AL95">
        <f t="shared" si="124"/>
        <v>5.2835319861618064</v>
      </c>
      <c r="AM95">
        <f t="shared" si="125"/>
        <v>8.3801794813216438E-3</v>
      </c>
      <c r="AN95">
        <f t="shared" si="126"/>
        <v>309.65668334960935</v>
      </c>
      <c r="AO95">
        <f t="shared" si="127"/>
        <v>313.86922302246091</v>
      </c>
      <c r="AP95">
        <f t="shared" si="128"/>
        <v>239.87671338833752</v>
      </c>
      <c r="AQ95">
        <f t="shared" si="129"/>
        <v>-0.52291342824489162</v>
      </c>
      <c r="AR95">
        <f t="shared" si="130"/>
        <v>6.1370816010326958</v>
      </c>
      <c r="AS95">
        <f t="shared" si="131"/>
        <v>80.45672314215858</v>
      </c>
      <c r="AT95">
        <f t="shared" si="132"/>
        <v>44.546151090156627</v>
      </c>
      <c r="AU95">
        <f t="shared" si="133"/>
        <v>38.612953186035156</v>
      </c>
      <c r="AV95">
        <f t="shared" si="134"/>
        <v>6.8816270871696386</v>
      </c>
      <c r="AW95">
        <f t="shared" si="135"/>
        <v>0.17717782296401741</v>
      </c>
      <c r="AX95">
        <f t="shared" si="136"/>
        <v>2.7391882544545223</v>
      </c>
      <c r="AY95">
        <f t="shared" si="137"/>
        <v>4.1424388327151167</v>
      </c>
      <c r="AZ95">
        <f t="shared" si="138"/>
        <v>0.11129643773699968</v>
      </c>
      <c r="BA95">
        <f t="shared" si="139"/>
        <v>18.967583217439319</v>
      </c>
      <c r="BB95">
        <f t="shared" si="140"/>
        <v>0.62945387404169484</v>
      </c>
      <c r="BC95">
        <f t="shared" si="141"/>
        <v>43.271745760843942</v>
      </c>
      <c r="BD95">
        <f t="shared" si="142"/>
        <v>391.4191404828041</v>
      </c>
      <c r="BE95">
        <f t="shared" si="143"/>
        <v>1.5029074404032901E-2</v>
      </c>
    </row>
    <row r="96" spans="1:57" x14ac:dyDescent="0.25">
      <c r="A96" s="1">
        <v>73</v>
      </c>
      <c r="B96" s="1" t="s">
        <v>120</v>
      </c>
      <c r="C96" s="1">
        <v>21060206</v>
      </c>
      <c r="D96" s="1">
        <v>1</v>
      </c>
      <c r="E96" s="1">
        <v>0</v>
      </c>
      <c r="F96">
        <f t="shared" si="116"/>
        <v>14.254644070524298</v>
      </c>
      <c r="G96">
        <f t="shared" si="117"/>
        <v>0.18368684137052296</v>
      </c>
      <c r="H96">
        <f t="shared" si="118"/>
        <v>242.95571152558102</v>
      </c>
      <c r="I96">
        <f t="shared" si="119"/>
        <v>8.386860818588735</v>
      </c>
      <c r="J96">
        <f t="shared" si="120"/>
        <v>3.3991446030799399</v>
      </c>
      <c r="K96">
        <f t="shared" si="121"/>
        <v>36.510265350341797</v>
      </c>
      <c r="L96" s="1">
        <v>0.94644957799999996</v>
      </c>
      <c r="M96">
        <f t="shared" si="122"/>
        <v>2.5295840407278334</v>
      </c>
      <c r="N96" s="1">
        <v>1</v>
      </c>
      <c r="O96">
        <f t="shared" si="123"/>
        <v>5.0591680814556668</v>
      </c>
      <c r="P96" s="1">
        <v>40.720375061035156</v>
      </c>
      <c r="Q96" s="1">
        <v>36.510265350341797</v>
      </c>
      <c r="R96" s="1">
        <v>42.042613983154297</v>
      </c>
      <c r="S96" s="1">
        <v>398.33270263671875</v>
      </c>
      <c r="T96" s="1">
        <v>395.00775146484375</v>
      </c>
      <c r="U96" s="1">
        <v>34.379817962646484</v>
      </c>
      <c r="V96" s="1">
        <v>35.910171508789063</v>
      </c>
      <c r="W96" s="1">
        <v>34.040603637695312</v>
      </c>
      <c r="X96" s="1">
        <v>35.555858612060547</v>
      </c>
      <c r="Y96" s="1">
        <v>500.06060791015625</v>
      </c>
      <c r="Z96" s="1">
        <v>1499.22802734375</v>
      </c>
      <c r="AA96" s="1">
        <v>0.25131848454475403</v>
      </c>
      <c r="AB96" s="1">
        <v>76.277587890625</v>
      </c>
      <c r="AC96" s="1">
        <v>2.66788649559021</v>
      </c>
      <c r="AD96" s="1">
        <v>0.22127746045589447</v>
      </c>
      <c r="AE96" s="1">
        <v>0.66666668653488159</v>
      </c>
      <c r="AF96" s="1">
        <v>-0.21956524252891541</v>
      </c>
      <c r="AG96" s="1">
        <v>2.737391471862793</v>
      </c>
      <c r="AH96" s="1">
        <v>1</v>
      </c>
      <c r="AI96" s="1">
        <v>0</v>
      </c>
      <c r="AJ96" s="1">
        <v>0.15999999642372131</v>
      </c>
      <c r="AK96" s="1">
        <v>111115</v>
      </c>
      <c r="AL96">
        <f t="shared" si="124"/>
        <v>5.2835419818862901</v>
      </c>
      <c r="AM96">
        <f t="shared" si="125"/>
        <v>8.3868608185887344E-3</v>
      </c>
      <c r="AN96">
        <f t="shared" si="126"/>
        <v>309.66026535034177</v>
      </c>
      <c r="AO96">
        <f t="shared" si="127"/>
        <v>313.87037506103513</v>
      </c>
      <c r="AP96">
        <f t="shared" si="128"/>
        <v>239.87647901334276</v>
      </c>
      <c r="AQ96">
        <f t="shared" si="129"/>
        <v>-0.52519000290036488</v>
      </c>
      <c r="AR96">
        <f t="shared" si="130"/>
        <v>6.1382858665090154</v>
      </c>
      <c r="AS96">
        <f t="shared" si="131"/>
        <v>80.47299391940328</v>
      </c>
      <c r="AT96">
        <f t="shared" si="132"/>
        <v>44.562822410614217</v>
      </c>
      <c r="AU96">
        <f t="shared" si="133"/>
        <v>38.615320205688477</v>
      </c>
      <c r="AV96">
        <f t="shared" si="134"/>
        <v>6.8825060010745558</v>
      </c>
      <c r="AW96">
        <f t="shared" si="135"/>
        <v>0.17725125309098089</v>
      </c>
      <c r="AX96">
        <f t="shared" si="136"/>
        <v>2.7391412634290755</v>
      </c>
      <c r="AY96">
        <f t="shared" si="137"/>
        <v>4.1433647376454807</v>
      </c>
      <c r="AZ96">
        <f t="shared" si="138"/>
        <v>0.1113427972621068</v>
      </c>
      <c r="BA96">
        <f t="shared" si="139"/>
        <v>18.532075639421841</v>
      </c>
      <c r="BB96">
        <f t="shared" si="140"/>
        <v>0.61506568067235623</v>
      </c>
      <c r="BC96">
        <f t="shared" si="141"/>
        <v>43.262364811266409</v>
      </c>
      <c r="BD96">
        <f t="shared" si="142"/>
        <v>391.20400958764742</v>
      </c>
      <c r="BE96">
        <f t="shared" si="143"/>
        <v>1.5763887816073401E-2</v>
      </c>
    </row>
    <row r="97" spans="1:115" x14ac:dyDescent="0.25">
      <c r="A97" s="1">
        <v>74</v>
      </c>
      <c r="B97" s="1" t="s">
        <v>120</v>
      </c>
      <c r="C97" s="1">
        <v>21060206</v>
      </c>
      <c r="D97" s="1">
        <v>1</v>
      </c>
      <c r="E97" s="1">
        <v>0</v>
      </c>
      <c r="F97">
        <f t="shared" si="116"/>
        <v>15.680449595495089</v>
      </c>
      <c r="G97">
        <f t="shared" si="117"/>
        <v>0.18370432594331482</v>
      </c>
      <c r="H97">
        <f t="shared" si="118"/>
        <v>230.56408968150348</v>
      </c>
      <c r="I97">
        <f t="shared" si="119"/>
        <v>8.3916244744023931</v>
      </c>
      <c r="J97">
        <f t="shared" si="120"/>
        <v>3.4007094398441069</v>
      </c>
      <c r="K97">
        <f t="shared" si="121"/>
        <v>36.514930725097656</v>
      </c>
      <c r="L97" s="1">
        <v>0.94644957799999996</v>
      </c>
      <c r="M97">
        <f t="shared" si="122"/>
        <v>2.5295840407278334</v>
      </c>
      <c r="N97" s="1">
        <v>1</v>
      </c>
      <c r="O97">
        <f t="shared" si="123"/>
        <v>5.0591680814556668</v>
      </c>
      <c r="P97" s="1">
        <v>40.720687866210938</v>
      </c>
      <c r="Q97" s="1">
        <v>36.514930725097656</v>
      </c>
      <c r="R97" s="1">
        <v>42.043350219726563</v>
      </c>
      <c r="S97" s="1">
        <v>398.54638671875</v>
      </c>
      <c r="T97" s="1">
        <v>394.9510498046875</v>
      </c>
      <c r="U97" s="1">
        <v>34.379051208496094</v>
      </c>
      <c r="V97" s="1">
        <v>35.910385131835938</v>
      </c>
      <c r="W97" s="1">
        <v>34.03912353515625</v>
      </c>
      <c r="X97" s="1">
        <v>35.555316925048828</v>
      </c>
      <c r="Y97" s="1">
        <v>500.02420043945313</v>
      </c>
      <c r="Z97" s="1">
        <v>1499.161376953125</v>
      </c>
      <c r="AA97" s="1">
        <v>0.18848757445812225</v>
      </c>
      <c r="AB97" s="1">
        <v>76.277244567871094</v>
      </c>
      <c r="AC97" s="1">
        <v>2.66788649559021</v>
      </c>
      <c r="AD97" s="1">
        <v>0.22127746045589447</v>
      </c>
      <c r="AE97" s="1">
        <v>0.66666668653488159</v>
      </c>
      <c r="AF97" s="1">
        <v>-0.21956524252891541</v>
      </c>
      <c r="AG97" s="1">
        <v>2.737391471862793</v>
      </c>
      <c r="AH97" s="1">
        <v>1</v>
      </c>
      <c r="AI97" s="1">
        <v>0</v>
      </c>
      <c r="AJ97" s="1">
        <v>0.15999999642372131</v>
      </c>
      <c r="AK97" s="1">
        <v>111115</v>
      </c>
      <c r="AL97">
        <f t="shared" si="124"/>
        <v>5.2831573077150562</v>
      </c>
      <c r="AM97">
        <f t="shared" si="125"/>
        <v>8.3916244744023927E-3</v>
      </c>
      <c r="AN97">
        <f t="shared" si="126"/>
        <v>309.66493072509763</v>
      </c>
      <c r="AO97">
        <f t="shared" si="127"/>
        <v>313.87068786621091</v>
      </c>
      <c r="AP97">
        <f t="shared" si="128"/>
        <v>239.86581495108112</v>
      </c>
      <c r="AQ97">
        <f t="shared" si="129"/>
        <v>-0.52712231487171546</v>
      </c>
      <c r="AR97">
        <f t="shared" si="130"/>
        <v>6.1398546690715987</v>
      </c>
      <c r="AS97">
        <f t="shared" si="131"/>
        <v>80.493923238252108</v>
      </c>
      <c r="AT97">
        <f t="shared" si="132"/>
        <v>44.583538106416171</v>
      </c>
      <c r="AU97">
        <f t="shared" si="133"/>
        <v>38.617809295654297</v>
      </c>
      <c r="AV97">
        <f t="shared" si="134"/>
        <v>6.8834303467549045</v>
      </c>
      <c r="AW97">
        <f t="shared" si="135"/>
        <v>0.17726753390491581</v>
      </c>
      <c r="AX97">
        <f t="shared" si="136"/>
        <v>2.7391452292274918</v>
      </c>
      <c r="AY97">
        <f t="shared" si="137"/>
        <v>4.1442851175274127</v>
      </c>
      <c r="AZ97">
        <f t="shared" si="138"/>
        <v>0.11135307605049054</v>
      </c>
      <c r="BA97">
        <f t="shared" si="139"/>
        <v>17.586793457204603</v>
      </c>
      <c r="BB97">
        <f t="shared" si="140"/>
        <v>0.58377890069040905</v>
      </c>
      <c r="BC97">
        <f t="shared" si="141"/>
        <v>43.250301006645344</v>
      </c>
      <c r="BD97">
        <f t="shared" si="142"/>
        <v>390.76684271508481</v>
      </c>
      <c r="BE97">
        <f t="shared" si="143"/>
        <v>1.7355212643237729E-2</v>
      </c>
    </row>
    <row r="98" spans="1:115" x14ac:dyDescent="0.25">
      <c r="A98" s="1">
        <v>75</v>
      </c>
      <c r="B98" s="1" t="s">
        <v>121</v>
      </c>
      <c r="C98" s="1">
        <v>21060206</v>
      </c>
      <c r="D98" s="1">
        <v>1</v>
      </c>
      <c r="E98" s="1">
        <v>0</v>
      </c>
      <c r="F98">
        <f t="shared" si="116"/>
        <v>17.622022971061877</v>
      </c>
      <c r="G98">
        <f t="shared" si="117"/>
        <v>0.18361797549452366</v>
      </c>
      <c r="H98">
        <f t="shared" si="118"/>
        <v>213.64529894577365</v>
      </c>
      <c r="I98">
        <f t="shared" si="119"/>
        <v>8.3884860375444443</v>
      </c>
      <c r="J98">
        <f t="shared" si="120"/>
        <v>3.4009966787705332</v>
      </c>
      <c r="K98">
        <f t="shared" si="121"/>
        <v>36.515254974365234</v>
      </c>
      <c r="L98" s="1">
        <v>0.94644957799999996</v>
      </c>
      <c r="M98">
        <f t="shared" si="122"/>
        <v>2.5295840407278334</v>
      </c>
      <c r="N98" s="1">
        <v>1</v>
      </c>
      <c r="O98">
        <f t="shared" si="123"/>
        <v>5.0591680814556668</v>
      </c>
      <c r="P98" s="1">
        <v>40.721324920654297</v>
      </c>
      <c r="Q98" s="1">
        <v>36.515254974365234</v>
      </c>
      <c r="R98" s="1">
        <v>42.044048309326172</v>
      </c>
      <c r="S98" s="1">
        <v>398.86590576171875</v>
      </c>
      <c r="T98" s="1">
        <v>394.9031982421875</v>
      </c>
      <c r="U98" s="1">
        <v>34.377067565917969</v>
      </c>
      <c r="V98" s="1">
        <v>35.907901763916016</v>
      </c>
      <c r="W98" s="1">
        <v>34.036144256591797</v>
      </c>
      <c r="X98" s="1">
        <v>35.551799774169922</v>
      </c>
      <c r="Y98" s="1">
        <v>500.00164794921875</v>
      </c>
      <c r="Z98" s="1">
        <v>1499.14892578125</v>
      </c>
      <c r="AA98" s="1">
        <v>0.20745499432086945</v>
      </c>
      <c r="AB98" s="1">
        <v>76.277557373046875</v>
      </c>
      <c r="AC98" s="1">
        <v>2.66788649559021</v>
      </c>
      <c r="AD98" s="1">
        <v>0.22127746045589447</v>
      </c>
      <c r="AE98" s="1">
        <v>0.66666668653488159</v>
      </c>
      <c r="AF98" s="1">
        <v>-0.21956524252891541</v>
      </c>
      <c r="AG98" s="1">
        <v>2.737391471862793</v>
      </c>
      <c r="AH98" s="1">
        <v>1</v>
      </c>
      <c r="AI98" s="1">
        <v>0</v>
      </c>
      <c r="AJ98" s="1">
        <v>0.15999999642372131</v>
      </c>
      <c r="AK98" s="1">
        <v>111115</v>
      </c>
      <c r="AL98">
        <f t="shared" si="124"/>
        <v>5.2829190225410905</v>
      </c>
      <c r="AM98">
        <f t="shared" si="125"/>
        <v>8.3884860375444438E-3</v>
      </c>
      <c r="AN98">
        <f t="shared" si="126"/>
        <v>309.66525497436521</v>
      </c>
      <c r="AO98">
        <f t="shared" si="127"/>
        <v>313.87132492065427</v>
      </c>
      <c r="AP98">
        <f t="shared" si="128"/>
        <v>239.86382276362565</v>
      </c>
      <c r="AQ98">
        <f t="shared" si="129"/>
        <v>-0.52613662144458506</v>
      </c>
      <c r="AR98">
        <f t="shared" si="130"/>
        <v>6.1399637157133684</v>
      </c>
      <c r="AS98">
        <f t="shared" si="131"/>
        <v>80.495022745483993</v>
      </c>
      <c r="AT98">
        <f t="shared" si="132"/>
        <v>44.587120981567978</v>
      </c>
      <c r="AU98">
        <f t="shared" si="133"/>
        <v>38.618289947509766</v>
      </c>
      <c r="AV98">
        <f t="shared" si="134"/>
        <v>6.8836088534973481</v>
      </c>
      <c r="AW98">
        <f t="shared" si="135"/>
        <v>0.17718712736178099</v>
      </c>
      <c r="AX98">
        <f t="shared" si="136"/>
        <v>2.7389670369428352</v>
      </c>
      <c r="AY98">
        <f t="shared" si="137"/>
        <v>4.1446418165545129</v>
      </c>
      <c r="AZ98">
        <f t="shared" si="138"/>
        <v>0.11130231198357463</v>
      </c>
      <c r="BA98">
        <f t="shared" si="139"/>
        <v>16.296341547817999</v>
      </c>
      <c r="BB98">
        <f t="shared" si="140"/>
        <v>0.5410067578504355</v>
      </c>
      <c r="BC98">
        <f t="shared" si="141"/>
        <v>43.245622592571252</v>
      </c>
      <c r="BD98">
        <f t="shared" si="142"/>
        <v>390.20089726544501</v>
      </c>
      <c r="BE98">
        <f t="shared" si="143"/>
        <v>1.9530333222318043E-2</v>
      </c>
      <c r="BF98">
        <f>AVERAGE(F84:F98)</f>
        <v>15.948589826829368</v>
      </c>
      <c r="BG98">
        <f>AVERAGE(P84:P98)</f>
        <v>40.715907796223959</v>
      </c>
      <c r="BH98">
        <f>AVERAGE(Q84:Q98)</f>
        <v>36.510397847493486</v>
      </c>
      <c r="BI98">
        <f>AVERAGE(C84:C98)</f>
        <v>21060206</v>
      </c>
      <c r="BJ98">
        <f t="shared" ref="BJ98:DK98" si="144">AVERAGE(D84:D98)</f>
        <v>1</v>
      </c>
      <c r="BK98">
        <f t="shared" si="144"/>
        <v>0</v>
      </c>
      <c r="BL98">
        <f t="shared" si="144"/>
        <v>15.948589826829368</v>
      </c>
      <c r="BM98">
        <f t="shared" si="144"/>
        <v>0.18239822795086919</v>
      </c>
      <c r="BN98">
        <f t="shared" si="144"/>
        <v>227.55319704987269</v>
      </c>
      <c r="BO98">
        <f t="shared" si="144"/>
        <v>8.3300115141387447</v>
      </c>
      <c r="BP98">
        <f t="shared" si="144"/>
        <v>3.3991337738538614</v>
      </c>
      <c r="BQ98">
        <f t="shared" si="144"/>
        <v>36.510397847493486</v>
      </c>
      <c r="BR98">
        <f t="shared" si="144"/>
        <v>0.94644957799999974</v>
      </c>
      <c r="BS98">
        <f t="shared" si="144"/>
        <v>2.5295840407278334</v>
      </c>
      <c r="BT98">
        <f t="shared" si="144"/>
        <v>1</v>
      </c>
      <c r="BU98">
        <f t="shared" si="144"/>
        <v>5.0591680814556668</v>
      </c>
      <c r="BV98">
        <f t="shared" si="144"/>
        <v>40.715907796223959</v>
      </c>
      <c r="BW98">
        <f t="shared" si="144"/>
        <v>36.510397847493486</v>
      </c>
      <c r="BX98">
        <f t="shared" si="144"/>
        <v>42.037968699137373</v>
      </c>
      <c r="BY98">
        <f t="shared" si="144"/>
        <v>398.9321248372396</v>
      </c>
      <c r="BZ98">
        <f t="shared" si="144"/>
        <v>395.29008178710939</v>
      </c>
      <c r="CA98">
        <f t="shared" si="144"/>
        <v>34.390707143147786</v>
      </c>
      <c r="CB98">
        <f t="shared" si="144"/>
        <v>35.910799662272133</v>
      </c>
      <c r="CC98">
        <f t="shared" si="144"/>
        <v>34.059566752115884</v>
      </c>
      <c r="CD98">
        <f t="shared" si="144"/>
        <v>35.565020751953128</v>
      </c>
      <c r="CE98">
        <f t="shared" si="144"/>
        <v>500.02321777343752</v>
      </c>
      <c r="CF98">
        <f t="shared" si="144"/>
        <v>1499.2743733723958</v>
      </c>
      <c r="CG98">
        <f t="shared" si="144"/>
        <v>0.18999200860659282</v>
      </c>
      <c r="CH98">
        <f t="shared" si="144"/>
        <v>76.27779846191406</v>
      </c>
      <c r="CI98">
        <f t="shared" si="144"/>
        <v>2.66788649559021</v>
      </c>
      <c r="CJ98">
        <f t="shared" si="144"/>
        <v>0.22127746045589447</v>
      </c>
      <c r="CK98">
        <f t="shared" si="144"/>
        <v>0.66666668653488159</v>
      </c>
      <c r="CL98">
        <f t="shared" si="144"/>
        <v>-0.21956524252891541</v>
      </c>
      <c r="CM98">
        <f t="shared" si="144"/>
        <v>2.737391471862793</v>
      </c>
      <c r="CN98">
        <f t="shared" si="144"/>
        <v>1</v>
      </c>
      <c r="CO98">
        <f t="shared" si="144"/>
        <v>0</v>
      </c>
      <c r="CP98">
        <f t="shared" si="144"/>
        <v>0.15999999642372131</v>
      </c>
      <c r="CQ98">
        <f t="shared" si="144"/>
        <v>111115</v>
      </c>
      <c r="CR98">
        <f t="shared" si="144"/>
        <v>5.2831469250593033</v>
      </c>
      <c r="CS98">
        <f t="shared" si="144"/>
        <v>8.3300115141387455E-3</v>
      </c>
      <c r="CT98">
        <f t="shared" si="144"/>
        <v>309.66039784749347</v>
      </c>
      <c r="CU98">
        <f t="shared" si="144"/>
        <v>313.86590779622395</v>
      </c>
      <c r="CV98">
        <f t="shared" si="144"/>
        <v>239.88389437776036</v>
      </c>
      <c r="CW98">
        <f t="shared" si="144"/>
        <v>-0.50801224528428301</v>
      </c>
      <c r="CX98">
        <f t="shared" si="144"/>
        <v>6.1383305132734129</v>
      </c>
      <c r="CY98">
        <f t="shared" si="144"/>
        <v>80.473357134526267</v>
      </c>
      <c r="CZ98">
        <f t="shared" si="144"/>
        <v>44.562557472254142</v>
      </c>
      <c r="DA98">
        <f t="shared" si="144"/>
        <v>38.613152821858726</v>
      </c>
      <c r="DB98">
        <f t="shared" si="144"/>
        <v>6.8817012532261339</v>
      </c>
      <c r="DC98">
        <f t="shared" si="144"/>
        <v>0.17605086078116028</v>
      </c>
      <c r="DD98">
        <f t="shared" si="144"/>
        <v>2.739196739419552</v>
      </c>
      <c r="DE98">
        <f t="shared" si="144"/>
        <v>4.1425045138065819</v>
      </c>
      <c r="DF98">
        <f t="shared" si="144"/>
        <v>0.11058498087790533</v>
      </c>
      <c r="DG98">
        <f t="shared" si="144"/>
        <v>17.357259293753614</v>
      </c>
      <c r="DH98">
        <f t="shared" si="144"/>
        <v>0.5756727269412456</v>
      </c>
      <c r="DI98">
        <f t="shared" si="144"/>
        <v>43.248978649150629</v>
      </c>
      <c r="DJ98">
        <f t="shared" si="144"/>
        <v>391.03432354394289</v>
      </c>
      <c r="DK98">
        <f t="shared" si="144"/>
        <v>1.7640137649534871E-2</v>
      </c>
    </row>
    <row r="99" spans="1:115" x14ac:dyDescent="0.25">
      <c r="A99" s="1" t="s">
        <v>9</v>
      </c>
      <c r="B99" s="1" t="s">
        <v>122</v>
      </c>
    </row>
    <row r="100" spans="1:115" x14ac:dyDescent="0.25">
      <c r="A100" s="1" t="s">
        <v>9</v>
      </c>
      <c r="B100" s="1" t="s">
        <v>123</v>
      </c>
    </row>
    <row r="101" spans="1:115" x14ac:dyDescent="0.25">
      <c r="A101" s="1" t="s">
        <v>9</v>
      </c>
      <c r="B101" s="1" t="s">
        <v>124</v>
      </c>
    </row>
    <row r="102" spans="1:115" x14ac:dyDescent="0.25">
      <c r="A102" s="1">
        <v>76</v>
      </c>
      <c r="B102" s="1" t="s">
        <v>125</v>
      </c>
      <c r="C102" s="1">
        <v>21060206</v>
      </c>
      <c r="D102" s="1">
        <v>1</v>
      </c>
      <c r="E102" s="1">
        <v>0</v>
      </c>
      <c r="F102">
        <f t="shared" ref="F102:F116" si="145">(S102-T102*(1000-U102)/(1000-V102))*AL102</f>
        <v>14.632859619281517</v>
      </c>
      <c r="G102">
        <f t="shared" ref="G102:G116" si="146">IF(AW102&lt;&gt;0,1/(1/AW102-1/O102),0)</f>
        <v>0.16526720275674858</v>
      </c>
      <c r="H102">
        <f t="shared" ref="H102:H116" si="147">((AZ102-AM102/2)*T102-F102)/(AZ102+AM102/2)</f>
        <v>224.92580139860846</v>
      </c>
      <c r="I102">
        <f t="shared" ref="I102:I116" si="148">AM102*1000</f>
        <v>8.3721957530335924</v>
      </c>
      <c r="J102">
        <f t="shared" ref="J102:J116" si="149">(AR102-AX102)</f>
        <v>3.7120150878863698</v>
      </c>
      <c r="K102">
        <f t="shared" ref="K102:K116" si="150">(Q102+AQ102*E102)</f>
        <v>39.376842498779297</v>
      </c>
      <c r="L102" s="1">
        <v>0.94644957799999996</v>
      </c>
      <c r="M102">
        <f t="shared" ref="M102:M116" si="151">(L102*AF102+AG102)</f>
        <v>2.5295840407278334</v>
      </c>
      <c r="N102" s="1">
        <v>1</v>
      </c>
      <c r="O102">
        <f t="shared" ref="O102:O116" si="152">M102*(N102+1)*(N102+1)/(N102*N102+1)</f>
        <v>5.0591680814556668</v>
      </c>
      <c r="P102" s="1">
        <v>45.108375549316406</v>
      </c>
      <c r="Q102" s="1">
        <v>39.376842498779297</v>
      </c>
      <c r="R102" s="1">
        <v>47.009841918945313</v>
      </c>
      <c r="S102" s="1">
        <v>399.83804321289062</v>
      </c>
      <c r="T102" s="1">
        <v>396.43963623046875</v>
      </c>
      <c r="U102" s="1">
        <v>43.829666137695313</v>
      </c>
      <c r="V102" s="1">
        <v>45.342708587646484</v>
      </c>
      <c r="W102" s="1">
        <v>34.490028381347656</v>
      </c>
      <c r="X102" s="1">
        <v>35.680656433105469</v>
      </c>
      <c r="Y102" s="1">
        <v>499.95767211914062</v>
      </c>
      <c r="Z102" s="1">
        <v>1501.6329345703125</v>
      </c>
      <c r="AA102" s="1">
        <v>0.19797205924987793</v>
      </c>
      <c r="AB102" s="1">
        <v>76.271621704101563</v>
      </c>
      <c r="AC102" s="1">
        <v>1.59593665599823</v>
      </c>
      <c r="AD102" s="1">
        <v>6.3441618112847209E-4</v>
      </c>
      <c r="AE102" s="1">
        <v>0.66666668653488159</v>
      </c>
      <c r="AF102" s="1">
        <v>-0.21956524252891541</v>
      </c>
      <c r="AG102" s="1">
        <v>2.737391471862793</v>
      </c>
      <c r="AH102" s="1">
        <v>1</v>
      </c>
      <c r="AI102" s="1">
        <v>0</v>
      </c>
      <c r="AJ102" s="1">
        <v>0.15999999642372131</v>
      </c>
      <c r="AK102" s="1">
        <v>111115</v>
      </c>
      <c r="AL102">
        <f t="shared" ref="AL102:AL116" si="153">Y102*0.000001/(L102*0.0001)</f>
        <v>5.2824543825739934</v>
      </c>
      <c r="AM102">
        <f t="shared" ref="AM102:AM116" si="154">(V102-U102)/(1000-V102)*AL102</f>
        <v>8.3721957530335928E-3</v>
      </c>
      <c r="AN102">
        <f t="shared" ref="AN102:AN116" si="155">(Q102+273.15)</f>
        <v>312.52684249877927</v>
      </c>
      <c r="AO102">
        <f t="shared" ref="AO102:AO116" si="156">(P102+273.15)</f>
        <v>318.25837554931638</v>
      </c>
      <c r="AP102">
        <f t="shared" ref="AP102:AP116" si="157">(Z102*AH102+AA102*AI102)*AJ102</f>
        <v>240.26126416099214</v>
      </c>
      <c r="AQ102">
        <f t="shared" ref="AQ102:AQ116" si="158">((AP102+0.00000010773*(AO102^4-AN102^4))-AM102*44100)/(M102*51.4+0.00000043092*AN102^3)</f>
        <v>-0.35942394396547656</v>
      </c>
      <c r="AR102">
        <f t="shared" ref="AR102:AR116" si="159">0.61365*EXP(17.502*K102/(240.97+K102))</f>
        <v>7.1703770043226598</v>
      </c>
      <c r="AS102">
        <f t="shared" ref="AS102:AS116" si="160">AR102*1000/AB102</f>
        <v>94.011073111050251</v>
      </c>
      <c r="AT102">
        <f t="shared" ref="AT102:AT116" si="161">(AS102-V102)</f>
        <v>48.668364523403767</v>
      </c>
      <c r="AU102">
        <f t="shared" ref="AU102:AU116" si="162">IF(E102,Q102,(P102+Q102)/2)</f>
        <v>42.242609024047852</v>
      </c>
      <c r="AV102">
        <f t="shared" ref="AV102:AV116" si="163">0.61365*EXP(17.502*AU102/(240.97+AU102))</f>
        <v>8.3493380618369688</v>
      </c>
      <c r="AW102">
        <f t="shared" ref="AW102:AW116" si="164">IF(AT102&lt;&gt;0,(1000-(AS102+V102)/2)/AT102*AM102,0)</f>
        <v>0.16003922177484661</v>
      </c>
      <c r="AX102">
        <f t="shared" ref="AX102:AX116" si="165">V102*AB102/1000</f>
        <v>3.45836191643629</v>
      </c>
      <c r="AY102">
        <f t="shared" ref="AY102:AY116" si="166">(AV102-AX102)</f>
        <v>4.8909761454006784</v>
      </c>
      <c r="AZ102">
        <f t="shared" ref="AZ102:AZ116" si="167">1/(1.6/G102+1.37/O102)</f>
        <v>0.10048143448705729</v>
      </c>
      <c r="BA102">
        <f t="shared" ref="BA102:BA116" si="168">H102*AB102*0.001</f>
        <v>17.155455635766543</v>
      </c>
      <c r="BB102">
        <f t="shared" ref="BB102:BB116" si="169">H102/T102</f>
        <v>0.56736456409179192</v>
      </c>
      <c r="BC102">
        <f t="shared" ref="BC102:BC116" si="170">(1-AM102*AB102/AR102/G102)*100</f>
        <v>46.114280307027187</v>
      </c>
      <c r="BD102">
        <f t="shared" ref="BD102:BD116" si="171">(T102-F102/(O102/1.35))</f>
        <v>392.53497044985562</v>
      </c>
      <c r="BE102">
        <f t="shared" ref="BE102:BE116" si="172">F102*BC102/100/BD102</f>
        <v>1.7190412090000714E-2</v>
      </c>
    </row>
    <row r="103" spans="1:115" x14ac:dyDescent="0.25">
      <c r="A103" s="1">
        <v>77</v>
      </c>
      <c r="B103" s="1" t="s">
        <v>126</v>
      </c>
      <c r="C103" s="1">
        <v>21060206</v>
      </c>
      <c r="D103" s="1">
        <v>1</v>
      </c>
      <c r="E103" s="1">
        <v>0</v>
      </c>
      <c r="F103">
        <f t="shared" si="145"/>
        <v>15.068830869318765</v>
      </c>
      <c r="G103">
        <f t="shared" si="146"/>
        <v>0.16502445468385249</v>
      </c>
      <c r="H103">
        <f t="shared" si="147"/>
        <v>220.53321252204398</v>
      </c>
      <c r="I103">
        <f t="shared" si="148"/>
        <v>8.3575207553710289</v>
      </c>
      <c r="J103">
        <f t="shared" si="149"/>
        <v>3.7108297589357542</v>
      </c>
      <c r="K103">
        <f t="shared" si="150"/>
        <v>39.373012542724609</v>
      </c>
      <c r="L103" s="1">
        <v>0.94644957799999996</v>
      </c>
      <c r="M103">
        <f t="shared" si="151"/>
        <v>2.5295840407278334</v>
      </c>
      <c r="N103" s="1">
        <v>1</v>
      </c>
      <c r="O103">
        <f t="shared" si="152"/>
        <v>5.0591680814556668</v>
      </c>
      <c r="P103" s="1">
        <v>45.108150482177734</v>
      </c>
      <c r="Q103" s="1">
        <v>39.373012542724609</v>
      </c>
      <c r="R103" s="1">
        <v>47.009567260742187</v>
      </c>
      <c r="S103" s="1">
        <v>399.8875732421875</v>
      </c>
      <c r="T103" s="1">
        <v>396.40780639648437</v>
      </c>
      <c r="U103" s="1">
        <v>43.828578948974609</v>
      </c>
      <c r="V103" s="1">
        <v>45.338966369628906</v>
      </c>
      <c r="W103" s="1">
        <v>34.489547729492187</v>
      </c>
      <c r="X103" s="1">
        <v>35.678096771240234</v>
      </c>
      <c r="Y103" s="1">
        <v>499.96060180664062</v>
      </c>
      <c r="Z103" s="1">
        <v>1501.6771240234375</v>
      </c>
      <c r="AA103" s="1">
        <v>0.22642344236373901</v>
      </c>
      <c r="AB103" s="1">
        <v>76.271560668945313</v>
      </c>
      <c r="AC103" s="1">
        <v>1.59593665599823</v>
      </c>
      <c r="AD103" s="1">
        <v>6.3441618112847209E-4</v>
      </c>
      <c r="AE103" s="1">
        <v>0.66666668653488159</v>
      </c>
      <c r="AF103" s="1">
        <v>-0.21956524252891541</v>
      </c>
      <c r="AG103" s="1">
        <v>2.737391471862793</v>
      </c>
      <c r="AH103" s="1">
        <v>1</v>
      </c>
      <c r="AI103" s="1">
        <v>0</v>
      </c>
      <c r="AJ103" s="1">
        <v>0.15999999642372131</v>
      </c>
      <c r="AK103" s="1">
        <v>111115</v>
      </c>
      <c r="AL103">
        <f t="shared" si="153"/>
        <v>5.2824853370756175</v>
      </c>
      <c r="AM103">
        <f t="shared" si="154"/>
        <v>8.3575207553710281E-3</v>
      </c>
      <c r="AN103">
        <f t="shared" si="155"/>
        <v>312.52301254272459</v>
      </c>
      <c r="AO103">
        <f t="shared" si="156"/>
        <v>318.25815048217771</v>
      </c>
      <c r="AP103">
        <f t="shared" si="157"/>
        <v>240.26833447333411</v>
      </c>
      <c r="AQ103">
        <f t="shared" si="158"/>
        <v>-0.35452560282658757</v>
      </c>
      <c r="AR103">
        <f t="shared" si="159"/>
        <v>7.1689034830641765</v>
      </c>
      <c r="AS103">
        <f t="shared" si="160"/>
        <v>93.991828935828551</v>
      </c>
      <c r="AT103">
        <f t="shared" si="161"/>
        <v>48.652862566199644</v>
      </c>
      <c r="AU103">
        <f t="shared" si="162"/>
        <v>42.240581512451172</v>
      </c>
      <c r="AV103">
        <f t="shared" si="163"/>
        <v>8.34844799864835</v>
      </c>
      <c r="AW103">
        <f t="shared" si="164"/>
        <v>0.15981157815694197</v>
      </c>
      <c r="AX103">
        <f t="shared" si="165"/>
        <v>3.4580737241284223</v>
      </c>
      <c r="AY103">
        <f t="shared" si="166"/>
        <v>4.8903742745199281</v>
      </c>
      <c r="AZ103">
        <f t="shared" si="167"/>
        <v>0.10033785531947169</v>
      </c>
      <c r="BA103">
        <f t="shared" si="168"/>
        <v>16.820412298392487</v>
      </c>
      <c r="BB103">
        <f t="shared" si="169"/>
        <v>0.55632913621652591</v>
      </c>
      <c r="BC103">
        <f t="shared" si="170"/>
        <v>46.118576968445211</v>
      </c>
      <c r="BD103">
        <f t="shared" si="171"/>
        <v>392.38680504882268</v>
      </c>
      <c r="BE103">
        <f t="shared" si="172"/>
        <v>1.7710917577483044E-2</v>
      </c>
    </row>
    <row r="104" spans="1:115" x14ac:dyDescent="0.25">
      <c r="A104" s="1">
        <v>78</v>
      </c>
      <c r="B104" s="1" t="s">
        <v>126</v>
      </c>
      <c r="C104" s="1">
        <v>21060206</v>
      </c>
      <c r="D104" s="1">
        <v>1</v>
      </c>
      <c r="E104" s="1">
        <v>0</v>
      </c>
      <c r="F104">
        <f t="shared" si="145"/>
        <v>15.068830869318765</v>
      </c>
      <c r="G104">
        <f t="shared" si="146"/>
        <v>0.16502445468385249</v>
      </c>
      <c r="H104">
        <f t="shared" si="147"/>
        <v>220.53321252204398</v>
      </c>
      <c r="I104">
        <f t="shared" si="148"/>
        <v>8.3575207553710289</v>
      </c>
      <c r="J104">
        <f t="shared" si="149"/>
        <v>3.7108297589357542</v>
      </c>
      <c r="K104">
        <f t="shared" si="150"/>
        <v>39.373012542724609</v>
      </c>
      <c r="L104" s="1">
        <v>0.94644957799999996</v>
      </c>
      <c r="M104">
        <f t="shared" si="151"/>
        <v>2.5295840407278334</v>
      </c>
      <c r="N104" s="1">
        <v>1</v>
      </c>
      <c r="O104">
        <f t="shared" si="152"/>
        <v>5.0591680814556668</v>
      </c>
      <c r="P104" s="1">
        <v>45.108150482177734</v>
      </c>
      <c r="Q104" s="1">
        <v>39.373012542724609</v>
      </c>
      <c r="R104" s="1">
        <v>47.009567260742187</v>
      </c>
      <c r="S104" s="1">
        <v>399.8875732421875</v>
      </c>
      <c r="T104" s="1">
        <v>396.40780639648437</v>
      </c>
      <c r="U104" s="1">
        <v>43.828578948974609</v>
      </c>
      <c r="V104" s="1">
        <v>45.338966369628906</v>
      </c>
      <c r="W104" s="1">
        <v>34.489547729492187</v>
      </c>
      <c r="X104" s="1">
        <v>35.678096771240234</v>
      </c>
      <c r="Y104" s="1">
        <v>499.96060180664062</v>
      </c>
      <c r="Z104" s="1">
        <v>1501.6771240234375</v>
      </c>
      <c r="AA104" s="1">
        <v>0.22642344236373901</v>
      </c>
      <c r="AB104" s="1">
        <v>76.271560668945313</v>
      </c>
      <c r="AC104" s="1">
        <v>1.59593665599823</v>
      </c>
      <c r="AD104" s="1">
        <v>6.3441618112847209E-4</v>
      </c>
      <c r="AE104" s="1">
        <v>0.66666668653488159</v>
      </c>
      <c r="AF104" s="1">
        <v>-0.21956524252891541</v>
      </c>
      <c r="AG104" s="1">
        <v>2.737391471862793</v>
      </c>
      <c r="AH104" s="1">
        <v>1</v>
      </c>
      <c r="AI104" s="1">
        <v>0</v>
      </c>
      <c r="AJ104" s="1">
        <v>0.15999999642372131</v>
      </c>
      <c r="AK104" s="1">
        <v>111115</v>
      </c>
      <c r="AL104">
        <f t="shared" si="153"/>
        <v>5.2824853370756175</v>
      </c>
      <c r="AM104">
        <f t="shared" si="154"/>
        <v>8.3575207553710281E-3</v>
      </c>
      <c r="AN104">
        <f t="shared" si="155"/>
        <v>312.52301254272459</v>
      </c>
      <c r="AO104">
        <f t="shared" si="156"/>
        <v>318.25815048217771</v>
      </c>
      <c r="AP104">
        <f t="shared" si="157"/>
        <v>240.26833447333411</v>
      </c>
      <c r="AQ104">
        <f t="shared" si="158"/>
        <v>-0.35452560282658757</v>
      </c>
      <c r="AR104">
        <f t="shared" si="159"/>
        <v>7.1689034830641765</v>
      </c>
      <c r="AS104">
        <f t="shared" si="160"/>
        <v>93.991828935828551</v>
      </c>
      <c r="AT104">
        <f t="shared" si="161"/>
        <v>48.652862566199644</v>
      </c>
      <c r="AU104">
        <f t="shared" si="162"/>
        <v>42.240581512451172</v>
      </c>
      <c r="AV104">
        <f t="shared" si="163"/>
        <v>8.34844799864835</v>
      </c>
      <c r="AW104">
        <f t="shared" si="164"/>
        <v>0.15981157815694197</v>
      </c>
      <c r="AX104">
        <f t="shared" si="165"/>
        <v>3.4580737241284223</v>
      </c>
      <c r="AY104">
        <f t="shared" si="166"/>
        <v>4.8903742745199281</v>
      </c>
      <c r="AZ104">
        <f t="shared" si="167"/>
        <v>0.10033785531947169</v>
      </c>
      <c r="BA104">
        <f t="shared" si="168"/>
        <v>16.820412298392487</v>
      </c>
      <c r="BB104">
        <f t="shared" si="169"/>
        <v>0.55632913621652591</v>
      </c>
      <c r="BC104">
        <f t="shared" si="170"/>
        <v>46.118576968445211</v>
      </c>
      <c r="BD104">
        <f t="shared" si="171"/>
        <v>392.38680504882268</v>
      </c>
      <c r="BE104">
        <f t="shared" si="172"/>
        <v>1.7710917577483044E-2</v>
      </c>
    </row>
    <row r="105" spans="1:115" x14ac:dyDescent="0.25">
      <c r="A105" s="1">
        <v>79</v>
      </c>
      <c r="B105" s="1" t="s">
        <v>126</v>
      </c>
      <c r="C105" s="1">
        <v>21060206</v>
      </c>
      <c r="D105" s="1">
        <v>1</v>
      </c>
      <c r="E105" s="1">
        <v>0</v>
      </c>
      <c r="F105">
        <f t="shared" si="145"/>
        <v>15.402787719097637</v>
      </c>
      <c r="G105">
        <f t="shared" si="146"/>
        <v>0.16555497723244855</v>
      </c>
      <c r="H105">
        <f t="shared" si="147"/>
        <v>217.78790849743365</v>
      </c>
      <c r="I105">
        <f t="shared" si="148"/>
        <v>8.3835457159409632</v>
      </c>
      <c r="J105">
        <f t="shared" si="149"/>
        <v>3.710837291192397</v>
      </c>
      <c r="K105">
        <f t="shared" si="150"/>
        <v>39.373310089111328</v>
      </c>
      <c r="L105" s="1">
        <v>0.94644957799999996</v>
      </c>
      <c r="M105">
        <f t="shared" si="151"/>
        <v>2.5295840407278334</v>
      </c>
      <c r="N105" s="1">
        <v>1</v>
      </c>
      <c r="O105">
        <f t="shared" si="152"/>
        <v>5.0591680814556668</v>
      </c>
      <c r="P105" s="1">
        <v>45.107547760009766</v>
      </c>
      <c r="Q105" s="1">
        <v>39.373310089111328</v>
      </c>
      <c r="R105" s="1">
        <v>47.009483337402344</v>
      </c>
      <c r="S105" s="1">
        <v>399.94219970703125</v>
      </c>
      <c r="T105" s="1">
        <v>396.39715576171875</v>
      </c>
      <c r="U105" s="1">
        <v>43.825119018554687</v>
      </c>
      <c r="V105" s="1">
        <v>45.340259552001953</v>
      </c>
      <c r="W105" s="1">
        <v>34.48797607421875</v>
      </c>
      <c r="X105" s="1">
        <v>35.680309295654297</v>
      </c>
      <c r="Y105" s="1">
        <v>499.9434814453125</v>
      </c>
      <c r="Z105" s="1">
        <v>1501.564697265625</v>
      </c>
      <c r="AA105" s="1">
        <v>0.22879357635974884</v>
      </c>
      <c r="AB105" s="1">
        <v>76.271743774414063</v>
      </c>
      <c r="AC105" s="1">
        <v>1.59593665599823</v>
      </c>
      <c r="AD105" s="1">
        <v>6.3441618112847209E-4</v>
      </c>
      <c r="AE105" s="1">
        <v>0.66666668653488159</v>
      </c>
      <c r="AF105" s="1">
        <v>-0.21956524252891541</v>
      </c>
      <c r="AG105" s="1">
        <v>2.737391471862793</v>
      </c>
      <c r="AH105" s="1">
        <v>1</v>
      </c>
      <c r="AI105" s="1">
        <v>0</v>
      </c>
      <c r="AJ105" s="1">
        <v>0.15999999642372131</v>
      </c>
      <c r="AK105" s="1">
        <v>111115</v>
      </c>
      <c r="AL105">
        <f t="shared" si="153"/>
        <v>5.2823044467067488</v>
      </c>
      <c r="AM105">
        <f t="shared" si="154"/>
        <v>8.3835457159409637E-3</v>
      </c>
      <c r="AN105">
        <f t="shared" si="155"/>
        <v>312.52331008911131</v>
      </c>
      <c r="AO105">
        <f t="shared" si="156"/>
        <v>318.25754776000974</v>
      </c>
      <c r="AP105">
        <f t="shared" si="157"/>
        <v>240.25034619248618</v>
      </c>
      <c r="AQ105">
        <f t="shared" si="158"/>
        <v>-0.36275307649633232</v>
      </c>
      <c r="AR105">
        <f t="shared" si="159"/>
        <v>7.1690179504081195</v>
      </c>
      <c r="AS105">
        <f t="shared" si="160"/>
        <v>93.993104072874516</v>
      </c>
      <c r="AT105">
        <f t="shared" si="161"/>
        <v>48.652844520872563</v>
      </c>
      <c r="AU105">
        <f t="shared" si="162"/>
        <v>42.240428924560547</v>
      </c>
      <c r="AV105">
        <f t="shared" si="163"/>
        <v>8.3483810169718815</v>
      </c>
      <c r="AW105">
        <f t="shared" si="164"/>
        <v>0.16030906272586826</v>
      </c>
      <c r="AX105">
        <f t="shared" si="165"/>
        <v>3.4581806592157225</v>
      </c>
      <c r="AY105">
        <f t="shared" si="166"/>
        <v>4.890200357756159</v>
      </c>
      <c r="AZ105">
        <f t="shared" si="167"/>
        <v>0.10065163073348204</v>
      </c>
      <c r="BA105">
        <f t="shared" si="168"/>
        <v>16.611063554081792</v>
      </c>
      <c r="BB105">
        <f t="shared" si="169"/>
        <v>0.54941844393139327</v>
      </c>
      <c r="BC105">
        <f t="shared" si="170"/>
        <v>46.124724644706852</v>
      </c>
      <c r="BD105">
        <f t="shared" si="171"/>
        <v>392.28704060325998</v>
      </c>
      <c r="BE105">
        <f t="shared" si="172"/>
        <v>1.8110446401994825E-2</v>
      </c>
    </row>
    <row r="106" spans="1:115" x14ac:dyDescent="0.25">
      <c r="A106" s="1">
        <v>80</v>
      </c>
      <c r="B106" s="1" t="s">
        <v>127</v>
      </c>
      <c r="C106" s="1">
        <v>21060206</v>
      </c>
      <c r="D106" s="1">
        <v>1</v>
      </c>
      <c r="E106" s="1">
        <v>0</v>
      </c>
      <c r="F106">
        <f t="shared" si="145"/>
        <v>15.452822936197141</v>
      </c>
      <c r="G106">
        <f t="shared" si="146"/>
        <v>0.16536211735934916</v>
      </c>
      <c r="H106">
        <f t="shared" si="147"/>
        <v>217.14851272835278</v>
      </c>
      <c r="I106">
        <f t="shared" si="148"/>
        <v>8.3721854285128412</v>
      </c>
      <c r="J106">
        <f t="shared" si="149"/>
        <v>3.7100436043098748</v>
      </c>
      <c r="K106">
        <f t="shared" si="150"/>
        <v>39.370384216308594</v>
      </c>
      <c r="L106" s="1">
        <v>0.94644957799999996</v>
      </c>
      <c r="M106">
        <f t="shared" si="151"/>
        <v>2.5295840407278334</v>
      </c>
      <c r="N106" s="1">
        <v>1</v>
      </c>
      <c r="O106">
        <f t="shared" si="152"/>
        <v>5.0591680814556668</v>
      </c>
      <c r="P106" s="1">
        <v>45.106849670410156</v>
      </c>
      <c r="Q106" s="1">
        <v>39.370384216308594</v>
      </c>
      <c r="R106" s="1">
        <v>47.008888244628906</v>
      </c>
      <c r="S106" s="1">
        <v>399.950439453125</v>
      </c>
      <c r="T106" s="1">
        <v>396.396728515625</v>
      </c>
      <c r="U106" s="1">
        <v>43.822662353515625</v>
      </c>
      <c r="V106" s="1">
        <v>45.335777282714844</v>
      </c>
      <c r="W106" s="1">
        <v>34.487380981445313</v>
      </c>
      <c r="X106" s="1">
        <v>35.678165435791016</v>
      </c>
      <c r="Y106" s="1">
        <v>499.93673706054687</v>
      </c>
      <c r="Z106" s="1">
        <v>1501.3450927734375</v>
      </c>
      <c r="AA106" s="1">
        <v>0.18374472856521606</v>
      </c>
      <c r="AB106" s="1">
        <v>76.271965026855469</v>
      </c>
      <c r="AC106" s="1">
        <v>1.59593665599823</v>
      </c>
      <c r="AD106" s="1">
        <v>6.3441618112847209E-4</v>
      </c>
      <c r="AE106" s="1">
        <v>0.66666668653488159</v>
      </c>
      <c r="AF106" s="1">
        <v>-0.21956524252891541</v>
      </c>
      <c r="AG106" s="1">
        <v>2.737391471862793</v>
      </c>
      <c r="AH106" s="1">
        <v>1</v>
      </c>
      <c r="AI106" s="1">
        <v>0</v>
      </c>
      <c r="AJ106" s="1">
        <v>0.15999999642372131</v>
      </c>
      <c r="AK106" s="1">
        <v>111115</v>
      </c>
      <c r="AL106">
        <f t="shared" si="153"/>
        <v>5.2822331868644667</v>
      </c>
      <c r="AM106">
        <f t="shared" si="154"/>
        <v>8.3721854285128405E-3</v>
      </c>
      <c r="AN106">
        <f t="shared" si="155"/>
        <v>312.52038421630857</v>
      </c>
      <c r="AO106">
        <f t="shared" si="156"/>
        <v>318.25684967041013</v>
      </c>
      <c r="AP106">
        <f t="shared" si="157"/>
        <v>240.21520947452154</v>
      </c>
      <c r="AQ106">
        <f t="shared" si="158"/>
        <v>-0.35929919115732301</v>
      </c>
      <c r="AR106">
        <f t="shared" si="159"/>
        <v>7.1678924236824102</v>
      </c>
      <c r="AS106">
        <f t="shared" si="160"/>
        <v>93.978074658999347</v>
      </c>
      <c r="AT106">
        <f t="shared" si="161"/>
        <v>48.642297376284503</v>
      </c>
      <c r="AU106">
        <f t="shared" si="162"/>
        <v>42.238616943359375</v>
      </c>
      <c r="AV106">
        <f t="shared" si="163"/>
        <v>8.3475856451281345</v>
      </c>
      <c r="AW106">
        <f t="shared" si="164"/>
        <v>0.16012822477628605</v>
      </c>
      <c r="AX106">
        <f t="shared" si="165"/>
        <v>3.4578488193725354</v>
      </c>
      <c r="AY106">
        <f t="shared" si="166"/>
        <v>4.8897368257555991</v>
      </c>
      <c r="AZ106">
        <f t="shared" si="167"/>
        <v>0.10053757088339663</v>
      </c>
      <c r="BA106">
        <f t="shared" si="168"/>
        <v>16.562343768450603</v>
      </c>
      <c r="BB106">
        <f t="shared" si="169"/>
        <v>0.54780601631477222</v>
      </c>
      <c r="BC106">
        <f t="shared" si="170"/>
        <v>46.126366093938977</v>
      </c>
      <c r="BD106">
        <f t="shared" si="171"/>
        <v>392.27326184521866</v>
      </c>
      <c r="BE106">
        <f t="shared" si="172"/>
        <v>1.8170562137908158E-2</v>
      </c>
    </row>
    <row r="107" spans="1:115" x14ac:dyDescent="0.25">
      <c r="A107" s="1">
        <v>81</v>
      </c>
      <c r="B107" s="1" t="s">
        <v>127</v>
      </c>
      <c r="C107" s="1">
        <v>21060206</v>
      </c>
      <c r="D107" s="1">
        <v>1</v>
      </c>
      <c r="E107" s="1">
        <v>0</v>
      </c>
      <c r="F107">
        <f t="shared" si="145"/>
        <v>15.429929489472757</v>
      </c>
      <c r="G107">
        <f t="shared" si="146"/>
        <v>0.16562813841255311</v>
      </c>
      <c r="H107">
        <f t="shared" si="147"/>
        <v>217.59806204885646</v>
      </c>
      <c r="I107">
        <f t="shared" si="148"/>
        <v>8.3849869257591969</v>
      </c>
      <c r="J107">
        <f t="shared" si="149"/>
        <v>3.7099604503999246</v>
      </c>
      <c r="K107">
        <f t="shared" si="150"/>
        <v>39.369903564453125</v>
      </c>
      <c r="L107" s="1">
        <v>0.94644957799999996</v>
      </c>
      <c r="M107">
        <f t="shared" si="151"/>
        <v>2.5295840407278334</v>
      </c>
      <c r="N107" s="1">
        <v>1</v>
      </c>
      <c r="O107">
        <f t="shared" si="152"/>
        <v>5.0591680814556668</v>
      </c>
      <c r="P107" s="1">
        <v>45.105789184570313</v>
      </c>
      <c r="Q107" s="1">
        <v>39.369903564453125</v>
      </c>
      <c r="R107" s="1">
        <v>47.008350372314453</v>
      </c>
      <c r="S107" s="1">
        <v>399.94692993164063</v>
      </c>
      <c r="T107" s="1">
        <v>396.39657592773437</v>
      </c>
      <c r="U107" s="1">
        <v>43.818828582763672</v>
      </c>
      <c r="V107" s="1">
        <v>45.334266662597656</v>
      </c>
      <c r="W107" s="1">
        <v>34.486385345458984</v>
      </c>
      <c r="X107" s="1">
        <v>35.679069519042969</v>
      </c>
      <c r="Y107" s="1">
        <v>499.93438720703125</v>
      </c>
      <c r="Z107" s="1">
        <v>1501.1539306640625</v>
      </c>
      <c r="AA107" s="1">
        <v>0.13751161098480225</v>
      </c>
      <c r="AB107" s="1">
        <v>76.272262573242188</v>
      </c>
      <c r="AC107" s="1">
        <v>1.59593665599823</v>
      </c>
      <c r="AD107" s="1">
        <v>6.3441618112847209E-4</v>
      </c>
      <c r="AE107" s="1">
        <v>0.66666668653488159</v>
      </c>
      <c r="AF107" s="1">
        <v>-0.21956524252891541</v>
      </c>
      <c r="AG107" s="1">
        <v>2.737391471862793</v>
      </c>
      <c r="AH107" s="1">
        <v>1</v>
      </c>
      <c r="AI107" s="1">
        <v>0</v>
      </c>
      <c r="AJ107" s="1">
        <v>0.15999999642372131</v>
      </c>
      <c r="AK107" s="1">
        <v>111115</v>
      </c>
      <c r="AL107">
        <f t="shared" si="153"/>
        <v>5.2822083587746214</v>
      </c>
      <c r="AM107">
        <f t="shared" si="154"/>
        <v>8.3849869257591973E-3</v>
      </c>
      <c r="AN107">
        <f t="shared" si="155"/>
        <v>312.5199035644531</v>
      </c>
      <c r="AO107">
        <f t="shared" si="156"/>
        <v>318.25578918457029</v>
      </c>
      <c r="AP107">
        <f t="shared" si="157"/>
        <v>240.18462353770519</v>
      </c>
      <c r="AQ107">
        <f t="shared" si="158"/>
        <v>-0.36351478662557868</v>
      </c>
      <c r="AR107">
        <f t="shared" si="159"/>
        <v>7.1677075408549529</v>
      </c>
      <c r="AS107">
        <f t="shared" si="160"/>
        <v>93.975284055222531</v>
      </c>
      <c r="AT107">
        <f t="shared" si="161"/>
        <v>48.641017392624875</v>
      </c>
      <c r="AU107">
        <f t="shared" si="162"/>
        <v>42.237846374511719</v>
      </c>
      <c r="AV107">
        <f t="shared" si="163"/>
        <v>8.3472474226671558</v>
      </c>
      <c r="AW107">
        <f t="shared" si="164"/>
        <v>0.16037765990973799</v>
      </c>
      <c r="AX107">
        <f t="shared" si="165"/>
        <v>3.4577470904550283</v>
      </c>
      <c r="AY107">
        <f t="shared" si="166"/>
        <v>4.889500332212128</v>
      </c>
      <c r="AZ107">
        <f t="shared" si="167"/>
        <v>0.10069489731681505</v>
      </c>
      <c r="BA107">
        <f t="shared" si="168"/>
        <v>16.596696524019027</v>
      </c>
      <c r="BB107">
        <f t="shared" si="169"/>
        <v>0.54894031700345958</v>
      </c>
      <c r="BC107">
        <f t="shared" si="170"/>
        <v>46.129051517128751</v>
      </c>
      <c r="BD107">
        <f t="shared" si="171"/>
        <v>392.27921819709445</v>
      </c>
      <c r="BE107">
        <f t="shared" si="172"/>
        <v>1.8144423138111192E-2</v>
      </c>
    </row>
    <row r="108" spans="1:115" x14ac:dyDescent="0.25">
      <c r="A108" s="1">
        <v>82</v>
      </c>
      <c r="B108" s="1" t="s">
        <v>128</v>
      </c>
      <c r="C108" s="1">
        <v>21060206</v>
      </c>
      <c r="D108" s="1">
        <v>1</v>
      </c>
      <c r="E108" s="1">
        <v>0</v>
      </c>
      <c r="F108">
        <f t="shared" si="145"/>
        <v>15.336622858351198</v>
      </c>
      <c r="G108">
        <f t="shared" si="146"/>
        <v>0.16552722488517618</v>
      </c>
      <c r="H108">
        <f t="shared" si="147"/>
        <v>218.40690153041626</v>
      </c>
      <c r="I108">
        <f t="shared" si="148"/>
        <v>8.3776967291474183</v>
      </c>
      <c r="J108">
        <f t="shared" si="149"/>
        <v>3.7089602743301806</v>
      </c>
      <c r="K108">
        <f t="shared" si="150"/>
        <v>39.366573333740234</v>
      </c>
      <c r="L108" s="1">
        <v>0.94644957799999996</v>
      </c>
      <c r="M108">
        <f t="shared" si="151"/>
        <v>2.5295840407278334</v>
      </c>
      <c r="N108" s="1">
        <v>1</v>
      </c>
      <c r="O108">
        <f t="shared" si="152"/>
        <v>5.0591680814556668</v>
      </c>
      <c r="P108" s="1">
        <v>45.104785919189453</v>
      </c>
      <c r="Q108" s="1">
        <v>39.366573333740234</v>
      </c>
      <c r="R108" s="1">
        <v>47.008010864257813</v>
      </c>
      <c r="S108" s="1">
        <v>399.92776489257812</v>
      </c>
      <c r="T108" s="1">
        <v>396.39566040039062</v>
      </c>
      <c r="U108" s="1">
        <v>43.816516876220703</v>
      </c>
      <c r="V108" s="1">
        <v>45.33062744140625</v>
      </c>
      <c r="W108" s="1">
        <v>34.486320495605469</v>
      </c>
      <c r="X108" s="1">
        <v>35.678016662597656</v>
      </c>
      <c r="Y108" s="1">
        <v>499.9395751953125</v>
      </c>
      <c r="Z108" s="1">
        <v>1500.9505615234375</v>
      </c>
      <c r="AA108" s="1">
        <v>0.18729989230632782</v>
      </c>
      <c r="AB108" s="1">
        <v>76.272193908691406</v>
      </c>
      <c r="AC108" s="1">
        <v>1.59593665599823</v>
      </c>
      <c r="AD108" s="1">
        <v>6.3441618112847209E-4</v>
      </c>
      <c r="AE108" s="1">
        <v>1</v>
      </c>
      <c r="AF108" s="1">
        <v>-0.21956524252891541</v>
      </c>
      <c r="AG108" s="1">
        <v>2.737391471862793</v>
      </c>
      <c r="AH108" s="1">
        <v>1</v>
      </c>
      <c r="AI108" s="1">
        <v>0</v>
      </c>
      <c r="AJ108" s="1">
        <v>0.15999999642372131</v>
      </c>
      <c r="AK108" s="1">
        <v>111115</v>
      </c>
      <c r="AL108">
        <f t="shared" si="153"/>
        <v>5.2822631740379151</v>
      </c>
      <c r="AM108">
        <f t="shared" si="154"/>
        <v>8.3776967291474182E-3</v>
      </c>
      <c r="AN108">
        <f t="shared" si="155"/>
        <v>312.51657333374021</v>
      </c>
      <c r="AO108">
        <f t="shared" si="156"/>
        <v>318.25478591918943</v>
      </c>
      <c r="AP108">
        <f t="shared" si="157"/>
        <v>240.1520844759325</v>
      </c>
      <c r="AQ108">
        <f t="shared" si="158"/>
        <v>-0.36128900897341487</v>
      </c>
      <c r="AR108">
        <f t="shared" si="159"/>
        <v>7.1664266805437657</v>
      </c>
      <c r="AS108">
        <f t="shared" si="160"/>
        <v>93.958575377063241</v>
      </c>
      <c r="AT108">
        <f t="shared" si="161"/>
        <v>48.627947935656991</v>
      </c>
      <c r="AU108">
        <f t="shared" si="162"/>
        <v>42.235679626464844</v>
      </c>
      <c r="AV108">
        <f t="shared" si="163"/>
        <v>8.3462964448703687</v>
      </c>
      <c r="AW108">
        <f t="shared" si="164"/>
        <v>0.16028304114398553</v>
      </c>
      <c r="AX108">
        <f t="shared" si="165"/>
        <v>3.4574664062135851</v>
      </c>
      <c r="AY108">
        <f t="shared" si="166"/>
        <v>4.8888300386567831</v>
      </c>
      <c r="AZ108">
        <f t="shared" si="167"/>
        <v>0.10063521807866499</v>
      </c>
      <c r="BA108">
        <f t="shared" si="168"/>
        <v>16.65837354452438</v>
      </c>
      <c r="BB108">
        <f t="shared" si="169"/>
        <v>0.55098207006052535</v>
      </c>
      <c r="BC108">
        <f t="shared" si="170"/>
        <v>46.133497563029536</v>
      </c>
      <c r="BD108">
        <f t="shared" si="171"/>
        <v>392.3032008249387</v>
      </c>
      <c r="BE108">
        <f t="shared" si="172"/>
        <v>1.8035337253762992E-2</v>
      </c>
    </row>
    <row r="109" spans="1:115" x14ac:dyDescent="0.25">
      <c r="A109" s="1">
        <v>83</v>
      </c>
      <c r="B109" s="1" t="s">
        <v>129</v>
      </c>
      <c r="C109" s="1">
        <v>21060206</v>
      </c>
      <c r="D109" s="1">
        <v>1</v>
      </c>
      <c r="E109" s="1">
        <v>0</v>
      </c>
      <c r="F109">
        <f t="shared" si="145"/>
        <v>15.139609724080406</v>
      </c>
      <c r="G109">
        <f t="shared" si="146"/>
        <v>0.16596850660828233</v>
      </c>
      <c r="H109">
        <f t="shared" si="147"/>
        <v>220.70823742945092</v>
      </c>
      <c r="I109">
        <f t="shared" si="148"/>
        <v>8.3946194283545736</v>
      </c>
      <c r="J109">
        <f t="shared" si="149"/>
        <v>3.7069572896423</v>
      </c>
      <c r="K109">
        <f t="shared" si="150"/>
        <v>39.361129760742188</v>
      </c>
      <c r="L109" s="1">
        <v>0.94644957799999996</v>
      </c>
      <c r="M109">
        <f t="shared" si="151"/>
        <v>2.5295840407278334</v>
      </c>
      <c r="N109" s="1">
        <v>1</v>
      </c>
      <c r="O109">
        <f t="shared" si="152"/>
        <v>5.0591680814556668</v>
      </c>
      <c r="P109" s="1">
        <v>45.103893280029297</v>
      </c>
      <c r="Q109" s="1">
        <v>39.361129760742188</v>
      </c>
      <c r="R109" s="1">
        <v>47.006637573242188</v>
      </c>
      <c r="S109" s="1">
        <v>399.92892456054687</v>
      </c>
      <c r="T109" s="1">
        <v>396.432861328125</v>
      </c>
      <c r="U109" s="1">
        <v>43.812118530273438</v>
      </c>
      <c r="V109" s="1">
        <v>45.329257965087891</v>
      </c>
      <c r="W109" s="1">
        <v>34.484588623046875</v>
      </c>
      <c r="X109" s="1">
        <v>35.678730010986328</v>
      </c>
      <c r="Y109" s="1">
        <v>499.95004272460937</v>
      </c>
      <c r="Z109" s="1">
        <v>1500.7039794921875</v>
      </c>
      <c r="AA109" s="1">
        <v>0.1742577999830246</v>
      </c>
      <c r="AB109" s="1">
        <v>76.272506713867187</v>
      </c>
      <c r="AC109" s="1">
        <v>1.59593665599823</v>
      </c>
      <c r="AD109" s="1">
        <v>6.3441618112847209E-4</v>
      </c>
      <c r="AE109" s="1">
        <v>1</v>
      </c>
      <c r="AF109" s="1">
        <v>-0.21956524252891541</v>
      </c>
      <c r="AG109" s="1">
        <v>2.737391471862793</v>
      </c>
      <c r="AH109" s="1">
        <v>1</v>
      </c>
      <c r="AI109" s="1">
        <v>0</v>
      </c>
      <c r="AJ109" s="1">
        <v>0.15999999642372131</v>
      </c>
      <c r="AK109" s="1">
        <v>111115</v>
      </c>
      <c r="AL109">
        <f t="shared" si="153"/>
        <v>5.2823737718926784</v>
      </c>
      <c r="AM109">
        <f t="shared" si="154"/>
        <v>8.394619428354573E-3</v>
      </c>
      <c r="AN109">
        <f t="shared" si="155"/>
        <v>312.51112976074216</v>
      </c>
      <c r="AO109">
        <f t="shared" si="156"/>
        <v>318.25389328002927</v>
      </c>
      <c r="AP109">
        <f t="shared" si="157"/>
        <v>240.11263135181434</v>
      </c>
      <c r="AQ109">
        <f t="shared" si="158"/>
        <v>-0.36636536759371652</v>
      </c>
      <c r="AR109">
        <f t="shared" si="159"/>
        <v>7.1643334221190837</v>
      </c>
      <c r="AS109">
        <f t="shared" si="160"/>
        <v>93.930745569904389</v>
      </c>
      <c r="AT109">
        <f t="shared" si="161"/>
        <v>48.601487604816498</v>
      </c>
      <c r="AU109">
        <f t="shared" si="162"/>
        <v>42.232511520385742</v>
      </c>
      <c r="AV109">
        <f t="shared" si="163"/>
        <v>8.3449061435204062</v>
      </c>
      <c r="AW109">
        <f t="shared" si="164"/>
        <v>0.16069676974140173</v>
      </c>
      <c r="AX109">
        <f t="shared" si="165"/>
        <v>3.4573761324767838</v>
      </c>
      <c r="AY109">
        <f t="shared" si="166"/>
        <v>4.8875300110436228</v>
      </c>
      <c r="AZ109">
        <f t="shared" si="167"/>
        <v>0.10089617299813954</v>
      </c>
      <c r="BA109">
        <f t="shared" si="168"/>
        <v>16.833970521143588</v>
      </c>
      <c r="BB109">
        <f t="shared" si="169"/>
        <v>0.55673547518244737</v>
      </c>
      <c r="BC109">
        <f t="shared" si="170"/>
        <v>46.152250606902086</v>
      </c>
      <c r="BD109">
        <f t="shared" si="171"/>
        <v>392.39297318872406</v>
      </c>
      <c r="BE109">
        <f t="shared" si="172"/>
        <v>1.7806818924364202E-2</v>
      </c>
    </row>
    <row r="110" spans="1:115" x14ac:dyDescent="0.25">
      <c r="A110" s="1">
        <v>84</v>
      </c>
      <c r="B110" s="1" t="s">
        <v>129</v>
      </c>
      <c r="C110" s="1">
        <v>21060206</v>
      </c>
      <c r="D110" s="1">
        <v>1</v>
      </c>
      <c r="E110" s="1">
        <v>0</v>
      </c>
      <c r="F110">
        <f t="shared" si="145"/>
        <v>15.06427042160488</v>
      </c>
      <c r="G110">
        <f t="shared" si="146"/>
        <v>0.16627546962533349</v>
      </c>
      <c r="H110">
        <f t="shared" si="147"/>
        <v>221.69186522663745</v>
      </c>
      <c r="I110">
        <f t="shared" si="148"/>
        <v>8.4065721870682761</v>
      </c>
      <c r="J110">
        <f t="shared" si="149"/>
        <v>3.7056506996078249</v>
      </c>
      <c r="K110">
        <f t="shared" si="150"/>
        <v>39.357101440429687</v>
      </c>
      <c r="L110" s="1">
        <v>0.94644957799999996</v>
      </c>
      <c r="M110">
        <f t="shared" si="151"/>
        <v>2.5295840407278334</v>
      </c>
      <c r="N110" s="1">
        <v>1</v>
      </c>
      <c r="O110">
        <f t="shared" si="152"/>
        <v>5.0591680814556668</v>
      </c>
      <c r="P110" s="1">
        <v>45.104457855224609</v>
      </c>
      <c r="Q110" s="1">
        <v>39.357101440429687</v>
      </c>
      <c r="R110" s="1">
        <v>47.005935668945313</v>
      </c>
      <c r="S110" s="1">
        <v>399.91552734375</v>
      </c>
      <c r="T110" s="1">
        <v>396.4329833984375</v>
      </c>
      <c r="U110" s="1">
        <v>43.806800842285156</v>
      </c>
      <c r="V110" s="1">
        <v>45.326038360595703</v>
      </c>
      <c r="W110" s="1">
        <v>34.47943115234375</v>
      </c>
      <c r="X110" s="1">
        <v>35.675189971923828</v>
      </c>
      <c r="Y110" s="1">
        <v>499.97216796875</v>
      </c>
      <c r="Z110" s="1">
        <v>1500.5118408203125</v>
      </c>
      <c r="AA110" s="1">
        <v>0.1635897308588028</v>
      </c>
      <c r="AB110" s="1">
        <v>76.2725830078125</v>
      </c>
      <c r="AC110" s="1">
        <v>1.59593665599823</v>
      </c>
      <c r="AD110" s="1">
        <v>6.3441618112847209E-4</v>
      </c>
      <c r="AE110" s="1">
        <v>1</v>
      </c>
      <c r="AF110" s="1">
        <v>-0.21956524252891541</v>
      </c>
      <c r="AG110" s="1">
        <v>2.737391471862793</v>
      </c>
      <c r="AH110" s="1">
        <v>1</v>
      </c>
      <c r="AI110" s="1">
        <v>0</v>
      </c>
      <c r="AJ110" s="1">
        <v>0.15999999642372131</v>
      </c>
      <c r="AK110" s="1">
        <v>111115</v>
      </c>
      <c r="AL110">
        <f t="shared" si="153"/>
        <v>5.2826075428684911</v>
      </c>
      <c r="AM110">
        <f t="shared" si="154"/>
        <v>8.4065721870682768E-3</v>
      </c>
      <c r="AN110">
        <f t="shared" si="155"/>
        <v>312.50710144042966</v>
      </c>
      <c r="AO110">
        <f t="shared" si="156"/>
        <v>318.25445785522459</v>
      </c>
      <c r="AP110">
        <f t="shared" si="157"/>
        <v>240.08188916500148</v>
      </c>
      <c r="AQ110">
        <f t="shared" si="158"/>
        <v>-0.36983827287121379</v>
      </c>
      <c r="AR110">
        <f t="shared" si="159"/>
        <v>7.1627847228816544</v>
      </c>
      <c r="AS110">
        <f t="shared" si="160"/>
        <v>93.910346816863139</v>
      </c>
      <c r="AT110">
        <f t="shared" si="161"/>
        <v>48.584308456267436</v>
      </c>
      <c r="AU110">
        <f t="shared" si="162"/>
        <v>42.230779647827148</v>
      </c>
      <c r="AV110">
        <f t="shared" si="163"/>
        <v>8.3441462080358804</v>
      </c>
      <c r="AW110">
        <f t="shared" si="164"/>
        <v>0.16098452512868772</v>
      </c>
      <c r="AX110">
        <f t="shared" si="165"/>
        <v>3.4571340232738295</v>
      </c>
      <c r="AY110">
        <f t="shared" si="166"/>
        <v>4.8870121847620513</v>
      </c>
      <c r="AZ110">
        <f t="shared" si="167"/>
        <v>0.10107767528724065</v>
      </c>
      <c r="BA110">
        <f t="shared" si="168"/>
        <v>16.909011192655488</v>
      </c>
      <c r="BB110">
        <f t="shared" si="169"/>
        <v>0.55921649940974927</v>
      </c>
      <c r="BC110">
        <f t="shared" si="170"/>
        <v>46.163437878696989</v>
      </c>
      <c r="BD110">
        <f t="shared" si="171"/>
        <v>392.41319897109048</v>
      </c>
      <c r="BE110">
        <f t="shared" si="172"/>
        <v>1.7721588203940142E-2</v>
      </c>
    </row>
    <row r="111" spans="1:115" x14ac:dyDescent="0.25">
      <c r="A111" s="1">
        <v>85</v>
      </c>
      <c r="B111" s="1" t="s">
        <v>130</v>
      </c>
      <c r="C111" s="1">
        <v>21060206</v>
      </c>
      <c r="D111" s="1">
        <v>1</v>
      </c>
      <c r="E111" s="1">
        <v>0</v>
      </c>
      <c r="F111">
        <f t="shared" si="145"/>
        <v>15.124976548269238</v>
      </c>
      <c r="G111">
        <f t="shared" si="146"/>
        <v>0.16689583513370296</v>
      </c>
      <c r="H111">
        <f t="shared" si="147"/>
        <v>221.64647445953781</v>
      </c>
      <c r="I111">
        <f t="shared" si="148"/>
        <v>8.433712228748858</v>
      </c>
      <c r="J111">
        <f t="shared" si="149"/>
        <v>3.7042778495942983</v>
      </c>
      <c r="K111">
        <f t="shared" si="150"/>
        <v>39.353446960449219</v>
      </c>
      <c r="L111" s="1">
        <v>0.94644957799999996</v>
      </c>
      <c r="M111">
        <f t="shared" si="151"/>
        <v>2.5295840407278334</v>
      </c>
      <c r="N111" s="1">
        <v>1</v>
      </c>
      <c r="O111">
        <f t="shared" si="152"/>
        <v>5.0591680814556668</v>
      </c>
      <c r="P111" s="1">
        <v>45.1043701171875</v>
      </c>
      <c r="Q111" s="1">
        <v>39.353446960449219</v>
      </c>
      <c r="R111" s="1">
        <v>47.005683898925781</v>
      </c>
      <c r="S111" s="1">
        <v>399.93124389648437</v>
      </c>
      <c r="T111" s="1">
        <v>396.43515014648437</v>
      </c>
      <c r="U111" s="1">
        <v>43.801410675048828</v>
      </c>
      <c r="V111" s="1">
        <v>45.3255615234375</v>
      </c>
      <c r="W111" s="1">
        <v>34.475387573242187</v>
      </c>
      <c r="X111" s="1">
        <v>35.675022125244141</v>
      </c>
      <c r="Y111" s="1">
        <v>499.9696044921875</v>
      </c>
      <c r="Z111" s="1">
        <v>1500.309814453125</v>
      </c>
      <c r="AA111" s="1">
        <v>0.17900116741657257</v>
      </c>
      <c r="AB111" s="1">
        <v>76.272682189941406</v>
      </c>
      <c r="AC111" s="1">
        <v>1.59593665599823</v>
      </c>
      <c r="AD111" s="1">
        <v>6.3441618112847209E-4</v>
      </c>
      <c r="AE111" s="1">
        <v>0.66666668653488159</v>
      </c>
      <c r="AF111" s="1">
        <v>-0.21956524252891541</v>
      </c>
      <c r="AG111" s="1">
        <v>2.737391471862793</v>
      </c>
      <c r="AH111" s="1">
        <v>1</v>
      </c>
      <c r="AI111" s="1">
        <v>0</v>
      </c>
      <c r="AJ111" s="1">
        <v>0.15999999642372131</v>
      </c>
      <c r="AK111" s="1">
        <v>111115</v>
      </c>
      <c r="AL111">
        <f t="shared" si="153"/>
        <v>5.2825804576795692</v>
      </c>
      <c r="AM111">
        <f t="shared" si="154"/>
        <v>8.4337122287488579E-3</v>
      </c>
      <c r="AN111">
        <f t="shared" si="155"/>
        <v>312.5034469604492</v>
      </c>
      <c r="AO111">
        <f t="shared" si="156"/>
        <v>318.25437011718748</v>
      </c>
      <c r="AP111">
        <f t="shared" si="157"/>
        <v>240.04956494697399</v>
      </c>
      <c r="AQ111">
        <f t="shared" si="158"/>
        <v>-0.37809778465845367</v>
      </c>
      <c r="AR111">
        <f t="shared" si="159"/>
        <v>7.161379998752083</v>
      </c>
      <c r="AS111">
        <f t="shared" si="160"/>
        <v>93.891807566412069</v>
      </c>
      <c r="AT111">
        <f t="shared" si="161"/>
        <v>48.566246042974569</v>
      </c>
      <c r="AU111">
        <f t="shared" si="162"/>
        <v>42.228908538818359</v>
      </c>
      <c r="AV111">
        <f t="shared" si="163"/>
        <v>8.3433252437458005</v>
      </c>
      <c r="AW111">
        <f t="shared" si="164"/>
        <v>0.16156596924810654</v>
      </c>
      <c r="AX111">
        <f t="shared" si="165"/>
        <v>3.4571021491577847</v>
      </c>
      <c r="AY111">
        <f t="shared" si="166"/>
        <v>4.8862230945880158</v>
      </c>
      <c r="AZ111">
        <f t="shared" si="167"/>
        <v>0.10144443143404298</v>
      </c>
      <c r="BA111">
        <f t="shared" si="168"/>
        <v>16.905571104973294</v>
      </c>
      <c r="BB111">
        <f t="shared" si="169"/>
        <v>0.55909894563496343</v>
      </c>
      <c r="BC111">
        <f t="shared" si="170"/>
        <v>46.179766318479118</v>
      </c>
      <c r="BD111">
        <f t="shared" si="171"/>
        <v>392.39916675723742</v>
      </c>
      <c r="BE111">
        <f t="shared" si="172"/>
        <v>1.779993286794276E-2</v>
      </c>
    </row>
    <row r="112" spans="1:115" x14ac:dyDescent="0.25">
      <c r="A112" s="1">
        <v>86</v>
      </c>
      <c r="B112" s="1" t="s">
        <v>130</v>
      </c>
      <c r="C112" s="1">
        <v>21060206</v>
      </c>
      <c r="D112" s="1">
        <v>1</v>
      </c>
      <c r="E112" s="1">
        <v>0</v>
      </c>
      <c r="F112">
        <f t="shared" si="145"/>
        <v>15.104394780112848</v>
      </c>
      <c r="G112">
        <f t="shared" si="146"/>
        <v>0.16746706402502964</v>
      </c>
      <c r="H112">
        <f t="shared" si="147"/>
        <v>222.34477508355073</v>
      </c>
      <c r="I112">
        <f t="shared" si="148"/>
        <v>8.4557551953847128</v>
      </c>
      <c r="J112">
        <f t="shared" si="149"/>
        <v>3.7017595824658529</v>
      </c>
      <c r="K112">
        <f t="shared" si="150"/>
        <v>39.346675872802734</v>
      </c>
      <c r="L112" s="1">
        <v>0.94644957799999996</v>
      </c>
      <c r="M112">
        <f t="shared" si="151"/>
        <v>2.5295840407278334</v>
      </c>
      <c r="N112" s="1">
        <v>1</v>
      </c>
      <c r="O112">
        <f t="shared" si="152"/>
        <v>5.0591680814556668</v>
      </c>
      <c r="P112" s="1">
        <v>45.103267669677734</v>
      </c>
      <c r="Q112" s="1">
        <v>39.346675872802734</v>
      </c>
      <c r="R112" s="1">
        <v>47.005142211914063</v>
      </c>
      <c r="S112" s="1">
        <v>399.94180297851562</v>
      </c>
      <c r="T112" s="1">
        <v>396.4478759765625</v>
      </c>
      <c r="U112" s="1">
        <v>43.796375274658203</v>
      </c>
      <c r="V112" s="1">
        <v>45.324535369873047</v>
      </c>
      <c r="W112" s="1">
        <v>34.47332763671875</v>
      </c>
      <c r="X112" s="1">
        <v>35.676185607910156</v>
      </c>
      <c r="Y112" s="1">
        <v>499.96176147460937</v>
      </c>
      <c r="Z112" s="1">
        <v>1500.0892333984375</v>
      </c>
      <c r="AA112" s="1">
        <v>0.22641979157924652</v>
      </c>
      <c r="AB112" s="1">
        <v>76.272560119628906</v>
      </c>
      <c r="AC112" s="1">
        <v>1.59593665599823</v>
      </c>
      <c r="AD112" s="1">
        <v>6.3441618112847209E-4</v>
      </c>
      <c r="AE112" s="1">
        <v>0.66666668653488159</v>
      </c>
      <c r="AF112" s="1">
        <v>-0.21956524252891541</v>
      </c>
      <c r="AG112" s="1">
        <v>2.737391471862793</v>
      </c>
      <c r="AH112" s="1">
        <v>1</v>
      </c>
      <c r="AI112" s="1">
        <v>0</v>
      </c>
      <c r="AJ112" s="1">
        <v>0.15999999642372131</v>
      </c>
      <c r="AK112" s="1">
        <v>111115</v>
      </c>
      <c r="AL112">
        <f t="shared" si="153"/>
        <v>5.2824975898991777</v>
      </c>
      <c r="AM112">
        <f t="shared" si="154"/>
        <v>8.4557551953847124E-3</v>
      </c>
      <c r="AN112">
        <f t="shared" si="155"/>
        <v>312.49667587280271</v>
      </c>
      <c r="AO112">
        <f t="shared" si="156"/>
        <v>318.25326766967771</v>
      </c>
      <c r="AP112">
        <f t="shared" si="157"/>
        <v>240.01427197901285</v>
      </c>
      <c r="AQ112">
        <f t="shared" si="158"/>
        <v>-0.38462132268395327</v>
      </c>
      <c r="AR112">
        <f t="shared" si="159"/>
        <v>7.1587779313587419</v>
      </c>
      <c r="AS112">
        <f t="shared" si="160"/>
        <v>93.857842455145473</v>
      </c>
      <c r="AT112">
        <f t="shared" si="161"/>
        <v>48.533307085272426</v>
      </c>
      <c r="AU112">
        <f t="shared" si="162"/>
        <v>42.224971771240234</v>
      </c>
      <c r="AV112">
        <f t="shared" si="163"/>
        <v>8.3415981832917261</v>
      </c>
      <c r="AW112">
        <f t="shared" si="164"/>
        <v>0.16210123749370708</v>
      </c>
      <c r="AX112">
        <f t="shared" si="165"/>
        <v>3.4570183488928889</v>
      </c>
      <c r="AY112">
        <f t="shared" si="166"/>
        <v>4.8845798343988367</v>
      </c>
      <c r="AZ112">
        <f t="shared" si="167"/>
        <v>0.10178207209552256</v>
      </c>
      <c r="BA112">
        <f t="shared" si="168"/>
        <v>16.958805224845491</v>
      </c>
      <c r="BB112">
        <f t="shared" si="169"/>
        <v>0.56084239204423303</v>
      </c>
      <c r="BC112">
        <f t="shared" si="170"/>
        <v>46.20369738328607</v>
      </c>
      <c r="BD112">
        <f t="shared" si="171"/>
        <v>392.4173846734775</v>
      </c>
      <c r="BE112">
        <f t="shared" si="172"/>
        <v>1.7784097056727254E-2</v>
      </c>
    </row>
    <row r="113" spans="1:115" x14ac:dyDescent="0.25">
      <c r="A113" s="1">
        <v>87</v>
      </c>
      <c r="B113" s="1" t="s">
        <v>131</v>
      </c>
      <c r="C113" s="1">
        <v>21060206</v>
      </c>
      <c r="D113" s="1">
        <v>1</v>
      </c>
      <c r="E113" s="1">
        <v>0</v>
      </c>
      <c r="F113">
        <f t="shared" si="145"/>
        <v>15.098332183040929</v>
      </c>
      <c r="G113">
        <f t="shared" si="146"/>
        <v>0.16798769273959033</v>
      </c>
      <c r="H113">
        <f t="shared" si="147"/>
        <v>222.87793697554295</v>
      </c>
      <c r="I113">
        <f t="shared" si="148"/>
        <v>8.4735414827500239</v>
      </c>
      <c r="J113">
        <f t="shared" si="149"/>
        <v>3.6985061105851513</v>
      </c>
      <c r="K113">
        <f t="shared" si="150"/>
        <v>39.338386535644531</v>
      </c>
      <c r="L113" s="1">
        <v>0.94644957799999996</v>
      </c>
      <c r="M113">
        <f t="shared" si="151"/>
        <v>2.5295840407278334</v>
      </c>
      <c r="N113" s="1">
        <v>1</v>
      </c>
      <c r="O113">
        <f t="shared" si="152"/>
        <v>5.0591680814556668</v>
      </c>
      <c r="P113" s="1">
        <v>45.102325439453125</v>
      </c>
      <c r="Q113" s="1">
        <v>39.338386535644531</v>
      </c>
      <c r="R113" s="1">
        <v>47.004425048828125</v>
      </c>
      <c r="S113" s="1">
        <v>399.96817016601562</v>
      </c>
      <c r="T113" s="1">
        <v>396.47406005859375</v>
      </c>
      <c r="U113" s="1">
        <v>43.79400634765625</v>
      </c>
      <c r="V113" s="1">
        <v>45.325359344482422</v>
      </c>
      <c r="W113" s="1">
        <v>34.473201751708984</v>
      </c>
      <c r="X113" s="1">
        <v>35.678630828857422</v>
      </c>
      <c r="Y113" s="1">
        <v>499.96835327148437</v>
      </c>
      <c r="Z113" s="1">
        <v>1499.9984130859375</v>
      </c>
      <c r="AA113" s="1">
        <v>0.22997695207595825</v>
      </c>
      <c r="AB113" s="1">
        <v>76.272697448730469</v>
      </c>
      <c r="AC113" s="1">
        <v>1.59593665599823</v>
      </c>
      <c r="AD113" s="1">
        <v>6.3441618112847209E-4</v>
      </c>
      <c r="AE113" s="1">
        <v>0.66666668653488159</v>
      </c>
      <c r="AF113" s="1">
        <v>-0.21956524252891541</v>
      </c>
      <c r="AG113" s="1">
        <v>2.737391471862793</v>
      </c>
      <c r="AH113" s="1">
        <v>1</v>
      </c>
      <c r="AI113" s="1">
        <v>0</v>
      </c>
      <c r="AJ113" s="1">
        <v>0.15999999642372131</v>
      </c>
      <c r="AK113" s="1">
        <v>111115</v>
      </c>
      <c r="AL113">
        <f t="shared" si="153"/>
        <v>5.2825672375278341</v>
      </c>
      <c r="AM113">
        <f t="shared" si="154"/>
        <v>8.4735414827500233E-3</v>
      </c>
      <c r="AN113">
        <f t="shared" si="155"/>
        <v>312.48838653564451</v>
      </c>
      <c r="AO113">
        <f t="shared" si="156"/>
        <v>318.2523254394531</v>
      </c>
      <c r="AP113">
        <f t="shared" si="157"/>
        <v>239.99974072933765</v>
      </c>
      <c r="AQ113">
        <f t="shared" si="158"/>
        <v>-0.38953433330341652</v>
      </c>
      <c r="AR113">
        <f t="shared" si="159"/>
        <v>7.1555935306218474</v>
      </c>
      <c r="AS113">
        <f t="shared" si="160"/>
        <v>93.815923259194363</v>
      </c>
      <c r="AT113">
        <f t="shared" si="161"/>
        <v>48.490563914711942</v>
      </c>
      <c r="AU113">
        <f t="shared" si="162"/>
        <v>42.220355987548828</v>
      </c>
      <c r="AV113">
        <f t="shared" si="163"/>
        <v>8.3395736325507812</v>
      </c>
      <c r="AW113">
        <f t="shared" si="164"/>
        <v>0.16258898909825575</v>
      </c>
      <c r="AX113">
        <f t="shared" si="165"/>
        <v>3.4570874200366961</v>
      </c>
      <c r="AY113">
        <f t="shared" si="166"/>
        <v>4.8824862125140847</v>
      </c>
      <c r="AZ113">
        <f t="shared" si="167"/>
        <v>0.10208974882583476</v>
      </c>
      <c r="BA113">
        <f t="shared" si="168"/>
        <v>16.999501454932805</v>
      </c>
      <c r="BB113">
        <f t="shared" si="169"/>
        <v>0.56215011126479364</v>
      </c>
      <c r="BC113">
        <f t="shared" si="170"/>
        <v>46.233602588078945</v>
      </c>
      <c r="BD113">
        <f t="shared" si="171"/>
        <v>392.44518651279913</v>
      </c>
      <c r="BE113">
        <f t="shared" si="172"/>
        <v>1.7787204783839303E-2</v>
      </c>
    </row>
    <row r="114" spans="1:115" x14ac:dyDescent="0.25">
      <c r="A114" s="1">
        <v>88</v>
      </c>
      <c r="B114" s="1" t="s">
        <v>131</v>
      </c>
      <c r="C114" s="1">
        <v>21060206</v>
      </c>
      <c r="D114" s="1">
        <v>1</v>
      </c>
      <c r="E114" s="1">
        <v>0</v>
      </c>
      <c r="F114">
        <f t="shared" si="145"/>
        <v>15.142219727166381</v>
      </c>
      <c r="G114">
        <f t="shared" si="146"/>
        <v>0.16859260092491532</v>
      </c>
      <c r="H114">
        <f t="shared" si="147"/>
        <v>222.99797321049209</v>
      </c>
      <c r="I114">
        <f t="shared" si="148"/>
        <v>8.4955447846343777</v>
      </c>
      <c r="J114">
        <f t="shared" si="149"/>
        <v>3.6953102109164511</v>
      </c>
      <c r="K114">
        <f t="shared" si="150"/>
        <v>39.330501556396484</v>
      </c>
      <c r="L114" s="1">
        <v>0.94644957799999996</v>
      </c>
      <c r="M114">
        <f t="shared" si="151"/>
        <v>2.5295840407278334</v>
      </c>
      <c r="N114" s="1">
        <v>1</v>
      </c>
      <c r="O114">
        <f t="shared" si="152"/>
        <v>5.0591680814556668</v>
      </c>
      <c r="P114" s="1">
        <v>45.101966857910156</v>
      </c>
      <c r="Q114" s="1">
        <v>39.330501556396484</v>
      </c>
      <c r="R114" s="1">
        <v>47.003978729248047</v>
      </c>
      <c r="S114" s="1">
        <v>399.992919921875</v>
      </c>
      <c r="T114" s="1">
        <v>396.48895263671875</v>
      </c>
      <c r="U114" s="1">
        <v>43.792259216308594</v>
      </c>
      <c r="V114" s="1">
        <v>45.327529907226563</v>
      </c>
      <c r="W114" s="1">
        <v>34.472484588623047</v>
      </c>
      <c r="X114" s="1">
        <v>35.681022644042969</v>
      </c>
      <c r="Y114" s="1">
        <v>499.98635864257812</v>
      </c>
      <c r="Z114" s="1">
        <v>1500.0269775390625</v>
      </c>
      <c r="AA114" s="1">
        <v>0.28806519508361816</v>
      </c>
      <c r="AB114" s="1">
        <v>76.272750854492188</v>
      </c>
      <c r="AC114" s="1">
        <v>1.59593665599823</v>
      </c>
      <c r="AD114" s="1">
        <v>6.3441618112847209E-4</v>
      </c>
      <c r="AE114" s="1">
        <v>0.66666668653488159</v>
      </c>
      <c r="AF114" s="1">
        <v>-0.21956524252891541</v>
      </c>
      <c r="AG114" s="1">
        <v>2.737391471862793</v>
      </c>
      <c r="AH114" s="1">
        <v>1</v>
      </c>
      <c r="AI114" s="1">
        <v>0</v>
      </c>
      <c r="AJ114" s="1">
        <v>0.15999999642372131</v>
      </c>
      <c r="AK114" s="1">
        <v>111115</v>
      </c>
      <c r="AL114">
        <f t="shared" si="153"/>
        <v>5.2827574787357356</v>
      </c>
      <c r="AM114">
        <f t="shared" si="154"/>
        <v>8.4955447846343773E-3</v>
      </c>
      <c r="AN114">
        <f t="shared" si="155"/>
        <v>312.48050155639646</v>
      </c>
      <c r="AO114">
        <f t="shared" si="156"/>
        <v>318.25196685791013</v>
      </c>
      <c r="AP114">
        <f t="shared" si="157"/>
        <v>240.00431104173549</v>
      </c>
      <c r="AQ114">
        <f t="shared" si="158"/>
        <v>-0.39559338291463453</v>
      </c>
      <c r="AR114">
        <f t="shared" si="159"/>
        <v>7.1525656063798859</v>
      </c>
      <c r="AS114">
        <f t="shared" si="160"/>
        <v>93.776158932894006</v>
      </c>
      <c r="AT114">
        <f t="shared" si="161"/>
        <v>48.448629025667444</v>
      </c>
      <c r="AU114">
        <f t="shared" si="162"/>
        <v>42.21623420715332</v>
      </c>
      <c r="AV114">
        <f t="shared" si="163"/>
        <v>8.3377661184764804</v>
      </c>
      <c r="AW114">
        <f t="shared" si="164"/>
        <v>0.16315557600860173</v>
      </c>
      <c r="AX114">
        <f t="shared" si="165"/>
        <v>3.4572553954634349</v>
      </c>
      <c r="AY114">
        <f t="shared" si="166"/>
        <v>4.880510723013046</v>
      </c>
      <c r="AZ114">
        <f t="shared" si="167"/>
        <v>0.10244716611182358</v>
      </c>
      <c r="BA114">
        <f t="shared" si="168"/>
        <v>17.008668851740588</v>
      </c>
      <c r="BB114">
        <f t="shared" si="169"/>
        <v>0.56243174425798692</v>
      </c>
      <c r="BC114">
        <f t="shared" si="170"/>
        <v>46.264625142969017</v>
      </c>
      <c r="BD114">
        <f t="shared" si="171"/>
        <v>392.44836803811558</v>
      </c>
      <c r="BE114">
        <f t="shared" si="172"/>
        <v>1.7850733410153564E-2</v>
      </c>
    </row>
    <row r="115" spans="1:115" x14ac:dyDescent="0.25">
      <c r="A115" s="1">
        <v>89</v>
      </c>
      <c r="B115" s="1" t="s">
        <v>132</v>
      </c>
      <c r="C115" s="1">
        <v>21060206</v>
      </c>
      <c r="D115" s="1">
        <v>1</v>
      </c>
      <c r="E115" s="1">
        <v>0</v>
      </c>
      <c r="F115">
        <f t="shared" si="145"/>
        <v>15.130277824392044</v>
      </c>
      <c r="G115">
        <f t="shared" si="146"/>
        <v>0.16908080385521654</v>
      </c>
      <c r="H115">
        <f t="shared" si="147"/>
        <v>223.55759874365197</v>
      </c>
      <c r="I115">
        <f t="shared" si="148"/>
        <v>8.5134424971289491</v>
      </c>
      <c r="J115">
        <f t="shared" si="149"/>
        <v>3.6927873181632593</v>
      </c>
      <c r="K115">
        <f t="shared" si="150"/>
        <v>39.324398040771484</v>
      </c>
      <c r="L115" s="1">
        <v>0.94644957799999996</v>
      </c>
      <c r="M115">
        <f t="shared" si="151"/>
        <v>2.5295840407278334</v>
      </c>
      <c r="N115" s="1">
        <v>1</v>
      </c>
      <c r="O115">
        <f t="shared" si="152"/>
        <v>5.0591680814556668</v>
      </c>
      <c r="P115" s="1">
        <v>45.101810455322266</v>
      </c>
      <c r="Q115" s="1">
        <v>39.324398040771484</v>
      </c>
      <c r="R115" s="1">
        <v>47.003524780273438</v>
      </c>
      <c r="S115" s="1">
        <v>400.02691650390625</v>
      </c>
      <c r="T115" s="1">
        <v>396.52389526367188</v>
      </c>
      <c r="U115" s="1">
        <v>43.791614532470703</v>
      </c>
      <c r="V115" s="1">
        <v>45.330078125</v>
      </c>
      <c r="W115" s="1">
        <v>34.47210693359375</v>
      </c>
      <c r="X115" s="1">
        <v>35.68316650390625</v>
      </c>
      <c r="Y115" s="1">
        <v>499.99850463867187</v>
      </c>
      <c r="Z115" s="1">
        <v>1500.0205078125</v>
      </c>
      <c r="AA115" s="1">
        <v>0.37579143047332764</v>
      </c>
      <c r="AB115" s="1">
        <v>76.272430419921875</v>
      </c>
      <c r="AC115" s="1">
        <v>1.59593665599823</v>
      </c>
      <c r="AD115" s="1">
        <v>6.3441618112847209E-4</v>
      </c>
      <c r="AE115" s="1">
        <v>0.66666668653488159</v>
      </c>
      <c r="AF115" s="1">
        <v>-0.21956524252891541</v>
      </c>
      <c r="AG115" s="1">
        <v>2.737391471862793</v>
      </c>
      <c r="AH115" s="1">
        <v>1</v>
      </c>
      <c r="AI115" s="1">
        <v>0</v>
      </c>
      <c r="AJ115" s="1">
        <v>0.15999999642372131</v>
      </c>
      <c r="AK115" s="1">
        <v>111115</v>
      </c>
      <c r="AL115">
        <f t="shared" si="153"/>
        <v>5.2828858109403889</v>
      </c>
      <c r="AM115">
        <f t="shared" si="154"/>
        <v>8.5134424971289487E-3</v>
      </c>
      <c r="AN115">
        <f t="shared" si="155"/>
        <v>312.47439804077146</v>
      </c>
      <c r="AO115">
        <f t="shared" si="156"/>
        <v>318.25181045532224</v>
      </c>
      <c r="AP115">
        <f t="shared" si="157"/>
        <v>240.00327588550863</v>
      </c>
      <c r="AQ115">
        <f t="shared" si="158"/>
        <v>-0.40057042863808728</v>
      </c>
      <c r="AR115">
        <f t="shared" si="159"/>
        <v>7.1502225478819446</v>
      </c>
      <c r="AS115">
        <f t="shared" si="160"/>
        <v>93.745833304590121</v>
      </c>
      <c r="AT115">
        <f t="shared" si="161"/>
        <v>48.415755179590121</v>
      </c>
      <c r="AU115">
        <f t="shared" si="162"/>
        <v>42.213104248046875</v>
      </c>
      <c r="AV115">
        <f t="shared" si="163"/>
        <v>8.3363937718813315</v>
      </c>
      <c r="AW115">
        <f t="shared" si="164"/>
        <v>0.16361275540162301</v>
      </c>
      <c r="AX115">
        <f t="shared" si="165"/>
        <v>3.4574352297186852</v>
      </c>
      <c r="AY115">
        <f t="shared" si="166"/>
        <v>4.8789585421626462</v>
      </c>
      <c r="AZ115">
        <f t="shared" si="167"/>
        <v>0.10273557481019358</v>
      </c>
      <c r="BA115">
        <f t="shared" si="168"/>
        <v>17.051281395020009</v>
      </c>
      <c r="BB115">
        <f t="shared" si="169"/>
        <v>0.56379351008593181</v>
      </c>
      <c r="BC115">
        <f t="shared" si="170"/>
        <v>46.289532908731701</v>
      </c>
      <c r="BD115">
        <f t="shared" si="171"/>
        <v>392.48649726976055</v>
      </c>
      <c r="BE115">
        <f t="shared" si="172"/>
        <v>1.7844524541415604E-2</v>
      </c>
    </row>
    <row r="116" spans="1:115" x14ac:dyDescent="0.25">
      <c r="A116" s="1">
        <v>90</v>
      </c>
      <c r="B116" s="1" t="s">
        <v>132</v>
      </c>
      <c r="C116" s="1">
        <v>21060206</v>
      </c>
      <c r="D116" s="1">
        <v>1</v>
      </c>
      <c r="E116" s="1">
        <v>0</v>
      </c>
      <c r="F116">
        <f t="shared" si="145"/>
        <v>14.955058666621531</v>
      </c>
      <c r="G116">
        <f t="shared" si="146"/>
        <v>0.16960301034494313</v>
      </c>
      <c r="H116">
        <f t="shared" si="147"/>
        <v>225.671032027412</v>
      </c>
      <c r="I116">
        <f t="shared" si="148"/>
        <v>8.5372795299452342</v>
      </c>
      <c r="J116">
        <f t="shared" si="149"/>
        <v>3.6921011903874157</v>
      </c>
      <c r="K116">
        <f t="shared" si="150"/>
        <v>39.3226318359375</v>
      </c>
      <c r="L116" s="1">
        <v>0.94644957799999996</v>
      </c>
      <c r="M116">
        <f t="shared" si="151"/>
        <v>2.5295840407278334</v>
      </c>
      <c r="N116" s="1">
        <v>1</v>
      </c>
      <c r="O116">
        <f t="shared" si="152"/>
        <v>5.0591680814556668</v>
      </c>
      <c r="P116" s="1">
        <v>45.101375579833984</v>
      </c>
      <c r="Q116" s="1">
        <v>39.3226318359375</v>
      </c>
      <c r="R116" s="1">
        <v>47.003135681152344</v>
      </c>
      <c r="S116" s="1">
        <v>400.05264282226562</v>
      </c>
      <c r="T116" s="1">
        <v>396.58078002929687</v>
      </c>
      <c r="U116" s="1">
        <v>43.787471771240234</v>
      </c>
      <c r="V116" s="1">
        <v>45.330299377441406</v>
      </c>
      <c r="W116" s="1">
        <v>34.469535827636719</v>
      </c>
      <c r="X116" s="1">
        <v>35.684051513671875</v>
      </c>
      <c r="Y116" s="1">
        <v>499.9801025390625</v>
      </c>
      <c r="Z116" s="1">
        <v>1500.0411376953125</v>
      </c>
      <c r="AA116" s="1">
        <v>0.34260079264640808</v>
      </c>
      <c r="AB116" s="1">
        <v>76.272239685058594</v>
      </c>
      <c r="AC116" s="1">
        <v>1.59593665599823</v>
      </c>
      <c r="AD116" s="1">
        <v>6.3441618112847209E-4</v>
      </c>
      <c r="AE116" s="1">
        <v>0.66666668653488159</v>
      </c>
      <c r="AF116" s="1">
        <v>-0.21956524252891541</v>
      </c>
      <c r="AG116" s="1">
        <v>2.737391471862793</v>
      </c>
      <c r="AH116" s="1">
        <v>1</v>
      </c>
      <c r="AI116" s="1">
        <v>0</v>
      </c>
      <c r="AJ116" s="1">
        <v>0.15999999642372131</v>
      </c>
      <c r="AK116" s="1">
        <v>111115</v>
      </c>
      <c r="AL116">
        <f t="shared" si="153"/>
        <v>5.2826913779770575</v>
      </c>
      <c r="AM116">
        <f t="shared" si="154"/>
        <v>8.5372795299452336E-3</v>
      </c>
      <c r="AN116">
        <f t="shared" si="155"/>
        <v>312.47263183593748</v>
      </c>
      <c r="AO116">
        <f t="shared" si="156"/>
        <v>318.25137557983396</v>
      </c>
      <c r="AP116">
        <f t="shared" si="157"/>
        <v>240.00657666668485</v>
      </c>
      <c r="AQ116">
        <f t="shared" si="158"/>
        <v>-0.40777052089266291</v>
      </c>
      <c r="AR116">
        <f t="shared" si="159"/>
        <v>7.1495446494990889</v>
      </c>
      <c r="AS116">
        <f t="shared" si="160"/>
        <v>93.737179857583939</v>
      </c>
      <c r="AT116">
        <f t="shared" si="161"/>
        <v>48.406880480142533</v>
      </c>
      <c r="AU116">
        <f t="shared" si="162"/>
        <v>42.212003707885742</v>
      </c>
      <c r="AV116">
        <f t="shared" si="163"/>
        <v>8.3359112808818043</v>
      </c>
      <c r="AW116">
        <f t="shared" si="164"/>
        <v>0.16410168305158077</v>
      </c>
      <c r="AX116">
        <f t="shared" si="165"/>
        <v>3.4574434591116732</v>
      </c>
      <c r="AY116">
        <f t="shared" si="166"/>
        <v>4.8784678217701316</v>
      </c>
      <c r="AZ116">
        <f t="shared" si="167"/>
        <v>0.10304402002394175</v>
      </c>
      <c r="BA116">
        <f t="shared" si="168"/>
        <v>17.212435044769304</v>
      </c>
      <c r="BB116">
        <f t="shared" si="169"/>
        <v>0.56904177759381291</v>
      </c>
      <c r="BC116">
        <f t="shared" si="170"/>
        <v>46.300027703604663</v>
      </c>
      <c r="BD116">
        <f t="shared" si="171"/>
        <v>392.59013791682332</v>
      </c>
      <c r="BE116">
        <f t="shared" si="172"/>
        <v>1.7637214073887672E-2</v>
      </c>
      <c r="BF116">
        <f>AVERAGE(F102:F116)</f>
        <v>15.143454949088401</v>
      </c>
      <c r="BG116">
        <f>AVERAGE(P102:P116)</f>
        <v>45.104874420166013</v>
      </c>
      <c r="BH116">
        <f>AVERAGE(Q102:Q116)</f>
        <v>39.355820719401045</v>
      </c>
      <c r="BI116">
        <f>AVERAGE(C102:C116)</f>
        <v>21060206</v>
      </c>
      <c r="BJ116">
        <f t="shared" ref="BJ116:DK116" si="173">AVERAGE(D102:D116)</f>
        <v>1</v>
      </c>
      <c r="BK116">
        <f t="shared" si="173"/>
        <v>0</v>
      </c>
      <c r="BL116">
        <f t="shared" si="173"/>
        <v>15.143454949088401</v>
      </c>
      <c r="BM116">
        <f t="shared" si="173"/>
        <v>0.16661730355139961</v>
      </c>
      <c r="BN116">
        <f t="shared" si="173"/>
        <v>221.22863362693542</v>
      </c>
      <c r="BO116">
        <f t="shared" si="173"/>
        <v>8.421074626476738</v>
      </c>
      <c r="BP116">
        <f t="shared" si="173"/>
        <v>3.7047217651568545</v>
      </c>
      <c r="BQ116">
        <f t="shared" si="173"/>
        <v>39.355820719401045</v>
      </c>
      <c r="BR116">
        <f t="shared" si="173"/>
        <v>0.94644957799999974</v>
      </c>
      <c r="BS116">
        <f t="shared" si="173"/>
        <v>2.5295840407278334</v>
      </c>
      <c r="BT116">
        <f t="shared" si="173"/>
        <v>1</v>
      </c>
      <c r="BU116">
        <f t="shared" si="173"/>
        <v>5.0591680814556668</v>
      </c>
      <c r="BV116">
        <f t="shared" si="173"/>
        <v>45.104874420166013</v>
      </c>
      <c r="BW116">
        <f t="shared" si="173"/>
        <v>39.355820719401045</v>
      </c>
      <c r="BX116">
        <f t="shared" si="173"/>
        <v>47.006811523437499</v>
      </c>
      <c r="BY116">
        <f t="shared" si="173"/>
        <v>399.94257812500001</v>
      </c>
      <c r="BZ116">
        <f t="shared" si="173"/>
        <v>396.44386189778646</v>
      </c>
      <c r="CA116">
        <f t="shared" si="173"/>
        <v>43.810133870442705</v>
      </c>
      <c r="CB116">
        <f t="shared" si="173"/>
        <v>45.332015482584637</v>
      </c>
      <c r="CC116">
        <f t="shared" si="173"/>
        <v>34.481150054931639</v>
      </c>
      <c r="CD116">
        <f t="shared" si="173"/>
        <v>35.678960673014323</v>
      </c>
      <c r="CE116">
        <f t="shared" si="173"/>
        <v>499.96133015950522</v>
      </c>
      <c r="CF116">
        <f t="shared" si="173"/>
        <v>1500.780224609375</v>
      </c>
      <c r="CG116">
        <f t="shared" si="173"/>
        <v>0.2245247741540273</v>
      </c>
      <c r="CH116">
        <f t="shared" si="173"/>
        <v>76.272223917643231</v>
      </c>
      <c r="CI116">
        <f t="shared" si="173"/>
        <v>1.59593665599823</v>
      </c>
      <c r="CJ116">
        <f t="shared" si="173"/>
        <v>6.3441618112847209E-4</v>
      </c>
      <c r="CK116">
        <f t="shared" si="173"/>
        <v>0.73333334922790527</v>
      </c>
      <c r="CL116">
        <f t="shared" si="173"/>
        <v>-0.21956524252891541</v>
      </c>
      <c r="CM116">
        <f t="shared" si="173"/>
        <v>2.737391471862793</v>
      </c>
      <c r="CN116">
        <f t="shared" si="173"/>
        <v>1</v>
      </c>
      <c r="CO116">
        <f t="shared" si="173"/>
        <v>0</v>
      </c>
      <c r="CP116">
        <f t="shared" si="173"/>
        <v>0.15999999642372131</v>
      </c>
      <c r="CQ116">
        <f t="shared" si="173"/>
        <v>111115</v>
      </c>
      <c r="CR116">
        <f t="shared" si="173"/>
        <v>5.2824930327086612</v>
      </c>
      <c r="CS116">
        <f t="shared" si="173"/>
        <v>8.4210746264767392E-3</v>
      </c>
      <c r="CT116">
        <f t="shared" si="173"/>
        <v>312.50582071940102</v>
      </c>
      <c r="CU116">
        <f t="shared" si="173"/>
        <v>318.254874420166</v>
      </c>
      <c r="CV116">
        <f t="shared" si="173"/>
        <v>240.12483057029166</v>
      </c>
      <c r="CW116">
        <f t="shared" si="173"/>
        <v>-0.37384817509516249</v>
      </c>
      <c r="CX116">
        <f t="shared" si="173"/>
        <v>7.1622953983623052</v>
      </c>
      <c r="CY116">
        <f t="shared" si="173"/>
        <v>93.904373793963629</v>
      </c>
      <c r="CZ116">
        <f t="shared" si="173"/>
        <v>48.572358311378984</v>
      </c>
      <c r="DA116">
        <f t="shared" si="173"/>
        <v>42.230347569783525</v>
      </c>
      <c r="DB116">
        <f t="shared" si="173"/>
        <v>8.343957678077027</v>
      </c>
      <c r="DC116">
        <f t="shared" si="173"/>
        <v>0.16130452478777152</v>
      </c>
      <c r="DD116">
        <f t="shared" si="173"/>
        <v>3.4575736332054516</v>
      </c>
      <c r="DE116">
        <f t="shared" si="173"/>
        <v>4.8863840448715763</v>
      </c>
      <c r="DF116">
        <f t="shared" si="173"/>
        <v>0.10127955491500658</v>
      </c>
      <c r="DG116">
        <f t="shared" si="173"/>
        <v>16.87360016091386</v>
      </c>
      <c r="DH116">
        <f t="shared" si="173"/>
        <v>0.55803200928726093</v>
      </c>
      <c r="DI116">
        <f t="shared" si="173"/>
        <v>46.176800972898022</v>
      </c>
      <c r="DJ116">
        <f t="shared" si="173"/>
        <v>392.4029476897361</v>
      </c>
      <c r="DK116">
        <f t="shared" si="173"/>
        <v>1.7820342002600964E-2</v>
      </c>
    </row>
    <row r="117" spans="1:115" x14ac:dyDescent="0.25">
      <c r="A117" s="1" t="s">
        <v>9</v>
      </c>
      <c r="B117" s="1" t="s">
        <v>133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stm-as4_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2015-06-22T22:23:26Z</dcterms:created>
  <dcterms:modified xsi:type="dcterms:W3CDTF">2015-07-22T17:04:52Z</dcterms:modified>
</cp:coreProperties>
</file>