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as5_" sheetId="1" r:id="rId1"/>
  </sheets>
  <calcPr calcId="152511"/>
</workbook>
</file>

<file path=xl/calcChain.xml><?xml version="1.0" encoding="utf-8"?>
<calcChain xmlns="http://schemas.openxmlformats.org/spreadsheetml/2006/main">
  <c r="DE115" i="1" l="1"/>
  <c r="DD115" i="1"/>
  <c r="DB115" i="1"/>
  <c r="DA115" i="1"/>
  <c r="CV115" i="1"/>
  <c r="CU115" i="1"/>
  <c r="CT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T115" i="1"/>
  <c r="BR115" i="1"/>
  <c r="BK115" i="1"/>
  <c r="BJ115" i="1"/>
  <c r="BI115" i="1"/>
  <c r="DE96" i="1"/>
  <c r="DD96" i="1"/>
  <c r="DB96" i="1"/>
  <c r="DA96" i="1"/>
  <c r="CV96" i="1"/>
  <c r="CU96" i="1"/>
  <c r="CT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T96" i="1"/>
  <c r="BR96" i="1"/>
  <c r="BK96" i="1"/>
  <c r="BJ96" i="1"/>
  <c r="BI96" i="1"/>
  <c r="DE79" i="1"/>
  <c r="DD79" i="1"/>
  <c r="DB79" i="1"/>
  <c r="DA79" i="1"/>
  <c r="CV79" i="1"/>
  <c r="CU79" i="1"/>
  <c r="CT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T79" i="1"/>
  <c r="BR79" i="1"/>
  <c r="BK79" i="1"/>
  <c r="BJ79" i="1"/>
  <c r="BI79" i="1"/>
  <c r="DE62" i="1"/>
  <c r="DD62" i="1"/>
  <c r="DB62" i="1"/>
  <c r="DA62" i="1"/>
  <c r="CV62" i="1"/>
  <c r="CU62" i="1"/>
  <c r="CT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T62" i="1"/>
  <c r="BR62" i="1"/>
  <c r="BK62" i="1"/>
  <c r="BJ62" i="1"/>
  <c r="BI62" i="1"/>
  <c r="DE45" i="1"/>
  <c r="DD45" i="1"/>
  <c r="DB45" i="1"/>
  <c r="DA45" i="1"/>
  <c r="CV45" i="1"/>
  <c r="CU45" i="1"/>
  <c r="CT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T45" i="1"/>
  <c r="BR45" i="1"/>
  <c r="BK45" i="1"/>
  <c r="BJ45" i="1"/>
  <c r="BI45" i="1"/>
  <c r="DE28" i="1"/>
  <c r="DD28" i="1"/>
  <c r="DB28" i="1"/>
  <c r="DA28" i="1"/>
  <c r="CV28" i="1"/>
  <c r="CU28" i="1"/>
  <c r="CT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T28" i="1"/>
  <c r="BR28" i="1"/>
  <c r="BK28" i="1"/>
  <c r="BJ28" i="1"/>
  <c r="BI28" i="1"/>
  <c r="BG28" i="1" l="1"/>
  <c r="BG45" i="1"/>
  <c r="BG62" i="1"/>
  <c r="BG79" i="1"/>
  <c r="BG96" i="1"/>
  <c r="BG115" i="1"/>
  <c r="BH45" i="1"/>
  <c r="BH62" i="1"/>
  <c r="BH79" i="1"/>
  <c r="BH96" i="1"/>
  <c r="BH115" i="1"/>
  <c r="BH28" i="1"/>
  <c r="M14" i="1"/>
  <c r="AL14" i="1"/>
  <c r="AN14" i="1"/>
  <c r="AO14" i="1"/>
  <c r="AP14" i="1"/>
  <c r="AU14" i="1"/>
  <c r="AV14" i="1" s="1"/>
  <c r="AX14" i="1"/>
  <c r="AY14" i="1"/>
  <c r="M15" i="1"/>
  <c r="O15" i="1" s="1"/>
  <c r="AL15" i="1"/>
  <c r="F15" i="1" s="1"/>
  <c r="AN15" i="1"/>
  <c r="AO15" i="1"/>
  <c r="AP15" i="1"/>
  <c r="AU15" i="1"/>
  <c r="AV15" i="1" s="1"/>
  <c r="AY15" i="1" s="1"/>
  <c r="AX15" i="1"/>
  <c r="M16" i="1"/>
  <c r="O16" i="1" s="1"/>
  <c r="AL16" i="1"/>
  <c r="F16" i="1" s="1"/>
  <c r="AM16" i="1"/>
  <c r="I16" i="1" s="1"/>
  <c r="AN16" i="1"/>
  <c r="AO16" i="1"/>
  <c r="AP16" i="1"/>
  <c r="AQ16" i="1"/>
  <c r="K16" i="1" s="1"/>
  <c r="AR16" i="1" s="1"/>
  <c r="AU16" i="1"/>
  <c r="AV16" i="1" s="1"/>
  <c r="AY16" i="1" s="1"/>
  <c r="AX16" i="1"/>
  <c r="M17" i="1"/>
  <c r="O17" i="1" s="1"/>
  <c r="AL17" i="1"/>
  <c r="F17" i="1" s="1"/>
  <c r="AM17" i="1"/>
  <c r="AN17" i="1"/>
  <c r="AO17" i="1"/>
  <c r="AP17" i="1"/>
  <c r="AU17" i="1"/>
  <c r="AV17" i="1" s="1"/>
  <c r="AY17" i="1" s="1"/>
  <c r="AX17" i="1"/>
  <c r="M18" i="1"/>
  <c r="O18" i="1" s="1"/>
  <c r="AL18" i="1"/>
  <c r="F18" i="1" s="1"/>
  <c r="AM18" i="1"/>
  <c r="I18" i="1" s="1"/>
  <c r="AN18" i="1"/>
  <c r="AO18" i="1"/>
  <c r="AP18" i="1"/>
  <c r="AQ18" i="1"/>
  <c r="K18" i="1" s="1"/>
  <c r="AR18" i="1" s="1"/>
  <c r="J18" i="1" s="1"/>
  <c r="AU18" i="1"/>
  <c r="AV18" i="1" s="1"/>
  <c r="AY18" i="1" s="1"/>
  <c r="AX18" i="1"/>
  <c r="M19" i="1"/>
  <c r="O19" i="1" s="1"/>
  <c r="AL19" i="1"/>
  <c r="F19" i="1" s="1"/>
  <c r="AN19" i="1"/>
  <c r="AO19" i="1"/>
  <c r="AP19" i="1"/>
  <c r="AU19" i="1"/>
  <c r="AV19" i="1" s="1"/>
  <c r="AY19" i="1" s="1"/>
  <c r="AX19" i="1"/>
  <c r="M20" i="1"/>
  <c r="O20" i="1" s="1"/>
  <c r="AL20" i="1"/>
  <c r="F20" i="1" s="1"/>
  <c r="AN20" i="1"/>
  <c r="AO20" i="1"/>
  <c r="AP20" i="1"/>
  <c r="AU20" i="1"/>
  <c r="AV20" i="1" s="1"/>
  <c r="AX20" i="1"/>
  <c r="AY20" i="1"/>
  <c r="M21" i="1"/>
  <c r="O21" i="1" s="1"/>
  <c r="AL21" i="1"/>
  <c r="F21" i="1" s="1"/>
  <c r="AN21" i="1"/>
  <c r="AO21" i="1"/>
  <c r="AP21" i="1"/>
  <c r="AU21" i="1"/>
  <c r="AV21" i="1" s="1"/>
  <c r="AX21" i="1"/>
  <c r="M22" i="1"/>
  <c r="O22" i="1" s="1"/>
  <c r="AL22" i="1"/>
  <c r="F22" i="1" s="1"/>
  <c r="AM22" i="1"/>
  <c r="I22" i="1" s="1"/>
  <c r="AN22" i="1"/>
  <c r="AO22" i="1"/>
  <c r="AP22" i="1"/>
  <c r="AU22" i="1"/>
  <c r="AV22" i="1" s="1"/>
  <c r="AY22" i="1" s="1"/>
  <c r="AX22" i="1"/>
  <c r="M23" i="1"/>
  <c r="O23" i="1" s="1"/>
  <c r="AL23" i="1"/>
  <c r="F23" i="1" s="1"/>
  <c r="BD23" i="1" s="1"/>
  <c r="AN23" i="1"/>
  <c r="AO23" i="1"/>
  <c r="AP23" i="1"/>
  <c r="AU23" i="1"/>
  <c r="AV23" i="1" s="1"/>
  <c r="AY23" i="1" s="1"/>
  <c r="AX23" i="1"/>
  <c r="M24" i="1"/>
  <c r="O24" i="1" s="1"/>
  <c r="AL24" i="1"/>
  <c r="AM24" i="1" s="1"/>
  <c r="AN24" i="1"/>
  <c r="AO24" i="1"/>
  <c r="AP24" i="1"/>
  <c r="AU24" i="1"/>
  <c r="AV24" i="1"/>
  <c r="AY24" i="1" s="1"/>
  <c r="AX24" i="1"/>
  <c r="M25" i="1"/>
  <c r="O25" i="1" s="1"/>
  <c r="AL25" i="1"/>
  <c r="AM25" i="1" s="1"/>
  <c r="AN25" i="1"/>
  <c r="AO25" i="1"/>
  <c r="AP25" i="1"/>
  <c r="AQ25" i="1" s="1"/>
  <c r="K25" i="1" s="1"/>
  <c r="AR25" i="1" s="1"/>
  <c r="AU25" i="1"/>
  <c r="AV25" i="1"/>
  <c r="AX25" i="1"/>
  <c r="M26" i="1"/>
  <c r="O26" i="1" s="1"/>
  <c r="AL26" i="1"/>
  <c r="AM26" i="1" s="1"/>
  <c r="AN26" i="1"/>
  <c r="AO26" i="1"/>
  <c r="AP26" i="1"/>
  <c r="AU26" i="1"/>
  <c r="AV26" i="1"/>
  <c r="AX26" i="1"/>
  <c r="M27" i="1"/>
  <c r="O27" i="1" s="1"/>
  <c r="AL27" i="1"/>
  <c r="AM27" i="1" s="1"/>
  <c r="AN27" i="1"/>
  <c r="AO27" i="1"/>
  <c r="AP27" i="1"/>
  <c r="AU27" i="1"/>
  <c r="AV27" i="1"/>
  <c r="AY27" i="1" s="1"/>
  <c r="AX27" i="1"/>
  <c r="M28" i="1"/>
  <c r="O28" i="1" s="1"/>
  <c r="AL28" i="1"/>
  <c r="AM28" i="1" s="1"/>
  <c r="AN28" i="1"/>
  <c r="AO28" i="1"/>
  <c r="AP28" i="1"/>
  <c r="AQ28" i="1" s="1"/>
  <c r="K28" i="1" s="1"/>
  <c r="AR28" i="1" s="1"/>
  <c r="AU28" i="1"/>
  <c r="AV28" i="1"/>
  <c r="AY28" i="1" s="1"/>
  <c r="AX28" i="1"/>
  <c r="M31" i="1"/>
  <c r="AL31" i="1"/>
  <c r="AN31" i="1"/>
  <c r="AO31" i="1"/>
  <c r="AP31" i="1"/>
  <c r="AU31" i="1"/>
  <c r="AV31" i="1"/>
  <c r="AY31" i="1" s="1"/>
  <c r="AX31" i="1"/>
  <c r="M32" i="1"/>
  <c r="O32" i="1" s="1"/>
  <c r="AL32" i="1"/>
  <c r="AM32" i="1" s="1"/>
  <c r="AN32" i="1"/>
  <c r="AO32" i="1"/>
  <c r="AP32" i="1"/>
  <c r="AQ32" i="1" s="1"/>
  <c r="K32" i="1" s="1"/>
  <c r="AR32" i="1" s="1"/>
  <c r="AU32" i="1"/>
  <c r="AV32" i="1"/>
  <c r="AX32" i="1"/>
  <c r="M33" i="1"/>
  <c r="O33" i="1" s="1"/>
  <c r="AL33" i="1"/>
  <c r="AM33" i="1" s="1"/>
  <c r="AN33" i="1"/>
  <c r="AO33" i="1"/>
  <c r="AP33" i="1"/>
  <c r="AU33" i="1"/>
  <c r="AV33" i="1"/>
  <c r="AX33" i="1"/>
  <c r="M34" i="1"/>
  <c r="O34" i="1" s="1"/>
  <c r="AL34" i="1"/>
  <c r="AM34" i="1" s="1"/>
  <c r="AN34" i="1"/>
  <c r="AO34" i="1"/>
  <c r="AP34" i="1"/>
  <c r="AU34" i="1"/>
  <c r="AV34" i="1"/>
  <c r="AY34" i="1" s="1"/>
  <c r="AX34" i="1"/>
  <c r="M35" i="1"/>
  <c r="O35" i="1" s="1"/>
  <c r="AL35" i="1"/>
  <c r="AM35" i="1" s="1"/>
  <c r="AN35" i="1"/>
  <c r="AO35" i="1"/>
  <c r="AP35" i="1"/>
  <c r="AQ35" i="1" s="1"/>
  <c r="K35" i="1" s="1"/>
  <c r="AR35" i="1" s="1"/>
  <c r="AU35" i="1"/>
  <c r="AV35" i="1"/>
  <c r="AY35" i="1" s="1"/>
  <c r="AX35" i="1"/>
  <c r="M36" i="1"/>
  <c r="O36" i="1" s="1"/>
  <c r="AL36" i="1"/>
  <c r="AM36" i="1" s="1"/>
  <c r="AN36" i="1"/>
  <c r="AO36" i="1"/>
  <c r="AP36" i="1"/>
  <c r="AU36" i="1"/>
  <c r="AV36" i="1" s="1"/>
  <c r="AX36" i="1"/>
  <c r="M37" i="1"/>
  <c r="O37" i="1" s="1"/>
  <c r="AL37" i="1"/>
  <c r="AM37" i="1" s="1"/>
  <c r="AN37" i="1"/>
  <c r="AO37" i="1"/>
  <c r="AP37" i="1"/>
  <c r="AU37" i="1"/>
  <c r="AV37" i="1"/>
  <c r="AX37" i="1"/>
  <c r="M38" i="1"/>
  <c r="O38" i="1" s="1"/>
  <c r="AL38" i="1"/>
  <c r="AM38" i="1" s="1"/>
  <c r="AN38" i="1"/>
  <c r="AO38" i="1"/>
  <c r="AP38" i="1"/>
  <c r="AU38" i="1"/>
  <c r="AV38" i="1" s="1"/>
  <c r="AX38" i="1"/>
  <c r="M39" i="1"/>
  <c r="O39" i="1" s="1"/>
  <c r="AL39" i="1"/>
  <c r="AM39" i="1" s="1"/>
  <c r="AN39" i="1"/>
  <c r="AO39" i="1"/>
  <c r="AP39" i="1"/>
  <c r="AU39" i="1"/>
  <c r="AV39" i="1"/>
  <c r="AX39" i="1"/>
  <c r="M40" i="1"/>
  <c r="O40" i="1" s="1"/>
  <c r="AL40" i="1"/>
  <c r="AM40" i="1" s="1"/>
  <c r="AN40" i="1"/>
  <c r="AO40" i="1"/>
  <c r="AP40" i="1"/>
  <c r="AU40" i="1"/>
  <c r="AV40" i="1"/>
  <c r="AX40" i="1"/>
  <c r="F41" i="1"/>
  <c r="M41" i="1"/>
  <c r="O41" i="1" s="1"/>
  <c r="AL41" i="1"/>
  <c r="AM41" i="1" s="1"/>
  <c r="AN41" i="1"/>
  <c r="AO41" i="1"/>
  <c r="AP41" i="1"/>
  <c r="AU41" i="1"/>
  <c r="AV41" i="1"/>
  <c r="AX41" i="1"/>
  <c r="M42" i="1"/>
  <c r="O42" i="1" s="1"/>
  <c r="AL42" i="1"/>
  <c r="AM42" i="1" s="1"/>
  <c r="AN42" i="1"/>
  <c r="AO42" i="1"/>
  <c r="AP42" i="1"/>
  <c r="AU42" i="1"/>
  <c r="AV42" i="1"/>
  <c r="AX42" i="1"/>
  <c r="M43" i="1"/>
  <c r="O43" i="1" s="1"/>
  <c r="AL43" i="1"/>
  <c r="AM43" i="1" s="1"/>
  <c r="AN43" i="1"/>
  <c r="AO43" i="1"/>
  <c r="AP43" i="1"/>
  <c r="AU43" i="1"/>
  <c r="AV43" i="1"/>
  <c r="AX43" i="1"/>
  <c r="M44" i="1"/>
  <c r="O44" i="1" s="1"/>
  <c r="AL44" i="1"/>
  <c r="AM44" i="1" s="1"/>
  <c r="AN44" i="1"/>
  <c r="AO44" i="1"/>
  <c r="AP44" i="1"/>
  <c r="AU44" i="1"/>
  <c r="AV44" i="1" s="1"/>
  <c r="AX44" i="1"/>
  <c r="M45" i="1"/>
  <c r="O45" i="1" s="1"/>
  <c r="AL45" i="1"/>
  <c r="AM45" i="1" s="1"/>
  <c r="AN45" i="1"/>
  <c r="AO45" i="1"/>
  <c r="AP45" i="1"/>
  <c r="AU45" i="1"/>
  <c r="AV45" i="1"/>
  <c r="AX45" i="1"/>
  <c r="M48" i="1"/>
  <c r="AL48" i="1"/>
  <c r="AN48" i="1"/>
  <c r="AO48" i="1"/>
  <c r="AP48" i="1"/>
  <c r="AU48" i="1"/>
  <c r="AV48" i="1" s="1"/>
  <c r="AX48" i="1"/>
  <c r="M49" i="1"/>
  <c r="O49" i="1" s="1"/>
  <c r="AL49" i="1"/>
  <c r="AM49" i="1" s="1"/>
  <c r="AN49" i="1"/>
  <c r="AO49" i="1"/>
  <c r="AP49" i="1"/>
  <c r="AU49" i="1"/>
  <c r="AV49" i="1"/>
  <c r="AX49" i="1"/>
  <c r="M50" i="1"/>
  <c r="O50" i="1" s="1"/>
  <c r="AL50" i="1"/>
  <c r="AM50" i="1" s="1"/>
  <c r="AN50" i="1"/>
  <c r="AO50" i="1"/>
  <c r="AP50" i="1"/>
  <c r="AU50" i="1"/>
  <c r="AV50" i="1"/>
  <c r="AX50" i="1"/>
  <c r="M51" i="1"/>
  <c r="O51" i="1" s="1"/>
  <c r="AL51" i="1"/>
  <c r="AM51" i="1" s="1"/>
  <c r="AN51" i="1"/>
  <c r="AO51" i="1"/>
  <c r="AP51" i="1"/>
  <c r="AU51" i="1"/>
  <c r="AV51" i="1" s="1"/>
  <c r="AX51" i="1"/>
  <c r="M52" i="1"/>
  <c r="O52" i="1" s="1"/>
  <c r="AL52" i="1"/>
  <c r="AM52" i="1" s="1"/>
  <c r="AN52" i="1"/>
  <c r="AO52" i="1"/>
  <c r="AP52" i="1"/>
  <c r="AU52" i="1"/>
  <c r="AV52" i="1"/>
  <c r="AX52" i="1"/>
  <c r="F53" i="1"/>
  <c r="M53" i="1"/>
  <c r="O53" i="1" s="1"/>
  <c r="AL53" i="1"/>
  <c r="AM53" i="1" s="1"/>
  <c r="AN53" i="1"/>
  <c r="AO53" i="1"/>
  <c r="AP53" i="1"/>
  <c r="AU53" i="1"/>
  <c r="AV53" i="1"/>
  <c r="AX53" i="1"/>
  <c r="M54" i="1"/>
  <c r="O54" i="1" s="1"/>
  <c r="AL54" i="1"/>
  <c r="AM54" i="1" s="1"/>
  <c r="AN54" i="1"/>
  <c r="AO54" i="1"/>
  <c r="AP54" i="1"/>
  <c r="AU54" i="1"/>
  <c r="AV54" i="1" s="1"/>
  <c r="AX54" i="1"/>
  <c r="M55" i="1"/>
  <c r="O55" i="1" s="1"/>
  <c r="AL55" i="1"/>
  <c r="AM55" i="1" s="1"/>
  <c r="AN55" i="1"/>
  <c r="AO55" i="1"/>
  <c r="AP55" i="1"/>
  <c r="AU55" i="1"/>
  <c r="AV55" i="1"/>
  <c r="AX55" i="1"/>
  <c r="M56" i="1"/>
  <c r="O56" i="1" s="1"/>
  <c r="AL56" i="1"/>
  <c r="AM56" i="1" s="1"/>
  <c r="AN56" i="1"/>
  <c r="AO56" i="1"/>
  <c r="AP56" i="1"/>
  <c r="AU56" i="1"/>
  <c r="AV56" i="1" s="1"/>
  <c r="AX56" i="1"/>
  <c r="M57" i="1"/>
  <c r="O57" i="1" s="1"/>
  <c r="AL57" i="1"/>
  <c r="AM57" i="1" s="1"/>
  <c r="AN57" i="1"/>
  <c r="AO57" i="1"/>
  <c r="AP57" i="1"/>
  <c r="AU57" i="1"/>
  <c r="AV57" i="1"/>
  <c r="AX57" i="1"/>
  <c r="M58" i="1"/>
  <c r="O58" i="1" s="1"/>
  <c r="AL58" i="1"/>
  <c r="AM58" i="1" s="1"/>
  <c r="AN58" i="1"/>
  <c r="AO58" i="1"/>
  <c r="AP58" i="1"/>
  <c r="AU58" i="1"/>
  <c r="AV58" i="1" s="1"/>
  <c r="AX58" i="1"/>
  <c r="M59" i="1"/>
  <c r="O59" i="1" s="1"/>
  <c r="AL59" i="1"/>
  <c r="AM59" i="1" s="1"/>
  <c r="AN59" i="1"/>
  <c r="AO59" i="1"/>
  <c r="AP59" i="1"/>
  <c r="AU59" i="1"/>
  <c r="AV59" i="1"/>
  <c r="AX59" i="1"/>
  <c r="F60" i="1"/>
  <c r="M60" i="1"/>
  <c r="O60" i="1" s="1"/>
  <c r="AL60" i="1"/>
  <c r="AM60" i="1" s="1"/>
  <c r="AN60" i="1"/>
  <c r="AO60" i="1"/>
  <c r="AP60" i="1"/>
  <c r="AU60" i="1"/>
  <c r="AV60" i="1" s="1"/>
  <c r="AX60" i="1"/>
  <c r="M61" i="1"/>
  <c r="O61" i="1" s="1"/>
  <c r="AL61" i="1"/>
  <c r="AM61" i="1" s="1"/>
  <c r="AN61" i="1"/>
  <c r="AO61" i="1"/>
  <c r="AP61" i="1"/>
  <c r="AQ61" i="1" s="1"/>
  <c r="K61" i="1" s="1"/>
  <c r="AR61" i="1" s="1"/>
  <c r="AU61" i="1"/>
  <c r="AV61" i="1"/>
  <c r="AX61" i="1"/>
  <c r="M62" i="1"/>
  <c r="O62" i="1" s="1"/>
  <c r="AL62" i="1"/>
  <c r="AM62" i="1" s="1"/>
  <c r="AN62" i="1"/>
  <c r="AO62" i="1"/>
  <c r="AP62" i="1"/>
  <c r="AU62" i="1"/>
  <c r="AV62" i="1"/>
  <c r="AY62" i="1" s="1"/>
  <c r="AX62" i="1"/>
  <c r="M65" i="1"/>
  <c r="AL65" i="1"/>
  <c r="AN65" i="1"/>
  <c r="AO65" i="1"/>
  <c r="AP65" i="1"/>
  <c r="AU65" i="1"/>
  <c r="AV65" i="1" s="1"/>
  <c r="AY65" i="1" s="1"/>
  <c r="AX65" i="1"/>
  <c r="M66" i="1"/>
  <c r="O66" i="1" s="1"/>
  <c r="AL66" i="1"/>
  <c r="AM66" i="1" s="1"/>
  <c r="AN66" i="1"/>
  <c r="AO66" i="1"/>
  <c r="AP66" i="1"/>
  <c r="AU66" i="1"/>
  <c r="AV66" i="1" s="1"/>
  <c r="AY66" i="1" s="1"/>
  <c r="AX66" i="1"/>
  <c r="M67" i="1"/>
  <c r="O67" i="1" s="1"/>
  <c r="AL67" i="1"/>
  <c r="AM67" i="1" s="1"/>
  <c r="AN67" i="1"/>
  <c r="AO67" i="1"/>
  <c r="AP67" i="1"/>
  <c r="AU67" i="1"/>
  <c r="AV67" i="1" s="1"/>
  <c r="AY67" i="1" s="1"/>
  <c r="AX67" i="1"/>
  <c r="M68" i="1"/>
  <c r="O68" i="1" s="1"/>
  <c r="AL68" i="1"/>
  <c r="AM68" i="1" s="1"/>
  <c r="AN68" i="1"/>
  <c r="AO68" i="1"/>
  <c r="AP68" i="1"/>
  <c r="AQ68" i="1" s="1"/>
  <c r="K68" i="1" s="1"/>
  <c r="AR68" i="1" s="1"/>
  <c r="AU68" i="1"/>
  <c r="AV68" i="1"/>
  <c r="AX68" i="1"/>
  <c r="M69" i="1"/>
  <c r="O69" i="1" s="1"/>
  <c r="AL69" i="1"/>
  <c r="AM69" i="1" s="1"/>
  <c r="AN69" i="1"/>
  <c r="AO69" i="1"/>
  <c r="AP69" i="1"/>
  <c r="AU69" i="1"/>
  <c r="AV69" i="1"/>
  <c r="AY69" i="1" s="1"/>
  <c r="AX69" i="1"/>
  <c r="M70" i="1"/>
  <c r="O70" i="1" s="1"/>
  <c r="AL70" i="1"/>
  <c r="AM70" i="1" s="1"/>
  <c r="AN70" i="1"/>
  <c r="AO70" i="1"/>
  <c r="AP70" i="1"/>
  <c r="AU70" i="1"/>
  <c r="AV70" i="1" s="1"/>
  <c r="AY70" i="1" s="1"/>
  <c r="AX70" i="1"/>
  <c r="M71" i="1"/>
  <c r="O71" i="1" s="1"/>
  <c r="AL71" i="1"/>
  <c r="AM71" i="1" s="1"/>
  <c r="AN71" i="1"/>
  <c r="AO71" i="1"/>
  <c r="AP71" i="1"/>
  <c r="AU71" i="1"/>
  <c r="AV71" i="1" s="1"/>
  <c r="AY71" i="1" s="1"/>
  <c r="AX71" i="1"/>
  <c r="M72" i="1"/>
  <c r="O72" i="1" s="1"/>
  <c r="AL72" i="1"/>
  <c r="AM72" i="1" s="1"/>
  <c r="AN72" i="1"/>
  <c r="AO72" i="1"/>
  <c r="AP72" i="1"/>
  <c r="AU72" i="1"/>
  <c r="AV72" i="1" s="1"/>
  <c r="AY72" i="1" s="1"/>
  <c r="AX72" i="1"/>
  <c r="M73" i="1"/>
  <c r="O73" i="1" s="1"/>
  <c r="AL73" i="1"/>
  <c r="AM73" i="1" s="1"/>
  <c r="AN73" i="1"/>
  <c r="AO73" i="1"/>
  <c r="AP73" i="1"/>
  <c r="AU73" i="1"/>
  <c r="AV73" i="1"/>
  <c r="AX73" i="1"/>
  <c r="M74" i="1"/>
  <c r="O74" i="1" s="1"/>
  <c r="AL74" i="1"/>
  <c r="AM74" i="1" s="1"/>
  <c r="AN74" i="1"/>
  <c r="AO74" i="1"/>
  <c r="AP74" i="1"/>
  <c r="AU74" i="1"/>
  <c r="AV74" i="1"/>
  <c r="AY74" i="1" s="1"/>
  <c r="AX74" i="1"/>
  <c r="M75" i="1"/>
  <c r="O75" i="1" s="1"/>
  <c r="AL75" i="1"/>
  <c r="AM75" i="1" s="1"/>
  <c r="AN75" i="1"/>
  <c r="AO75" i="1"/>
  <c r="AP75" i="1"/>
  <c r="AU75" i="1"/>
  <c r="AV75" i="1" s="1"/>
  <c r="AY75" i="1" s="1"/>
  <c r="AX75" i="1"/>
  <c r="M76" i="1"/>
  <c r="O76" i="1" s="1"/>
  <c r="AL76" i="1"/>
  <c r="AM76" i="1" s="1"/>
  <c r="AN76" i="1"/>
  <c r="AO76" i="1"/>
  <c r="AP76" i="1"/>
  <c r="AU76" i="1"/>
  <c r="AV76" i="1" s="1"/>
  <c r="AY76" i="1" s="1"/>
  <c r="AX76" i="1"/>
  <c r="M77" i="1"/>
  <c r="O77" i="1" s="1"/>
  <c r="AL77" i="1"/>
  <c r="AM77" i="1" s="1"/>
  <c r="AN77" i="1"/>
  <c r="AO77" i="1"/>
  <c r="AP77" i="1"/>
  <c r="AU77" i="1"/>
  <c r="AV77" i="1" s="1"/>
  <c r="AY77" i="1" s="1"/>
  <c r="AX77" i="1"/>
  <c r="M78" i="1"/>
  <c r="O78" i="1" s="1"/>
  <c r="AL78" i="1"/>
  <c r="AM78" i="1" s="1"/>
  <c r="AN78" i="1"/>
  <c r="AO78" i="1"/>
  <c r="AP78" i="1"/>
  <c r="AQ78" i="1" s="1"/>
  <c r="K78" i="1" s="1"/>
  <c r="AR78" i="1" s="1"/>
  <c r="AU78" i="1"/>
  <c r="AV78" i="1"/>
  <c r="AX78" i="1"/>
  <c r="M79" i="1"/>
  <c r="O79" i="1" s="1"/>
  <c r="AL79" i="1"/>
  <c r="AM79" i="1" s="1"/>
  <c r="AN79" i="1"/>
  <c r="AO79" i="1"/>
  <c r="AP79" i="1"/>
  <c r="AU79" i="1"/>
  <c r="AV79" i="1"/>
  <c r="AY79" i="1" s="1"/>
  <c r="AX79" i="1"/>
  <c r="M82" i="1"/>
  <c r="AL82" i="1"/>
  <c r="AN82" i="1"/>
  <c r="AO82" i="1"/>
  <c r="AP82" i="1"/>
  <c r="AU82" i="1"/>
  <c r="AV82" i="1" s="1"/>
  <c r="AY82" i="1" s="1"/>
  <c r="AX82" i="1"/>
  <c r="M83" i="1"/>
  <c r="O83" i="1" s="1"/>
  <c r="AL83" i="1"/>
  <c r="AM83" i="1" s="1"/>
  <c r="AN83" i="1"/>
  <c r="AO83" i="1"/>
  <c r="AP83" i="1"/>
  <c r="AU83" i="1"/>
  <c r="AV83" i="1" s="1"/>
  <c r="AY83" i="1" s="1"/>
  <c r="AX83" i="1"/>
  <c r="M84" i="1"/>
  <c r="O84" i="1" s="1"/>
  <c r="AL84" i="1"/>
  <c r="AM84" i="1" s="1"/>
  <c r="AN84" i="1"/>
  <c r="AO84" i="1"/>
  <c r="AP84" i="1"/>
  <c r="AU84" i="1"/>
  <c r="AV84" i="1" s="1"/>
  <c r="AY84" i="1" s="1"/>
  <c r="AX84" i="1"/>
  <c r="M85" i="1"/>
  <c r="O85" i="1" s="1"/>
  <c r="AL85" i="1"/>
  <c r="AM85" i="1" s="1"/>
  <c r="AN85" i="1"/>
  <c r="AO85" i="1"/>
  <c r="AP85" i="1"/>
  <c r="AU85" i="1"/>
  <c r="AV85" i="1"/>
  <c r="AX85" i="1"/>
  <c r="M86" i="1"/>
  <c r="O86" i="1" s="1"/>
  <c r="AL86" i="1"/>
  <c r="AM86" i="1" s="1"/>
  <c r="AN86" i="1"/>
  <c r="AO86" i="1"/>
  <c r="AP86" i="1"/>
  <c r="AU86" i="1"/>
  <c r="AV86" i="1"/>
  <c r="AY86" i="1" s="1"/>
  <c r="AX86" i="1"/>
  <c r="M87" i="1"/>
  <c r="O87" i="1" s="1"/>
  <c r="AL87" i="1"/>
  <c r="AM87" i="1" s="1"/>
  <c r="AN87" i="1"/>
  <c r="AO87" i="1"/>
  <c r="AP87" i="1"/>
  <c r="AU87" i="1"/>
  <c r="AV87" i="1" s="1"/>
  <c r="AY87" i="1" s="1"/>
  <c r="AX87" i="1"/>
  <c r="M88" i="1"/>
  <c r="O88" i="1" s="1"/>
  <c r="AL88" i="1"/>
  <c r="AM88" i="1" s="1"/>
  <c r="AN88" i="1"/>
  <c r="AO88" i="1"/>
  <c r="AP88" i="1"/>
  <c r="AU88" i="1"/>
  <c r="AV88" i="1" s="1"/>
  <c r="AY88" i="1" s="1"/>
  <c r="AX88" i="1"/>
  <c r="M89" i="1"/>
  <c r="O89" i="1" s="1"/>
  <c r="AL89" i="1"/>
  <c r="AM89" i="1" s="1"/>
  <c r="AN89" i="1"/>
  <c r="AO89" i="1"/>
  <c r="AP89" i="1"/>
  <c r="AU89" i="1"/>
  <c r="AV89" i="1" s="1"/>
  <c r="AY89" i="1" s="1"/>
  <c r="AX89" i="1"/>
  <c r="M90" i="1"/>
  <c r="O90" i="1" s="1"/>
  <c r="AL90" i="1"/>
  <c r="AM90" i="1" s="1"/>
  <c r="AN90" i="1"/>
  <c r="AO90" i="1"/>
  <c r="AP90" i="1"/>
  <c r="AQ90" i="1" s="1"/>
  <c r="K90" i="1" s="1"/>
  <c r="AR90" i="1" s="1"/>
  <c r="AU90" i="1"/>
  <c r="AV90" i="1"/>
  <c r="AX90" i="1"/>
  <c r="M91" i="1"/>
  <c r="O91" i="1" s="1"/>
  <c r="AL91" i="1"/>
  <c r="AM91" i="1" s="1"/>
  <c r="AN91" i="1"/>
  <c r="AO91" i="1"/>
  <c r="AP91" i="1"/>
  <c r="AU91" i="1"/>
  <c r="AV91" i="1"/>
  <c r="AY91" i="1" s="1"/>
  <c r="AX91" i="1"/>
  <c r="M92" i="1"/>
  <c r="O92" i="1" s="1"/>
  <c r="AL92" i="1"/>
  <c r="AM92" i="1" s="1"/>
  <c r="AN92" i="1"/>
  <c r="AO92" i="1"/>
  <c r="AP92" i="1"/>
  <c r="AU92" i="1"/>
  <c r="AV92" i="1" s="1"/>
  <c r="AY92" i="1" s="1"/>
  <c r="AX92" i="1"/>
  <c r="M93" i="1"/>
  <c r="O93" i="1" s="1"/>
  <c r="AL93" i="1"/>
  <c r="AM93" i="1" s="1"/>
  <c r="AN93" i="1"/>
  <c r="AO93" i="1"/>
  <c r="AP93" i="1"/>
  <c r="AU93" i="1"/>
  <c r="AV93" i="1" s="1"/>
  <c r="AY93" i="1" s="1"/>
  <c r="AX93" i="1"/>
  <c r="M94" i="1"/>
  <c r="O94" i="1" s="1"/>
  <c r="AL94" i="1"/>
  <c r="AM94" i="1" s="1"/>
  <c r="AN94" i="1"/>
  <c r="AO94" i="1"/>
  <c r="AP94" i="1"/>
  <c r="AU94" i="1"/>
  <c r="AV94" i="1" s="1"/>
  <c r="AY94" i="1" s="1"/>
  <c r="AX94" i="1"/>
  <c r="M95" i="1"/>
  <c r="O95" i="1" s="1"/>
  <c r="AL95" i="1"/>
  <c r="AM95" i="1" s="1"/>
  <c r="AN95" i="1"/>
  <c r="AO95" i="1"/>
  <c r="AP95" i="1"/>
  <c r="AQ95" i="1" s="1"/>
  <c r="K95" i="1" s="1"/>
  <c r="AR95" i="1" s="1"/>
  <c r="AU95" i="1"/>
  <c r="AV95" i="1"/>
  <c r="AX95" i="1"/>
  <c r="M96" i="1"/>
  <c r="O96" i="1" s="1"/>
  <c r="AL96" i="1"/>
  <c r="AM96" i="1" s="1"/>
  <c r="AN96" i="1"/>
  <c r="AO96" i="1"/>
  <c r="AP96" i="1"/>
  <c r="AU96" i="1"/>
  <c r="AV96" i="1"/>
  <c r="AY96" i="1" s="1"/>
  <c r="AX96" i="1"/>
  <c r="M101" i="1"/>
  <c r="AL101" i="1"/>
  <c r="AN101" i="1"/>
  <c r="AO101" i="1"/>
  <c r="AP101" i="1"/>
  <c r="AU101" i="1"/>
  <c r="AV101" i="1" s="1"/>
  <c r="AY101" i="1" s="1"/>
  <c r="AX101" i="1"/>
  <c r="M102" i="1"/>
  <c r="O102" i="1" s="1"/>
  <c r="AL102" i="1"/>
  <c r="AM102" i="1" s="1"/>
  <c r="AN102" i="1"/>
  <c r="AO102" i="1"/>
  <c r="AP102" i="1"/>
  <c r="AU102" i="1"/>
  <c r="AV102" i="1" s="1"/>
  <c r="AY102" i="1" s="1"/>
  <c r="AX102" i="1"/>
  <c r="M103" i="1"/>
  <c r="O103" i="1" s="1"/>
  <c r="AL103" i="1"/>
  <c r="AM103" i="1" s="1"/>
  <c r="AN103" i="1"/>
  <c r="AO103" i="1"/>
  <c r="AP103" i="1"/>
  <c r="AU103" i="1"/>
  <c r="AV103" i="1" s="1"/>
  <c r="AY103" i="1" s="1"/>
  <c r="AX103" i="1"/>
  <c r="M104" i="1"/>
  <c r="O104" i="1" s="1"/>
  <c r="AL104" i="1"/>
  <c r="AM104" i="1" s="1"/>
  <c r="AN104" i="1"/>
  <c r="AO104" i="1"/>
  <c r="AP104" i="1"/>
  <c r="AQ104" i="1" s="1"/>
  <c r="K104" i="1" s="1"/>
  <c r="AR104" i="1" s="1"/>
  <c r="AU104" i="1"/>
  <c r="AV104" i="1"/>
  <c r="AX104" i="1"/>
  <c r="M105" i="1"/>
  <c r="O105" i="1" s="1"/>
  <c r="AL105" i="1"/>
  <c r="AM105" i="1" s="1"/>
  <c r="AN105" i="1"/>
  <c r="AO105" i="1"/>
  <c r="AP105" i="1"/>
  <c r="AU105" i="1"/>
  <c r="AV105" i="1"/>
  <c r="AY105" i="1" s="1"/>
  <c r="AX105" i="1"/>
  <c r="M106" i="1"/>
  <c r="O106" i="1" s="1"/>
  <c r="AL106" i="1"/>
  <c r="AM106" i="1" s="1"/>
  <c r="AN106" i="1"/>
  <c r="AO106" i="1"/>
  <c r="AP106" i="1"/>
  <c r="AU106" i="1"/>
  <c r="AV106" i="1" s="1"/>
  <c r="AY106" i="1" s="1"/>
  <c r="AX106" i="1"/>
  <c r="M107" i="1"/>
  <c r="O107" i="1" s="1"/>
  <c r="AL107" i="1"/>
  <c r="AM107" i="1" s="1"/>
  <c r="AN107" i="1"/>
  <c r="AO107" i="1"/>
  <c r="AP107" i="1"/>
  <c r="AU107" i="1"/>
  <c r="AV107" i="1" s="1"/>
  <c r="AY107" i="1" s="1"/>
  <c r="AX107" i="1"/>
  <c r="M108" i="1"/>
  <c r="O108" i="1" s="1"/>
  <c r="AL108" i="1"/>
  <c r="AM108" i="1" s="1"/>
  <c r="AN108" i="1"/>
  <c r="AO108" i="1"/>
  <c r="AP108" i="1"/>
  <c r="AU108" i="1"/>
  <c r="AV108" i="1" s="1"/>
  <c r="AY108" i="1" s="1"/>
  <c r="AX108" i="1"/>
  <c r="M109" i="1"/>
  <c r="O109" i="1" s="1"/>
  <c r="AL109" i="1"/>
  <c r="AM109" i="1" s="1"/>
  <c r="AN109" i="1"/>
  <c r="AO109" i="1"/>
  <c r="AP109" i="1"/>
  <c r="AQ109" i="1" s="1"/>
  <c r="K109" i="1" s="1"/>
  <c r="AR109" i="1" s="1"/>
  <c r="AU109" i="1"/>
  <c r="AV109" i="1"/>
  <c r="AX109" i="1"/>
  <c r="M110" i="1"/>
  <c r="O110" i="1" s="1"/>
  <c r="AL110" i="1"/>
  <c r="AM110" i="1" s="1"/>
  <c r="AN110" i="1"/>
  <c r="AO110" i="1"/>
  <c r="AP110" i="1"/>
  <c r="AQ110" i="1" s="1"/>
  <c r="K110" i="1" s="1"/>
  <c r="AR110" i="1" s="1"/>
  <c r="AU110" i="1"/>
  <c r="AV110" i="1"/>
  <c r="AY110" i="1" s="1"/>
  <c r="AX110" i="1"/>
  <c r="M111" i="1"/>
  <c r="O111" i="1" s="1"/>
  <c r="AL111" i="1"/>
  <c r="AM111" i="1" s="1"/>
  <c r="AN111" i="1"/>
  <c r="AO111" i="1"/>
  <c r="AP111" i="1"/>
  <c r="AU111" i="1"/>
  <c r="AV111" i="1" s="1"/>
  <c r="AY111" i="1" s="1"/>
  <c r="AX111" i="1"/>
  <c r="M112" i="1"/>
  <c r="O112" i="1" s="1"/>
  <c r="AL112" i="1"/>
  <c r="AM112" i="1" s="1"/>
  <c r="I112" i="1" s="1"/>
  <c r="AN112" i="1"/>
  <c r="AO112" i="1"/>
  <c r="AP112" i="1"/>
  <c r="AU112" i="1"/>
  <c r="AV112" i="1" s="1"/>
  <c r="AY112" i="1" s="1"/>
  <c r="AX112" i="1"/>
  <c r="M113" i="1"/>
  <c r="O113" i="1"/>
  <c r="AL113" i="1"/>
  <c r="F113" i="1" s="1"/>
  <c r="AN113" i="1"/>
  <c r="AO113" i="1"/>
  <c r="AP113" i="1"/>
  <c r="AU113" i="1"/>
  <c r="AV113" i="1" s="1"/>
  <c r="AY113" i="1" s="1"/>
  <c r="AX113" i="1"/>
  <c r="M114" i="1"/>
  <c r="O114" i="1"/>
  <c r="AL114" i="1"/>
  <c r="F114" i="1" s="1"/>
  <c r="AN114" i="1"/>
  <c r="AO114" i="1"/>
  <c r="AP114" i="1"/>
  <c r="AU114" i="1"/>
  <c r="AV114" i="1" s="1"/>
  <c r="AX114" i="1"/>
  <c r="M115" i="1"/>
  <c r="O115" i="1"/>
  <c r="AL115" i="1"/>
  <c r="F115" i="1" s="1"/>
  <c r="AN115" i="1"/>
  <c r="AO115" i="1"/>
  <c r="AP115" i="1"/>
  <c r="AU115" i="1"/>
  <c r="AV115" i="1" s="1"/>
  <c r="AY115" i="1" s="1"/>
  <c r="AX115" i="1"/>
  <c r="AM31" i="1" l="1"/>
  <c r="CS45" i="1" s="1"/>
  <c r="CR45" i="1"/>
  <c r="O31" i="1"/>
  <c r="BU45" i="1" s="1"/>
  <c r="BS45" i="1"/>
  <c r="AQ85" i="1"/>
  <c r="K85" i="1" s="1"/>
  <c r="AR85" i="1" s="1"/>
  <c r="F43" i="1"/>
  <c r="F54" i="1"/>
  <c r="AQ22" i="1"/>
  <c r="K22" i="1" s="1"/>
  <c r="AR22" i="1" s="1"/>
  <c r="AM20" i="1"/>
  <c r="I20" i="1" s="1"/>
  <c r="F14" i="1"/>
  <c r="BD14" i="1" s="1"/>
  <c r="CR28" i="1"/>
  <c r="AM82" i="1"/>
  <c r="CS96" i="1" s="1"/>
  <c r="CR96" i="1"/>
  <c r="F40" i="1"/>
  <c r="BD40" i="1" s="1"/>
  <c r="AM101" i="1"/>
  <c r="CR115" i="1"/>
  <c r="F56" i="1"/>
  <c r="BD56" i="1" s="1"/>
  <c r="O48" i="1"/>
  <c r="BU62" i="1" s="1"/>
  <c r="BS62" i="1"/>
  <c r="O82" i="1"/>
  <c r="BU96" i="1" s="1"/>
  <c r="BS96" i="1"/>
  <c r="O101" i="1"/>
  <c r="BU115" i="1" s="1"/>
  <c r="BS115" i="1"/>
  <c r="AQ73" i="1"/>
  <c r="K73" i="1" s="1"/>
  <c r="AR73" i="1" s="1"/>
  <c r="F61" i="1"/>
  <c r="BD61" i="1" s="1"/>
  <c r="F51" i="1"/>
  <c r="O14" i="1"/>
  <c r="BU28" i="1" s="1"/>
  <c r="BS28" i="1"/>
  <c r="AM114" i="1"/>
  <c r="I114" i="1" s="1"/>
  <c r="AM65" i="1"/>
  <c r="CS79" i="1" s="1"/>
  <c r="CR79" i="1"/>
  <c r="AQ17" i="1"/>
  <c r="K17" i="1" s="1"/>
  <c r="AR17" i="1" s="1"/>
  <c r="F38" i="1"/>
  <c r="BD38" i="1" s="1"/>
  <c r="O65" i="1"/>
  <c r="BU79" i="1" s="1"/>
  <c r="BS79" i="1"/>
  <c r="AM48" i="1"/>
  <c r="CS62" i="1" s="1"/>
  <c r="CR62" i="1"/>
  <c r="F39" i="1"/>
  <c r="BD39" i="1" s="1"/>
  <c r="AQ105" i="1"/>
  <c r="K105" i="1" s="1"/>
  <c r="AR105" i="1" s="1"/>
  <c r="AQ96" i="1"/>
  <c r="K96" i="1" s="1"/>
  <c r="AR96" i="1" s="1"/>
  <c r="AQ91" i="1"/>
  <c r="K91" i="1" s="1"/>
  <c r="AR91" i="1" s="1"/>
  <c r="AS91" i="1" s="1"/>
  <c r="AT91" i="1" s="1"/>
  <c r="AW91" i="1" s="1"/>
  <c r="G91" i="1" s="1"/>
  <c r="AZ91" i="1" s="1"/>
  <c r="AQ86" i="1"/>
  <c r="K86" i="1" s="1"/>
  <c r="AR86" i="1" s="1"/>
  <c r="AQ79" i="1"/>
  <c r="K79" i="1" s="1"/>
  <c r="AR79" i="1" s="1"/>
  <c r="AS79" i="1" s="1"/>
  <c r="AT79" i="1" s="1"/>
  <c r="AW79" i="1" s="1"/>
  <c r="G79" i="1" s="1"/>
  <c r="AQ74" i="1"/>
  <c r="K74" i="1" s="1"/>
  <c r="AR74" i="1" s="1"/>
  <c r="AQ69" i="1"/>
  <c r="K69" i="1" s="1"/>
  <c r="AR69" i="1" s="1"/>
  <c r="AS69" i="1" s="1"/>
  <c r="AT69" i="1" s="1"/>
  <c r="AW69" i="1" s="1"/>
  <c r="G69" i="1" s="1"/>
  <c r="AZ69" i="1" s="1"/>
  <c r="AQ62" i="1"/>
  <c r="K62" i="1" s="1"/>
  <c r="AR62" i="1" s="1"/>
  <c r="F45" i="1"/>
  <c r="BD45" i="1" s="1"/>
  <c r="AY114" i="1"/>
  <c r="F58" i="1"/>
  <c r="BD58" i="1" s="1"/>
  <c r="F36" i="1"/>
  <c r="BD36" i="1" s="1"/>
  <c r="AQ33" i="1"/>
  <c r="K33" i="1" s="1"/>
  <c r="AR33" i="1" s="1"/>
  <c r="AS33" i="1" s="1"/>
  <c r="AT33" i="1" s="1"/>
  <c r="AW33" i="1" s="1"/>
  <c r="G33" i="1" s="1"/>
  <c r="AQ26" i="1"/>
  <c r="K26" i="1" s="1"/>
  <c r="AR26" i="1" s="1"/>
  <c r="J26" i="1" s="1"/>
  <c r="F49" i="1"/>
  <c r="BD49" i="1" s="1"/>
  <c r="AM15" i="1"/>
  <c r="AQ15" i="1" s="1"/>
  <c r="K15" i="1" s="1"/>
  <c r="AR15" i="1" s="1"/>
  <c r="J15" i="1" s="1"/>
  <c r="AQ112" i="1"/>
  <c r="K112" i="1" s="1"/>
  <c r="AR112" i="1" s="1"/>
  <c r="BC112" i="1" s="1"/>
  <c r="AQ107" i="1"/>
  <c r="K107" i="1" s="1"/>
  <c r="AR107" i="1" s="1"/>
  <c r="J107" i="1" s="1"/>
  <c r="AQ102" i="1"/>
  <c r="K102" i="1" s="1"/>
  <c r="AR102" i="1" s="1"/>
  <c r="J102" i="1" s="1"/>
  <c r="AQ93" i="1"/>
  <c r="K93" i="1" s="1"/>
  <c r="AR93" i="1" s="1"/>
  <c r="AS93" i="1" s="1"/>
  <c r="AT93" i="1" s="1"/>
  <c r="AW93" i="1" s="1"/>
  <c r="G93" i="1" s="1"/>
  <c r="AZ93" i="1" s="1"/>
  <c r="AQ88" i="1"/>
  <c r="K88" i="1" s="1"/>
  <c r="AR88" i="1" s="1"/>
  <c r="AQ83" i="1"/>
  <c r="K83" i="1" s="1"/>
  <c r="AR83" i="1" s="1"/>
  <c r="J83" i="1" s="1"/>
  <c r="AQ76" i="1"/>
  <c r="K76" i="1" s="1"/>
  <c r="AR76" i="1" s="1"/>
  <c r="AQ71" i="1"/>
  <c r="K71" i="1" s="1"/>
  <c r="AR71" i="1" s="1"/>
  <c r="J71" i="1" s="1"/>
  <c r="AQ66" i="1"/>
  <c r="K66" i="1" s="1"/>
  <c r="AR66" i="1" s="1"/>
  <c r="AS18" i="1"/>
  <c r="AT18" i="1" s="1"/>
  <c r="AW18" i="1" s="1"/>
  <c r="G18" i="1" s="1"/>
  <c r="AZ18" i="1" s="1"/>
  <c r="H18" i="1" s="1"/>
  <c r="AY104" i="1"/>
  <c r="AY78" i="1"/>
  <c r="AY32" i="1"/>
  <c r="F44" i="1"/>
  <c r="BD44" i="1" s="1"/>
  <c r="AY21" i="1"/>
  <c r="F57" i="1"/>
  <c r="BD57" i="1" s="1"/>
  <c r="AM23" i="1"/>
  <c r="AQ23" i="1" s="1"/>
  <c r="K23" i="1" s="1"/>
  <c r="AR23" i="1" s="1"/>
  <c r="J23" i="1" s="1"/>
  <c r="AY33" i="1"/>
  <c r="AY26" i="1"/>
  <c r="AY109" i="1"/>
  <c r="AY95" i="1"/>
  <c r="AY90" i="1"/>
  <c r="AY68" i="1"/>
  <c r="AY25" i="1"/>
  <c r="F55" i="1"/>
  <c r="F48" i="1"/>
  <c r="AQ111" i="1"/>
  <c r="K111" i="1" s="1"/>
  <c r="AR111" i="1" s="1"/>
  <c r="AQ106" i="1"/>
  <c r="K106" i="1" s="1"/>
  <c r="AR106" i="1" s="1"/>
  <c r="AS106" i="1" s="1"/>
  <c r="AT106" i="1" s="1"/>
  <c r="AW106" i="1" s="1"/>
  <c r="G106" i="1" s="1"/>
  <c r="AQ92" i="1"/>
  <c r="K92" i="1" s="1"/>
  <c r="AR92" i="1" s="1"/>
  <c r="AS92" i="1" s="1"/>
  <c r="AT92" i="1" s="1"/>
  <c r="AW92" i="1" s="1"/>
  <c r="G92" i="1" s="1"/>
  <c r="AZ92" i="1" s="1"/>
  <c r="AQ87" i="1"/>
  <c r="K87" i="1" s="1"/>
  <c r="AR87" i="1" s="1"/>
  <c r="AQ75" i="1"/>
  <c r="K75" i="1" s="1"/>
  <c r="AR75" i="1" s="1"/>
  <c r="AQ70" i="1"/>
  <c r="K70" i="1" s="1"/>
  <c r="AR70" i="1" s="1"/>
  <c r="AS70" i="1" s="1"/>
  <c r="AT70" i="1" s="1"/>
  <c r="AW70" i="1" s="1"/>
  <c r="G70" i="1" s="1"/>
  <c r="AZ70" i="1" s="1"/>
  <c r="F59" i="1"/>
  <c r="BD59" i="1" s="1"/>
  <c r="F37" i="1"/>
  <c r="BD37" i="1" s="1"/>
  <c r="AY73" i="1"/>
  <c r="F50" i="1"/>
  <c r="AQ34" i="1"/>
  <c r="K34" i="1" s="1"/>
  <c r="AR34" i="1" s="1"/>
  <c r="AS34" i="1" s="1"/>
  <c r="AT34" i="1" s="1"/>
  <c r="AW34" i="1" s="1"/>
  <c r="G34" i="1" s="1"/>
  <c r="AQ27" i="1"/>
  <c r="K27" i="1" s="1"/>
  <c r="AR27" i="1" s="1"/>
  <c r="J27" i="1" s="1"/>
  <c r="AM21" i="1"/>
  <c r="AQ21" i="1" s="1"/>
  <c r="K21" i="1" s="1"/>
  <c r="AR21" i="1" s="1"/>
  <c r="AY61" i="1"/>
  <c r="F52" i="1"/>
  <c r="BD52" i="1" s="1"/>
  <c r="AM14" i="1"/>
  <c r="AY85" i="1"/>
  <c r="F42" i="1"/>
  <c r="AM115" i="1"/>
  <c r="I115" i="1" s="1"/>
  <c r="AM113" i="1"/>
  <c r="I113" i="1" s="1"/>
  <c r="AQ108" i="1"/>
  <c r="K108" i="1" s="1"/>
  <c r="AR108" i="1" s="1"/>
  <c r="AQ103" i="1"/>
  <c r="K103" i="1" s="1"/>
  <c r="AR103" i="1" s="1"/>
  <c r="AQ94" i="1"/>
  <c r="K94" i="1" s="1"/>
  <c r="AR94" i="1" s="1"/>
  <c r="AQ89" i="1"/>
  <c r="K89" i="1" s="1"/>
  <c r="AR89" i="1" s="1"/>
  <c r="AS89" i="1" s="1"/>
  <c r="AT89" i="1" s="1"/>
  <c r="AW89" i="1" s="1"/>
  <c r="G89" i="1" s="1"/>
  <c r="AZ89" i="1" s="1"/>
  <c r="AQ84" i="1"/>
  <c r="K84" i="1" s="1"/>
  <c r="AR84" i="1" s="1"/>
  <c r="AQ77" i="1"/>
  <c r="K77" i="1" s="1"/>
  <c r="AR77" i="1" s="1"/>
  <c r="AQ72" i="1"/>
  <c r="K72" i="1" s="1"/>
  <c r="AR72" i="1" s="1"/>
  <c r="AQ67" i="1"/>
  <c r="K67" i="1" s="1"/>
  <c r="AR67" i="1" s="1"/>
  <c r="AS67" i="1" s="1"/>
  <c r="AT67" i="1" s="1"/>
  <c r="AW67" i="1" s="1"/>
  <c r="G67" i="1" s="1"/>
  <c r="AZ67" i="1" s="1"/>
  <c r="AM19" i="1"/>
  <c r="AQ19" i="1" s="1"/>
  <c r="K19" i="1" s="1"/>
  <c r="AR19" i="1" s="1"/>
  <c r="AQ31" i="1"/>
  <c r="AQ24" i="1"/>
  <c r="K24" i="1" s="1"/>
  <c r="AR24" i="1" s="1"/>
  <c r="AS112" i="1"/>
  <c r="AT112" i="1" s="1"/>
  <c r="AW112" i="1" s="1"/>
  <c r="G112" i="1" s="1"/>
  <c r="AZ112" i="1" s="1"/>
  <c r="J112" i="1"/>
  <c r="J111" i="1"/>
  <c r="AS110" i="1"/>
  <c r="AT110" i="1" s="1"/>
  <c r="AW110" i="1" s="1"/>
  <c r="G110" i="1" s="1"/>
  <c r="AZ110" i="1" s="1"/>
  <c r="J110" i="1"/>
  <c r="AS109" i="1"/>
  <c r="AT109" i="1" s="1"/>
  <c r="AW109" i="1" s="1"/>
  <c r="G109" i="1" s="1"/>
  <c r="AZ109" i="1" s="1"/>
  <c r="J109" i="1"/>
  <c r="AS105" i="1"/>
  <c r="AT105" i="1" s="1"/>
  <c r="AW105" i="1" s="1"/>
  <c r="G105" i="1" s="1"/>
  <c r="AZ105" i="1" s="1"/>
  <c r="J105" i="1"/>
  <c r="AS104" i="1"/>
  <c r="AT104" i="1" s="1"/>
  <c r="AW104" i="1" s="1"/>
  <c r="G104" i="1" s="1"/>
  <c r="AZ104" i="1" s="1"/>
  <c r="J104" i="1"/>
  <c r="AS96" i="1"/>
  <c r="AT96" i="1" s="1"/>
  <c r="AW96" i="1" s="1"/>
  <c r="G96" i="1" s="1"/>
  <c r="AZ96" i="1" s="1"/>
  <c r="J96" i="1"/>
  <c r="AS95" i="1"/>
  <c r="AT95" i="1" s="1"/>
  <c r="AW95" i="1" s="1"/>
  <c r="G95" i="1" s="1"/>
  <c r="AZ95" i="1" s="1"/>
  <c r="J95" i="1"/>
  <c r="AS90" i="1"/>
  <c r="AT90" i="1" s="1"/>
  <c r="AW90" i="1" s="1"/>
  <c r="G90" i="1" s="1"/>
  <c r="AZ90" i="1" s="1"/>
  <c r="J90" i="1"/>
  <c r="AS88" i="1"/>
  <c r="AT88" i="1" s="1"/>
  <c r="AW88" i="1" s="1"/>
  <c r="G88" i="1" s="1"/>
  <c r="AZ88" i="1" s="1"/>
  <c r="J88" i="1"/>
  <c r="AS87" i="1"/>
  <c r="AT87" i="1" s="1"/>
  <c r="AW87" i="1" s="1"/>
  <c r="G87" i="1" s="1"/>
  <c r="AZ87" i="1" s="1"/>
  <c r="J87" i="1"/>
  <c r="AS86" i="1"/>
  <c r="AT86" i="1" s="1"/>
  <c r="AW86" i="1" s="1"/>
  <c r="G86" i="1" s="1"/>
  <c r="AZ86" i="1" s="1"/>
  <c r="J86" i="1"/>
  <c r="AS85" i="1"/>
  <c r="AT85" i="1" s="1"/>
  <c r="AW85" i="1" s="1"/>
  <c r="G85" i="1" s="1"/>
  <c r="AZ85" i="1" s="1"/>
  <c r="J85" i="1"/>
  <c r="AS83" i="1"/>
  <c r="AT83" i="1" s="1"/>
  <c r="AW83" i="1" s="1"/>
  <c r="G83" i="1" s="1"/>
  <c r="AZ83" i="1" s="1"/>
  <c r="AS78" i="1"/>
  <c r="AT78" i="1" s="1"/>
  <c r="AW78" i="1" s="1"/>
  <c r="G78" i="1" s="1"/>
  <c r="AZ78" i="1" s="1"/>
  <c r="J78" i="1"/>
  <c r="AS77" i="1"/>
  <c r="AT77" i="1" s="1"/>
  <c r="AW77" i="1" s="1"/>
  <c r="G77" i="1" s="1"/>
  <c r="AZ77" i="1" s="1"/>
  <c r="J77" i="1"/>
  <c r="AS76" i="1"/>
  <c r="AT76" i="1" s="1"/>
  <c r="AW76" i="1" s="1"/>
  <c r="G76" i="1" s="1"/>
  <c r="AZ76" i="1" s="1"/>
  <c r="J76" i="1"/>
  <c r="AS74" i="1"/>
  <c r="AT74" i="1" s="1"/>
  <c r="AW74" i="1" s="1"/>
  <c r="G74" i="1" s="1"/>
  <c r="AZ74" i="1" s="1"/>
  <c r="J74" i="1"/>
  <c r="AS73" i="1"/>
  <c r="AT73" i="1" s="1"/>
  <c r="AW73" i="1" s="1"/>
  <c r="G73" i="1" s="1"/>
  <c r="AZ73" i="1" s="1"/>
  <c r="J73" i="1"/>
  <c r="AS71" i="1"/>
  <c r="AT71" i="1" s="1"/>
  <c r="AW71" i="1" s="1"/>
  <c r="G71" i="1" s="1"/>
  <c r="AZ71" i="1" s="1"/>
  <c r="AS68" i="1"/>
  <c r="AT68" i="1" s="1"/>
  <c r="AW68" i="1" s="1"/>
  <c r="G68" i="1" s="1"/>
  <c r="AZ68" i="1" s="1"/>
  <c r="J68" i="1"/>
  <c r="AS66" i="1"/>
  <c r="AT66" i="1" s="1"/>
  <c r="AW66" i="1" s="1"/>
  <c r="G66" i="1" s="1"/>
  <c r="AZ66" i="1" s="1"/>
  <c r="J66" i="1"/>
  <c r="AS62" i="1"/>
  <c r="AT62" i="1" s="1"/>
  <c r="AW62" i="1" s="1"/>
  <c r="G62" i="1" s="1"/>
  <c r="AZ62" i="1" s="1"/>
  <c r="J62" i="1"/>
  <c r="J17" i="1"/>
  <c r="AS17" i="1"/>
  <c r="AT17" i="1" s="1"/>
  <c r="AW17" i="1" s="1"/>
  <c r="G17" i="1" s="1"/>
  <c r="AZ17" i="1" s="1"/>
  <c r="H17" i="1" s="1"/>
  <c r="BD115" i="1"/>
  <c r="BD114" i="1"/>
  <c r="BD113" i="1"/>
  <c r="AS61" i="1"/>
  <c r="AT61" i="1" s="1"/>
  <c r="AW61" i="1" s="1"/>
  <c r="G61" i="1" s="1"/>
  <c r="AZ61" i="1" s="1"/>
  <c r="H61" i="1" s="1"/>
  <c r="J61" i="1"/>
  <c r="BD60" i="1"/>
  <c r="BD55" i="1"/>
  <c r="BD54" i="1"/>
  <c r="BD53" i="1"/>
  <c r="BD51" i="1"/>
  <c r="BD50" i="1"/>
  <c r="BD43" i="1"/>
  <c r="BD42" i="1"/>
  <c r="BD41" i="1"/>
  <c r="I17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BC90" i="1"/>
  <c r="F90" i="1"/>
  <c r="I89" i="1"/>
  <c r="F89" i="1"/>
  <c r="I88" i="1"/>
  <c r="BC88" i="1"/>
  <c r="F88" i="1"/>
  <c r="I87" i="1"/>
  <c r="F87" i="1"/>
  <c r="I86" i="1"/>
  <c r="F86" i="1"/>
  <c r="I85" i="1"/>
  <c r="F85" i="1"/>
  <c r="I84" i="1"/>
  <c r="F84" i="1"/>
  <c r="I83" i="1"/>
  <c r="F83" i="1"/>
  <c r="F82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BC68" i="1"/>
  <c r="F68" i="1"/>
  <c r="I67" i="1"/>
  <c r="F67" i="1"/>
  <c r="I66" i="1"/>
  <c r="BC66" i="1"/>
  <c r="F66" i="1"/>
  <c r="F65" i="1"/>
  <c r="I62" i="1"/>
  <c r="F62" i="1"/>
  <c r="I61" i="1"/>
  <c r="BC61" i="1"/>
  <c r="BE61" i="1" s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BO62" i="1" s="1"/>
  <c r="I45" i="1"/>
  <c r="I44" i="1"/>
  <c r="I43" i="1"/>
  <c r="I42" i="1"/>
  <c r="I41" i="1"/>
  <c r="I40" i="1"/>
  <c r="I39" i="1"/>
  <c r="I38" i="1"/>
  <c r="I37" i="1"/>
  <c r="I36" i="1"/>
  <c r="BD22" i="1"/>
  <c r="AY60" i="1"/>
  <c r="AQ60" i="1"/>
  <c r="K60" i="1" s="1"/>
  <c r="AR60" i="1" s="1"/>
  <c r="AY59" i="1"/>
  <c r="AQ59" i="1"/>
  <c r="K59" i="1" s="1"/>
  <c r="AR59" i="1" s="1"/>
  <c r="AY58" i="1"/>
  <c r="AQ58" i="1"/>
  <c r="K58" i="1" s="1"/>
  <c r="AR58" i="1" s="1"/>
  <c r="AY57" i="1"/>
  <c r="AQ57" i="1"/>
  <c r="K57" i="1" s="1"/>
  <c r="AR57" i="1" s="1"/>
  <c r="AY56" i="1"/>
  <c r="AQ56" i="1"/>
  <c r="K56" i="1" s="1"/>
  <c r="AR56" i="1" s="1"/>
  <c r="AY55" i="1"/>
  <c r="AQ55" i="1"/>
  <c r="K55" i="1" s="1"/>
  <c r="AR55" i="1" s="1"/>
  <c r="AY54" i="1"/>
  <c r="AQ54" i="1"/>
  <c r="K54" i="1" s="1"/>
  <c r="AR54" i="1" s="1"/>
  <c r="AY53" i="1"/>
  <c r="AQ53" i="1"/>
  <c r="K53" i="1" s="1"/>
  <c r="AR53" i="1" s="1"/>
  <c r="AY52" i="1"/>
  <c r="AQ52" i="1"/>
  <c r="K52" i="1" s="1"/>
  <c r="AR52" i="1" s="1"/>
  <c r="AY51" i="1"/>
  <c r="AQ51" i="1"/>
  <c r="K51" i="1" s="1"/>
  <c r="AR51" i="1" s="1"/>
  <c r="AY50" i="1"/>
  <c r="AQ50" i="1"/>
  <c r="K50" i="1" s="1"/>
  <c r="AR50" i="1" s="1"/>
  <c r="AY49" i="1"/>
  <c r="AQ49" i="1"/>
  <c r="K49" i="1" s="1"/>
  <c r="AR49" i="1" s="1"/>
  <c r="AY48" i="1"/>
  <c r="AQ48" i="1"/>
  <c r="AY45" i="1"/>
  <c r="AQ45" i="1"/>
  <c r="K45" i="1" s="1"/>
  <c r="AR45" i="1" s="1"/>
  <c r="AY44" i="1"/>
  <c r="AQ44" i="1"/>
  <c r="K44" i="1" s="1"/>
  <c r="AR44" i="1" s="1"/>
  <c r="AY43" i="1"/>
  <c r="AQ43" i="1"/>
  <c r="K43" i="1" s="1"/>
  <c r="AR43" i="1" s="1"/>
  <c r="AY42" i="1"/>
  <c r="AQ42" i="1"/>
  <c r="K42" i="1" s="1"/>
  <c r="AR42" i="1" s="1"/>
  <c r="AY41" i="1"/>
  <c r="AQ41" i="1"/>
  <c r="K41" i="1" s="1"/>
  <c r="AR41" i="1" s="1"/>
  <c r="AY40" i="1"/>
  <c r="AQ40" i="1"/>
  <c r="K40" i="1" s="1"/>
  <c r="AR40" i="1" s="1"/>
  <c r="AY39" i="1"/>
  <c r="AQ39" i="1"/>
  <c r="K39" i="1" s="1"/>
  <c r="AR39" i="1" s="1"/>
  <c r="AY38" i="1"/>
  <c r="AQ38" i="1"/>
  <c r="K38" i="1" s="1"/>
  <c r="AR38" i="1" s="1"/>
  <c r="AY37" i="1"/>
  <c r="AQ37" i="1"/>
  <c r="K37" i="1" s="1"/>
  <c r="AR37" i="1" s="1"/>
  <c r="AY36" i="1"/>
  <c r="AQ36" i="1"/>
  <c r="K36" i="1" s="1"/>
  <c r="AR36" i="1" s="1"/>
  <c r="AS35" i="1"/>
  <c r="AT35" i="1" s="1"/>
  <c r="AW35" i="1" s="1"/>
  <c r="G35" i="1" s="1"/>
  <c r="AZ35" i="1" s="1"/>
  <c r="J35" i="1"/>
  <c r="J34" i="1"/>
  <c r="AS32" i="1"/>
  <c r="AT32" i="1" s="1"/>
  <c r="AW32" i="1" s="1"/>
  <c r="G32" i="1" s="1"/>
  <c r="AZ32" i="1" s="1"/>
  <c r="J32" i="1"/>
  <c r="AS28" i="1"/>
  <c r="AT28" i="1" s="1"/>
  <c r="AW28" i="1" s="1"/>
  <c r="G28" i="1" s="1"/>
  <c r="AZ28" i="1" s="1"/>
  <c r="J28" i="1"/>
  <c r="AS25" i="1"/>
  <c r="AT25" i="1" s="1"/>
  <c r="AW25" i="1" s="1"/>
  <c r="G25" i="1" s="1"/>
  <c r="AZ25" i="1" s="1"/>
  <c r="J25" i="1"/>
  <c r="AS24" i="1"/>
  <c r="AT24" i="1" s="1"/>
  <c r="AW24" i="1" s="1"/>
  <c r="G24" i="1" s="1"/>
  <c r="AZ24" i="1" s="1"/>
  <c r="J24" i="1"/>
  <c r="AS23" i="1"/>
  <c r="AT23" i="1" s="1"/>
  <c r="AW23" i="1" s="1"/>
  <c r="G23" i="1" s="1"/>
  <c r="AZ23" i="1" s="1"/>
  <c r="H23" i="1" s="1"/>
  <c r="I21" i="1"/>
  <c r="BD18" i="1"/>
  <c r="J16" i="1"/>
  <c r="AS16" i="1"/>
  <c r="AT16" i="1" s="1"/>
  <c r="AW16" i="1" s="1"/>
  <c r="G16" i="1" s="1"/>
  <c r="AS15" i="1"/>
  <c r="AT15" i="1" s="1"/>
  <c r="AW15" i="1" s="1"/>
  <c r="G15" i="1" s="1"/>
  <c r="AZ15" i="1" s="1"/>
  <c r="H15" i="1" s="1"/>
  <c r="I35" i="1"/>
  <c r="F35" i="1"/>
  <c r="I34" i="1"/>
  <c r="F34" i="1"/>
  <c r="I33" i="1"/>
  <c r="F33" i="1"/>
  <c r="I32" i="1"/>
  <c r="BC32" i="1"/>
  <c r="F32" i="1"/>
  <c r="I31" i="1"/>
  <c r="F31" i="1"/>
  <c r="I28" i="1"/>
  <c r="F28" i="1"/>
  <c r="I27" i="1"/>
  <c r="F27" i="1"/>
  <c r="I26" i="1"/>
  <c r="F26" i="1"/>
  <c r="I25" i="1"/>
  <c r="F25" i="1"/>
  <c r="I24" i="1"/>
  <c r="F24" i="1"/>
  <c r="BD20" i="1"/>
  <c r="BD16" i="1"/>
  <c r="I15" i="1"/>
  <c r="BD21" i="1"/>
  <c r="BD19" i="1"/>
  <c r="BD17" i="1"/>
  <c r="BD15" i="1"/>
  <c r="AZ34" i="1" l="1"/>
  <c r="BC34" i="1"/>
  <c r="BC95" i="1"/>
  <c r="BD48" i="1"/>
  <c r="BL45" i="1"/>
  <c r="BC67" i="1"/>
  <c r="CS115" i="1"/>
  <c r="K48" i="1"/>
  <c r="CW62" i="1"/>
  <c r="BC77" i="1"/>
  <c r="J22" i="1"/>
  <c r="AS22" i="1"/>
  <c r="AT22" i="1" s="1"/>
  <c r="AW22" i="1" s="1"/>
  <c r="G22" i="1" s="1"/>
  <c r="BF28" i="1"/>
  <c r="AS27" i="1"/>
  <c r="AT27" i="1" s="1"/>
  <c r="AW27" i="1" s="1"/>
  <c r="G27" i="1" s="1"/>
  <c r="AZ27" i="1" s="1"/>
  <c r="AS107" i="1"/>
  <c r="AT107" i="1" s="1"/>
  <c r="AW107" i="1" s="1"/>
  <c r="G107" i="1" s="1"/>
  <c r="AZ107" i="1" s="1"/>
  <c r="H107" i="1" s="1"/>
  <c r="AQ82" i="1"/>
  <c r="BC62" i="1"/>
  <c r="AQ20" i="1"/>
  <c r="K20" i="1" s="1"/>
  <c r="AR20" i="1" s="1"/>
  <c r="BO45" i="1"/>
  <c r="BL28" i="1"/>
  <c r="AS26" i="1"/>
  <c r="AT26" i="1" s="1"/>
  <c r="AW26" i="1" s="1"/>
  <c r="G26" i="1" s="1"/>
  <c r="AZ26" i="1" s="1"/>
  <c r="BC78" i="1"/>
  <c r="BC24" i="1"/>
  <c r="BC87" i="1"/>
  <c r="AS102" i="1"/>
  <c r="AT102" i="1" s="1"/>
  <c r="AW102" i="1" s="1"/>
  <c r="G102" i="1" s="1"/>
  <c r="AZ102" i="1" s="1"/>
  <c r="BL115" i="1"/>
  <c r="BL96" i="1"/>
  <c r="BC104" i="1"/>
  <c r="J72" i="1"/>
  <c r="BC74" i="1"/>
  <c r="AQ65" i="1"/>
  <c r="BC35" i="1"/>
  <c r="I82" i="1"/>
  <c r="BO96" i="1" s="1"/>
  <c r="AS72" i="1"/>
  <c r="AT72" i="1" s="1"/>
  <c r="AW72" i="1" s="1"/>
  <c r="G72" i="1" s="1"/>
  <c r="AZ72" i="1" s="1"/>
  <c r="AQ101" i="1"/>
  <c r="K31" i="1"/>
  <c r="CW45" i="1"/>
  <c r="BO115" i="1"/>
  <c r="BC105" i="1"/>
  <c r="J93" i="1"/>
  <c r="BC76" i="1"/>
  <c r="AQ114" i="1"/>
  <c r="K114" i="1" s="1"/>
  <c r="AR114" i="1" s="1"/>
  <c r="J67" i="1"/>
  <c r="BC26" i="1"/>
  <c r="BL79" i="1"/>
  <c r="AS111" i="1"/>
  <c r="AT111" i="1" s="1"/>
  <c r="AW111" i="1" s="1"/>
  <c r="G111" i="1" s="1"/>
  <c r="AZ111" i="1" s="1"/>
  <c r="H111" i="1" s="1"/>
  <c r="BL62" i="1"/>
  <c r="I65" i="1"/>
  <c r="BO79" i="1" s="1"/>
  <c r="BC73" i="1"/>
  <c r="CS28" i="1"/>
  <c r="AS21" i="1"/>
  <c r="AT21" i="1" s="1"/>
  <c r="AW21" i="1" s="1"/>
  <c r="G21" i="1" s="1"/>
  <c r="AZ21" i="1" s="1"/>
  <c r="H21" i="1" s="1"/>
  <c r="BB21" i="1" s="1"/>
  <c r="J21" i="1"/>
  <c r="J19" i="1"/>
  <c r="AS19" i="1"/>
  <c r="AT19" i="1" s="1"/>
  <c r="AW19" i="1" s="1"/>
  <c r="G19" i="1" s="1"/>
  <c r="AZ19" i="1" s="1"/>
  <c r="H19" i="1" s="1"/>
  <c r="BB19" i="1" s="1"/>
  <c r="AZ33" i="1"/>
  <c r="H33" i="1" s="1"/>
  <c r="BC33" i="1"/>
  <c r="BC94" i="1"/>
  <c r="AZ79" i="1"/>
  <c r="BC79" i="1"/>
  <c r="AZ106" i="1"/>
  <c r="BC106" i="1"/>
  <c r="BC71" i="1"/>
  <c r="BC93" i="1"/>
  <c r="J84" i="1"/>
  <c r="J94" i="1"/>
  <c r="J108" i="1"/>
  <c r="BF79" i="1"/>
  <c r="AS84" i="1"/>
  <c r="AT84" i="1" s="1"/>
  <c r="AW84" i="1" s="1"/>
  <c r="G84" i="1" s="1"/>
  <c r="AZ84" i="1" s="1"/>
  <c r="H84" i="1" s="1"/>
  <c r="AS94" i="1"/>
  <c r="AT94" i="1" s="1"/>
  <c r="AW94" i="1" s="1"/>
  <c r="G94" i="1" s="1"/>
  <c r="AZ94" i="1" s="1"/>
  <c r="AS108" i="1"/>
  <c r="AT108" i="1" s="1"/>
  <c r="AW108" i="1" s="1"/>
  <c r="G108" i="1" s="1"/>
  <c r="AZ108" i="1" s="1"/>
  <c r="H108" i="1" s="1"/>
  <c r="J75" i="1"/>
  <c r="BC86" i="1"/>
  <c r="BC110" i="1"/>
  <c r="BC25" i="1"/>
  <c r="AS75" i="1"/>
  <c r="AT75" i="1" s="1"/>
  <c r="AW75" i="1" s="1"/>
  <c r="G75" i="1" s="1"/>
  <c r="AZ75" i="1" s="1"/>
  <c r="H75" i="1" s="1"/>
  <c r="BC89" i="1"/>
  <c r="J103" i="1"/>
  <c r="AQ14" i="1"/>
  <c r="I14" i="1"/>
  <c r="BC83" i="1"/>
  <c r="BC69" i="1"/>
  <c r="BC91" i="1"/>
  <c r="J69" i="1"/>
  <c r="J79" i="1"/>
  <c r="J91" i="1"/>
  <c r="BF96" i="1"/>
  <c r="J89" i="1"/>
  <c r="BF115" i="1"/>
  <c r="AS103" i="1"/>
  <c r="AT103" i="1" s="1"/>
  <c r="AW103" i="1" s="1"/>
  <c r="G103" i="1" s="1"/>
  <c r="AZ103" i="1" s="1"/>
  <c r="BC28" i="1"/>
  <c r="I19" i="1"/>
  <c r="BC18" i="1"/>
  <c r="BE18" i="1" s="1"/>
  <c r="J33" i="1"/>
  <c r="AQ115" i="1"/>
  <c r="K115" i="1" s="1"/>
  <c r="AR115" i="1" s="1"/>
  <c r="BF62" i="1"/>
  <c r="BF45" i="1"/>
  <c r="BC85" i="1"/>
  <c r="BC109" i="1"/>
  <c r="J70" i="1"/>
  <c r="J92" i="1"/>
  <c r="J106" i="1"/>
  <c r="AQ113" i="1"/>
  <c r="K113" i="1" s="1"/>
  <c r="AR113" i="1" s="1"/>
  <c r="BC27" i="1"/>
  <c r="BC15" i="1"/>
  <c r="BE15" i="1" s="1"/>
  <c r="BC23" i="1"/>
  <c r="BE23" i="1" s="1"/>
  <c r="BC70" i="1"/>
  <c r="BE70" i="1" s="1"/>
  <c r="BC92" i="1"/>
  <c r="BE92" i="1" s="1"/>
  <c r="BC96" i="1"/>
  <c r="I23" i="1"/>
  <c r="BD24" i="1"/>
  <c r="BE24" i="1" s="1"/>
  <c r="BD26" i="1"/>
  <c r="BE26" i="1" s="1"/>
  <c r="BD28" i="1"/>
  <c r="BD32" i="1"/>
  <c r="BE32" i="1" s="1"/>
  <c r="BD34" i="1"/>
  <c r="BE34" i="1" s="1"/>
  <c r="BB15" i="1"/>
  <c r="BA15" i="1"/>
  <c r="AZ16" i="1"/>
  <c r="H16" i="1" s="1"/>
  <c r="BC16" i="1"/>
  <c r="BE16" i="1" s="1"/>
  <c r="BA23" i="1"/>
  <c r="BB23" i="1"/>
  <c r="AS36" i="1"/>
  <c r="AT36" i="1" s="1"/>
  <c r="AW36" i="1" s="1"/>
  <c r="G36" i="1" s="1"/>
  <c r="AZ36" i="1" s="1"/>
  <c r="H36" i="1" s="1"/>
  <c r="J36" i="1"/>
  <c r="AS37" i="1"/>
  <c r="AT37" i="1" s="1"/>
  <c r="AW37" i="1" s="1"/>
  <c r="G37" i="1" s="1"/>
  <c r="AZ37" i="1" s="1"/>
  <c r="H37" i="1" s="1"/>
  <c r="J37" i="1"/>
  <c r="AS38" i="1"/>
  <c r="AT38" i="1" s="1"/>
  <c r="AW38" i="1" s="1"/>
  <c r="G38" i="1" s="1"/>
  <c r="AZ38" i="1" s="1"/>
  <c r="H38" i="1" s="1"/>
  <c r="J38" i="1"/>
  <c r="AS39" i="1"/>
  <c r="AT39" i="1" s="1"/>
  <c r="AW39" i="1" s="1"/>
  <c r="G39" i="1" s="1"/>
  <c r="AZ39" i="1" s="1"/>
  <c r="H39" i="1" s="1"/>
  <c r="J39" i="1"/>
  <c r="AS40" i="1"/>
  <c r="AT40" i="1" s="1"/>
  <c r="AW40" i="1" s="1"/>
  <c r="G40" i="1" s="1"/>
  <c r="AZ40" i="1" s="1"/>
  <c r="H40" i="1" s="1"/>
  <c r="J40" i="1"/>
  <c r="AS41" i="1"/>
  <c r="AT41" i="1" s="1"/>
  <c r="AW41" i="1" s="1"/>
  <c r="G41" i="1" s="1"/>
  <c r="AZ41" i="1" s="1"/>
  <c r="H41" i="1" s="1"/>
  <c r="J41" i="1"/>
  <c r="AS42" i="1"/>
  <c r="AT42" i="1" s="1"/>
  <c r="AW42" i="1" s="1"/>
  <c r="G42" i="1" s="1"/>
  <c r="AZ42" i="1" s="1"/>
  <c r="H42" i="1" s="1"/>
  <c r="J42" i="1"/>
  <c r="AS43" i="1"/>
  <c r="AT43" i="1" s="1"/>
  <c r="AW43" i="1" s="1"/>
  <c r="G43" i="1" s="1"/>
  <c r="AZ43" i="1" s="1"/>
  <c r="H43" i="1" s="1"/>
  <c r="J43" i="1"/>
  <c r="AS44" i="1"/>
  <c r="AT44" i="1" s="1"/>
  <c r="AW44" i="1" s="1"/>
  <c r="G44" i="1" s="1"/>
  <c r="AZ44" i="1" s="1"/>
  <c r="H44" i="1" s="1"/>
  <c r="J44" i="1"/>
  <c r="AS45" i="1"/>
  <c r="AT45" i="1" s="1"/>
  <c r="AW45" i="1" s="1"/>
  <c r="G45" i="1" s="1"/>
  <c r="AZ45" i="1" s="1"/>
  <c r="H45" i="1" s="1"/>
  <c r="J45" i="1"/>
  <c r="AS49" i="1"/>
  <c r="AT49" i="1" s="1"/>
  <c r="AW49" i="1" s="1"/>
  <c r="G49" i="1" s="1"/>
  <c r="AZ49" i="1" s="1"/>
  <c r="H49" i="1" s="1"/>
  <c r="J49" i="1"/>
  <c r="AS50" i="1"/>
  <c r="AT50" i="1" s="1"/>
  <c r="AW50" i="1" s="1"/>
  <c r="G50" i="1" s="1"/>
  <c r="AZ50" i="1" s="1"/>
  <c r="H50" i="1" s="1"/>
  <c r="J50" i="1"/>
  <c r="AS51" i="1"/>
  <c r="AT51" i="1" s="1"/>
  <c r="AW51" i="1" s="1"/>
  <c r="G51" i="1" s="1"/>
  <c r="AZ51" i="1" s="1"/>
  <c r="H51" i="1" s="1"/>
  <c r="J51" i="1"/>
  <c r="AS52" i="1"/>
  <c r="AT52" i="1" s="1"/>
  <c r="AW52" i="1" s="1"/>
  <c r="G52" i="1" s="1"/>
  <c r="AZ52" i="1" s="1"/>
  <c r="H52" i="1" s="1"/>
  <c r="J52" i="1"/>
  <c r="AS53" i="1"/>
  <c r="AT53" i="1" s="1"/>
  <c r="AW53" i="1" s="1"/>
  <c r="G53" i="1" s="1"/>
  <c r="AZ53" i="1" s="1"/>
  <c r="H53" i="1" s="1"/>
  <c r="J53" i="1"/>
  <c r="AS54" i="1"/>
  <c r="AT54" i="1" s="1"/>
  <c r="AW54" i="1" s="1"/>
  <c r="G54" i="1" s="1"/>
  <c r="AZ54" i="1" s="1"/>
  <c r="H54" i="1" s="1"/>
  <c r="J54" i="1"/>
  <c r="AS55" i="1"/>
  <c r="AT55" i="1" s="1"/>
  <c r="AW55" i="1" s="1"/>
  <c r="G55" i="1" s="1"/>
  <c r="AZ55" i="1" s="1"/>
  <c r="H55" i="1" s="1"/>
  <c r="J55" i="1"/>
  <c r="AS56" i="1"/>
  <c r="AT56" i="1" s="1"/>
  <c r="AW56" i="1" s="1"/>
  <c r="G56" i="1" s="1"/>
  <c r="AZ56" i="1" s="1"/>
  <c r="H56" i="1" s="1"/>
  <c r="J56" i="1"/>
  <c r="AS57" i="1"/>
  <c r="AT57" i="1" s="1"/>
  <c r="AW57" i="1" s="1"/>
  <c r="G57" i="1" s="1"/>
  <c r="AZ57" i="1" s="1"/>
  <c r="H57" i="1" s="1"/>
  <c r="J57" i="1"/>
  <c r="AS58" i="1"/>
  <c r="AT58" i="1" s="1"/>
  <c r="AW58" i="1" s="1"/>
  <c r="G58" i="1" s="1"/>
  <c r="AZ58" i="1" s="1"/>
  <c r="H58" i="1" s="1"/>
  <c r="J58" i="1"/>
  <c r="AS59" i="1"/>
  <c r="AT59" i="1" s="1"/>
  <c r="AW59" i="1" s="1"/>
  <c r="G59" i="1" s="1"/>
  <c r="AZ59" i="1" s="1"/>
  <c r="H59" i="1" s="1"/>
  <c r="J59" i="1"/>
  <c r="AS60" i="1"/>
  <c r="AT60" i="1" s="1"/>
  <c r="AW60" i="1" s="1"/>
  <c r="G60" i="1" s="1"/>
  <c r="AZ60" i="1" s="1"/>
  <c r="H60" i="1" s="1"/>
  <c r="J60" i="1"/>
  <c r="BC39" i="1"/>
  <c r="BE39" i="1" s="1"/>
  <c r="BC40" i="1"/>
  <c r="BE40" i="1" s="1"/>
  <c r="BC52" i="1"/>
  <c r="BE52" i="1" s="1"/>
  <c r="BC55" i="1"/>
  <c r="BE55" i="1" s="1"/>
  <c r="BD62" i="1"/>
  <c r="BD66" i="1"/>
  <c r="BE66" i="1" s="1"/>
  <c r="BD68" i="1"/>
  <c r="BE68" i="1" s="1"/>
  <c r="BD70" i="1"/>
  <c r="BD72" i="1"/>
  <c r="BD74" i="1"/>
  <c r="BE74" i="1" s="1"/>
  <c r="BD76" i="1"/>
  <c r="BE76" i="1" s="1"/>
  <c r="BD78" i="1"/>
  <c r="BE78" i="1" s="1"/>
  <c r="BD82" i="1"/>
  <c r="BD84" i="1"/>
  <c r="BD86" i="1"/>
  <c r="BD88" i="1"/>
  <c r="BE88" i="1" s="1"/>
  <c r="BD90" i="1"/>
  <c r="BE90" i="1" s="1"/>
  <c r="BD92" i="1"/>
  <c r="BD94" i="1"/>
  <c r="BD96" i="1"/>
  <c r="BD102" i="1"/>
  <c r="BD104" i="1"/>
  <c r="BE104" i="1" s="1"/>
  <c r="BD106" i="1"/>
  <c r="BE106" i="1" s="1"/>
  <c r="BD108" i="1"/>
  <c r="BD110" i="1"/>
  <c r="BD112" i="1"/>
  <c r="BE112" i="1" s="1"/>
  <c r="BB17" i="1"/>
  <c r="BA17" i="1"/>
  <c r="H112" i="1"/>
  <c r="BD25" i="1"/>
  <c r="BD27" i="1"/>
  <c r="BD31" i="1"/>
  <c r="BD33" i="1"/>
  <c r="BD35" i="1"/>
  <c r="BB18" i="1"/>
  <c r="BA18" i="1"/>
  <c r="H24" i="1"/>
  <c r="H25" i="1"/>
  <c r="H26" i="1"/>
  <c r="H27" i="1"/>
  <c r="H28" i="1"/>
  <c r="H32" i="1"/>
  <c r="H34" i="1"/>
  <c r="H35" i="1"/>
  <c r="BD65" i="1"/>
  <c r="BD67" i="1"/>
  <c r="BE67" i="1" s="1"/>
  <c r="BD69" i="1"/>
  <c r="BD71" i="1"/>
  <c r="BD73" i="1"/>
  <c r="BD75" i="1"/>
  <c r="BD77" i="1"/>
  <c r="BD79" i="1"/>
  <c r="BE79" i="1" s="1"/>
  <c r="BD83" i="1"/>
  <c r="BD85" i="1"/>
  <c r="BD87" i="1"/>
  <c r="BE87" i="1" s="1"/>
  <c r="BD89" i="1"/>
  <c r="BD91" i="1"/>
  <c r="BE91" i="1" s="1"/>
  <c r="BD93" i="1"/>
  <c r="BD95" i="1"/>
  <c r="BE95" i="1" s="1"/>
  <c r="BD101" i="1"/>
  <c r="BD103" i="1"/>
  <c r="BD105" i="1"/>
  <c r="BE105" i="1" s="1"/>
  <c r="BD107" i="1"/>
  <c r="BD109" i="1"/>
  <c r="BE109" i="1" s="1"/>
  <c r="BD111" i="1"/>
  <c r="BC17" i="1"/>
  <c r="BE17" i="1" s="1"/>
  <c r="BA61" i="1"/>
  <c r="BB61" i="1"/>
  <c r="H62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102" i="1"/>
  <c r="H103" i="1"/>
  <c r="H104" i="1"/>
  <c r="H105" i="1"/>
  <c r="H106" i="1"/>
  <c r="H109" i="1"/>
  <c r="H110" i="1"/>
  <c r="K101" i="1" l="1"/>
  <c r="CW115" i="1"/>
  <c r="K82" i="1"/>
  <c r="CW96" i="1"/>
  <c r="DJ115" i="1"/>
  <c r="BE85" i="1"/>
  <c r="BC44" i="1"/>
  <c r="BE44" i="1" s="1"/>
  <c r="BO28" i="1"/>
  <c r="BE72" i="1"/>
  <c r="BE110" i="1"/>
  <c r="BE62" i="1"/>
  <c r="BC19" i="1"/>
  <c r="BE19" i="1" s="1"/>
  <c r="BE35" i="1"/>
  <c r="BE86" i="1"/>
  <c r="BE28" i="1"/>
  <c r="K14" i="1"/>
  <c r="CW28" i="1"/>
  <c r="BC84" i="1"/>
  <c r="BE84" i="1" s="1"/>
  <c r="DJ62" i="1"/>
  <c r="BC59" i="1"/>
  <c r="BE59" i="1" s="1"/>
  <c r="BC58" i="1"/>
  <c r="BE58" i="1" s="1"/>
  <c r="BE77" i="1"/>
  <c r="BC107" i="1"/>
  <c r="AS114" i="1"/>
  <c r="AT114" i="1" s="1"/>
  <c r="AW114" i="1" s="1"/>
  <c r="G114" i="1" s="1"/>
  <c r="J114" i="1"/>
  <c r="AR31" i="1"/>
  <c r="BQ45" i="1"/>
  <c r="BE94" i="1"/>
  <c r="BA21" i="1"/>
  <c r="DJ45" i="1"/>
  <c r="DJ96" i="1"/>
  <c r="BC37" i="1"/>
  <c r="BE37" i="1" s="1"/>
  <c r="DJ28" i="1"/>
  <c r="DJ79" i="1"/>
  <c r="AZ22" i="1"/>
  <c r="H22" i="1" s="1"/>
  <c r="BC22" i="1"/>
  <c r="BE22" i="1" s="1"/>
  <c r="BC56" i="1"/>
  <c r="BE56" i="1" s="1"/>
  <c r="BE33" i="1"/>
  <c r="BE27" i="1"/>
  <c r="BC36" i="1"/>
  <c r="BE36" i="1" s="1"/>
  <c r="BC102" i="1"/>
  <c r="BE102" i="1" s="1"/>
  <c r="BC103" i="1"/>
  <c r="BC111" i="1"/>
  <c r="BE111" i="1" s="1"/>
  <c r="BC72" i="1"/>
  <c r="J20" i="1"/>
  <c r="AS20" i="1"/>
  <c r="AT20" i="1" s="1"/>
  <c r="AW20" i="1" s="1"/>
  <c r="G20" i="1" s="1"/>
  <c r="AZ20" i="1" s="1"/>
  <c r="H20" i="1" s="1"/>
  <c r="BC57" i="1"/>
  <c r="BE57" i="1" s="1"/>
  <c r="AR48" i="1"/>
  <c r="BQ62" i="1"/>
  <c r="BC38" i="1"/>
  <c r="BE38" i="1" s="1"/>
  <c r="BE73" i="1"/>
  <c r="BC20" i="1"/>
  <c r="BE20" i="1" s="1"/>
  <c r="BE25" i="1"/>
  <c r="BA19" i="1"/>
  <c r="K65" i="1"/>
  <c r="CW79" i="1"/>
  <c r="BE69" i="1"/>
  <c r="BE96" i="1"/>
  <c r="J115" i="1"/>
  <c r="AS115" i="1"/>
  <c r="AT115" i="1" s="1"/>
  <c r="AW115" i="1" s="1"/>
  <c r="G115" i="1" s="1"/>
  <c r="AZ115" i="1" s="1"/>
  <c r="H115" i="1" s="1"/>
  <c r="BE71" i="1"/>
  <c r="BC51" i="1"/>
  <c r="BE51" i="1" s="1"/>
  <c r="BC108" i="1"/>
  <c r="BE108" i="1" s="1"/>
  <c r="BE83" i="1"/>
  <c r="BC53" i="1"/>
  <c r="BE53" i="1" s="1"/>
  <c r="AS113" i="1"/>
  <c r="AT113" i="1" s="1"/>
  <c r="AW113" i="1" s="1"/>
  <c r="G113" i="1" s="1"/>
  <c r="J113" i="1"/>
  <c r="BE103" i="1"/>
  <c r="BC45" i="1"/>
  <c r="BE45" i="1" s="1"/>
  <c r="BE107" i="1"/>
  <c r="BC50" i="1"/>
  <c r="BE50" i="1" s="1"/>
  <c r="BC49" i="1"/>
  <c r="BE49" i="1" s="1"/>
  <c r="BC54" i="1"/>
  <c r="BE54" i="1" s="1"/>
  <c r="BE93" i="1"/>
  <c r="BC43" i="1"/>
  <c r="BE43" i="1" s="1"/>
  <c r="BC60" i="1"/>
  <c r="BE60" i="1" s="1"/>
  <c r="BC42" i="1"/>
  <c r="BE42" i="1" s="1"/>
  <c r="BC75" i="1"/>
  <c r="BE75" i="1" s="1"/>
  <c r="BE89" i="1"/>
  <c r="BC41" i="1"/>
  <c r="BE41" i="1" s="1"/>
  <c r="BC21" i="1"/>
  <c r="BE21" i="1" s="1"/>
  <c r="BA110" i="1"/>
  <c r="BB110" i="1"/>
  <c r="BA108" i="1"/>
  <c r="BB108" i="1"/>
  <c r="BA106" i="1"/>
  <c r="BB106" i="1"/>
  <c r="BA104" i="1"/>
  <c r="BB104" i="1"/>
  <c r="BA102" i="1"/>
  <c r="BB102" i="1"/>
  <c r="BA96" i="1"/>
  <c r="BB96" i="1"/>
  <c r="BA94" i="1"/>
  <c r="BB94" i="1"/>
  <c r="BA92" i="1"/>
  <c r="BB92" i="1"/>
  <c r="BA90" i="1"/>
  <c r="BB90" i="1"/>
  <c r="BA88" i="1"/>
  <c r="BB88" i="1"/>
  <c r="BA86" i="1"/>
  <c r="BB86" i="1"/>
  <c r="BA84" i="1"/>
  <c r="BB84" i="1"/>
  <c r="BA78" i="1"/>
  <c r="BB78" i="1"/>
  <c r="BA76" i="1"/>
  <c r="BB76" i="1"/>
  <c r="BA74" i="1"/>
  <c r="BB74" i="1"/>
  <c r="BA72" i="1"/>
  <c r="BB72" i="1"/>
  <c r="BA70" i="1"/>
  <c r="BB70" i="1"/>
  <c r="BA68" i="1"/>
  <c r="BB68" i="1"/>
  <c r="BA66" i="1"/>
  <c r="BB66" i="1"/>
  <c r="BA62" i="1"/>
  <c r="BB62" i="1"/>
  <c r="BB20" i="1"/>
  <c r="BA20" i="1"/>
  <c r="BA35" i="1"/>
  <c r="BB35" i="1"/>
  <c r="BA33" i="1"/>
  <c r="BB33" i="1"/>
  <c r="BA27" i="1"/>
  <c r="BB27" i="1"/>
  <c r="BA25" i="1"/>
  <c r="BB25" i="1"/>
  <c r="BB112" i="1"/>
  <c r="BA112" i="1"/>
  <c r="BA111" i="1"/>
  <c r="BB111" i="1"/>
  <c r="BA109" i="1"/>
  <c r="BB109" i="1"/>
  <c r="BA107" i="1"/>
  <c r="BB107" i="1"/>
  <c r="BA105" i="1"/>
  <c r="BB105" i="1"/>
  <c r="BA103" i="1"/>
  <c r="BB103" i="1"/>
  <c r="BA95" i="1"/>
  <c r="BB95" i="1"/>
  <c r="BA93" i="1"/>
  <c r="BB93" i="1"/>
  <c r="BA91" i="1"/>
  <c r="BB91" i="1"/>
  <c r="BA89" i="1"/>
  <c r="BB89" i="1"/>
  <c r="BA87" i="1"/>
  <c r="BB87" i="1"/>
  <c r="BA85" i="1"/>
  <c r="BB85" i="1"/>
  <c r="BA83" i="1"/>
  <c r="BB83" i="1"/>
  <c r="BA79" i="1"/>
  <c r="BB79" i="1"/>
  <c r="BA77" i="1"/>
  <c r="BB77" i="1"/>
  <c r="BA75" i="1"/>
  <c r="BB75" i="1"/>
  <c r="BA73" i="1"/>
  <c r="BB73" i="1"/>
  <c r="BA71" i="1"/>
  <c r="BB71" i="1"/>
  <c r="BA69" i="1"/>
  <c r="BB69" i="1"/>
  <c r="BA67" i="1"/>
  <c r="BB67" i="1"/>
  <c r="BA34" i="1"/>
  <c r="BB34" i="1"/>
  <c r="BA32" i="1"/>
  <c r="BB32" i="1"/>
  <c r="BA28" i="1"/>
  <c r="BB28" i="1"/>
  <c r="BA26" i="1"/>
  <c r="BB26" i="1"/>
  <c r="BA24" i="1"/>
  <c r="BB24" i="1"/>
  <c r="BA60" i="1"/>
  <c r="BB60" i="1"/>
  <c r="BA59" i="1"/>
  <c r="BB59" i="1"/>
  <c r="BA58" i="1"/>
  <c r="BB58" i="1"/>
  <c r="BA57" i="1"/>
  <c r="BB57" i="1"/>
  <c r="BA56" i="1"/>
  <c r="BB56" i="1"/>
  <c r="BA55" i="1"/>
  <c r="BB55" i="1"/>
  <c r="BA54" i="1"/>
  <c r="BB54" i="1"/>
  <c r="BA53" i="1"/>
  <c r="BB53" i="1"/>
  <c r="BA52" i="1"/>
  <c r="BB52" i="1"/>
  <c r="BA51" i="1"/>
  <c r="BB51" i="1"/>
  <c r="BA50" i="1"/>
  <c r="BB50" i="1"/>
  <c r="BA49" i="1"/>
  <c r="BB49" i="1"/>
  <c r="BA45" i="1"/>
  <c r="BB45" i="1"/>
  <c r="BA44" i="1"/>
  <c r="BB44" i="1"/>
  <c r="BA43" i="1"/>
  <c r="BB43" i="1"/>
  <c r="BA42" i="1"/>
  <c r="BB42" i="1"/>
  <c r="BA41" i="1"/>
  <c r="BB41" i="1"/>
  <c r="BA40" i="1"/>
  <c r="BB40" i="1"/>
  <c r="BA39" i="1"/>
  <c r="BB39" i="1"/>
  <c r="BA38" i="1"/>
  <c r="BB38" i="1"/>
  <c r="BA37" i="1"/>
  <c r="BB37" i="1"/>
  <c r="BA36" i="1"/>
  <c r="BB36" i="1"/>
  <c r="BB16" i="1"/>
  <c r="BA16" i="1"/>
  <c r="AR14" i="1" l="1"/>
  <c r="BQ28" i="1"/>
  <c r="J31" i="1"/>
  <c r="BP45" i="1" s="1"/>
  <c r="CX45" i="1"/>
  <c r="AS31" i="1"/>
  <c r="AZ114" i="1"/>
  <c r="H114" i="1" s="1"/>
  <c r="BC114" i="1"/>
  <c r="BE114" i="1" s="1"/>
  <c r="AR82" i="1"/>
  <c r="BQ96" i="1"/>
  <c r="BB22" i="1"/>
  <c r="BA22" i="1"/>
  <c r="CX62" i="1"/>
  <c r="AS48" i="1"/>
  <c r="J48" i="1"/>
  <c r="BP62" i="1" s="1"/>
  <c r="AR65" i="1"/>
  <c r="BQ79" i="1"/>
  <c r="AR101" i="1"/>
  <c r="BQ115" i="1"/>
  <c r="BA115" i="1"/>
  <c r="BB115" i="1"/>
  <c r="AZ113" i="1"/>
  <c r="H113" i="1" s="1"/>
  <c r="BC113" i="1"/>
  <c r="BE113" i="1" s="1"/>
  <c r="BC115" i="1"/>
  <c r="BE115" i="1" s="1"/>
  <c r="CX115" i="1" l="1"/>
  <c r="AS101" i="1"/>
  <c r="J101" i="1"/>
  <c r="BP115" i="1" s="1"/>
  <c r="AT31" i="1"/>
  <c r="CY45" i="1"/>
  <c r="AS82" i="1"/>
  <c r="CX96" i="1"/>
  <c r="J82" i="1"/>
  <c r="BP96" i="1" s="1"/>
  <c r="AT48" i="1"/>
  <c r="CY62" i="1"/>
  <c r="BA114" i="1"/>
  <c r="BB114" i="1"/>
  <c r="CX79" i="1"/>
  <c r="AS65" i="1"/>
  <c r="J65" i="1"/>
  <c r="BP79" i="1" s="1"/>
  <c r="CX28" i="1"/>
  <c r="J14" i="1"/>
  <c r="BP28" i="1" s="1"/>
  <c r="AS14" i="1"/>
  <c r="BB113" i="1"/>
  <c r="BA113" i="1"/>
  <c r="AT65" i="1" l="1"/>
  <c r="CY79" i="1"/>
  <c r="AT101" i="1"/>
  <c r="CY115" i="1"/>
  <c r="AT82" i="1"/>
  <c r="CY96" i="1"/>
  <c r="AW31" i="1"/>
  <c r="CZ45" i="1"/>
  <c r="AW48" i="1"/>
  <c r="CZ62" i="1"/>
  <c r="AT14" i="1"/>
  <c r="CY28" i="1"/>
  <c r="AW14" i="1" l="1"/>
  <c r="CZ28" i="1"/>
  <c r="AW82" i="1"/>
  <c r="CZ96" i="1"/>
  <c r="G48" i="1"/>
  <c r="DC62" i="1"/>
  <c r="G31" i="1"/>
  <c r="DC45" i="1"/>
  <c r="AW101" i="1"/>
  <c r="CZ115" i="1"/>
  <c r="AW65" i="1"/>
  <c r="CZ79" i="1"/>
  <c r="AZ48" i="1" l="1"/>
  <c r="BM62" i="1"/>
  <c r="BC48" i="1"/>
  <c r="G101" i="1"/>
  <c r="DC115" i="1"/>
  <c r="G65" i="1"/>
  <c r="DC79" i="1"/>
  <c r="AZ31" i="1"/>
  <c r="BM45" i="1"/>
  <c r="BC31" i="1"/>
  <c r="G82" i="1"/>
  <c r="DC96" i="1"/>
  <c r="G14" i="1"/>
  <c r="DC28" i="1"/>
  <c r="AZ14" i="1" l="1"/>
  <c r="BM28" i="1"/>
  <c r="BC14" i="1"/>
  <c r="BE31" i="1"/>
  <c r="DK45" i="1" s="1"/>
  <c r="DI45" i="1"/>
  <c r="H31" i="1"/>
  <c r="DF45" i="1"/>
  <c r="AZ65" i="1"/>
  <c r="BM79" i="1"/>
  <c r="BC65" i="1"/>
  <c r="AZ82" i="1"/>
  <c r="BM96" i="1"/>
  <c r="BC82" i="1"/>
  <c r="AZ101" i="1"/>
  <c r="BM115" i="1"/>
  <c r="BC101" i="1"/>
  <c r="BE48" i="1"/>
  <c r="DK62" i="1" s="1"/>
  <c r="DI62" i="1"/>
  <c r="H48" i="1"/>
  <c r="DF62" i="1"/>
  <c r="DI96" i="1" l="1"/>
  <c r="BE82" i="1"/>
  <c r="DK96" i="1" s="1"/>
  <c r="BN62" i="1"/>
  <c r="BA48" i="1"/>
  <c r="DG62" i="1" s="1"/>
  <c r="BB48" i="1"/>
  <c r="DH62" i="1" s="1"/>
  <c r="BN45" i="1"/>
  <c r="BA31" i="1"/>
  <c r="DG45" i="1" s="1"/>
  <c r="BB31" i="1"/>
  <c r="DH45" i="1" s="1"/>
  <c r="DI115" i="1"/>
  <c r="BE101" i="1"/>
  <c r="DK115" i="1" s="1"/>
  <c r="DF96" i="1"/>
  <c r="H82" i="1"/>
  <c r="DF79" i="1"/>
  <c r="H65" i="1"/>
  <c r="DF115" i="1"/>
  <c r="H101" i="1"/>
  <c r="DI79" i="1"/>
  <c r="BE65" i="1"/>
  <c r="DK79" i="1" s="1"/>
  <c r="BE14" i="1"/>
  <c r="DK28" i="1" s="1"/>
  <c r="DI28" i="1"/>
  <c r="H14" i="1"/>
  <c r="DF28" i="1"/>
  <c r="BN115" i="1" l="1"/>
  <c r="BA101" i="1"/>
  <c r="DG115" i="1" s="1"/>
  <c r="BB101" i="1"/>
  <c r="DH115" i="1" s="1"/>
  <c r="BN96" i="1"/>
  <c r="BA82" i="1"/>
  <c r="DG96" i="1" s="1"/>
  <c r="BB82" i="1"/>
  <c r="DH96" i="1" s="1"/>
  <c r="BN79" i="1"/>
  <c r="BA65" i="1"/>
  <c r="DG79" i="1" s="1"/>
  <c r="BB65" i="1"/>
  <c r="DH79" i="1" s="1"/>
  <c r="BN28" i="1"/>
  <c r="BB14" i="1"/>
  <c r="DH28" i="1" s="1"/>
  <c r="BA14" i="1"/>
  <c r="DG28" i="1" s="1"/>
</calcChain>
</file>

<file path=xl/sharedStrings.xml><?xml version="1.0" encoding="utf-8"?>
<sst xmlns="http://schemas.openxmlformats.org/spreadsheetml/2006/main" count="365" uniqueCount="135">
  <si>
    <t>OPEN 6.3.2</t>
  </si>
  <si>
    <t>Sun Feb  6 2106 00:46:12</t>
  </si>
  <si>
    <t>Unit=</t>
  </si>
  <si>
    <t>PSC-2470</t>
  </si>
  <si>
    <t>LightSource=</t>
  </si>
  <si>
    <t>6400-02 or -02B LED Source</t>
  </si>
  <si>
    <t>A/D AvgTime=</t>
  </si>
  <si>
    <t>Config=</t>
  </si>
  <si>
    <t>/User/Configs/UserPrefs/LED2x3.xml</t>
  </si>
  <si>
    <t>Remark=</t>
  </si>
  <si>
    <t/>
  </si>
  <si>
    <t>Obs</t>
  </si>
  <si>
    <t>HHMMSS</t>
  </si>
  <si>
    <t>YYYYMMDD</t>
  </si>
  <si>
    <t>DOY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</si>
  <si>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</si>
  <si>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</si>
  <si>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</si>
  <si>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</si>
  <si>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</si>
  <si>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</si>
  <si>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</si>
  <si>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</si>
  <si>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</si>
  <si>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</si>
  <si>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</si>
  <si>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</si>
  <si>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</si>
  <si>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</si>
  <si>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</si>
  <si>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</si>
  <si>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</si>
  <si>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</si>
  <si>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</si>
  <si>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</si>
  <si>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</si>
  <si>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</si>
  <si>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</si>
  <si>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</si>
  <si>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</si>
  <si>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</si>
  <si>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</si>
  <si>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</si>
  <si>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</si>
  <si>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</si>
  <si>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</si>
  <si>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</si>
  <si>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</si>
  <si>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</si>
  <si>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</si>
  <si>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</si>
  <si>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</si>
  <si>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</si>
  <si>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</si>
  <si>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</si>
  <si>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</si>
  <si>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</si>
  <si>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</si>
  <si>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</si>
  <si>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</si>
  <si>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</si>
  <si>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</si>
  <si>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</si>
  <si>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</si>
  <si>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</si>
  <si>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</si>
  <si>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</si>
  <si>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</si>
  <si>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</si>
  <si>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</si>
  <si>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"00:46:20 Coolers: Tblock -&gt; 0.00 C"
</t>
  </si>
  <si>
    <t xml:space="preserve">"00:54:47 Coolers: Tblock -&gt; 23.66 C"
</t>
  </si>
  <si>
    <t xml:space="preserve">"00:56:52 Flow: Fixed -&gt; 500 umol/s"
</t>
  </si>
  <si>
    <t>00:57:36</t>
  </si>
  <si>
    <t>00:57:37</t>
  </si>
  <si>
    <t>00:57:38</t>
  </si>
  <si>
    <t>00:57:39</t>
  </si>
  <si>
    <t>00:57:40</t>
  </si>
  <si>
    <t>00:57:41</t>
  </si>
  <si>
    <t>00:57:42</t>
  </si>
  <si>
    <t>00:57:43</t>
  </si>
  <si>
    <t xml:space="preserve">"00:57:53 Coolers: Tblock -&gt; 29.00 C"
</t>
  </si>
  <si>
    <t xml:space="preserve">"00:59:21 Flow: Fixed -&gt; 500 umol/s"
</t>
  </si>
  <si>
    <t>00:59:36</t>
  </si>
  <si>
    <t>00:59:37</t>
  </si>
  <si>
    <t>00:59:38</t>
  </si>
  <si>
    <t>00:59:39</t>
  </si>
  <si>
    <t>00:59:40</t>
  </si>
  <si>
    <t>00:59:41</t>
  </si>
  <si>
    <t>00:59:42</t>
  </si>
  <si>
    <t>00:59:43</t>
  </si>
  <si>
    <t>00:59:44</t>
  </si>
  <si>
    <t xml:space="preserve">"00:59:55 Coolers: Tblock -&gt; 34.00 C"
</t>
  </si>
  <si>
    <t xml:space="preserve">"01:01:51 Flow: Fixed -&gt; 500 umol/s"
</t>
  </si>
  <si>
    <t>01:02:12</t>
  </si>
  <si>
    <t>01:02:13</t>
  </si>
  <si>
    <t>01:02:14</t>
  </si>
  <si>
    <t>01:02:15</t>
  </si>
  <si>
    <t>01:02:16</t>
  </si>
  <si>
    <t>01:02:17</t>
  </si>
  <si>
    <t>01:02:18</t>
  </si>
  <si>
    <t>01:02:19</t>
  </si>
  <si>
    <t xml:space="preserve">"01:02:30 Coolers: Tblock -&gt; 39.00 C"
</t>
  </si>
  <si>
    <t xml:space="preserve">"01:05:00 Flow: Fixed -&gt; 500 umol/s"
</t>
  </si>
  <si>
    <t>01:05:35</t>
  </si>
  <si>
    <t>01:05:36</t>
  </si>
  <si>
    <t>01:05:37</t>
  </si>
  <si>
    <t>01:05:38</t>
  </si>
  <si>
    <t>01:05:39</t>
  </si>
  <si>
    <t>01:05:40</t>
  </si>
  <si>
    <t>01:05:41</t>
  </si>
  <si>
    <t>01:05:42</t>
  </si>
  <si>
    <t xml:space="preserve">"01:05:50 Coolers: Tblock -&gt; 44.00 C"
</t>
  </si>
  <si>
    <t xml:space="preserve">"01:09:34 Flow: Fixed -&gt; 500 umol/s"
</t>
  </si>
  <si>
    <t>01:10:25</t>
  </si>
  <si>
    <t>01:10:26</t>
  </si>
  <si>
    <t>01:10:27</t>
  </si>
  <si>
    <t>01:10:28</t>
  </si>
  <si>
    <t>01:10:29</t>
  </si>
  <si>
    <t>01:10:30</t>
  </si>
  <si>
    <t>01:10:31</t>
  </si>
  <si>
    <t>01:10:32</t>
  </si>
  <si>
    <t xml:space="preserve">"01:10:45 Coolers: Tblock -&gt; 49.00 C"
</t>
  </si>
  <si>
    <t xml:space="preserve">"01:16:16 Flow: Fixed -&gt; 500 umol/s"
</t>
  </si>
  <si>
    <t xml:space="preserve">"01:17:21 Coolers: Tblock -&gt; 47.11 C"
</t>
  </si>
  <si>
    <t xml:space="preserve">"01:19:26 Flow: Fixed -&gt; 500 umol/s"
</t>
  </si>
  <si>
    <t>01:19:53</t>
  </si>
  <si>
    <t>01:19:54</t>
  </si>
  <si>
    <t>01:19:55</t>
  </si>
  <si>
    <t>01:19:56</t>
  </si>
  <si>
    <t>01:19:57</t>
  </si>
  <si>
    <t>01:19:58</t>
  </si>
  <si>
    <t>01:19:59</t>
  </si>
  <si>
    <t>01:20:00</t>
  </si>
  <si>
    <t xml:space="preserve">"01:20:15 Coolers: Tblock -&gt; 50.00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</si>
</sst>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6"/>
  <sheetViews>
    <sheetView tabSelected="1" topLeftCell="I1" workbookViewId="0">
      <selection activeCell="L1" sqref="L1:L1048576"/>
    </sheetView>
  </sheetViews>
  <sheetFormatPr defaultRowHeight="15" x14ac:dyDescent="0.25"/>
  <sheetData>
    <row r="1" spans="1:116" x14ac:dyDescent="0.25">
      <c r="A1" s="1" t="s">
        <v>0</v>
      </c>
    </row>
    <row r="2" spans="1:116" x14ac:dyDescent="0.25">
      <c r="A2" s="1" t="s">
        <v>1</v>
      </c>
    </row>
    <row r="3" spans="1:116" x14ac:dyDescent="0.25">
      <c r="A3" s="1" t="s">
        <v>2</v>
      </c>
      <c r="B3" s="1" t="s">
        <v>3</v>
      </c>
    </row>
    <row r="4" spans="1:116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6" x14ac:dyDescent="0.25">
      <c r="A5" s="1" t="s">
        <v>6</v>
      </c>
      <c r="B5" s="1">
        <v>4</v>
      </c>
    </row>
    <row r="6" spans="1:116" x14ac:dyDescent="0.25">
      <c r="A6" s="1" t="s">
        <v>7</v>
      </c>
      <c r="B6" s="1" t="s">
        <v>8</v>
      </c>
    </row>
    <row r="7" spans="1:116" x14ac:dyDescent="0.25">
      <c r="A7" s="1" t="s">
        <v>9</v>
      </c>
      <c r="B7" s="1" t="s">
        <v>10</v>
      </c>
    </row>
    <row r="9" spans="1:11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2" t="s">
        <v>16</v>
      </c>
      <c r="BG9" s="2" t="s">
        <v>26</v>
      </c>
      <c r="BH9" s="2" t="s">
        <v>27</v>
      </c>
      <c r="BI9" s="3" t="s">
        <v>12</v>
      </c>
      <c r="BJ9" s="3" t="s">
        <v>13</v>
      </c>
      <c r="BK9" s="3" t="s">
        <v>14</v>
      </c>
      <c r="BL9" s="3" t="s">
        <v>15</v>
      </c>
      <c r="BM9" s="3" t="s">
        <v>16</v>
      </c>
      <c r="BN9" s="3" t="s">
        <v>17</v>
      </c>
      <c r="BO9" s="3" t="s">
        <v>18</v>
      </c>
      <c r="BP9" s="3" t="s">
        <v>19</v>
      </c>
      <c r="BQ9" s="3" t="s">
        <v>20</v>
      </c>
      <c r="BR9" s="3" t="s">
        <v>21</v>
      </c>
      <c r="BS9" s="3" t="s">
        <v>22</v>
      </c>
      <c r="BT9" s="3" t="s">
        <v>23</v>
      </c>
      <c r="BU9" s="3" t="s">
        <v>24</v>
      </c>
      <c r="BV9" s="3" t="s">
        <v>25</v>
      </c>
      <c r="BW9" s="3" t="s">
        <v>26</v>
      </c>
      <c r="BX9" s="3" t="s">
        <v>27</v>
      </c>
      <c r="BY9" s="3" t="s">
        <v>28</v>
      </c>
      <c r="BZ9" s="3" t="s">
        <v>29</v>
      </c>
      <c r="CA9" s="3" t="s">
        <v>30</v>
      </c>
      <c r="CB9" s="3" t="s">
        <v>31</v>
      </c>
      <c r="CC9" s="3" t="s">
        <v>32</v>
      </c>
      <c r="CD9" s="3" t="s">
        <v>33</v>
      </c>
      <c r="CE9" s="3" t="s">
        <v>34</v>
      </c>
      <c r="CF9" s="3" t="s">
        <v>35</v>
      </c>
      <c r="CG9" s="3" t="s">
        <v>36</v>
      </c>
      <c r="CH9" s="3" t="s">
        <v>37</v>
      </c>
      <c r="CI9" s="3" t="s">
        <v>38</v>
      </c>
      <c r="CJ9" s="3" t="s">
        <v>39</v>
      </c>
      <c r="CK9" s="3" t="s">
        <v>40</v>
      </c>
      <c r="CL9" s="3" t="s">
        <v>41</v>
      </c>
      <c r="CM9" s="3" t="s">
        <v>42</v>
      </c>
      <c r="CN9" s="3" t="s">
        <v>43</v>
      </c>
      <c r="CO9" s="3" t="s">
        <v>44</v>
      </c>
      <c r="CP9" s="3" t="s">
        <v>45</v>
      </c>
      <c r="CQ9" s="3" t="s">
        <v>46</v>
      </c>
      <c r="CR9" s="3" t="s">
        <v>47</v>
      </c>
      <c r="CS9" s="3" t="s">
        <v>48</v>
      </c>
      <c r="CT9" s="3" t="s">
        <v>49</v>
      </c>
      <c r="CU9" s="3" t="s">
        <v>50</v>
      </c>
      <c r="CV9" s="3" t="s">
        <v>51</v>
      </c>
      <c r="CW9" s="3" t="s">
        <v>52</v>
      </c>
      <c r="CX9" s="3" t="s">
        <v>53</v>
      </c>
      <c r="CY9" s="3" t="s">
        <v>54</v>
      </c>
      <c r="CZ9" s="3" t="s">
        <v>55</v>
      </c>
      <c r="DA9" s="3" t="s">
        <v>56</v>
      </c>
      <c r="DB9" s="3" t="s">
        <v>57</v>
      </c>
      <c r="DC9" s="3" t="s">
        <v>58</v>
      </c>
      <c r="DD9" s="3" t="s">
        <v>59</v>
      </c>
      <c r="DE9" s="3" t="s">
        <v>60</v>
      </c>
      <c r="DF9" s="3" t="s">
        <v>61</v>
      </c>
      <c r="DG9" s="3" t="s">
        <v>62</v>
      </c>
      <c r="DH9" s="3" t="s">
        <v>63</v>
      </c>
      <c r="DI9" s="3" t="s">
        <v>64</v>
      </c>
      <c r="DJ9" s="3" t="s">
        <v>65</v>
      </c>
      <c r="DK9" s="3" t="s">
        <v>66</v>
      </c>
      <c r="DL9" s="3" t="s">
        <v>67</v>
      </c>
    </row>
    <row r="10" spans="1:116" x14ac:dyDescent="0.25">
      <c r="A10" s="1" t="s">
        <v>68</v>
      </c>
      <c r="B10" s="1" t="s">
        <v>68</v>
      </c>
      <c r="C10" s="1" t="s">
        <v>68</v>
      </c>
      <c r="D10" s="1" t="s">
        <v>68</v>
      </c>
      <c r="E10" s="1" t="s">
        <v>68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68</v>
      </c>
      <c r="M10" s="1" t="s">
        <v>69</v>
      </c>
      <c r="N10" s="1" t="s">
        <v>68</v>
      </c>
      <c r="O10" s="1" t="s">
        <v>69</v>
      </c>
      <c r="P10" s="1" t="s">
        <v>68</v>
      </c>
      <c r="Q10" s="1" t="s">
        <v>68</v>
      </c>
      <c r="R10" s="1" t="s">
        <v>68</v>
      </c>
      <c r="S10" s="1" t="s">
        <v>68</v>
      </c>
      <c r="T10" s="1" t="s">
        <v>68</v>
      </c>
      <c r="U10" s="1" t="s">
        <v>68</v>
      </c>
      <c r="V10" s="1" t="s">
        <v>68</v>
      </c>
      <c r="W10" s="1" t="s">
        <v>68</v>
      </c>
      <c r="X10" s="1" t="s">
        <v>68</v>
      </c>
      <c r="Y10" s="1" t="s">
        <v>68</v>
      </c>
      <c r="Z10" s="1" t="s">
        <v>68</v>
      </c>
      <c r="AA10" s="1" t="s">
        <v>68</v>
      </c>
      <c r="AB10" s="1" t="s">
        <v>68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 t="s">
        <v>69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  <c r="BF10" s="2" t="s">
        <v>69</v>
      </c>
      <c r="BG10" s="2" t="s">
        <v>68</v>
      </c>
      <c r="BH10" s="2" t="s">
        <v>68</v>
      </c>
      <c r="BI10" s="3" t="s">
        <v>68</v>
      </c>
      <c r="BJ10" s="3" t="s">
        <v>68</v>
      </c>
      <c r="BK10" s="3" t="s">
        <v>68</v>
      </c>
      <c r="BL10" s="3" t="s">
        <v>68</v>
      </c>
      <c r="BM10" s="3" t="s">
        <v>69</v>
      </c>
      <c r="BN10" s="3" t="s">
        <v>69</v>
      </c>
      <c r="BO10" s="3" t="s">
        <v>69</v>
      </c>
      <c r="BP10" s="3" t="s">
        <v>69</v>
      </c>
      <c r="BQ10" s="3" t="s">
        <v>69</v>
      </c>
      <c r="BR10" s="3" t="s">
        <v>69</v>
      </c>
      <c r="BS10" s="3" t="s">
        <v>68</v>
      </c>
      <c r="BT10" s="3" t="s">
        <v>69</v>
      </c>
      <c r="BU10" s="3" t="s">
        <v>68</v>
      </c>
      <c r="BV10" s="3" t="s">
        <v>69</v>
      </c>
      <c r="BW10" s="3" t="s">
        <v>68</v>
      </c>
      <c r="BX10" s="3" t="s">
        <v>68</v>
      </c>
      <c r="BY10" s="3" t="s">
        <v>68</v>
      </c>
      <c r="BZ10" s="3" t="s">
        <v>68</v>
      </c>
      <c r="CA10" s="3" t="s">
        <v>68</v>
      </c>
      <c r="CB10" s="3" t="s">
        <v>68</v>
      </c>
      <c r="CC10" s="3" t="s">
        <v>68</v>
      </c>
      <c r="CD10" s="3" t="s">
        <v>68</v>
      </c>
      <c r="CE10" s="3" t="s">
        <v>68</v>
      </c>
      <c r="CF10" s="3" t="s">
        <v>68</v>
      </c>
      <c r="CG10" s="3" t="s">
        <v>68</v>
      </c>
      <c r="CH10" s="3" t="s">
        <v>68</v>
      </c>
      <c r="CI10" s="3" t="s">
        <v>68</v>
      </c>
      <c r="CJ10" s="3" t="s">
        <v>68</v>
      </c>
      <c r="CK10" s="3" t="s">
        <v>68</v>
      </c>
      <c r="CL10" s="3" t="s">
        <v>68</v>
      </c>
      <c r="CM10" s="3" t="s">
        <v>68</v>
      </c>
      <c r="CN10" s="3" t="s">
        <v>68</v>
      </c>
      <c r="CO10" s="3" t="s">
        <v>68</v>
      </c>
      <c r="CP10" s="3" t="s">
        <v>68</v>
      </c>
      <c r="CQ10" s="3" t="s">
        <v>68</v>
      </c>
      <c r="CR10" s="3" t="s">
        <v>68</v>
      </c>
      <c r="CS10" s="3" t="s">
        <v>69</v>
      </c>
      <c r="CT10" s="3" t="s">
        <v>69</v>
      </c>
      <c r="CU10" s="3" t="s">
        <v>69</v>
      </c>
      <c r="CV10" s="3" t="s">
        <v>69</v>
      </c>
      <c r="CW10" s="3" t="s">
        <v>69</v>
      </c>
      <c r="CX10" s="3" t="s">
        <v>69</v>
      </c>
      <c r="CY10" s="3" t="s">
        <v>69</v>
      </c>
      <c r="CZ10" s="3" t="s">
        <v>69</v>
      </c>
      <c r="DA10" s="3" t="s">
        <v>69</v>
      </c>
      <c r="DB10" s="3" t="s">
        <v>69</v>
      </c>
      <c r="DC10" s="3" t="s">
        <v>69</v>
      </c>
      <c r="DD10" s="3" t="s">
        <v>69</v>
      </c>
      <c r="DE10" s="3" t="s">
        <v>69</v>
      </c>
      <c r="DF10" s="3" t="s">
        <v>69</v>
      </c>
      <c r="DG10" s="3" t="s">
        <v>69</v>
      </c>
      <c r="DH10" s="3" t="s">
        <v>69</v>
      </c>
      <c r="DI10" s="3" t="s">
        <v>69</v>
      </c>
      <c r="DJ10" s="3" t="s">
        <v>69</v>
      </c>
      <c r="DK10" s="3" t="s">
        <v>69</v>
      </c>
      <c r="DL10" s="3" t="s">
        <v>69</v>
      </c>
    </row>
    <row r="11" spans="1:116" x14ac:dyDescent="0.25">
      <c r="A11" s="1" t="s">
        <v>9</v>
      </c>
      <c r="B11" s="1" t="s">
        <v>70</v>
      </c>
    </row>
    <row r="12" spans="1:116" x14ac:dyDescent="0.25">
      <c r="A12" s="1" t="s">
        <v>9</v>
      </c>
      <c r="B12" s="1" t="s">
        <v>71</v>
      </c>
    </row>
    <row r="13" spans="1:116" x14ac:dyDescent="0.25">
      <c r="A13" s="1" t="s">
        <v>9</v>
      </c>
      <c r="B13" s="1" t="s">
        <v>72</v>
      </c>
    </row>
    <row r="14" spans="1:116" x14ac:dyDescent="0.25">
      <c r="A14" s="1">
        <v>1</v>
      </c>
      <c r="B14" s="1" t="s">
        <v>73</v>
      </c>
      <c r="C14" s="1">
        <v>21060206</v>
      </c>
      <c r="D14" s="1">
        <v>1</v>
      </c>
      <c r="E14" s="1">
        <v>0</v>
      </c>
      <c r="F14">
        <f t="shared" ref="F14:F28" si="0">(S14-T14*(1000-U14)/(1000-V14))*AL14</f>
        <v>22.542837601209655</v>
      </c>
      <c r="G14">
        <f t="shared" ref="G14:G28" si="1">IF(AW14&lt;&gt;0,1/(1/AW14-1/O14),0)</f>
        <v>0.21391148611194213</v>
      </c>
      <c r="H14">
        <f t="shared" ref="H14:H28" si="2">((AZ14-AM14/2)*T14-F14)/(AZ14+AM14/2)</f>
        <v>205.20747342279549</v>
      </c>
      <c r="I14">
        <f t="shared" ref="I14:I28" si="3">AM14*1000</f>
        <v>7.0145318392948397</v>
      </c>
      <c r="J14">
        <f t="shared" ref="J14:J28" si="4">(AR14-AX14)</f>
        <v>2.5227048562568331</v>
      </c>
      <c r="K14">
        <f t="shared" ref="K14:K28" si="5">(Q14+AQ14*E14)</f>
        <v>27.489034652709961</v>
      </c>
      <c r="L14" s="1">
        <v>0.85175444099999997</v>
      </c>
      <c r="M14">
        <f t="shared" ref="M14:M28" si="6">(L14*AF14+AG14)</f>
        <v>2.550375801449547</v>
      </c>
      <c r="N14" s="1">
        <v>1</v>
      </c>
      <c r="O14">
        <f t="shared" ref="O14:O28" si="7">M14*(N14+1)*(N14+1)/(N14*N14+1)</f>
        <v>5.100751602899094</v>
      </c>
      <c r="P14" s="1">
        <v>24.906318664550781</v>
      </c>
      <c r="Q14" s="1">
        <v>27.489034652709961</v>
      </c>
      <c r="R14" s="1">
        <v>23.6856689453125</v>
      </c>
      <c r="S14" s="1">
        <v>400.53521728515625</v>
      </c>
      <c r="T14" s="1">
        <v>396.2205810546875</v>
      </c>
      <c r="U14" s="1">
        <v>14.042055130004883</v>
      </c>
      <c r="V14" s="1">
        <v>15.219070434570312</v>
      </c>
      <c r="W14" s="1">
        <v>33.865016937255859</v>
      </c>
      <c r="X14" s="1">
        <v>36.703609466552734</v>
      </c>
      <c r="Y14" s="1">
        <v>499.88558959960937</v>
      </c>
      <c r="Z14" s="1">
        <v>1500.48095703125</v>
      </c>
      <c r="AA14" s="1">
        <v>8.061382919549942E-2</v>
      </c>
      <c r="AB14" s="1">
        <v>76.256568908691406</v>
      </c>
      <c r="AC14" s="1">
        <v>3.0144805908203125</v>
      </c>
      <c r="AD14" s="1">
        <v>0.42662179470062256</v>
      </c>
      <c r="AE14" s="1">
        <v>0.66666668653488159</v>
      </c>
      <c r="AF14" s="1">
        <v>-0.21956524252891541</v>
      </c>
      <c r="AG14" s="1">
        <v>2.737391471862793</v>
      </c>
      <c r="AH14" s="1">
        <v>1</v>
      </c>
      <c r="AI14" s="1">
        <v>0</v>
      </c>
      <c r="AJ14" s="1">
        <v>0.15999999642372131</v>
      </c>
      <c r="AK14" s="1">
        <v>111115</v>
      </c>
      <c r="AL14">
        <f t="shared" ref="AL14:AL28" si="8">Y14*0.000001/(L14*0.0001)</f>
        <v>5.8688932576943182</v>
      </c>
      <c r="AM14">
        <f t="shared" ref="AM14:AM28" si="9">(V14-U14)/(1000-V14)*AL14</f>
        <v>7.0145318392948394E-3</v>
      </c>
      <c r="AN14">
        <f t="shared" ref="AN14:AN28" si="10">(Q14+273.15)</f>
        <v>300.63903465270994</v>
      </c>
      <c r="AO14">
        <f t="shared" ref="AO14:AO28" si="11">(P14+273.15)</f>
        <v>298.05631866455076</v>
      </c>
      <c r="AP14">
        <f t="shared" ref="AP14:AP28" si="12">(Z14*AH14+AA14*AI14)*AJ14</f>
        <v>240.07694775886193</v>
      </c>
      <c r="AQ14">
        <f t="shared" ref="AQ14:AQ28" si="13">((AP14+0.00000010773*(AO14^4-AN14^4))-AM14*44100)/(M14*51.4+0.00000043092*AN14^3)</f>
        <v>-0.69411261707806793</v>
      </c>
      <c r="AR14">
        <f t="shared" ref="AR14:AR28" si="14">0.61365*EXP(17.502*K14/(240.97+K14))</f>
        <v>3.6832589495768722</v>
      </c>
      <c r="AS14">
        <f t="shared" ref="AS14:AS28" si="15">AR14*1000/AB14</f>
        <v>48.300874302214631</v>
      </c>
      <c r="AT14">
        <f t="shared" ref="AT14:AT28" si="16">(AS14-V14)</f>
        <v>33.081803867644318</v>
      </c>
      <c r="AU14">
        <f t="shared" ref="AU14:AU28" si="17">IF(E14,Q14,(P14+Q14)/2)</f>
        <v>26.197676658630371</v>
      </c>
      <c r="AV14">
        <f t="shared" ref="AV14:AV28" si="18">0.61365*EXP(17.502*AU14/(240.97+AU14))</f>
        <v>3.4139299385618171</v>
      </c>
      <c r="AW14">
        <f t="shared" ref="AW14:AW28" si="19">IF(AT14&lt;&gt;0,(1000-(AS14+V14)/2)/AT14*AM14,0)</f>
        <v>0.20530169784799138</v>
      </c>
      <c r="AX14">
        <f t="shared" ref="AX14:AX28" si="20">V14*AB14/1000</f>
        <v>1.1605540933200391</v>
      </c>
      <c r="AY14">
        <f t="shared" ref="AY14:AY28" si="21">(AV14-AX14)</f>
        <v>2.253375845241778</v>
      </c>
      <c r="AZ14">
        <f t="shared" ref="AZ14:AZ28" si="22">1/(1.6/G14+1.37/O14)</f>
        <v>0.12906028295873026</v>
      </c>
      <c r="BA14">
        <f t="shared" ref="BA14:BA28" si="23">H14*AB14*0.001</f>
        <v>15.648417837643866</v>
      </c>
      <c r="BB14">
        <f t="shared" ref="BB14:BB28" si="24">H14/T14</f>
        <v>0.51791220152310102</v>
      </c>
      <c r="BC14">
        <f t="shared" ref="BC14:BC28" si="25">(1-AM14*AB14/AR14/G14)*100</f>
        <v>32.109408285705641</v>
      </c>
      <c r="BD14">
        <f t="shared" ref="BD14:BD28" si="26">(T14-F14/(O14/1.35))</f>
        <v>390.25423861520545</v>
      </c>
      <c r="BE14">
        <f t="shared" ref="BE14:BE28" si="27">F14*BC14/100/BD14</f>
        <v>1.8547836380306649E-2</v>
      </c>
    </row>
    <row r="15" spans="1:116" x14ac:dyDescent="0.25">
      <c r="A15" s="1">
        <v>2</v>
      </c>
      <c r="B15" s="1" t="s">
        <v>74</v>
      </c>
      <c r="C15" s="1">
        <v>21060206</v>
      </c>
      <c r="D15" s="1">
        <v>1</v>
      </c>
      <c r="E15" s="1">
        <v>0</v>
      </c>
      <c r="F15">
        <f t="shared" si="0"/>
        <v>22.542837601209655</v>
      </c>
      <c r="G15">
        <f t="shared" si="1"/>
        <v>0.21391148611194213</v>
      </c>
      <c r="H15">
        <f t="shared" si="2"/>
        <v>205.20747342279549</v>
      </c>
      <c r="I15">
        <f t="shared" si="3"/>
        <v>7.0145318392948397</v>
      </c>
      <c r="J15">
        <f t="shared" si="4"/>
        <v>2.5227048562568331</v>
      </c>
      <c r="K15">
        <f t="shared" si="5"/>
        <v>27.489034652709961</v>
      </c>
      <c r="L15" s="1">
        <v>0.85175444099999997</v>
      </c>
      <c r="M15">
        <f t="shared" si="6"/>
        <v>2.550375801449547</v>
      </c>
      <c r="N15" s="1">
        <v>1</v>
      </c>
      <c r="O15">
        <f t="shared" si="7"/>
        <v>5.100751602899094</v>
      </c>
      <c r="P15" s="1">
        <v>24.906318664550781</v>
      </c>
      <c r="Q15" s="1">
        <v>27.489034652709961</v>
      </c>
      <c r="R15" s="1">
        <v>23.6856689453125</v>
      </c>
      <c r="S15" s="1">
        <v>400.53521728515625</v>
      </c>
      <c r="T15" s="1">
        <v>396.2205810546875</v>
      </c>
      <c r="U15" s="1">
        <v>14.042055130004883</v>
      </c>
      <c r="V15" s="1">
        <v>15.219070434570312</v>
      </c>
      <c r="W15" s="1">
        <v>33.865016937255859</v>
      </c>
      <c r="X15" s="1">
        <v>36.703609466552734</v>
      </c>
      <c r="Y15" s="1">
        <v>499.88558959960937</v>
      </c>
      <c r="Z15" s="1">
        <v>1500.48095703125</v>
      </c>
      <c r="AA15" s="1">
        <v>8.061382919549942E-2</v>
      </c>
      <c r="AB15" s="1">
        <v>76.256568908691406</v>
      </c>
      <c r="AC15" s="1">
        <v>3.0144805908203125</v>
      </c>
      <c r="AD15" s="1">
        <v>0.42662179470062256</v>
      </c>
      <c r="AE15" s="1">
        <v>0.66666668653488159</v>
      </c>
      <c r="AF15" s="1">
        <v>-0.21956524252891541</v>
      </c>
      <c r="AG15" s="1">
        <v>2.737391471862793</v>
      </c>
      <c r="AH15" s="1">
        <v>1</v>
      </c>
      <c r="AI15" s="1">
        <v>0</v>
      </c>
      <c r="AJ15" s="1">
        <v>0.15999999642372131</v>
      </c>
      <c r="AK15" s="1">
        <v>111115</v>
      </c>
      <c r="AL15">
        <f t="shared" si="8"/>
        <v>5.8688932576943182</v>
      </c>
      <c r="AM15">
        <f t="shared" si="9"/>
        <v>7.0145318392948394E-3</v>
      </c>
      <c r="AN15">
        <f t="shared" si="10"/>
        <v>300.63903465270994</v>
      </c>
      <c r="AO15">
        <f t="shared" si="11"/>
        <v>298.05631866455076</v>
      </c>
      <c r="AP15">
        <f t="shared" si="12"/>
        <v>240.07694775886193</v>
      </c>
      <c r="AQ15">
        <f t="shared" si="13"/>
        <v>-0.69411261707806793</v>
      </c>
      <c r="AR15">
        <f t="shared" si="14"/>
        <v>3.6832589495768722</v>
      </c>
      <c r="AS15">
        <f t="shared" si="15"/>
        <v>48.300874302214631</v>
      </c>
      <c r="AT15">
        <f t="shared" si="16"/>
        <v>33.081803867644318</v>
      </c>
      <c r="AU15">
        <f t="shared" si="17"/>
        <v>26.197676658630371</v>
      </c>
      <c r="AV15">
        <f t="shared" si="18"/>
        <v>3.4139299385618171</v>
      </c>
      <c r="AW15">
        <f t="shared" si="19"/>
        <v>0.20530169784799138</v>
      </c>
      <c r="AX15">
        <f t="shared" si="20"/>
        <v>1.1605540933200391</v>
      </c>
      <c r="AY15">
        <f t="shared" si="21"/>
        <v>2.253375845241778</v>
      </c>
      <c r="AZ15">
        <f t="shared" si="22"/>
        <v>0.12906028295873026</v>
      </c>
      <c r="BA15">
        <f t="shared" si="23"/>
        <v>15.648417837643866</v>
      </c>
      <c r="BB15">
        <f t="shared" si="24"/>
        <v>0.51791220152310102</v>
      </c>
      <c r="BC15">
        <f t="shared" si="25"/>
        <v>32.109408285705641</v>
      </c>
      <c r="BD15">
        <f t="shared" si="26"/>
        <v>390.25423861520545</v>
      </c>
      <c r="BE15">
        <f t="shared" si="27"/>
        <v>1.8547836380306649E-2</v>
      </c>
    </row>
    <row r="16" spans="1:116" x14ac:dyDescent="0.25">
      <c r="A16" s="1">
        <v>3</v>
      </c>
      <c r="B16" s="1" t="s">
        <v>74</v>
      </c>
      <c r="C16" s="1">
        <v>21060206</v>
      </c>
      <c r="D16" s="1">
        <v>1</v>
      </c>
      <c r="E16" s="1">
        <v>0</v>
      </c>
      <c r="F16">
        <f t="shared" si="0"/>
        <v>22.542837601209655</v>
      </c>
      <c r="G16">
        <f t="shared" si="1"/>
        <v>0.21391148611194213</v>
      </c>
      <c r="H16">
        <f t="shared" si="2"/>
        <v>205.20747342279549</v>
      </c>
      <c r="I16">
        <f t="shared" si="3"/>
        <v>7.0145318392948397</v>
      </c>
      <c r="J16">
        <f t="shared" si="4"/>
        <v>2.5227048562568331</v>
      </c>
      <c r="K16">
        <f t="shared" si="5"/>
        <v>27.489034652709961</v>
      </c>
      <c r="L16" s="1">
        <v>0.85175444099999997</v>
      </c>
      <c r="M16">
        <f t="shared" si="6"/>
        <v>2.550375801449547</v>
      </c>
      <c r="N16" s="1">
        <v>1</v>
      </c>
      <c r="O16">
        <f t="shared" si="7"/>
        <v>5.100751602899094</v>
      </c>
      <c r="P16" s="1">
        <v>24.906318664550781</v>
      </c>
      <c r="Q16" s="1">
        <v>27.489034652709961</v>
      </c>
      <c r="R16" s="1">
        <v>23.6856689453125</v>
      </c>
      <c r="S16" s="1">
        <v>400.53521728515625</v>
      </c>
      <c r="T16" s="1">
        <v>396.2205810546875</v>
      </c>
      <c r="U16" s="1">
        <v>14.042055130004883</v>
      </c>
      <c r="V16" s="1">
        <v>15.219070434570312</v>
      </c>
      <c r="W16" s="1">
        <v>33.865016937255859</v>
      </c>
      <c r="X16" s="1">
        <v>36.703609466552734</v>
      </c>
      <c r="Y16" s="1">
        <v>499.88558959960937</v>
      </c>
      <c r="Z16" s="1">
        <v>1500.48095703125</v>
      </c>
      <c r="AA16" s="1">
        <v>8.061382919549942E-2</v>
      </c>
      <c r="AB16" s="1">
        <v>76.256568908691406</v>
      </c>
      <c r="AC16" s="1">
        <v>3.0144805908203125</v>
      </c>
      <c r="AD16" s="1">
        <v>0.42662179470062256</v>
      </c>
      <c r="AE16" s="1">
        <v>0.66666668653488159</v>
      </c>
      <c r="AF16" s="1">
        <v>-0.21956524252891541</v>
      </c>
      <c r="AG16" s="1">
        <v>2.737391471862793</v>
      </c>
      <c r="AH16" s="1">
        <v>1</v>
      </c>
      <c r="AI16" s="1">
        <v>0</v>
      </c>
      <c r="AJ16" s="1">
        <v>0.15999999642372131</v>
      </c>
      <c r="AK16" s="1">
        <v>111115</v>
      </c>
      <c r="AL16">
        <f t="shared" si="8"/>
        <v>5.8688932576943182</v>
      </c>
      <c r="AM16">
        <f t="shared" si="9"/>
        <v>7.0145318392948394E-3</v>
      </c>
      <c r="AN16">
        <f t="shared" si="10"/>
        <v>300.63903465270994</v>
      </c>
      <c r="AO16">
        <f t="shared" si="11"/>
        <v>298.05631866455076</v>
      </c>
      <c r="AP16">
        <f t="shared" si="12"/>
        <v>240.07694775886193</v>
      </c>
      <c r="AQ16">
        <f t="shared" si="13"/>
        <v>-0.69411261707806793</v>
      </c>
      <c r="AR16">
        <f t="shared" si="14"/>
        <v>3.6832589495768722</v>
      </c>
      <c r="AS16">
        <f t="shared" si="15"/>
        <v>48.300874302214631</v>
      </c>
      <c r="AT16">
        <f t="shared" si="16"/>
        <v>33.081803867644318</v>
      </c>
      <c r="AU16">
        <f t="shared" si="17"/>
        <v>26.197676658630371</v>
      </c>
      <c r="AV16">
        <f t="shared" si="18"/>
        <v>3.4139299385618171</v>
      </c>
      <c r="AW16">
        <f t="shared" si="19"/>
        <v>0.20530169784799138</v>
      </c>
      <c r="AX16">
        <f t="shared" si="20"/>
        <v>1.1605540933200391</v>
      </c>
      <c r="AY16">
        <f t="shared" si="21"/>
        <v>2.253375845241778</v>
      </c>
      <c r="AZ16">
        <f t="shared" si="22"/>
        <v>0.12906028295873026</v>
      </c>
      <c r="BA16">
        <f t="shared" si="23"/>
        <v>15.648417837643866</v>
      </c>
      <c r="BB16">
        <f t="shared" si="24"/>
        <v>0.51791220152310102</v>
      </c>
      <c r="BC16">
        <f t="shared" si="25"/>
        <v>32.109408285705641</v>
      </c>
      <c r="BD16">
        <f t="shared" si="26"/>
        <v>390.25423861520545</v>
      </c>
      <c r="BE16">
        <f t="shared" si="27"/>
        <v>1.8547836380306649E-2</v>
      </c>
    </row>
    <row r="17" spans="1:115" x14ac:dyDescent="0.25">
      <c r="A17" s="1">
        <v>4</v>
      </c>
      <c r="B17" s="1" t="s">
        <v>74</v>
      </c>
      <c r="C17" s="1">
        <v>21060206</v>
      </c>
      <c r="D17" s="1">
        <v>1</v>
      </c>
      <c r="E17" s="1">
        <v>0</v>
      </c>
      <c r="F17">
        <f t="shared" si="0"/>
        <v>21.847613283364339</v>
      </c>
      <c r="G17">
        <f t="shared" si="1"/>
        <v>0.21372312147304656</v>
      </c>
      <c r="H17">
        <f t="shared" si="2"/>
        <v>210.34976985019864</v>
      </c>
      <c r="I17">
        <f t="shared" si="3"/>
        <v>7.0084052877958829</v>
      </c>
      <c r="J17">
        <f t="shared" si="4"/>
        <v>2.5226353896362914</v>
      </c>
      <c r="K17">
        <f t="shared" si="5"/>
        <v>27.488975524902344</v>
      </c>
      <c r="L17" s="1">
        <v>0.85175444099999997</v>
      </c>
      <c r="M17">
        <f t="shared" si="6"/>
        <v>2.550375801449547</v>
      </c>
      <c r="N17" s="1">
        <v>1</v>
      </c>
      <c r="O17">
        <f t="shared" si="7"/>
        <v>5.100751602899094</v>
      </c>
      <c r="P17" s="1">
        <v>24.906122207641602</v>
      </c>
      <c r="Q17" s="1">
        <v>27.488975524902344</v>
      </c>
      <c r="R17" s="1">
        <v>23.685684204101563</v>
      </c>
      <c r="S17" s="1">
        <v>400.4564208984375</v>
      </c>
      <c r="T17" s="1">
        <v>396.26052856445312</v>
      </c>
      <c r="U17" s="1">
        <v>14.043789863586426</v>
      </c>
      <c r="V17" s="1">
        <v>15.219799041748047</v>
      </c>
      <c r="W17" s="1">
        <v>33.869636535644531</v>
      </c>
      <c r="X17" s="1">
        <v>36.705833435058594</v>
      </c>
      <c r="Y17" s="1">
        <v>499.87591552734375</v>
      </c>
      <c r="Z17" s="1">
        <v>1500.47412109375</v>
      </c>
      <c r="AA17" s="1">
        <v>8.4170572459697723E-2</v>
      </c>
      <c r="AB17" s="1">
        <v>76.256645202636719</v>
      </c>
      <c r="AC17" s="1">
        <v>3.0144805908203125</v>
      </c>
      <c r="AD17" s="1">
        <v>0.42662179470062256</v>
      </c>
      <c r="AE17" s="1">
        <v>0.66666668653488159</v>
      </c>
      <c r="AF17" s="1">
        <v>-0.21956524252891541</v>
      </c>
      <c r="AG17" s="1">
        <v>2.737391471862793</v>
      </c>
      <c r="AH17" s="1">
        <v>1</v>
      </c>
      <c r="AI17" s="1">
        <v>0</v>
      </c>
      <c r="AJ17" s="1">
        <v>0.15999999642372131</v>
      </c>
      <c r="AK17" s="1">
        <v>111115</v>
      </c>
      <c r="AL17">
        <f t="shared" si="8"/>
        <v>5.8687796795102791</v>
      </c>
      <c r="AM17">
        <f t="shared" si="9"/>
        <v>7.0084052877958831E-3</v>
      </c>
      <c r="AN17">
        <f t="shared" si="10"/>
        <v>300.63897552490232</v>
      </c>
      <c r="AO17">
        <f t="shared" si="11"/>
        <v>298.05612220764158</v>
      </c>
      <c r="AP17">
        <f t="shared" si="12"/>
        <v>240.07585400888638</v>
      </c>
      <c r="AQ17">
        <f t="shared" si="13"/>
        <v>-0.69223911823412843</v>
      </c>
      <c r="AR17">
        <f t="shared" si="14"/>
        <v>3.6832462052183024</v>
      </c>
      <c r="AS17">
        <f t="shared" si="15"/>
        <v>48.300658853150637</v>
      </c>
      <c r="AT17">
        <f t="shared" si="16"/>
        <v>33.08085981140259</v>
      </c>
      <c r="AU17">
        <f t="shared" si="17"/>
        <v>26.197548866271973</v>
      </c>
      <c r="AV17">
        <f t="shared" si="18"/>
        <v>3.4139041610563878</v>
      </c>
      <c r="AW17">
        <f t="shared" si="19"/>
        <v>0.20512818499838323</v>
      </c>
      <c r="AX17">
        <f t="shared" si="20"/>
        <v>1.1606108155820112</v>
      </c>
      <c r="AY17">
        <f t="shared" si="21"/>
        <v>2.2532933454743764</v>
      </c>
      <c r="AZ17">
        <f t="shared" si="22"/>
        <v>0.12895057209535535</v>
      </c>
      <c r="BA17">
        <f t="shared" si="23"/>
        <v>16.040567767922887</v>
      </c>
      <c r="BB17">
        <f t="shared" si="24"/>
        <v>0.53083704958513056</v>
      </c>
      <c r="BC17">
        <f t="shared" si="25"/>
        <v>32.108618631629383</v>
      </c>
      <c r="BD17">
        <f t="shared" si="26"/>
        <v>390.478188974386</v>
      </c>
      <c r="BE17">
        <f t="shared" si="27"/>
        <v>1.7965067005903407E-2</v>
      </c>
    </row>
    <row r="18" spans="1:115" x14ac:dyDescent="0.25">
      <c r="A18" s="1">
        <v>5</v>
      </c>
      <c r="B18" s="1" t="s">
        <v>75</v>
      </c>
      <c r="C18" s="1">
        <v>21060206</v>
      </c>
      <c r="D18" s="1">
        <v>1</v>
      </c>
      <c r="E18" s="1">
        <v>0</v>
      </c>
      <c r="F18">
        <f t="shared" si="0"/>
        <v>21.300123272942177</v>
      </c>
      <c r="G18">
        <f t="shared" si="1"/>
        <v>0.21405973381274845</v>
      </c>
      <c r="H18">
        <f t="shared" si="2"/>
        <v>214.75183205383698</v>
      </c>
      <c r="I18">
        <f t="shared" si="3"/>
        <v>7.0158755831139441</v>
      </c>
      <c r="J18">
        <f t="shared" si="4"/>
        <v>2.5215212458633047</v>
      </c>
      <c r="K18">
        <f t="shared" si="5"/>
        <v>27.484437942504883</v>
      </c>
      <c r="L18" s="1">
        <v>0.85175444099999997</v>
      </c>
      <c r="M18">
        <f t="shared" si="6"/>
        <v>2.550375801449547</v>
      </c>
      <c r="N18" s="1">
        <v>1</v>
      </c>
      <c r="O18">
        <f t="shared" si="7"/>
        <v>5.100751602899094</v>
      </c>
      <c r="P18" s="1">
        <v>24.905979156494141</v>
      </c>
      <c r="Q18" s="1">
        <v>27.484437942504883</v>
      </c>
      <c r="R18" s="1">
        <v>23.685886383056641</v>
      </c>
      <c r="S18" s="1">
        <v>400.3818359375</v>
      </c>
      <c r="T18" s="1">
        <v>396.2786865234375</v>
      </c>
      <c r="U18" s="1">
        <v>14.044354438781738</v>
      </c>
      <c r="V18" s="1">
        <v>15.221620559692383</v>
      </c>
      <c r="W18" s="1">
        <v>33.871208190917969</v>
      </c>
      <c r="X18" s="1">
        <v>36.710456848144531</v>
      </c>
      <c r="Y18" s="1">
        <v>499.87353515625</v>
      </c>
      <c r="Z18" s="1">
        <v>1500.48974609375</v>
      </c>
      <c r="AA18" s="1">
        <v>5.2161823958158493E-2</v>
      </c>
      <c r="AB18" s="1">
        <v>76.2564697265625</v>
      </c>
      <c r="AC18" s="1">
        <v>3.0144805908203125</v>
      </c>
      <c r="AD18" s="1">
        <v>0.42662179470062256</v>
      </c>
      <c r="AE18" s="1">
        <v>0.66666668653488159</v>
      </c>
      <c r="AF18" s="1">
        <v>-0.21956524252891541</v>
      </c>
      <c r="AG18" s="1">
        <v>2.737391471862793</v>
      </c>
      <c r="AH18" s="1">
        <v>1</v>
      </c>
      <c r="AI18" s="1">
        <v>0</v>
      </c>
      <c r="AJ18" s="1">
        <v>0.15999999642372131</v>
      </c>
      <c r="AK18" s="1">
        <v>111115</v>
      </c>
      <c r="AL18">
        <f t="shared" si="8"/>
        <v>5.8687517328277714</v>
      </c>
      <c r="AM18">
        <f t="shared" si="9"/>
        <v>7.0158755831139438E-3</v>
      </c>
      <c r="AN18">
        <f t="shared" si="10"/>
        <v>300.63443794250486</v>
      </c>
      <c r="AO18">
        <f t="shared" si="11"/>
        <v>298.05597915649412</v>
      </c>
      <c r="AP18">
        <f t="shared" si="12"/>
        <v>240.0783540088305</v>
      </c>
      <c r="AQ18">
        <f t="shared" si="13"/>
        <v>-0.69417057469183674</v>
      </c>
      <c r="AR18">
        <f t="shared" si="14"/>
        <v>3.682268293262708</v>
      </c>
      <c r="AS18">
        <f t="shared" si="15"/>
        <v>48.287946012534327</v>
      </c>
      <c r="AT18">
        <f t="shared" si="16"/>
        <v>33.066325452841944</v>
      </c>
      <c r="AU18">
        <f t="shared" si="17"/>
        <v>26.195208549499512</v>
      </c>
      <c r="AV18">
        <f t="shared" si="18"/>
        <v>3.4134321165012804</v>
      </c>
      <c r="AW18">
        <f t="shared" si="19"/>
        <v>0.20543824816875689</v>
      </c>
      <c r="AX18">
        <f t="shared" si="20"/>
        <v>1.1607470473994035</v>
      </c>
      <c r="AY18">
        <f t="shared" si="21"/>
        <v>2.2526850691018767</v>
      </c>
      <c r="AZ18">
        <f t="shared" si="22"/>
        <v>0.12914662345333616</v>
      </c>
      <c r="BA18">
        <f t="shared" si="23"/>
        <v>16.376216579737253</v>
      </c>
      <c r="BB18">
        <f t="shared" si="24"/>
        <v>0.54192122704821699</v>
      </c>
      <c r="BC18">
        <f t="shared" si="25"/>
        <v>32.125262151164399</v>
      </c>
      <c r="BD18">
        <f t="shared" si="26"/>
        <v>390.64124940492962</v>
      </c>
      <c r="BE18">
        <f t="shared" si="27"/>
        <v>1.7516635660922864E-2</v>
      </c>
    </row>
    <row r="19" spans="1:115" x14ac:dyDescent="0.25">
      <c r="A19" s="1">
        <v>6</v>
      </c>
      <c r="B19" s="1" t="s">
        <v>75</v>
      </c>
      <c r="C19" s="1">
        <v>21060206</v>
      </c>
      <c r="D19" s="1">
        <v>1</v>
      </c>
      <c r="E19" s="1">
        <v>0</v>
      </c>
      <c r="F19">
        <f t="shared" si="0"/>
        <v>20.702929902055462</v>
      </c>
      <c r="G19">
        <f t="shared" si="1"/>
        <v>0.21425321316137536</v>
      </c>
      <c r="H19">
        <f t="shared" si="2"/>
        <v>219.39869109360259</v>
      </c>
      <c r="I19">
        <f t="shared" si="3"/>
        <v>7.0194851816325894</v>
      </c>
      <c r="J19">
        <f t="shared" si="4"/>
        <v>2.5206513353774511</v>
      </c>
      <c r="K19">
        <f t="shared" si="5"/>
        <v>27.480546951293945</v>
      </c>
      <c r="L19" s="1">
        <v>0.85175444099999997</v>
      </c>
      <c r="M19">
        <f t="shared" si="6"/>
        <v>2.550375801449547</v>
      </c>
      <c r="N19" s="1">
        <v>1</v>
      </c>
      <c r="O19">
        <f t="shared" si="7"/>
        <v>5.100751602899094</v>
      </c>
      <c r="P19" s="1">
        <v>24.906061172485352</v>
      </c>
      <c r="Q19" s="1">
        <v>27.480546951293945</v>
      </c>
      <c r="R19" s="1">
        <v>23.686794281005859</v>
      </c>
      <c r="S19" s="1">
        <v>400.28359985351562</v>
      </c>
      <c r="T19" s="1">
        <v>396.281982421875</v>
      </c>
      <c r="U19" s="1">
        <v>14.044137001037598</v>
      </c>
      <c r="V19" s="1">
        <v>15.222002029418945</v>
      </c>
      <c r="W19" s="1">
        <v>33.870590209960938</v>
      </c>
      <c r="X19" s="1">
        <v>36.711277008056641</v>
      </c>
      <c r="Y19" s="1">
        <v>499.876220703125</v>
      </c>
      <c r="Z19" s="1">
        <v>1500.52197265625</v>
      </c>
      <c r="AA19" s="1">
        <v>6.8759210407733917E-2</v>
      </c>
      <c r="AB19" s="1">
        <v>76.256629943847656</v>
      </c>
      <c r="AC19" s="1">
        <v>3.0144805908203125</v>
      </c>
      <c r="AD19" s="1">
        <v>0.42662179470062256</v>
      </c>
      <c r="AE19" s="1">
        <v>0.66666668653488159</v>
      </c>
      <c r="AF19" s="1">
        <v>-0.21956524252891541</v>
      </c>
      <c r="AG19" s="1">
        <v>2.737391471862793</v>
      </c>
      <c r="AH19" s="1">
        <v>1</v>
      </c>
      <c r="AI19" s="1">
        <v>0</v>
      </c>
      <c r="AJ19" s="1">
        <v>0.15999999642372131</v>
      </c>
      <c r="AK19" s="1">
        <v>111115</v>
      </c>
      <c r="AL19">
        <f t="shared" si="8"/>
        <v>5.868783262418293</v>
      </c>
      <c r="AM19">
        <f t="shared" si="9"/>
        <v>7.019485181632589E-3</v>
      </c>
      <c r="AN19">
        <f t="shared" si="10"/>
        <v>300.63054695129392</v>
      </c>
      <c r="AO19">
        <f t="shared" si="11"/>
        <v>298.05606117248533</v>
      </c>
      <c r="AP19">
        <f t="shared" si="12"/>
        <v>240.08351025871525</v>
      </c>
      <c r="AQ19">
        <f t="shared" si="13"/>
        <v>-0.69492583081059844</v>
      </c>
      <c r="AR19">
        <f t="shared" si="14"/>
        <v>3.6814299111393494</v>
      </c>
      <c r="AS19">
        <f t="shared" si="15"/>
        <v>48.276850338786382</v>
      </c>
      <c r="AT19">
        <f t="shared" si="16"/>
        <v>33.054848309367436</v>
      </c>
      <c r="AU19">
        <f t="shared" si="17"/>
        <v>26.193304061889648</v>
      </c>
      <c r="AV19">
        <f t="shared" si="18"/>
        <v>3.4130480212516048</v>
      </c>
      <c r="AW19">
        <f t="shared" si="19"/>
        <v>0.20561644970797957</v>
      </c>
      <c r="AX19">
        <f t="shared" si="20"/>
        <v>1.1607785757618985</v>
      </c>
      <c r="AY19">
        <f t="shared" si="21"/>
        <v>2.2522694454897065</v>
      </c>
      <c r="AZ19">
        <f t="shared" si="22"/>
        <v>0.12925930093534349</v>
      </c>
      <c r="BA19">
        <f t="shared" si="23"/>
        <v>16.730604796889399</v>
      </c>
      <c r="BB19">
        <f t="shared" si="24"/>
        <v>0.55364286247068006</v>
      </c>
      <c r="BC19">
        <f t="shared" si="25"/>
        <v>32.136072578154575</v>
      </c>
      <c r="BD19">
        <f t="shared" si="26"/>
        <v>390.80260260814526</v>
      </c>
      <c r="BE19">
        <f t="shared" si="27"/>
        <v>1.7024217686185752E-2</v>
      </c>
    </row>
    <row r="20" spans="1:115" x14ac:dyDescent="0.25">
      <c r="A20" s="1">
        <v>7</v>
      </c>
      <c r="B20" s="1" t="s">
        <v>76</v>
      </c>
      <c r="C20" s="1">
        <v>21060206</v>
      </c>
      <c r="D20" s="1">
        <v>1</v>
      </c>
      <c r="E20" s="1">
        <v>0</v>
      </c>
      <c r="F20">
        <f t="shared" si="0"/>
        <v>20.408803688952158</v>
      </c>
      <c r="G20">
        <f t="shared" si="1"/>
        <v>0.21410159641447199</v>
      </c>
      <c r="H20">
        <f t="shared" si="2"/>
        <v>221.5078300201474</v>
      </c>
      <c r="I20">
        <f t="shared" si="3"/>
        <v>7.013328452617313</v>
      </c>
      <c r="J20">
        <f t="shared" si="4"/>
        <v>2.5201587117061384</v>
      </c>
      <c r="K20">
        <f t="shared" si="5"/>
        <v>27.478425979614258</v>
      </c>
      <c r="L20" s="1">
        <v>0.85175444099999997</v>
      </c>
      <c r="M20">
        <f t="shared" si="6"/>
        <v>2.550375801449547</v>
      </c>
      <c r="N20" s="1">
        <v>1</v>
      </c>
      <c r="O20">
        <f t="shared" si="7"/>
        <v>5.100751602899094</v>
      </c>
      <c r="P20" s="1">
        <v>24.905529022216797</v>
      </c>
      <c r="Q20" s="1">
        <v>27.478425979614258</v>
      </c>
      <c r="R20" s="1">
        <v>23.687057495117188</v>
      </c>
      <c r="S20" s="1">
        <v>400.22857666015625</v>
      </c>
      <c r="T20" s="1">
        <v>396.2774658203125</v>
      </c>
      <c r="U20" s="1">
        <v>14.045632362365723</v>
      </c>
      <c r="V20" s="1">
        <v>15.22247314453125</v>
      </c>
      <c r="W20" s="1">
        <v>33.875263214111328</v>
      </c>
      <c r="X20" s="1">
        <v>36.713569641113281</v>
      </c>
      <c r="Y20" s="1">
        <v>499.87222290039062</v>
      </c>
      <c r="Z20" s="1">
        <v>1500.541748046875</v>
      </c>
      <c r="AA20" s="1">
        <v>0.10551013797521591</v>
      </c>
      <c r="AB20" s="1">
        <v>76.256614685058594</v>
      </c>
      <c r="AC20" s="1">
        <v>3.0144805908203125</v>
      </c>
      <c r="AD20" s="1">
        <v>0.42662179470062256</v>
      </c>
      <c r="AE20" s="1">
        <v>0.66666668653488159</v>
      </c>
      <c r="AF20" s="1">
        <v>-0.21956524252891541</v>
      </c>
      <c r="AG20" s="1">
        <v>2.737391471862793</v>
      </c>
      <c r="AH20" s="1">
        <v>1</v>
      </c>
      <c r="AI20" s="1">
        <v>0</v>
      </c>
      <c r="AJ20" s="1">
        <v>0.15999999642372131</v>
      </c>
      <c r="AK20" s="1">
        <v>111115</v>
      </c>
      <c r="AL20">
        <f t="shared" si="8"/>
        <v>5.8687363263233117</v>
      </c>
      <c r="AM20">
        <f t="shared" si="9"/>
        <v>7.0133284526173126E-3</v>
      </c>
      <c r="AN20">
        <f t="shared" si="10"/>
        <v>300.62842597961424</v>
      </c>
      <c r="AO20">
        <f t="shared" si="11"/>
        <v>298.05552902221677</v>
      </c>
      <c r="AP20">
        <f t="shared" si="12"/>
        <v>240.08667432114453</v>
      </c>
      <c r="AQ20">
        <f t="shared" si="13"/>
        <v>-0.69287212047866209</v>
      </c>
      <c r="AR20">
        <f t="shared" si="14"/>
        <v>3.6809729808423102</v>
      </c>
      <c r="AS20">
        <f t="shared" si="15"/>
        <v>48.270867990203939</v>
      </c>
      <c r="AT20">
        <f t="shared" si="16"/>
        <v>33.048394845672689</v>
      </c>
      <c r="AU20">
        <f t="shared" si="17"/>
        <v>26.191977500915527</v>
      </c>
      <c r="AV20">
        <f t="shared" si="18"/>
        <v>3.4127805039983006</v>
      </c>
      <c r="AW20">
        <f t="shared" si="19"/>
        <v>0.2054768062522252</v>
      </c>
      <c r="AX20">
        <f t="shared" si="20"/>
        <v>1.1608142691361718</v>
      </c>
      <c r="AY20">
        <f t="shared" si="21"/>
        <v>2.2519662348621288</v>
      </c>
      <c r="AZ20">
        <f t="shared" si="22"/>
        <v>0.1291710037733802</v>
      </c>
      <c r="BA20">
        <f t="shared" si="23"/>
        <v>16.891437243569836</v>
      </c>
      <c r="BB20">
        <f t="shared" si="24"/>
        <v>0.55897155181815861</v>
      </c>
      <c r="BC20">
        <f t="shared" si="25"/>
        <v>32.139170376561523</v>
      </c>
      <c r="BD20">
        <f t="shared" si="26"/>
        <v>390.87593147301635</v>
      </c>
      <c r="BE20">
        <f t="shared" si="27"/>
        <v>1.6780823942502368E-2</v>
      </c>
    </row>
    <row r="21" spans="1:115" x14ac:dyDescent="0.25">
      <c r="A21" s="1">
        <v>8</v>
      </c>
      <c r="B21" s="1" t="s">
        <v>76</v>
      </c>
      <c r="C21" s="1">
        <v>21060206</v>
      </c>
      <c r="D21" s="1">
        <v>1</v>
      </c>
      <c r="E21" s="1">
        <v>0</v>
      </c>
      <c r="F21">
        <f t="shared" si="0"/>
        <v>20.111300268311638</v>
      </c>
      <c r="G21">
        <f t="shared" si="1"/>
        <v>0.2140918233484656</v>
      </c>
      <c r="H21">
        <f t="shared" si="2"/>
        <v>223.72202076348191</v>
      </c>
      <c r="I21">
        <f t="shared" si="3"/>
        <v>7.0186786625073267</v>
      </c>
      <c r="J21">
        <f t="shared" si="4"/>
        <v>2.5221675778708477</v>
      </c>
      <c r="K21">
        <f t="shared" si="5"/>
        <v>27.488317489624023</v>
      </c>
      <c r="L21" s="1">
        <v>0.85175444099999997</v>
      </c>
      <c r="M21">
        <f t="shared" si="6"/>
        <v>2.550375801449547</v>
      </c>
      <c r="N21" s="1">
        <v>1</v>
      </c>
      <c r="O21">
        <f t="shared" si="7"/>
        <v>5.100751602899094</v>
      </c>
      <c r="P21" s="1">
        <v>24.905479431152344</v>
      </c>
      <c r="Q21" s="1">
        <v>27.488317489624023</v>
      </c>
      <c r="R21" s="1">
        <v>23.687566757202148</v>
      </c>
      <c r="S21" s="1">
        <v>400.16961669921875</v>
      </c>
      <c r="T21" s="1">
        <v>396.268798828125</v>
      </c>
      <c r="U21" s="1">
        <v>14.046244621276855</v>
      </c>
      <c r="V21" s="1">
        <v>15.223996162414551</v>
      </c>
      <c r="W21" s="1">
        <v>33.877021789550781</v>
      </c>
      <c r="X21" s="1">
        <v>36.717552185058594</v>
      </c>
      <c r="Y21" s="1">
        <v>499.86593627929687</v>
      </c>
      <c r="Z21" s="1">
        <v>1500.543212890625</v>
      </c>
      <c r="AA21" s="1">
        <v>0.14937347173690796</v>
      </c>
      <c r="AB21" s="1">
        <v>76.257034301757813</v>
      </c>
      <c r="AC21" s="1">
        <v>3.0144805908203125</v>
      </c>
      <c r="AD21" s="1">
        <v>0.42662179470062256</v>
      </c>
      <c r="AE21" s="1">
        <v>0.66666668653488159</v>
      </c>
      <c r="AF21" s="1">
        <v>-0.21956524252891541</v>
      </c>
      <c r="AG21" s="1">
        <v>2.737391471862793</v>
      </c>
      <c r="AH21" s="1">
        <v>1</v>
      </c>
      <c r="AI21" s="1">
        <v>0</v>
      </c>
      <c r="AJ21" s="1">
        <v>0.15999999642372131</v>
      </c>
      <c r="AK21" s="1">
        <v>111115</v>
      </c>
      <c r="AL21">
        <f t="shared" si="8"/>
        <v>5.8686625184182262</v>
      </c>
      <c r="AM21">
        <f t="shared" si="9"/>
        <v>7.0186786625073272E-3</v>
      </c>
      <c r="AN21">
        <f t="shared" si="10"/>
        <v>300.638317489624</v>
      </c>
      <c r="AO21">
        <f t="shared" si="11"/>
        <v>298.05547943115232</v>
      </c>
      <c r="AP21">
        <f t="shared" si="12"/>
        <v>240.08690869613929</v>
      </c>
      <c r="AQ21">
        <f t="shared" si="13"/>
        <v>-0.6953321697571625</v>
      </c>
      <c r="AR21">
        <f t="shared" si="14"/>
        <v>3.6831043754379236</v>
      </c>
      <c r="AS21">
        <f t="shared" si="15"/>
        <v>48.298552509444022</v>
      </c>
      <c r="AT21">
        <f t="shared" si="16"/>
        <v>33.074556347029471</v>
      </c>
      <c r="AU21">
        <f t="shared" si="17"/>
        <v>26.196898460388184</v>
      </c>
      <c r="AV21">
        <f t="shared" si="18"/>
        <v>3.4137729677299693</v>
      </c>
      <c r="AW21">
        <f t="shared" si="19"/>
        <v>0.2054678046994286</v>
      </c>
      <c r="AX21">
        <f t="shared" si="20"/>
        <v>1.1609367975670757</v>
      </c>
      <c r="AY21">
        <f t="shared" si="21"/>
        <v>2.2528361701628938</v>
      </c>
      <c r="AZ21">
        <f t="shared" si="22"/>
        <v>0.12916531207653736</v>
      </c>
      <c r="BA21">
        <f t="shared" si="23"/>
        <v>17.060377811419414</v>
      </c>
      <c r="BB21">
        <f t="shared" si="24"/>
        <v>0.56457137535200597</v>
      </c>
      <c r="BC21">
        <f t="shared" si="25"/>
        <v>32.123230692759478</v>
      </c>
      <c r="BD21">
        <f t="shared" si="26"/>
        <v>390.94600378223618</v>
      </c>
      <c r="BE21">
        <f t="shared" si="27"/>
        <v>1.6525042635048549E-2</v>
      </c>
    </row>
    <row r="22" spans="1:115" x14ac:dyDescent="0.25">
      <c r="A22" s="1">
        <v>9</v>
      </c>
      <c r="B22" s="1" t="s">
        <v>77</v>
      </c>
      <c r="C22" s="1">
        <v>21060206</v>
      </c>
      <c r="D22" s="1">
        <v>1</v>
      </c>
      <c r="E22" s="1">
        <v>0</v>
      </c>
      <c r="F22">
        <f t="shared" si="0"/>
        <v>19.61229864846689</v>
      </c>
      <c r="G22">
        <f t="shared" si="1"/>
        <v>0.21398908335504505</v>
      </c>
      <c r="H22">
        <f t="shared" si="2"/>
        <v>227.40517639697995</v>
      </c>
      <c r="I22">
        <f t="shared" si="3"/>
        <v>7.0216239509863811</v>
      </c>
      <c r="J22">
        <f t="shared" si="4"/>
        <v>2.5243435937812637</v>
      </c>
      <c r="K22">
        <f t="shared" si="5"/>
        <v>27.498941421508789</v>
      </c>
      <c r="L22" s="1">
        <v>0.85175444099999997</v>
      </c>
      <c r="M22">
        <f t="shared" si="6"/>
        <v>2.550375801449547</v>
      </c>
      <c r="N22" s="1">
        <v>1</v>
      </c>
      <c r="O22">
        <f t="shared" si="7"/>
        <v>5.100751602899094</v>
      </c>
      <c r="P22" s="1">
        <v>24.905406951904297</v>
      </c>
      <c r="Q22" s="1">
        <v>27.498941421508789</v>
      </c>
      <c r="R22" s="1">
        <v>23.687980651855469</v>
      </c>
      <c r="S22" s="1">
        <v>400.09024047851562</v>
      </c>
      <c r="T22" s="1">
        <v>396.27423095703125</v>
      </c>
      <c r="U22" s="1">
        <v>14.047270774841309</v>
      </c>
      <c r="V22" s="1">
        <v>15.225519180297852</v>
      </c>
      <c r="W22" s="1">
        <v>33.879600524902344</v>
      </c>
      <c r="X22" s="1">
        <v>36.721332550048828</v>
      </c>
      <c r="Y22" s="1">
        <v>499.86404418945312</v>
      </c>
      <c r="Z22" s="1">
        <v>1500.556884765625</v>
      </c>
      <c r="AA22" s="1">
        <v>0.10432500392198563</v>
      </c>
      <c r="AB22" s="1">
        <v>76.256919860839844</v>
      </c>
      <c r="AC22" s="1">
        <v>3.0144805908203125</v>
      </c>
      <c r="AD22" s="1">
        <v>0.42662179470062256</v>
      </c>
      <c r="AE22" s="1">
        <v>0.66666668653488159</v>
      </c>
      <c r="AF22" s="1">
        <v>-0.21956524252891541</v>
      </c>
      <c r="AG22" s="1">
        <v>2.737391471862793</v>
      </c>
      <c r="AH22" s="1">
        <v>1</v>
      </c>
      <c r="AI22" s="1">
        <v>0</v>
      </c>
      <c r="AJ22" s="1">
        <v>0.15999999642372131</v>
      </c>
      <c r="AK22" s="1">
        <v>111115</v>
      </c>
      <c r="AL22">
        <f t="shared" si="8"/>
        <v>5.8686403043885402</v>
      </c>
      <c r="AM22">
        <f t="shared" si="9"/>
        <v>7.0216239509863811E-3</v>
      </c>
      <c r="AN22">
        <f t="shared" si="10"/>
        <v>300.64894142150877</v>
      </c>
      <c r="AO22">
        <f t="shared" si="11"/>
        <v>298.05540695190427</v>
      </c>
      <c r="AP22">
        <f t="shared" si="12"/>
        <v>240.0890961960904</v>
      </c>
      <c r="AQ22">
        <f t="shared" si="13"/>
        <v>-0.6970973580079951</v>
      </c>
      <c r="AR22">
        <f t="shared" si="14"/>
        <v>3.6853947897529169</v>
      </c>
      <c r="AS22">
        <f t="shared" si="15"/>
        <v>48.328660487183861</v>
      </c>
      <c r="AT22">
        <f t="shared" si="16"/>
        <v>33.103141306886009</v>
      </c>
      <c r="AU22">
        <f t="shared" si="17"/>
        <v>26.202174186706543</v>
      </c>
      <c r="AV22">
        <f t="shared" si="18"/>
        <v>3.4148372611251054</v>
      </c>
      <c r="AW22">
        <f t="shared" si="19"/>
        <v>0.20537317328561017</v>
      </c>
      <c r="AX22">
        <f t="shared" si="20"/>
        <v>1.1610511959716532</v>
      </c>
      <c r="AY22">
        <f t="shared" si="21"/>
        <v>2.2537860651534523</v>
      </c>
      <c r="AZ22">
        <f t="shared" si="22"/>
        <v>0.12910547665156077</v>
      </c>
      <c r="BA22">
        <f t="shared" si="23"/>
        <v>17.341218312444649</v>
      </c>
      <c r="BB22">
        <f t="shared" si="24"/>
        <v>0.57385809783235164</v>
      </c>
      <c r="BC22">
        <f t="shared" si="25"/>
        <v>32.104468835706243</v>
      </c>
      <c r="BD22">
        <f t="shared" si="26"/>
        <v>391.08350511176917</v>
      </c>
      <c r="BE22">
        <f t="shared" si="27"/>
        <v>1.6099948541074906E-2</v>
      </c>
    </row>
    <row r="23" spans="1:115" x14ac:dyDescent="0.25">
      <c r="A23" s="1">
        <v>10</v>
      </c>
      <c r="B23" s="1" t="s">
        <v>77</v>
      </c>
      <c r="C23" s="1">
        <v>21060206</v>
      </c>
      <c r="D23" s="1">
        <v>1</v>
      </c>
      <c r="E23" s="1">
        <v>0</v>
      </c>
      <c r="F23">
        <f t="shared" si="0"/>
        <v>19.62150183914396</v>
      </c>
      <c r="G23">
        <f t="shared" si="1"/>
        <v>0.21415443127564252</v>
      </c>
      <c r="H23">
        <f t="shared" si="2"/>
        <v>227.39110511520326</v>
      </c>
      <c r="I23">
        <f t="shared" si="3"/>
        <v>7.0303458140688555</v>
      </c>
      <c r="J23">
        <f t="shared" si="4"/>
        <v>2.5255750735525435</v>
      </c>
      <c r="K23">
        <f t="shared" si="5"/>
        <v>27.505180358886719</v>
      </c>
      <c r="L23" s="1">
        <v>0.85175444099999997</v>
      </c>
      <c r="M23">
        <f t="shared" si="6"/>
        <v>2.550375801449547</v>
      </c>
      <c r="N23" s="1">
        <v>1</v>
      </c>
      <c r="O23">
        <f t="shared" si="7"/>
        <v>5.100751602899094</v>
      </c>
      <c r="P23" s="1">
        <v>24.904808044433594</v>
      </c>
      <c r="Q23" s="1">
        <v>27.505180358886719</v>
      </c>
      <c r="R23" s="1">
        <v>23.688461303710937</v>
      </c>
      <c r="S23" s="1">
        <v>400.04302978515625</v>
      </c>
      <c r="T23" s="1">
        <v>396.224853515625</v>
      </c>
      <c r="U23" s="1">
        <v>14.047321319580078</v>
      </c>
      <c r="V23" s="1">
        <v>15.227052688598633</v>
      </c>
      <c r="W23" s="1">
        <v>33.880844116210938</v>
      </c>
      <c r="X23" s="1">
        <v>36.726249694824219</v>
      </c>
      <c r="Y23" s="1">
        <v>499.85504150390625</v>
      </c>
      <c r="Z23" s="1">
        <v>1500.532958984375</v>
      </c>
      <c r="AA23" s="1">
        <v>0.12803499400615692</v>
      </c>
      <c r="AB23" s="1">
        <v>76.256736755371094</v>
      </c>
      <c r="AC23" s="1">
        <v>3.0144805908203125</v>
      </c>
      <c r="AD23" s="1">
        <v>0.42662179470062256</v>
      </c>
      <c r="AE23" s="1">
        <v>0.66666668653488159</v>
      </c>
      <c r="AF23" s="1">
        <v>-0.21956524252891541</v>
      </c>
      <c r="AG23" s="1">
        <v>2.737391471862793</v>
      </c>
      <c r="AH23" s="1">
        <v>1</v>
      </c>
      <c r="AI23" s="1">
        <v>0</v>
      </c>
      <c r="AJ23" s="1">
        <v>0.15999999642372131</v>
      </c>
      <c r="AK23" s="1">
        <v>111115</v>
      </c>
      <c r="AL23">
        <f t="shared" si="8"/>
        <v>5.8685346086021308</v>
      </c>
      <c r="AM23">
        <f t="shared" si="9"/>
        <v>7.0303458140688552E-3</v>
      </c>
      <c r="AN23">
        <f t="shared" si="10"/>
        <v>300.6551803588867</v>
      </c>
      <c r="AO23">
        <f t="shared" si="11"/>
        <v>298.05480804443357</v>
      </c>
      <c r="AP23">
        <f t="shared" si="12"/>
        <v>240.08526807117596</v>
      </c>
      <c r="AQ23">
        <f t="shared" si="13"/>
        <v>-0.70037361289556099</v>
      </c>
      <c r="AR23">
        <f t="shared" si="14"/>
        <v>3.6867404219871749</v>
      </c>
      <c r="AS23">
        <f t="shared" si="15"/>
        <v>48.346422609376894</v>
      </c>
      <c r="AT23">
        <f t="shared" si="16"/>
        <v>33.119369920778261</v>
      </c>
      <c r="AU23">
        <f t="shared" si="17"/>
        <v>26.204994201660156</v>
      </c>
      <c r="AV23">
        <f t="shared" si="18"/>
        <v>3.4154062728655066</v>
      </c>
      <c r="AW23">
        <f t="shared" si="19"/>
        <v>0.20552546960819226</v>
      </c>
      <c r="AX23">
        <f t="shared" si="20"/>
        <v>1.1611653484346316</v>
      </c>
      <c r="AY23">
        <f t="shared" si="21"/>
        <v>2.2542409244308752</v>
      </c>
      <c r="AZ23">
        <f t="shared" si="22"/>
        <v>0.12920177374479749</v>
      </c>
      <c r="BA23">
        <f t="shared" si="23"/>
        <v>17.340103643282973</v>
      </c>
      <c r="BB23">
        <f t="shared" si="24"/>
        <v>0.57389409850898254</v>
      </c>
      <c r="BC23">
        <f t="shared" si="25"/>
        <v>32.09757590820692</v>
      </c>
      <c r="BD23">
        <f t="shared" si="26"/>
        <v>391.03169189062271</v>
      </c>
      <c r="BE23">
        <f t="shared" si="27"/>
        <v>1.6106179058527816E-2</v>
      </c>
    </row>
    <row r="24" spans="1:115" x14ac:dyDescent="0.25">
      <c r="A24" s="1">
        <v>11</v>
      </c>
      <c r="B24" s="1" t="s">
        <v>78</v>
      </c>
      <c r="C24" s="1">
        <v>21060206</v>
      </c>
      <c r="D24" s="1">
        <v>1</v>
      </c>
      <c r="E24" s="1">
        <v>0</v>
      </c>
      <c r="F24">
        <f t="shared" si="0"/>
        <v>19.474716697191916</v>
      </c>
      <c r="G24">
        <f t="shared" si="1"/>
        <v>0.21395894986944874</v>
      </c>
      <c r="H24">
        <f t="shared" si="2"/>
        <v>228.32657541170443</v>
      </c>
      <c r="I24">
        <f t="shared" si="3"/>
        <v>7.0281481162753741</v>
      </c>
      <c r="J24">
        <f t="shared" si="4"/>
        <v>2.5269684711457101</v>
      </c>
      <c r="K24">
        <f t="shared" si="5"/>
        <v>27.511674880981445</v>
      </c>
      <c r="L24" s="1">
        <v>0.85175444099999997</v>
      </c>
      <c r="M24">
        <f t="shared" si="6"/>
        <v>2.550375801449547</v>
      </c>
      <c r="N24" s="1">
        <v>1</v>
      </c>
      <c r="O24">
        <f t="shared" si="7"/>
        <v>5.100751602899094</v>
      </c>
      <c r="P24" s="1">
        <v>24.904386520385742</v>
      </c>
      <c r="Q24" s="1">
        <v>27.511674880981445</v>
      </c>
      <c r="R24" s="1">
        <v>23.689697265625</v>
      </c>
      <c r="S24" s="1">
        <v>399.98428344726562</v>
      </c>
      <c r="T24" s="1">
        <v>396.19137573242187</v>
      </c>
      <c r="U24" s="1">
        <v>14.047853469848633</v>
      </c>
      <c r="V24" s="1">
        <v>15.227194786071777</v>
      </c>
      <c r="W24" s="1">
        <v>33.882896423339844</v>
      </c>
      <c r="X24" s="1">
        <v>36.727420806884766</v>
      </c>
      <c r="Y24" s="1">
        <v>499.86398315429687</v>
      </c>
      <c r="Z24" s="1">
        <v>1500.54931640625</v>
      </c>
      <c r="AA24" s="1">
        <v>0.14344760775566101</v>
      </c>
      <c r="AB24" s="1">
        <v>76.256538391113281</v>
      </c>
      <c r="AC24" s="1">
        <v>3.0144805908203125</v>
      </c>
      <c r="AD24" s="1">
        <v>0.42662179470062256</v>
      </c>
      <c r="AE24" s="1">
        <v>0.66666668653488159</v>
      </c>
      <c r="AF24" s="1">
        <v>-0.21956524252891541</v>
      </c>
      <c r="AG24" s="1">
        <v>2.737391471862793</v>
      </c>
      <c r="AH24" s="1">
        <v>1</v>
      </c>
      <c r="AI24" s="1">
        <v>0</v>
      </c>
      <c r="AJ24" s="1">
        <v>0.15999999642372131</v>
      </c>
      <c r="AK24" s="1">
        <v>111115</v>
      </c>
      <c r="AL24">
        <f t="shared" si="8"/>
        <v>5.8686395878069373</v>
      </c>
      <c r="AM24">
        <f t="shared" si="9"/>
        <v>7.0281481162753744E-3</v>
      </c>
      <c r="AN24">
        <f t="shared" si="10"/>
        <v>300.66167488098142</v>
      </c>
      <c r="AO24">
        <f t="shared" si="11"/>
        <v>298.05438652038572</v>
      </c>
      <c r="AP24">
        <f t="shared" si="12"/>
        <v>240.08788525861746</v>
      </c>
      <c r="AQ24">
        <f t="shared" si="13"/>
        <v>-0.70023918632520343</v>
      </c>
      <c r="AR24">
        <f t="shared" si="14"/>
        <v>3.6881416349387526</v>
      </c>
      <c r="AS24">
        <f t="shared" si="15"/>
        <v>48.364923359392328</v>
      </c>
      <c r="AT24">
        <f t="shared" si="16"/>
        <v>33.137728573320551</v>
      </c>
      <c r="AU24">
        <f t="shared" si="17"/>
        <v>26.208030700683594</v>
      </c>
      <c r="AV24">
        <f t="shared" si="18"/>
        <v>3.416019058504534</v>
      </c>
      <c r="AW24">
        <f t="shared" si="19"/>
        <v>0.20534541734030842</v>
      </c>
      <c r="AX24">
        <f t="shared" si="20"/>
        <v>1.1611731637930425</v>
      </c>
      <c r="AY24">
        <f t="shared" si="21"/>
        <v>2.2548458947114915</v>
      </c>
      <c r="AZ24">
        <f t="shared" si="22"/>
        <v>0.1290879266335053</v>
      </c>
      <c r="BA24">
        <f t="shared" si="23"/>
        <v>17.411394263594062</v>
      </c>
      <c r="BB24">
        <f t="shared" si="24"/>
        <v>0.576303749645249</v>
      </c>
      <c r="BC24">
        <f t="shared" si="25"/>
        <v>32.082773276460465</v>
      </c>
      <c r="BD24">
        <f t="shared" si="26"/>
        <v>391.03706327261375</v>
      </c>
      <c r="BE24">
        <f t="shared" si="27"/>
        <v>1.5978099753263596E-2</v>
      </c>
    </row>
    <row r="25" spans="1:115" x14ac:dyDescent="0.25">
      <c r="A25" s="1">
        <v>12</v>
      </c>
      <c r="B25" s="1" t="s">
        <v>78</v>
      </c>
      <c r="C25" s="1">
        <v>21060206</v>
      </c>
      <c r="D25" s="1">
        <v>1</v>
      </c>
      <c r="E25" s="1">
        <v>0</v>
      </c>
      <c r="F25">
        <f t="shared" si="0"/>
        <v>19.406262525275885</v>
      </c>
      <c r="G25">
        <f t="shared" si="1"/>
        <v>0.21449043375238369</v>
      </c>
      <c r="H25">
        <f t="shared" si="2"/>
        <v>229.194191605805</v>
      </c>
      <c r="I25">
        <f t="shared" si="3"/>
        <v>7.0432007008456861</v>
      </c>
      <c r="J25">
        <f t="shared" si="4"/>
        <v>2.5263619681992857</v>
      </c>
      <c r="K25">
        <f t="shared" si="5"/>
        <v>27.509698867797852</v>
      </c>
      <c r="L25" s="1">
        <v>0.85175444099999997</v>
      </c>
      <c r="M25">
        <f t="shared" si="6"/>
        <v>2.550375801449547</v>
      </c>
      <c r="N25" s="1">
        <v>1</v>
      </c>
      <c r="O25">
        <f t="shared" si="7"/>
        <v>5.100751602899094</v>
      </c>
      <c r="P25" s="1">
        <v>24.904531478881836</v>
      </c>
      <c r="Q25" s="1">
        <v>27.509698867797852</v>
      </c>
      <c r="R25" s="1">
        <v>23.69091796875</v>
      </c>
      <c r="S25" s="1">
        <v>399.970458984375</v>
      </c>
      <c r="T25" s="1">
        <v>396.18829345703125</v>
      </c>
      <c r="U25" s="1">
        <v>14.047723770141602</v>
      </c>
      <c r="V25" s="1">
        <v>15.229559898376465</v>
      </c>
      <c r="W25" s="1">
        <v>33.882278442382813</v>
      </c>
      <c r="X25" s="1">
        <v>36.732799530029297</v>
      </c>
      <c r="Y25" s="1">
        <v>499.87591552734375</v>
      </c>
      <c r="Z25" s="1">
        <v>1500.53076171875</v>
      </c>
      <c r="AA25" s="1">
        <v>0.14226216077804565</v>
      </c>
      <c r="AB25" s="1">
        <v>76.256523132324219</v>
      </c>
      <c r="AC25" s="1">
        <v>3.0144805908203125</v>
      </c>
      <c r="AD25" s="1">
        <v>0.42662179470062256</v>
      </c>
      <c r="AE25" s="1">
        <v>0.66666668653488159</v>
      </c>
      <c r="AF25" s="1">
        <v>-0.21956524252891541</v>
      </c>
      <c r="AG25" s="1">
        <v>2.737391471862793</v>
      </c>
      <c r="AH25" s="1">
        <v>1</v>
      </c>
      <c r="AI25" s="1">
        <v>0</v>
      </c>
      <c r="AJ25" s="1">
        <v>0.15999999642372131</v>
      </c>
      <c r="AK25" s="1">
        <v>111115</v>
      </c>
      <c r="AL25">
        <f t="shared" si="8"/>
        <v>5.8687796795102791</v>
      </c>
      <c r="AM25">
        <f t="shared" si="9"/>
        <v>7.0432007008456865E-3</v>
      </c>
      <c r="AN25">
        <f t="shared" si="10"/>
        <v>300.65969886779783</v>
      </c>
      <c r="AO25">
        <f t="shared" si="11"/>
        <v>298.05453147888181</v>
      </c>
      <c r="AP25">
        <f t="shared" si="12"/>
        <v>240.08491650868382</v>
      </c>
      <c r="AQ25">
        <f t="shared" si="13"/>
        <v>-0.70473601948833586</v>
      </c>
      <c r="AR25">
        <f t="shared" si="14"/>
        <v>3.6877152548849477</v>
      </c>
      <c r="AS25">
        <f t="shared" si="15"/>
        <v>48.359341645905303</v>
      </c>
      <c r="AT25">
        <f t="shared" si="16"/>
        <v>33.129781747528838</v>
      </c>
      <c r="AU25">
        <f t="shared" si="17"/>
        <v>26.207115173339844</v>
      </c>
      <c r="AV25">
        <f t="shared" si="18"/>
        <v>3.4158342889058066</v>
      </c>
      <c r="AW25">
        <f t="shared" si="19"/>
        <v>0.20583492082295388</v>
      </c>
      <c r="AX25">
        <f t="shared" si="20"/>
        <v>1.1613532866856622</v>
      </c>
      <c r="AY25">
        <f t="shared" si="21"/>
        <v>2.2544810022201442</v>
      </c>
      <c r="AZ25">
        <f t="shared" si="22"/>
        <v>0.12939744256999222</v>
      </c>
      <c r="BA25">
        <f t="shared" si="23"/>
        <v>17.477552173982417</v>
      </c>
      <c r="BB25">
        <f t="shared" si="24"/>
        <v>0.57849814189591231</v>
      </c>
      <c r="BC25">
        <f t="shared" si="25"/>
        <v>32.098126563314089</v>
      </c>
      <c r="BD25">
        <f t="shared" si="26"/>
        <v>391.0520985491608</v>
      </c>
      <c r="BE25">
        <f t="shared" si="27"/>
        <v>1.5928943303673299E-2</v>
      </c>
    </row>
    <row r="26" spans="1:115" x14ac:dyDescent="0.25">
      <c r="A26" s="1">
        <v>13</v>
      </c>
      <c r="B26" s="1" t="s">
        <v>79</v>
      </c>
      <c r="C26" s="1">
        <v>21060206</v>
      </c>
      <c r="D26" s="1">
        <v>1</v>
      </c>
      <c r="E26" s="1">
        <v>0</v>
      </c>
      <c r="F26">
        <f t="shared" si="0"/>
        <v>19.563999009280362</v>
      </c>
      <c r="G26">
        <f t="shared" si="1"/>
        <v>0.21477756155903321</v>
      </c>
      <c r="H26">
        <f t="shared" si="2"/>
        <v>228.17533861322144</v>
      </c>
      <c r="I26">
        <f t="shared" si="3"/>
        <v>7.0506836582449024</v>
      </c>
      <c r="J26">
        <f t="shared" si="4"/>
        <v>2.525815770219646</v>
      </c>
      <c r="K26">
        <f t="shared" si="5"/>
        <v>27.507669448852539</v>
      </c>
      <c r="L26" s="1">
        <v>0.85175444099999997</v>
      </c>
      <c r="M26">
        <f t="shared" si="6"/>
        <v>2.550375801449547</v>
      </c>
      <c r="N26" s="1">
        <v>1</v>
      </c>
      <c r="O26">
        <f t="shared" si="7"/>
        <v>5.100751602899094</v>
      </c>
      <c r="P26" s="1">
        <v>24.904514312744141</v>
      </c>
      <c r="Q26" s="1">
        <v>27.507669448852539</v>
      </c>
      <c r="R26" s="1">
        <v>23.691766738891602</v>
      </c>
      <c r="S26" s="1">
        <v>399.97048950195312</v>
      </c>
      <c r="T26" s="1">
        <v>396.16098022460937</v>
      </c>
      <c r="U26" s="1">
        <v>14.047842025756836</v>
      </c>
      <c r="V26" s="1">
        <v>15.230930328369141</v>
      </c>
      <c r="W26" s="1">
        <v>33.882717132568359</v>
      </c>
      <c r="X26" s="1">
        <v>36.736263275146484</v>
      </c>
      <c r="Y26" s="1">
        <v>499.87667846679688</v>
      </c>
      <c r="Z26" s="1">
        <v>1500.5367431640625</v>
      </c>
      <c r="AA26" s="1">
        <v>0.12329348921775818</v>
      </c>
      <c r="AB26" s="1">
        <v>76.25677490234375</v>
      </c>
      <c r="AC26" s="1">
        <v>3.0144805908203125</v>
      </c>
      <c r="AD26" s="1">
        <v>0.42662179470062256</v>
      </c>
      <c r="AE26" s="1">
        <v>1</v>
      </c>
      <c r="AF26" s="1">
        <v>-0.21956524252891541</v>
      </c>
      <c r="AG26" s="1">
        <v>2.737391471862793</v>
      </c>
      <c r="AH26" s="1">
        <v>1</v>
      </c>
      <c r="AI26" s="1">
        <v>0</v>
      </c>
      <c r="AJ26" s="1">
        <v>0.15999999642372131</v>
      </c>
      <c r="AK26" s="1">
        <v>111115</v>
      </c>
      <c r="AL26">
        <f t="shared" si="8"/>
        <v>5.8687886367803141</v>
      </c>
      <c r="AM26">
        <f t="shared" si="9"/>
        <v>7.0506836582449025E-3</v>
      </c>
      <c r="AN26">
        <f t="shared" si="10"/>
        <v>300.65766944885252</v>
      </c>
      <c r="AO26">
        <f t="shared" si="11"/>
        <v>298.05451431274412</v>
      </c>
      <c r="AP26">
        <f t="shared" si="12"/>
        <v>240.08587353991243</v>
      </c>
      <c r="AQ26">
        <f t="shared" si="13"/>
        <v>-0.70687631885618762</v>
      </c>
      <c r="AR26">
        <f t="shared" si="14"/>
        <v>3.6872773958233722</v>
      </c>
      <c r="AS26">
        <f t="shared" si="15"/>
        <v>48.35344007854237</v>
      </c>
      <c r="AT26">
        <f t="shared" si="16"/>
        <v>33.122509750173229</v>
      </c>
      <c r="AU26">
        <f t="shared" si="17"/>
        <v>26.20609188079834</v>
      </c>
      <c r="AV26">
        <f t="shared" si="18"/>
        <v>3.415627780714861</v>
      </c>
      <c r="AW26">
        <f t="shared" si="19"/>
        <v>0.20609932849473456</v>
      </c>
      <c r="AX26">
        <f t="shared" si="20"/>
        <v>1.1614616256037262</v>
      </c>
      <c r="AY26">
        <f t="shared" si="21"/>
        <v>2.2541661551111347</v>
      </c>
      <c r="AZ26">
        <f t="shared" si="22"/>
        <v>0.12956463267182133</v>
      </c>
      <c r="BA26">
        <f t="shared" si="23"/>
        <v>17.399915434894492</v>
      </c>
      <c r="BB26">
        <f t="shared" si="24"/>
        <v>0.57596621071528553</v>
      </c>
      <c r="BC26">
        <f t="shared" si="25"/>
        <v>32.108571746067241</v>
      </c>
      <c r="BD26">
        <f t="shared" si="26"/>
        <v>390.98303769403856</v>
      </c>
      <c r="BE26">
        <f t="shared" si="27"/>
        <v>1.606647872844651E-2</v>
      </c>
    </row>
    <row r="27" spans="1:115" x14ac:dyDescent="0.25">
      <c r="A27" s="1">
        <v>14</v>
      </c>
      <c r="B27" s="1" t="s">
        <v>79</v>
      </c>
      <c r="C27" s="1">
        <v>21060206</v>
      </c>
      <c r="D27" s="1">
        <v>1</v>
      </c>
      <c r="E27" s="1">
        <v>0</v>
      </c>
      <c r="F27">
        <f t="shared" si="0"/>
        <v>19.894104575360068</v>
      </c>
      <c r="G27">
        <f t="shared" si="1"/>
        <v>0.21476385797221878</v>
      </c>
      <c r="H27">
        <f t="shared" si="2"/>
        <v>225.65567135151622</v>
      </c>
      <c r="I27">
        <f t="shared" si="3"/>
        <v>7.0482447967926127</v>
      </c>
      <c r="J27">
        <f t="shared" si="4"/>
        <v>2.5250944952757424</v>
      </c>
      <c r="K27">
        <f t="shared" si="5"/>
        <v>27.504737854003906</v>
      </c>
      <c r="L27" s="1">
        <v>0.85175444099999997</v>
      </c>
      <c r="M27">
        <f t="shared" si="6"/>
        <v>2.550375801449547</v>
      </c>
      <c r="N27" s="1">
        <v>1</v>
      </c>
      <c r="O27">
        <f t="shared" si="7"/>
        <v>5.100751602899094</v>
      </c>
      <c r="P27" s="1">
        <v>24.904150009155273</v>
      </c>
      <c r="Q27" s="1">
        <v>27.504737854003906</v>
      </c>
      <c r="R27" s="1">
        <v>23.692607879638672</v>
      </c>
      <c r="S27" s="1">
        <v>399.98968505859375</v>
      </c>
      <c r="T27" s="1">
        <v>396.12420654296875</v>
      </c>
      <c r="U27" s="1">
        <v>14.049506187438965</v>
      </c>
      <c r="V27" s="1">
        <v>15.232162475585937</v>
      </c>
      <c r="W27" s="1">
        <v>33.887317657470703</v>
      </c>
      <c r="X27" s="1">
        <v>36.739875793457031</v>
      </c>
      <c r="Y27" s="1">
        <v>499.88568115234375</v>
      </c>
      <c r="Z27" s="1">
        <v>1500.4891357421875</v>
      </c>
      <c r="AA27" s="1">
        <v>8.7728142738342285E-2</v>
      </c>
      <c r="AB27" s="1">
        <v>76.256439208984375</v>
      </c>
      <c r="AC27" s="1">
        <v>3.0144805908203125</v>
      </c>
      <c r="AD27" s="1">
        <v>0.42662179470062256</v>
      </c>
      <c r="AE27" s="1">
        <v>1</v>
      </c>
      <c r="AF27" s="1">
        <v>-0.21956524252891541</v>
      </c>
      <c r="AG27" s="1">
        <v>2.737391471862793</v>
      </c>
      <c r="AH27" s="1">
        <v>1</v>
      </c>
      <c r="AI27" s="1">
        <v>0</v>
      </c>
      <c r="AJ27" s="1">
        <v>0.15999999642372131</v>
      </c>
      <c r="AK27" s="1">
        <v>111115</v>
      </c>
      <c r="AL27">
        <f t="shared" si="8"/>
        <v>5.8688943325667235</v>
      </c>
      <c r="AM27">
        <f t="shared" si="9"/>
        <v>7.0482447967926132E-3</v>
      </c>
      <c r="AN27">
        <f t="shared" si="10"/>
        <v>300.65473785400388</v>
      </c>
      <c r="AO27">
        <f t="shared" si="11"/>
        <v>298.05415000915525</v>
      </c>
      <c r="AP27">
        <f t="shared" si="12"/>
        <v>240.07825635258268</v>
      </c>
      <c r="AQ27">
        <f t="shared" si="13"/>
        <v>-0.70596686327714198</v>
      </c>
      <c r="AR27">
        <f t="shared" si="14"/>
        <v>3.6866449671166341</v>
      </c>
      <c r="AS27">
        <f t="shared" si="15"/>
        <v>48.345359491717275</v>
      </c>
      <c r="AT27">
        <f t="shared" si="16"/>
        <v>33.113197016131338</v>
      </c>
      <c r="AU27">
        <f t="shared" si="17"/>
        <v>26.20444393157959</v>
      </c>
      <c r="AV27">
        <f t="shared" si="18"/>
        <v>3.4152952349893857</v>
      </c>
      <c r="AW27">
        <f t="shared" si="19"/>
        <v>0.20608670990809652</v>
      </c>
      <c r="AX27">
        <f t="shared" si="20"/>
        <v>1.161550471840892</v>
      </c>
      <c r="AY27">
        <f t="shared" si="21"/>
        <v>2.2537447631484939</v>
      </c>
      <c r="AZ27">
        <f t="shared" si="22"/>
        <v>0.12955665363767099</v>
      </c>
      <c r="BA27">
        <f t="shared" si="23"/>
        <v>17.207697984579454</v>
      </c>
      <c r="BB27">
        <f t="shared" si="24"/>
        <v>0.56965887876644739</v>
      </c>
      <c r="BC27">
        <f t="shared" si="25"/>
        <v>32.116380809228787</v>
      </c>
      <c r="BD27">
        <f t="shared" si="26"/>
        <v>390.85889600295508</v>
      </c>
      <c r="BE27">
        <f t="shared" si="27"/>
        <v>1.6346733947589467E-2</v>
      </c>
    </row>
    <row r="28" spans="1:115" x14ac:dyDescent="0.25">
      <c r="A28" s="1">
        <v>15</v>
      </c>
      <c r="B28" s="1" t="s">
        <v>80</v>
      </c>
      <c r="C28" s="1">
        <v>21060206</v>
      </c>
      <c r="D28" s="1">
        <v>1</v>
      </c>
      <c r="E28" s="1">
        <v>0</v>
      </c>
      <c r="F28">
        <f t="shared" si="0"/>
        <v>19.870819326949398</v>
      </c>
      <c r="G28">
        <f t="shared" si="1"/>
        <v>0.21520238534669453</v>
      </c>
      <c r="H28">
        <f t="shared" si="2"/>
        <v>226.11936488137263</v>
      </c>
      <c r="I28">
        <f t="shared" si="3"/>
        <v>7.0601453690697555</v>
      </c>
      <c r="J28">
        <f t="shared" si="4"/>
        <v>2.5244198891528491</v>
      </c>
      <c r="K28">
        <f t="shared" si="5"/>
        <v>27.50242805480957</v>
      </c>
      <c r="L28" s="1">
        <v>0.85175444099999997</v>
      </c>
      <c r="M28">
        <f t="shared" si="6"/>
        <v>2.550375801449547</v>
      </c>
      <c r="N28" s="1">
        <v>1</v>
      </c>
      <c r="O28">
        <f t="shared" si="7"/>
        <v>5.100751602899094</v>
      </c>
      <c r="P28" s="1">
        <v>24.904098510742188</v>
      </c>
      <c r="Q28" s="1">
        <v>27.50242805480957</v>
      </c>
      <c r="R28" s="1">
        <v>23.693117141723633</v>
      </c>
      <c r="S28" s="1">
        <v>399.97634887695312</v>
      </c>
      <c r="T28" s="1">
        <v>396.11407470703125</v>
      </c>
      <c r="U28" s="1">
        <v>14.049819946289062</v>
      </c>
      <c r="V28" s="1">
        <v>15.234461784362793</v>
      </c>
      <c r="W28" s="1">
        <v>33.888206481933594</v>
      </c>
      <c r="X28" s="1">
        <v>36.745567321777344</v>
      </c>
      <c r="Y28" s="1">
        <v>499.8892822265625</v>
      </c>
      <c r="Z28" s="1">
        <v>1500.433837890625</v>
      </c>
      <c r="AA28" s="1">
        <v>6.1646327376365662E-2</v>
      </c>
      <c r="AB28" s="1">
        <v>76.256507873535156</v>
      </c>
      <c r="AC28" s="1">
        <v>3.0144805908203125</v>
      </c>
      <c r="AD28" s="1">
        <v>0.42662179470062256</v>
      </c>
      <c r="AE28" s="1">
        <v>1</v>
      </c>
      <c r="AF28" s="1">
        <v>-0.21956524252891541</v>
      </c>
      <c r="AG28" s="1">
        <v>2.737391471862793</v>
      </c>
      <c r="AH28" s="1">
        <v>1</v>
      </c>
      <c r="AI28" s="1">
        <v>0</v>
      </c>
      <c r="AJ28" s="1">
        <v>0.15999999642372131</v>
      </c>
      <c r="AK28" s="1">
        <v>111115</v>
      </c>
      <c r="AL28">
        <f t="shared" si="8"/>
        <v>5.8689366108812857</v>
      </c>
      <c r="AM28">
        <f t="shared" si="9"/>
        <v>7.0601453690697551E-3</v>
      </c>
      <c r="AN28">
        <f t="shared" si="10"/>
        <v>300.65242805480955</v>
      </c>
      <c r="AO28">
        <f t="shared" si="11"/>
        <v>298.05409851074216</v>
      </c>
      <c r="AP28">
        <f t="shared" si="12"/>
        <v>240.06940869653045</v>
      </c>
      <c r="AQ28">
        <f t="shared" si="13"/>
        <v>-0.70952001485494265</v>
      </c>
      <c r="AR28">
        <f t="shared" si="14"/>
        <v>3.686146744161181</v>
      </c>
      <c r="AS28">
        <f t="shared" si="15"/>
        <v>48.3387824456155</v>
      </c>
      <c r="AT28">
        <f t="shared" si="16"/>
        <v>33.104320661252707</v>
      </c>
      <c r="AU28">
        <f t="shared" si="17"/>
        <v>26.203263282775879</v>
      </c>
      <c r="AV28">
        <f t="shared" si="18"/>
        <v>3.4150570049161302</v>
      </c>
      <c r="AW28">
        <f t="shared" si="19"/>
        <v>0.20649048400945411</v>
      </c>
      <c r="AX28">
        <f t="shared" si="20"/>
        <v>1.1617268550083317</v>
      </c>
      <c r="AY28">
        <f t="shared" si="21"/>
        <v>2.2533301499077982</v>
      </c>
      <c r="AZ28">
        <f t="shared" si="22"/>
        <v>0.12981197249065105</v>
      </c>
      <c r="BA28">
        <f t="shared" si="23"/>
        <v>17.24307312843516</v>
      </c>
      <c r="BB28">
        <f t="shared" si="24"/>
        <v>0.57084405558831031</v>
      </c>
      <c r="BC28">
        <f t="shared" si="25"/>
        <v>32.131092978864451</v>
      </c>
      <c r="BD28">
        <f t="shared" si="26"/>
        <v>390.85492700100792</v>
      </c>
      <c r="BE28">
        <f t="shared" si="27"/>
        <v>1.6335246129794378E-2</v>
      </c>
      <c r="BF28">
        <f>AVERAGE(F14:F28)</f>
        <v>20.629532389394878</v>
      </c>
      <c r="BG28">
        <f>AVERAGE(P14:P28)</f>
        <v>24.905334854125975</v>
      </c>
      <c r="BH28">
        <f>AVERAGE(Q14:Q28)</f>
        <v>27.495209248860679</v>
      </c>
      <c r="BI28">
        <f>AVERAGE(C14:C28)</f>
        <v>21060206</v>
      </c>
      <c r="BJ28">
        <f t="shared" ref="BJ28:DK28" si="28">AVERAGE(D14:D28)</f>
        <v>1</v>
      </c>
      <c r="BK28">
        <f t="shared" si="28"/>
        <v>0</v>
      </c>
      <c r="BL28">
        <f t="shared" si="28"/>
        <v>20.629532389394878</v>
      </c>
      <c r="BM28">
        <f t="shared" si="28"/>
        <v>0.21422004331176009</v>
      </c>
      <c r="BN28">
        <f t="shared" si="28"/>
        <v>219.8413324950304</v>
      </c>
      <c r="BO28">
        <f t="shared" si="28"/>
        <v>7.0267840727890105</v>
      </c>
      <c r="BP28">
        <f t="shared" si="28"/>
        <v>2.5235885393701047</v>
      </c>
      <c r="BQ28">
        <f t="shared" si="28"/>
        <v>27.495209248860679</v>
      </c>
      <c r="BR28">
        <f t="shared" si="28"/>
        <v>0.8517544410000002</v>
      </c>
      <c r="BS28">
        <f t="shared" si="28"/>
        <v>2.550375801449547</v>
      </c>
      <c r="BT28">
        <f t="shared" si="28"/>
        <v>1</v>
      </c>
      <c r="BU28">
        <f t="shared" si="28"/>
        <v>5.100751602899094</v>
      </c>
      <c r="BV28">
        <f t="shared" si="28"/>
        <v>24.905334854125975</v>
      </c>
      <c r="BW28">
        <f t="shared" si="28"/>
        <v>27.495209248860679</v>
      </c>
      <c r="BX28">
        <f t="shared" si="28"/>
        <v>23.688302993774414</v>
      </c>
      <c r="BY28">
        <f t="shared" si="28"/>
        <v>400.21001586914065</v>
      </c>
      <c r="BZ28">
        <f t="shared" si="28"/>
        <v>396.22048136393227</v>
      </c>
      <c r="CA28">
        <f t="shared" si="28"/>
        <v>14.045844078063965</v>
      </c>
      <c r="CB28">
        <f t="shared" si="28"/>
        <v>15.224932225545247</v>
      </c>
      <c r="CC28">
        <f t="shared" si="28"/>
        <v>33.876175435384113</v>
      </c>
      <c r="CD28">
        <f t="shared" si="28"/>
        <v>36.719935099283852</v>
      </c>
      <c r="CE28">
        <f t="shared" si="28"/>
        <v>499.87541503906249</v>
      </c>
      <c r="CF28">
        <f t="shared" si="28"/>
        <v>1500.5095540364584</v>
      </c>
      <c r="CG28">
        <f t="shared" si="28"/>
        <v>9.9503628661235174E-2</v>
      </c>
      <c r="CH28">
        <f t="shared" si="28"/>
        <v>76.256636047363287</v>
      </c>
      <c r="CI28">
        <f t="shared" si="28"/>
        <v>3.0144805908203125</v>
      </c>
      <c r="CJ28">
        <f t="shared" si="28"/>
        <v>0.42662179470062256</v>
      </c>
      <c r="CK28">
        <f t="shared" si="28"/>
        <v>0.73333334922790527</v>
      </c>
      <c r="CL28">
        <f t="shared" si="28"/>
        <v>-0.21956524252891541</v>
      </c>
      <c r="CM28">
        <f t="shared" si="28"/>
        <v>2.737391471862793</v>
      </c>
      <c r="CN28">
        <f t="shared" si="28"/>
        <v>1</v>
      </c>
      <c r="CO28">
        <f t="shared" si="28"/>
        <v>0</v>
      </c>
      <c r="CP28">
        <f t="shared" si="28"/>
        <v>0.15999999642372131</v>
      </c>
      <c r="CQ28">
        <f t="shared" si="28"/>
        <v>111115</v>
      </c>
      <c r="CR28">
        <f t="shared" si="28"/>
        <v>5.8687738035411368</v>
      </c>
      <c r="CS28">
        <f t="shared" si="28"/>
        <v>7.0267840727890095E-3</v>
      </c>
      <c r="CT28">
        <f t="shared" si="28"/>
        <v>300.64520924886068</v>
      </c>
      <c r="CU28">
        <f t="shared" si="28"/>
        <v>298.05533485412599</v>
      </c>
      <c r="CV28">
        <f t="shared" si="28"/>
        <v>240.081523279593</v>
      </c>
      <c r="CW28">
        <f t="shared" si="28"/>
        <v>-0.69844580259413069</v>
      </c>
      <c r="CX28">
        <f t="shared" si="28"/>
        <v>3.6845906548864127</v>
      </c>
      <c r="CY28">
        <f t="shared" si="28"/>
        <v>48.318295248566443</v>
      </c>
      <c r="CZ28">
        <f t="shared" si="28"/>
        <v>33.093363023021197</v>
      </c>
      <c r="DA28">
        <f t="shared" si="28"/>
        <v>26.200272051493325</v>
      </c>
      <c r="DB28">
        <f t="shared" si="28"/>
        <v>3.4144536325496215</v>
      </c>
      <c r="DC28">
        <f t="shared" si="28"/>
        <v>0.20558587272267312</v>
      </c>
      <c r="DD28">
        <f t="shared" si="28"/>
        <v>1.1610021155163077</v>
      </c>
      <c r="DE28">
        <f t="shared" si="28"/>
        <v>2.2534515170333136</v>
      </c>
      <c r="DF28">
        <f t="shared" si="28"/>
        <v>0.12923996930734283</v>
      </c>
      <c r="DG28">
        <f t="shared" si="28"/>
        <v>16.764360843578906</v>
      </c>
      <c r="DH28">
        <f t="shared" si="28"/>
        <v>0.55484692691973558</v>
      </c>
      <c r="DI28">
        <f t="shared" si="28"/>
        <v>32.11330462701563</v>
      </c>
      <c r="DJ28">
        <f t="shared" si="28"/>
        <v>390.76052744069983</v>
      </c>
      <c r="DK28">
        <f t="shared" si="28"/>
        <v>1.6954461702256857E-2</v>
      </c>
    </row>
    <row r="29" spans="1:115" x14ac:dyDescent="0.25">
      <c r="A29" s="1" t="s">
        <v>9</v>
      </c>
      <c r="B29" s="1" t="s">
        <v>81</v>
      </c>
    </row>
    <row r="30" spans="1:115" x14ac:dyDescent="0.25">
      <c r="A30" s="1" t="s">
        <v>9</v>
      </c>
      <c r="B30" s="1" t="s">
        <v>82</v>
      </c>
    </row>
    <row r="31" spans="1:115" x14ac:dyDescent="0.25">
      <c r="A31" s="1">
        <v>16</v>
      </c>
      <c r="B31" s="1" t="s">
        <v>83</v>
      </c>
      <c r="C31" s="1">
        <v>21060206</v>
      </c>
      <c r="D31" s="1">
        <v>1</v>
      </c>
      <c r="E31" s="1">
        <v>0</v>
      </c>
      <c r="F31">
        <f t="shared" ref="F31:F45" si="29">(S31-T31*(1000-U31)/(1000-V31))*AL31</f>
        <v>23.571849593293823</v>
      </c>
      <c r="G31">
        <f t="shared" ref="G31:G45" si="30">IF(AW31&lt;&gt;0,1/(1/AW31-1/O31),0)</f>
        <v>0.23392723139653912</v>
      </c>
      <c r="H31">
        <f t="shared" ref="H31:H45" si="31">((AZ31-AM31/2)*T31-F31)/(AZ31+AM31/2)</f>
        <v>210.55801675878681</v>
      </c>
      <c r="I31">
        <f t="shared" ref="I31:I45" si="32">AM31*1000</f>
        <v>8.0403512000437676</v>
      </c>
      <c r="J31">
        <f t="shared" ref="J31:J45" si="33">(AR31-AX31)</f>
        <v>2.6421487448355885</v>
      </c>
      <c r="K31">
        <f t="shared" ref="K31:K45" si="34">(Q31+AQ31*E31)</f>
        <v>29.235746383666992</v>
      </c>
      <c r="L31" s="1">
        <v>0.85175444099999997</v>
      </c>
      <c r="M31">
        <f t="shared" ref="M31:M45" si="35">(L31*AF31+AG31)</f>
        <v>2.550375801449547</v>
      </c>
      <c r="N31" s="1">
        <v>1</v>
      </c>
      <c r="O31">
        <f t="shared" ref="O31:O45" si="36">M31*(N31+1)*(N31+1)/(N31*N31+1)</f>
        <v>5.100751602899094</v>
      </c>
      <c r="P31" s="1">
        <v>28.928400039672852</v>
      </c>
      <c r="Q31" s="1">
        <v>29.235746383666992</v>
      </c>
      <c r="R31" s="1">
        <v>29.041149139404297</v>
      </c>
      <c r="S31" s="1">
        <v>399.98980712890625</v>
      </c>
      <c r="T31" s="1">
        <v>395.43148803710937</v>
      </c>
      <c r="U31" s="1">
        <v>17.471454620361328</v>
      </c>
      <c r="V31" s="1">
        <v>18.815723419189453</v>
      </c>
      <c r="W31" s="1">
        <v>33.264907836914063</v>
      </c>
      <c r="X31" s="1">
        <v>35.824333190917969</v>
      </c>
      <c r="Y31" s="1">
        <v>499.8663330078125</v>
      </c>
      <c r="Z31" s="1">
        <v>1499.8721923828125</v>
      </c>
      <c r="AA31" s="1">
        <v>0.20627358555793762</v>
      </c>
      <c r="AB31" s="1">
        <v>76.256156921386719</v>
      </c>
      <c r="AC31" s="1">
        <v>1.94708251953125</v>
      </c>
      <c r="AD31" s="1">
        <v>0.3551289439201355</v>
      </c>
      <c r="AE31" s="1">
        <v>1</v>
      </c>
      <c r="AF31" s="1">
        <v>-0.21956524252891541</v>
      </c>
      <c r="AG31" s="1">
        <v>2.737391471862793</v>
      </c>
      <c r="AH31" s="1">
        <v>1</v>
      </c>
      <c r="AI31" s="1">
        <v>0</v>
      </c>
      <c r="AJ31" s="1">
        <v>0.15999999642372131</v>
      </c>
      <c r="AK31" s="1">
        <v>111115</v>
      </c>
      <c r="AL31">
        <f t="shared" ref="AL31:AL45" si="37">Y31*0.000001/(L31*0.0001)</f>
        <v>5.8686671761986444</v>
      </c>
      <c r="AM31">
        <f t="shared" ref="AM31:AM45" si="38">(V31-U31)/(1000-V31)*AL31</f>
        <v>8.0403512000437674E-3</v>
      </c>
      <c r="AN31">
        <f t="shared" ref="AN31:AN45" si="39">(Q31+273.15)</f>
        <v>302.38574638366697</v>
      </c>
      <c r="AO31">
        <f t="shared" ref="AO31:AO45" si="40">(P31+273.15)</f>
        <v>302.07840003967283</v>
      </c>
      <c r="AP31">
        <f t="shared" ref="AP31:AP45" si="41">(Z31*AH31+AA31*AI31)*AJ31</f>
        <v>239.97954541728905</v>
      </c>
      <c r="AQ31">
        <f t="shared" ref="AQ31:AQ45" si="42">((AP31+0.00000010773*(AO31^4-AN31^4))-AM31*44100)/(M31*51.4+0.00000043092*AN31^3)</f>
        <v>-0.82694417787814378</v>
      </c>
      <c r="AR31">
        <f t="shared" ref="AR31:AR45" si="43">0.61365*EXP(17.502*K31/(240.97+K31))</f>
        <v>4.0769635024787103</v>
      </c>
      <c r="AS31">
        <f t="shared" ref="AS31:AS45" si="44">AR31*1000/AB31</f>
        <v>53.464056767005651</v>
      </c>
      <c r="AT31">
        <f t="shared" ref="AT31:AT45" si="45">(AS31-V31)</f>
        <v>34.648333347816198</v>
      </c>
      <c r="AU31">
        <f t="shared" ref="AU31:AU45" si="46">IF(E31,Q31,(P31+Q31)/2)</f>
        <v>29.082073211669922</v>
      </c>
      <c r="AV31">
        <f t="shared" ref="AV31:AV45" si="47">0.61365*EXP(17.502*AU31/(240.97+AU31))</f>
        <v>4.0409125964266535</v>
      </c>
      <c r="AW31">
        <f t="shared" ref="AW31:AW45" si="48">IF(AT31&lt;&gt;0,(1000-(AS31+V31)/2)/AT31*AM31,0)</f>
        <v>0.22366945369546123</v>
      </c>
      <c r="AX31">
        <f t="shared" ref="AX31:AX45" si="49">V31*AB31/1000</f>
        <v>1.4348147576431221</v>
      </c>
      <c r="AY31">
        <f t="shared" ref="AY31:AY45" si="50">(AV31-AX31)</f>
        <v>2.6060978387835316</v>
      </c>
      <c r="AZ31">
        <f t="shared" ref="AZ31:AZ45" si="51">1/(1.6/G31+1.37/O31)</f>
        <v>0.14068018323293752</v>
      </c>
      <c r="BA31">
        <f t="shared" ref="BA31:BA45" si="52">H31*AB31*0.001</f>
        <v>16.056345167014022</v>
      </c>
      <c r="BB31">
        <f t="shared" ref="BB31:BB45" si="53">H31/T31</f>
        <v>0.53247660626112536</v>
      </c>
      <c r="BC31">
        <f t="shared" ref="BC31:BC45" si="54">(1-AM31*AB31/AR31/G31)*100</f>
        <v>35.711642678114629</v>
      </c>
      <c r="BD31">
        <f t="shared" ref="BD31:BD45" si="55">(T31-F31/(O31/1.35))</f>
        <v>389.19280020670021</v>
      </c>
      <c r="BE31">
        <f t="shared" ref="BE31:BE45" si="56">F31*BC31/100/BD31</f>
        <v>2.1629112087656721E-2</v>
      </c>
    </row>
    <row r="32" spans="1:115" x14ac:dyDescent="0.25">
      <c r="A32" s="1">
        <v>17</v>
      </c>
      <c r="B32" s="1" t="s">
        <v>84</v>
      </c>
      <c r="C32" s="1">
        <v>21060206</v>
      </c>
      <c r="D32" s="1">
        <v>1</v>
      </c>
      <c r="E32" s="1">
        <v>0</v>
      </c>
      <c r="F32">
        <f t="shared" si="29"/>
        <v>23.571849593293823</v>
      </c>
      <c r="G32">
        <f t="shared" si="30"/>
        <v>0.23392723139653912</v>
      </c>
      <c r="H32">
        <f t="shared" si="31"/>
        <v>210.55801675878681</v>
      </c>
      <c r="I32">
        <f t="shared" si="32"/>
        <v>8.0403512000437676</v>
      </c>
      <c r="J32">
        <f t="shared" si="33"/>
        <v>2.6421487448355885</v>
      </c>
      <c r="K32">
        <f t="shared" si="34"/>
        <v>29.235746383666992</v>
      </c>
      <c r="L32" s="1">
        <v>0.85175444099999997</v>
      </c>
      <c r="M32">
        <f t="shared" si="35"/>
        <v>2.550375801449547</v>
      </c>
      <c r="N32" s="1">
        <v>1</v>
      </c>
      <c r="O32">
        <f t="shared" si="36"/>
        <v>5.100751602899094</v>
      </c>
      <c r="P32" s="1">
        <v>28.928400039672852</v>
      </c>
      <c r="Q32" s="1">
        <v>29.235746383666992</v>
      </c>
      <c r="R32" s="1">
        <v>29.041149139404297</v>
      </c>
      <c r="S32" s="1">
        <v>399.98980712890625</v>
      </c>
      <c r="T32" s="1">
        <v>395.43148803710937</v>
      </c>
      <c r="U32" s="1">
        <v>17.471454620361328</v>
      </c>
      <c r="V32" s="1">
        <v>18.815723419189453</v>
      </c>
      <c r="W32" s="1">
        <v>33.264907836914063</v>
      </c>
      <c r="X32" s="1">
        <v>35.824333190917969</v>
      </c>
      <c r="Y32" s="1">
        <v>499.8663330078125</v>
      </c>
      <c r="Z32" s="1">
        <v>1499.8721923828125</v>
      </c>
      <c r="AA32" s="1">
        <v>0.20627358555793762</v>
      </c>
      <c r="AB32" s="1">
        <v>76.256156921386719</v>
      </c>
      <c r="AC32" s="1">
        <v>1.94708251953125</v>
      </c>
      <c r="AD32" s="1">
        <v>0.3551289439201355</v>
      </c>
      <c r="AE32" s="1">
        <v>1</v>
      </c>
      <c r="AF32" s="1">
        <v>-0.21956524252891541</v>
      </c>
      <c r="AG32" s="1">
        <v>2.737391471862793</v>
      </c>
      <c r="AH32" s="1">
        <v>1</v>
      </c>
      <c r="AI32" s="1">
        <v>0</v>
      </c>
      <c r="AJ32" s="1">
        <v>0.15999999642372131</v>
      </c>
      <c r="AK32" s="1">
        <v>111115</v>
      </c>
      <c r="AL32">
        <f t="shared" si="37"/>
        <v>5.8686671761986444</v>
      </c>
      <c r="AM32">
        <f t="shared" si="38"/>
        <v>8.0403512000437674E-3</v>
      </c>
      <c r="AN32">
        <f t="shared" si="39"/>
        <v>302.38574638366697</v>
      </c>
      <c r="AO32">
        <f t="shared" si="40"/>
        <v>302.07840003967283</v>
      </c>
      <c r="AP32">
        <f t="shared" si="41"/>
        <v>239.97954541728905</v>
      </c>
      <c r="AQ32">
        <f t="shared" si="42"/>
        <v>-0.82694417787814378</v>
      </c>
      <c r="AR32">
        <f t="shared" si="43"/>
        <v>4.0769635024787103</v>
      </c>
      <c r="AS32">
        <f t="shared" si="44"/>
        <v>53.464056767005651</v>
      </c>
      <c r="AT32">
        <f t="shared" si="45"/>
        <v>34.648333347816198</v>
      </c>
      <c r="AU32">
        <f t="shared" si="46"/>
        <v>29.082073211669922</v>
      </c>
      <c r="AV32">
        <f t="shared" si="47"/>
        <v>4.0409125964266535</v>
      </c>
      <c r="AW32">
        <f t="shared" si="48"/>
        <v>0.22366945369546123</v>
      </c>
      <c r="AX32">
        <f t="shared" si="49"/>
        <v>1.4348147576431221</v>
      </c>
      <c r="AY32">
        <f t="shared" si="50"/>
        <v>2.6060978387835316</v>
      </c>
      <c r="AZ32">
        <f t="shared" si="51"/>
        <v>0.14068018323293752</v>
      </c>
      <c r="BA32">
        <f t="shared" si="52"/>
        <v>16.056345167014022</v>
      </c>
      <c r="BB32">
        <f t="shared" si="53"/>
        <v>0.53247660626112536</v>
      </c>
      <c r="BC32">
        <f t="shared" si="54"/>
        <v>35.711642678114629</v>
      </c>
      <c r="BD32">
        <f t="shared" si="55"/>
        <v>389.19280020670021</v>
      </c>
      <c r="BE32">
        <f t="shared" si="56"/>
        <v>2.1629112087656721E-2</v>
      </c>
    </row>
    <row r="33" spans="1:115" x14ac:dyDescent="0.25">
      <c r="A33" s="1">
        <v>18</v>
      </c>
      <c r="B33" s="1" t="s">
        <v>84</v>
      </c>
      <c r="C33" s="1">
        <v>21060206</v>
      </c>
      <c r="D33" s="1">
        <v>1</v>
      </c>
      <c r="E33" s="1">
        <v>0</v>
      </c>
      <c r="F33">
        <f t="shared" si="29"/>
        <v>23.192718656280849</v>
      </c>
      <c r="G33">
        <f t="shared" si="30"/>
        <v>0.23397382964561295</v>
      </c>
      <c r="H33">
        <f t="shared" si="31"/>
        <v>213.20274802542841</v>
      </c>
      <c r="I33">
        <f t="shared" si="32"/>
        <v>8.0421453621576315</v>
      </c>
      <c r="J33">
        <f t="shared" si="33"/>
        <v>2.6422398407000447</v>
      </c>
      <c r="K33">
        <f t="shared" si="34"/>
        <v>29.236349105834961</v>
      </c>
      <c r="L33" s="1">
        <v>0.85175444099999997</v>
      </c>
      <c r="M33">
        <f t="shared" si="35"/>
        <v>2.550375801449547</v>
      </c>
      <c r="N33" s="1">
        <v>1</v>
      </c>
      <c r="O33">
        <f t="shared" si="36"/>
        <v>5.100751602899094</v>
      </c>
      <c r="P33" s="1">
        <v>28.930168151855469</v>
      </c>
      <c r="Q33" s="1">
        <v>29.236349105834961</v>
      </c>
      <c r="R33" s="1">
        <v>29.040912628173828</v>
      </c>
      <c r="S33" s="1">
        <v>399.91940307617187</v>
      </c>
      <c r="T33" s="1">
        <v>395.42559814453125</v>
      </c>
      <c r="U33" s="1">
        <v>17.471773147583008</v>
      </c>
      <c r="V33" s="1">
        <v>18.816333770751953</v>
      </c>
      <c r="W33" s="1">
        <v>33.26220703125</v>
      </c>
      <c r="X33" s="1">
        <v>35.821937561035156</v>
      </c>
      <c r="Y33" s="1">
        <v>499.86904907226563</v>
      </c>
      <c r="Z33" s="1">
        <v>1499.8736572265625</v>
      </c>
      <c r="AA33" s="1">
        <v>0.22879727184772491</v>
      </c>
      <c r="AB33" s="1">
        <v>76.256385803222656</v>
      </c>
      <c r="AC33" s="1">
        <v>1.94708251953125</v>
      </c>
      <c r="AD33" s="1">
        <v>0.3551289439201355</v>
      </c>
      <c r="AE33" s="1">
        <v>1</v>
      </c>
      <c r="AF33" s="1">
        <v>-0.21956524252891541</v>
      </c>
      <c r="AG33" s="1">
        <v>2.737391471862793</v>
      </c>
      <c r="AH33" s="1">
        <v>1</v>
      </c>
      <c r="AI33" s="1">
        <v>0</v>
      </c>
      <c r="AJ33" s="1">
        <v>0.15999999642372131</v>
      </c>
      <c r="AK33" s="1">
        <v>111115</v>
      </c>
      <c r="AL33">
        <f t="shared" si="37"/>
        <v>5.8686990640799674</v>
      </c>
      <c r="AM33">
        <f t="shared" si="38"/>
        <v>8.0421453621576308E-3</v>
      </c>
      <c r="AN33">
        <f t="shared" si="39"/>
        <v>302.38634910583494</v>
      </c>
      <c r="AO33">
        <f t="shared" si="40"/>
        <v>302.08016815185545</v>
      </c>
      <c r="AP33">
        <f t="shared" si="41"/>
        <v>239.97977979228381</v>
      </c>
      <c r="AQ33">
        <f t="shared" si="42"/>
        <v>-0.8273987670179026</v>
      </c>
      <c r="AR33">
        <f t="shared" si="43"/>
        <v>4.0771054481247129</v>
      </c>
      <c r="AS33">
        <f t="shared" si="44"/>
        <v>53.465757722186872</v>
      </c>
      <c r="AT33">
        <f t="shared" si="45"/>
        <v>34.649423951434919</v>
      </c>
      <c r="AU33">
        <f t="shared" si="46"/>
        <v>29.083258628845215</v>
      </c>
      <c r="AV33">
        <f t="shared" si="47"/>
        <v>4.0411896216270389</v>
      </c>
      <c r="AW33">
        <f t="shared" si="48"/>
        <v>0.22371205448000317</v>
      </c>
      <c r="AX33">
        <f t="shared" si="49"/>
        <v>1.4348656074246682</v>
      </c>
      <c r="AY33">
        <f t="shared" si="50"/>
        <v>2.6063240142023707</v>
      </c>
      <c r="AZ33">
        <f t="shared" si="51"/>
        <v>0.14070714762301456</v>
      </c>
      <c r="BA33">
        <f t="shared" si="52"/>
        <v>16.258071007734337</v>
      </c>
      <c r="BB33">
        <f t="shared" si="53"/>
        <v>0.53917285331512876</v>
      </c>
      <c r="BC33">
        <f t="shared" si="54"/>
        <v>35.712148914611355</v>
      </c>
      <c r="BD33">
        <f t="shared" si="55"/>
        <v>389.28725371541151</v>
      </c>
      <c r="BE33">
        <f t="shared" si="56"/>
        <v>2.127636634600134E-2</v>
      </c>
    </row>
    <row r="34" spans="1:115" x14ac:dyDescent="0.25">
      <c r="A34" s="1">
        <v>19</v>
      </c>
      <c r="B34" s="1" t="s">
        <v>85</v>
      </c>
      <c r="C34" s="1">
        <v>21060206</v>
      </c>
      <c r="D34" s="1">
        <v>1</v>
      </c>
      <c r="E34" s="1">
        <v>0</v>
      </c>
      <c r="F34">
        <f t="shared" si="29"/>
        <v>23.093522687855852</v>
      </c>
      <c r="G34">
        <f t="shared" si="30"/>
        <v>0.23418292911595606</v>
      </c>
      <c r="H34">
        <f t="shared" si="31"/>
        <v>213.97315969391383</v>
      </c>
      <c r="I34">
        <f t="shared" si="32"/>
        <v>8.0502213423102695</v>
      </c>
      <c r="J34">
        <f t="shared" si="33"/>
        <v>2.6426029959097175</v>
      </c>
      <c r="K34">
        <f t="shared" si="34"/>
        <v>29.238199234008789</v>
      </c>
      <c r="L34" s="1">
        <v>0.85175444099999997</v>
      </c>
      <c r="M34">
        <f t="shared" si="35"/>
        <v>2.550375801449547</v>
      </c>
      <c r="N34" s="1">
        <v>1</v>
      </c>
      <c r="O34">
        <f t="shared" si="36"/>
        <v>5.100751602899094</v>
      </c>
      <c r="P34" s="1">
        <v>28.932432174682617</v>
      </c>
      <c r="Q34" s="1">
        <v>29.238199234008789</v>
      </c>
      <c r="R34" s="1">
        <v>29.041296005249023</v>
      </c>
      <c r="S34" s="1">
        <v>399.85043334960937</v>
      </c>
      <c r="T34" s="1">
        <v>395.373046875</v>
      </c>
      <c r="U34" s="1">
        <v>17.471530914306641</v>
      </c>
      <c r="V34" s="1">
        <v>18.81744384765625</v>
      </c>
      <c r="W34" s="1">
        <v>33.257106781005859</v>
      </c>
      <c r="X34" s="1">
        <v>35.819053649902344</v>
      </c>
      <c r="Y34" s="1">
        <v>499.86770629882812</v>
      </c>
      <c r="Z34" s="1">
        <v>1499.8670654296875</v>
      </c>
      <c r="AA34" s="1">
        <v>0.23116941750049591</v>
      </c>
      <c r="AB34" s="1">
        <v>76.255744934082031</v>
      </c>
      <c r="AC34" s="1">
        <v>1.94708251953125</v>
      </c>
      <c r="AD34" s="1">
        <v>0.3551289439201355</v>
      </c>
      <c r="AE34" s="1">
        <v>1</v>
      </c>
      <c r="AF34" s="1">
        <v>-0.21956524252891541</v>
      </c>
      <c r="AG34" s="1">
        <v>2.737391471862793</v>
      </c>
      <c r="AH34" s="1">
        <v>1</v>
      </c>
      <c r="AI34" s="1">
        <v>0</v>
      </c>
      <c r="AJ34" s="1">
        <v>0.15999999642372131</v>
      </c>
      <c r="AK34" s="1">
        <v>111115</v>
      </c>
      <c r="AL34">
        <f t="shared" si="37"/>
        <v>5.8686832992847062</v>
      </c>
      <c r="AM34">
        <f t="shared" si="38"/>
        <v>8.0502213423102702E-3</v>
      </c>
      <c r="AN34">
        <f t="shared" si="39"/>
        <v>302.38819923400877</v>
      </c>
      <c r="AO34">
        <f t="shared" si="40"/>
        <v>302.08243217468259</v>
      </c>
      <c r="AP34">
        <f t="shared" si="41"/>
        <v>239.97872510480738</v>
      </c>
      <c r="AQ34">
        <f t="shared" si="42"/>
        <v>-0.82986145479758189</v>
      </c>
      <c r="AR34">
        <f t="shared" si="43"/>
        <v>4.0775411942680035</v>
      </c>
      <c r="AS34">
        <f t="shared" si="44"/>
        <v>53.471921332520765</v>
      </c>
      <c r="AT34">
        <f t="shared" si="45"/>
        <v>34.654477484864515</v>
      </c>
      <c r="AU34">
        <f t="shared" si="46"/>
        <v>29.085315704345703</v>
      </c>
      <c r="AV34">
        <f t="shared" si="47"/>
        <v>4.0416703876834941</v>
      </c>
      <c r="AW34">
        <f t="shared" si="48"/>
        <v>0.22390320703872663</v>
      </c>
      <c r="AX34">
        <f t="shared" si="49"/>
        <v>1.4349381983582861</v>
      </c>
      <c r="AY34">
        <f t="shared" si="50"/>
        <v>2.606732189325208</v>
      </c>
      <c r="AZ34">
        <f t="shared" si="51"/>
        <v>0.14082813944003317</v>
      </c>
      <c r="BA34">
        <f t="shared" si="52"/>
        <v>16.316682688358696</v>
      </c>
      <c r="BB34">
        <f t="shared" si="53"/>
        <v>0.54119308684580858</v>
      </c>
      <c r="BC34">
        <f t="shared" si="54"/>
        <v>35.712461342071691</v>
      </c>
      <c r="BD34">
        <f t="shared" si="55"/>
        <v>389.26095633311087</v>
      </c>
      <c r="BE34">
        <f t="shared" si="56"/>
        <v>2.1186983251835465E-2</v>
      </c>
    </row>
    <row r="35" spans="1:115" x14ac:dyDescent="0.25">
      <c r="A35" s="1">
        <v>20</v>
      </c>
      <c r="B35" s="1" t="s">
        <v>85</v>
      </c>
      <c r="C35" s="1">
        <v>21060206</v>
      </c>
      <c r="D35" s="1">
        <v>1</v>
      </c>
      <c r="E35" s="1">
        <v>0</v>
      </c>
      <c r="F35">
        <f t="shared" si="29"/>
        <v>22.811413829928799</v>
      </c>
      <c r="G35">
        <f t="shared" si="30"/>
        <v>0.23454535000217883</v>
      </c>
      <c r="H35">
        <f t="shared" si="31"/>
        <v>216.12984816311467</v>
      </c>
      <c r="I35">
        <f t="shared" si="32"/>
        <v>8.063058933802612</v>
      </c>
      <c r="J35">
        <f t="shared" si="33"/>
        <v>2.6428954093147232</v>
      </c>
      <c r="K35">
        <f t="shared" si="34"/>
        <v>29.240161895751953</v>
      </c>
      <c r="L35" s="1">
        <v>0.85175444099999997</v>
      </c>
      <c r="M35">
        <f t="shared" si="35"/>
        <v>2.550375801449547</v>
      </c>
      <c r="N35" s="1">
        <v>1</v>
      </c>
      <c r="O35">
        <f t="shared" si="36"/>
        <v>5.100751602899094</v>
      </c>
      <c r="P35" s="1">
        <v>28.934909820556641</v>
      </c>
      <c r="Q35" s="1">
        <v>29.240161895751953</v>
      </c>
      <c r="R35" s="1">
        <v>29.041309356689453</v>
      </c>
      <c r="S35" s="1">
        <v>399.77847290039062</v>
      </c>
      <c r="T35" s="1">
        <v>395.34848022460937</v>
      </c>
      <c r="U35" s="1">
        <v>17.471662521362305</v>
      </c>
      <c r="V35" s="1">
        <v>18.819671630859375</v>
      </c>
      <c r="W35" s="1">
        <v>33.252586364746094</v>
      </c>
      <c r="X35" s="1">
        <v>35.818157196044922</v>
      </c>
      <c r="Y35" s="1">
        <v>499.88516235351563</v>
      </c>
      <c r="Z35" s="1">
        <v>1499.864501953125</v>
      </c>
      <c r="AA35" s="1">
        <v>0.21575863659381866</v>
      </c>
      <c r="AB35" s="1">
        <v>76.255744934082031</v>
      </c>
      <c r="AC35" s="1">
        <v>1.94708251953125</v>
      </c>
      <c r="AD35" s="1">
        <v>0.3551289439201355</v>
      </c>
      <c r="AE35" s="1">
        <v>1</v>
      </c>
      <c r="AF35" s="1">
        <v>-0.21956524252891541</v>
      </c>
      <c r="AG35" s="1">
        <v>2.737391471862793</v>
      </c>
      <c r="AH35" s="1">
        <v>1</v>
      </c>
      <c r="AI35" s="1">
        <v>0</v>
      </c>
      <c r="AJ35" s="1">
        <v>0.15999999642372131</v>
      </c>
      <c r="AK35" s="1">
        <v>111115</v>
      </c>
      <c r="AL35">
        <f t="shared" si="37"/>
        <v>5.8688882416230985</v>
      </c>
      <c r="AM35">
        <f t="shared" si="38"/>
        <v>8.0630589338026113E-3</v>
      </c>
      <c r="AN35">
        <f t="shared" si="39"/>
        <v>302.39016189575193</v>
      </c>
      <c r="AO35">
        <f t="shared" si="40"/>
        <v>302.08490982055662</v>
      </c>
      <c r="AP35">
        <f t="shared" si="41"/>
        <v>239.97831494856655</v>
      </c>
      <c r="AQ35">
        <f t="shared" si="42"/>
        <v>-0.83377957529482138</v>
      </c>
      <c r="AR35">
        <f t="shared" si="43"/>
        <v>4.0780034889407153</v>
      </c>
      <c r="AS35">
        <f t="shared" si="44"/>
        <v>53.477983756710728</v>
      </c>
      <c r="AT35">
        <f t="shared" si="45"/>
        <v>34.658312125851353</v>
      </c>
      <c r="AU35">
        <f t="shared" si="46"/>
        <v>29.087535858154297</v>
      </c>
      <c r="AV35">
        <f t="shared" si="47"/>
        <v>4.0421893232782731</v>
      </c>
      <c r="AW35">
        <f t="shared" si="48"/>
        <v>0.22423448601592408</v>
      </c>
      <c r="AX35">
        <f t="shared" si="49"/>
        <v>1.4351080796259921</v>
      </c>
      <c r="AY35">
        <f t="shared" si="50"/>
        <v>2.607081243652281</v>
      </c>
      <c r="AZ35">
        <f t="shared" si="51"/>
        <v>0.14103782870367171</v>
      </c>
      <c r="BA35">
        <f t="shared" si="52"/>
        <v>16.481142574168349</v>
      </c>
      <c r="BB35">
        <f t="shared" si="53"/>
        <v>0.54668187428044446</v>
      </c>
      <c r="BC35">
        <f t="shared" si="54"/>
        <v>35.716726848883596</v>
      </c>
      <c r="BD35">
        <f t="shared" si="55"/>
        <v>389.31105455328264</v>
      </c>
      <c r="BE35">
        <f t="shared" si="56"/>
        <v>2.0927970764542028E-2</v>
      </c>
    </row>
    <row r="36" spans="1:115" x14ac:dyDescent="0.25">
      <c r="A36" s="1">
        <v>21</v>
      </c>
      <c r="B36" s="1" t="s">
        <v>86</v>
      </c>
      <c r="C36" s="1">
        <v>21060206</v>
      </c>
      <c r="D36" s="1">
        <v>1</v>
      </c>
      <c r="E36" s="1">
        <v>0</v>
      </c>
      <c r="F36">
        <f t="shared" si="29"/>
        <v>22.440458980311114</v>
      </c>
      <c r="G36">
        <f t="shared" si="30"/>
        <v>0.23524013152727341</v>
      </c>
      <c r="H36">
        <f t="shared" si="31"/>
        <v>219.08278939346013</v>
      </c>
      <c r="I36">
        <f t="shared" si="32"/>
        <v>8.0866168572655415</v>
      </c>
      <c r="J36">
        <f t="shared" si="33"/>
        <v>2.6431309721784713</v>
      </c>
      <c r="K36">
        <f t="shared" si="34"/>
        <v>29.24200439453125</v>
      </c>
      <c r="L36" s="1">
        <v>0.85175444099999997</v>
      </c>
      <c r="M36">
        <f t="shared" si="35"/>
        <v>2.550375801449547</v>
      </c>
      <c r="N36" s="1">
        <v>1</v>
      </c>
      <c r="O36">
        <f t="shared" si="36"/>
        <v>5.100751602899094</v>
      </c>
      <c r="P36" s="1">
        <v>28.937839508056641</v>
      </c>
      <c r="Q36" s="1">
        <v>29.24200439453125</v>
      </c>
      <c r="R36" s="1">
        <v>29.041618347167969</v>
      </c>
      <c r="S36" s="1">
        <v>399.67184448242187</v>
      </c>
      <c r="T36" s="1">
        <v>395.30349731445312</v>
      </c>
      <c r="U36" s="1">
        <v>17.470252990722656</v>
      </c>
      <c r="V36" s="1">
        <v>18.822208404541016</v>
      </c>
      <c r="W36" s="1">
        <v>33.244380950927734</v>
      </c>
      <c r="X36" s="1">
        <v>35.817035675048828</v>
      </c>
      <c r="Y36" s="1">
        <v>499.8809814453125</v>
      </c>
      <c r="Z36" s="1">
        <v>1499.875244140625</v>
      </c>
      <c r="AA36" s="1">
        <v>0.18375071883201599</v>
      </c>
      <c r="AB36" s="1">
        <v>76.256011962890625</v>
      </c>
      <c r="AC36" s="1">
        <v>1.94708251953125</v>
      </c>
      <c r="AD36" s="1">
        <v>0.3551289439201355</v>
      </c>
      <c r="AE36" s="1">
        <v>1</v>
      </c>
      <c r="AF36" s="1">
        <v>-0.21956524252891541</v>
      </c>
      <c r="AG36" s="1">
        <v>2.737391471862793</v>
      </c>
      <c r="AH36" s="1">
        <v>1</v>
      </c>
      <c r="AI36" s="1">
        <v>0</v>
      </c>
      <c r="AJ36" s="1">
        <v>0.15999999642372131</v>
      </c>
      <c r="AK36" s="1">
        <v>111115</v>
      </c>
      <c r="AL36">
        <f t="shared" si="37"/>
        <v>5.8688391557833093</v>
      </c>
      <c r="AM36">
        <f t="shared" si="38"/>
        <v>8.0866168572655411E-3</v>
      </c>
      <c r="AN36">
        <f t="shared" si="39"/>
        <v>302.39200439453123</v>
      </c>
      <c r="AO36">
        <f t="shared" si="40"/>
        <v>302.08783950805662</v>
      </c>
      <c r="AP36">
        <f t="shared" si="41"/>
        <v>239.98003369852813</v>
      </c>
      <c r="AQ36">
        <f t="shared" si="42"/>
        <v>-0.84094126613670439</v>
      </c>
      <c r="AR36">
        <f t="shared" si="43"/>
        <v>4.0784375214431714</v>
      </c>
      <c r="AS36">
        <f t="shared" si="44"/>
        <v>53.483488271428492</v>
      </c>
      <c r="AT36">
        <f t="shared" si="45"/>
        <v>34.661279866887476</v>
      </c>
      <c r="AU36">
        <f t="shared" si="46"/>
        <v>29.089921951293945</v>
      </c>
      <c r="AV36">
        <f t="shared" si="47"/>
        <v>4.0427471100675438</v>
      </c>
      <c r="AW36">
        <f t="shared" si="48"/>
        <v>0.22486944089746161</v>
      </c>
      <c r="AX36">
        <f t="shared" si="49"/>
        <v>1.4353065492647001</v>
      </c>
      <c r="AY36">
        <f t="shared" si="50"/>
        <v>2.6074405608028437</v>
      </c>
      <c r="AZ36">
        <f t="shared" si="51"/>
        <v>0.14143974636038992</v>
      </c>
      <c r="BA36">
        <f t="shared" si="52"/>
        <v>16.706379808851143</v>
      </c>
      <c r="BB36">
        <f t="shared" si="53"/>
        <v>0.55421414402308145</v>
      </c>
      <c r="BC36">
        <f t="shared" si="54"/>
        <v>35.725940807949797</v>
      </c>
      <c r="BD36">
        <f t="shared" si="55"/>
        <v>389.36425110489421</v>
      </c>
      <c r="BE36">
        <f t="shared" si="56"/>
        <v>2.059014167219583E-2</v>
      </c>
    </row>
    <row r="37" spans="1:115" x14ac:dyDescent="0.25">
      <c r="A37" s="1">
        <v>22</v>
      </c>
      <c r="B37" s="1" t="s">
        <v>86</v>
      </c>
      <c r="C37" s="1">
        <v>21060206</v>
      </c>
      <c r="D37" s="1">
        <v>1</v>
      </c>
      <c r="E37" s="1">
        <v>0</v>
      </c>
      <c r="F37">
        <f t="shared" si="29"/>
        <v>21.674720779724097</v>
      </c>
      <c r="G37">
        <f t="shared" si="30"/>
        <v>0.23516216006036667</v>
      </c>
      <c r="H37">
        <f t="shared" si="31"/>
        <v>224.30315483299867</v>
      </c>
      <c r="I37">
        <f t="shared" si="32"/>
        <v>8.0849713641598093</v>
      </c>
      <c r="J37">
        <f t="shared" si="33"/>
        <v>2.6434248524620516</v>
      </c>
      <c r="K37">
        <f t="shared" si="34"/>
        <v>29.243253707885742</v>
      </c>
      <c r="L37" s="1">
        <v>0.85175444099999997</v>
      </c>
      <c r="M37">
        <f t="shared" si="35"/>
        <v>2.550375801449547</v>
      </c>
      <c r="N37" s="1">
        <v>1</v>
      </c>
      <c r="O37">
        <f t="shared" si="36"/>
        <v>5.100751602899094</v>
      </c>
      <c r="P37" s="1">
        <v>28.940427780151367</v>
      </c>
      <c r="Q37" s="1">
        <v>29.243253707885742</v>
      </c>
      <c r="R37" s="1">
        <v>29.041679382324219</v>
      </c>
      <c r="S37" s="1">
        <v>399.5479736328125</v>
      </c>
      <c r="T37" s="1">
        <v>395.31033325195312</v>
      </c>
      <c r="U37" s="1">
        <v>17.470579147338867</v>
      </c>
      <c r="V37" s="1">
        <v>18.82221794128418</v>
      </c>
      <c r="W37" s="1">
        <v>33.240016937255859</v>
      </c>
      <c r="X37" s="1">
        <v>35.811679840087891</v>
      </c>
      <c r="Y37" s="1">
        <v>499.89633178710937</v>
      </c>
      <c r="Z37" s="1">
        <v>1499.895263671875</v>
      </c>
      <c r="AA37" s="1">
        <v>0.23828533291816711</v>
      </c>
      <c r="AB37" s="1">
        <v>76.255996704101562</v>
      </c>
      <c r="AC37" s="1">
        <v>1.94708251953125</v>
      </c>
      <c r="AD37" s="1">
        <v>0.3551289439201355</v>
      </c>
      <c r="AE37" s="1">
        <v>1</v>
      </c>
      <c r="AF37" s="1">
        <v>-0.21956524252891541</v>
      </c>
      <c r="AG37" s="1">
        <v>2.737391471862793</v>
      </c>
      <c r="AH37" s="1">
        <v>1</v>
      </c>
      <c r="AI37" s="1">
        <v>0</v>
      </c>
      <c r="AJ37" s="1">
        <v>0.15999999642372131</v>
      </c>
      <c r="AK37" s="1">
        <v>111115</v>
      </c>
      <c r="AL37">
        <f t="shared" si="37"/>
        <v>5.8690193760564071</v>
      </c>
      <c r="AM37">
        <f t="shared" si="38"/>
        <v>8.0849713641598098E-3</v>
      </c>
      <c r="AN37">
        <f t="shared" si="39"/>
        <v>302.39325370788572</v>
      </c>
      <c r="AO37">
        <f t="shared" si="40"/>
        <v>302.09042778015134</v>
      </c>
      <c r="AP37">
        <f t="shared" si="41"/>
        <v>239.98323682345654</v>
      </c>
      <c r="AQ37">
        <f t="shared" si="42"/>
        <v>-0.84029964386261913</v>
      </c>
      <c r="AR37">
        <f t="shared" si="43"/>
        <v>4.0787318417564995</v>
      </c>
      <c r="AS37">
        <f t="shared" si="44"/>
        <v>53.487358608442626</v>
      </c>
      <c r="AT37">
        <f t="shared" si="45"/>
        <v>34.665140667158447</v>
      </c>
      <c r="AU37">
        <f t="shared" si="46"/>
        <v>29.091840744018555</v>
      </c>
      <c r="AV37">
        <f t="shared" si="47"/>
        <v>4.0431957067201312</v>
      </c>
      <c r="AW37">
        <f t="shared" si="48"/>
        <v>0.22479819167914122</v>
      </c>
      <c r="AX37">
        <f t="shared" si="49"/>
        <v>1.4353069892944477</v>
      </c>
      <c r="AY37">
        <f t="shared" si="50"/>
        <v>2.6078887174256833</v>
      </c>
      <c r="AZ37">
        <f t="shared" si="51"/>
        <v>0.1413946458697376</v>
      </c>
      <c r="BA37">
        <f t="shared" si="52"/>
        <v>17.104460635664733</v>
      </c>
      <c r="BB37">
        <f t="shared" si="53"/>
        <v>0.56741030012498528</v>
      </c>
      <c r="BC37">
        <f t="shared" si="54"/>
        <v>35.722364303304076</v>
      </c>
      <c r="BD37">
        <f t="shared" si="55"/>
        <v>389.57375258097971</v>
      </c>
      <c r="BE37">
        <f t="shared" si="56"/>
        <v>1.9874857244258342E-2</v>
      </c>
    </row>
    <row r="38" spans="1:115" x14ac:dyDescent="0.25">
      <c r="A38" s="1">
        <v>23</v>
      </c>
      <c r="B38" s="1" t="s">
        <v>87</v>
      </c>
      <c r="C38" s="1">
        <v>21060206</v>
      </c>
      <c r="D38" s="1">
        <v>1</v>
      </c>
      <c r="E38" s="1">
        <v>0</v>
      </c>
      <c r="F38">
        <f t="shared" si="29"/>
        <v>21.506323452515129</v>
      </c>
      <c r="G38">
        <f t="shared" si="30"/>
        <v>0.2352934997347281</v>
      </c>
      <c r="H38">
        <f t="shared" si="31"/>
        <v>225.51088572277354</v>
      </c>
      <c r="I38">
        <f t="shared" si="32"/>
        <v>8.0906824895639566</v>
      </c>
      <c r="J38">
        <f t="shared" si="33"/>
        <v>2.6438620814435443</v>
      </c>
      <c r="K38">
        <f t="shared" si="34"/>
        <v>29.245559692382813</v>
      </c>
      <c r="L38" s="1">
        <v>0.85175444099999997</v>
      </c>
      <c r="M38">
        <f t="shared" si="35"/>
        <v>2.550375801449547</v>
      </c>
      <c r="N38" s="1">
        <v>1</v>
      </c>
      <c r="O38">
        <f t="shared" si="36"/>
        <v>5.100751602899094</v>
      </c>
      <c r="P38" s="1">
        <v>28.942869186401367</v>
      </c>
      <c r="Q38" s="1">
        <v>29.245559692382813</v>
      </c>
      <c r="R38" s="1">
        <v>29.041688919067383</v>
      </c>
      <c r="S38" s="1">
        <v>399.491455078125</v>
      </c>
      <c r="T38" s="1">
        <v>395.28213500976562</v>
      </c>
      <c r="U38" s="1">
        <v>17.47105598449707</v>
      </c>
      <c r="V38" s="1">
        <v>18.82365608215332</v>
      </c>
      <c r="W38" s="1">
        <v>33.236141204833984</v>
      </c>
      <c r="X38" s="1">
        <v>35.80926513671875</v>
      </c>
      <c r="Y38" s="1">
        <v>499.8931884765625</v>
      </c>
      <c r="Z38" s="1">
        <v>1499.88671875</v>
      </c>
      <c r="AA38" s="1">
        <v>0.23117326200008392</v>
      </c>
      <c r="AB38" s="1">
        <v>76.255805969238281</v>
      </c>
      <c r="AC38" s="1">
        <v>1.94708251953125</v>
      </c>
      <c r="AD38" s="1">
        <v>0.3551289439201355</v>
      </c>
      <c r="AE38" s="1">
        <v>1</v>
      </c>
      <c r="AF38" s="1">
        <v>-0.21956524252891541</v>
      </c>
      <c r="AG38" s="1">
        <v>2.737391471862793</v>
      </c>
      <c r="AH38" s="1">
        <v>1</v>
      </c>
      <c r="AI38" s="1">
        <v>0</v>
      </c>
      <c r="AJ38" s="1">
        <v>0.15999999642372131</v>
      </c>
      <c r="AK38" s="1">
        <v>111115</v>
      </c>
      <c r="AL38">
        <f t="shared" si="37"/>
        <v>5.8689824721038635</v>
      </c>
      <c r="AM38">
        <f t="shared" si="38"/>
        <v>8.0906824895639572E-3</v>
      </c>
      <c r="AN38">
        <f t="shared" si="39"/>
        <v>302.39555969238279</v>
      </c>
      <c r="AO38">
        <f t="shared" si="40"/>
        <v>302.09286918640134</v>
      </c>
      <c r="AP38">
        <f t="shared" si="41"/>
        <v>239.9818696359871</v>
      </c>
      <c r="AQ38">
        <f t="shared" si="42"/>
        <v>-0.84205812935006874</v>
      </c>
      <c r="AR38">
        <f t="shared" si="43"/>
        <v>4.0792751472758999</v>
      </c>
      <c r="AS38">
        <f t="shared" si="44"/>
        <v>53.494617169497708</v>
      </c>
      <c r="AT38">
        <f t="shared" si="45"/>
        <v>34.670961087344388</v>
      </c>
      <c r="AU38">
        <f t="shared" si="46"/>
        <v>29.09421443939209</v>
      </c>
      <c r="AV38">
        <f t="shared" si="47"/>
        <v>4.0437507156180592</v>
      </c>
      <c r="AW38">
        <f t="shared" si="48"/>
        <v>0.22491820680662114</v>
      </c>
      <c r="AX38">
        <f t="shared" si="49"/>
        <v>1.4354130658323556</v>
      </c>
      <c r="AY38">
        <f t="shared" si="50"/>
        <v>2.6083376497857036</v>
      </c>
      <c r="AZ38">
        <f t="shared" si="51"/>
        <v>0.1414706151048952</v>
      </c>
      <c r="BA38">
        <f t="shared" si="52"/>
        <v>17.196514345626884</v>
      </c>
      <c r="BB38">
        <f t="shared" si="53"/>
        <v>0.57050614168839731</v>
      </c>
      <c r="BC38">
        <f t="shared" si="54"/>
        <v>35.721587141419597</v>
      </c>
      <c r="BD38">
        <f t="shared" si="55"/>
        <v>389.59012353357576</v>
      </c>
      <c r="BE38">
        <f t="shared" si="56"/>
        <v>1.9719185905757861E-2</v>
      </c>
    </row>
    <row r="39" spans="1:115" x14ac:dyDescent="0.25">
      <c r="A39" s="1">
        <v>24</v>
      </c>
      <c r="B39" s="1" t="s">
        <v>87</v>
      </c>
      <c r="C39" s="1">
        <v>21060206</v>
      </c>
      <c r="D39" s="1">
        <v>1</v>
      </c>
      <c r="E39" s="1">
        <v>0</v>
      </c>
      <c r="F39">
        <f t="shared" si="29"/>
        <v>21.490775736712372</v>
      </c>
      <c r="G39">
        <f t="shared" si="30"/>
        <v>0.23565662127757975</v>
      </c>
      <c r="H39">
        <f t="shared" si="31"/>
        <v>225.79662582303169</v>
      </c>
      <c r="I39">
        <f t="shared" si="32"/>
        <v>8.1056535920177168</v>
      </c>
      <c r="J39">
        <f t="shared" si="33"/>
        <v>2.6448279193174971</v>
      </c>
      <c r="K39">
        <f t="shared" si="34"/>
        <v>29.249868392944336</v>
      </c>
      <c r="L39" s="1">
        <v>0.85175444099999997</v>
      </c>
      <c r="M39">
        <f t="shared" si="35"/>
        <v>2.550375801449547</v>
      </c>
      <c r="N39" s="1">
        <v>1</v>
      </c>
      <c r="O39">
        <f t="shared" si="36"/>
        <v>5.100751602899094</v>
      </c>
      <c r="P39" s="1">
        <v>28.945207595825195</v>
      </c>
      <c r="Q39" s="1">
        <v>29.249868392944336</v>
      </c>
      <c r="R39" s="1">
        <v>29.041559219360352</v>
      </c>
      <c r="S39" s="1">
        <v>399.45413208007812</v>
      </c>
      <c r="T39" s="1">
        <v>395.24642944335937</v>
      </c>
      <c r="U39" s="1">
        <v>17.469219207763672</v>
      </c>
      <c r="V39" s="1">
        <v>18.824344635009766</v>
      </c>
      <c r="W39" s="1">
        <v>33.228080749511719</v>
      </c>
      <c r="X39" s="1">
        <v>35.805652618408203</v>
      </c>
      <c r="Y39" s="1">
        <v>499.88455200195312</v>
      </c>
      <c r="Z39" s="1">
        <v>1499.929931640625</v>
      </c>
      <c r="AA39" s="1">
        <v>0.25962504744529724</v>
      </c>
      <c r="AB39" s="1">
        <v>76.255645751953125</v>
      </c>
      <c r="AC39" s="1">
        <v>1.94708251953125</v>
      </c>
      <c r="AD39" s="1">
        <v>0.3551289439201355</v>
      </c>
      <c r="AE39" s="1">
        <v>1</v>
      </c>
      <c r="AF39" s="1">
        <v>-0.21956524252891541</v>
      </c>
      <c r="AG39" s="1">
        <v>2.737391471862793</v>
      </c>
      <c r="AH39" s="1">
        <v>1</v>
      </c>
      <c r="AI39" s="1">
        <v>0</v>
      </c>
      <c r="AJ39" s="1">
        <v>0.15999999642372131</v>
      </c>
      <c r="AK39" s="1">
        <v>111115</v>
      </c>
      <c r="AL39">
        <f t="shared" si="37"/>
        <v>5.8688810758070709</v>
      </c>
      <c r="AM39">
        <f t="shared" si="38"/>
        <v>8.105653592017717E-3</v>
      </c>
      <c r="AN39">
        <f t="shared" si="39"/>
        <v>302.39986839294431</v>
      </c>
      <c r="AO39">
        <f t="shared" si="40"/>
        <v>302.09520759582517</v>
      </c>
      <c r="AP39">
        <f t="shared" si="41"/>
        <v>239.98878369833255</v>
      </c>
      <c r="AQ39">
        <f t="shared" si="42"/>
        <v>-0.84678832531534154</v>
      </c>
      <c r="AR39">
        <f t="shared" si="43"/>
        <v>4.0802904753174811</v>
      </c>
      <c r="AS39">
        <f t="shared" si="44"/>
        <v>53.508044356348179</v>
      </c>
      <c r="AT39">
        <f t="shared" si="45"/>
        <v>34.683699721338414</v>
      </c>
      <c r="AU39">
        <f t="shared" si="46"/>
        <v>29.097537994384766</v>
      </c>
      <c r="AV39">
        <f t="shared" si="47"/>
        <v>4.0445279288893694</v>
      </c>
      <c r="AW39">
        <f t="shared" si="48"/>
        <v>0.22524998804806651</v>
      </c>
      <c r="AX39">
        <f t="shared" si="49"/>
        <v>1.4354625559999841</v>
      </c>
      <c r="AY39">
        <f t="shared" si="50"/>
        <v>2.6090653728893853</v>
      </c>
      <c r="AZ39">
        <f t="shared" si="51"/>
        <v>0.14168063438045303</v>
      </c>
      <c r="BA39">
        <f t="shared" si="52"/>
        <v>17.218267510747417</v>
      </c>
      <c r="BB39">
        <f t="shared" si="53"/>
        <v>0.57128062141138047</v>
      </c>
      <c r="BC39">
        <f t="shared" si="54"/>
        <v>35.718009775190907</v>
      </c>
      <c r="BD39">
        <f t="shared" si="55"/>
        <v>389.55853293256439</v>
      </c>
      <c r="BE39">
        <f t="shared" si="56"/>
        <v>1.9704554590598763E-2</v>
      </c>
    </row>
    <row r="40" spans="1:115" x14ac:dyDescent="0.25">
      <c r="A40" s="1">
        <v>25</v>
      </c>
      <c r="B40" s="1" t="s">
        <v>88</v>
      </c>
      <c r="C40" s="1">
        <v>21060206</v>
      </c>
      <c r="D40" s="1">
        <v>1</v>
      </c>
      <c r="E40" s="1">
        <v>0</v>
      </c>
      <c r="F40">
        <f t="shared" si="29"/>
        <v>21.511085044289516</v>
      </c>
      <c r="G40">
        <f t="shared" si="30"/>
        <v>0.23605513087384319</v>
      </c>
      <c r="H40">
        <f t="shared" si="31"/>
        <v>225.86203550323509</v>
      </c>
      <c r="I40">
        <f t="shared" si="32"/>
        <v>8.1204402075053732</v>
      </c>
      <c r="J40">
        <f t="shared" si="33"/>
        <v>2.6453495357544936</v>
      </c>
      <c r="K40">
        <f t="shared" si="34"/>
        <v>29.252765655517578</v>
      </c>
      <c r="L40" s="1">
        <v>0.85175444099999997</v>
      </c>
      <c r="M40">
        <f t="shared" si="35"/>
        <v>2.550375801449547</v>
      </c>
      <c r="N40" s="1">
        <v>1</v>
      </c>
      <c r="O40">
        <f t="shared" si="36"/>
        <v>5.100751602899094</v>
      </c>
      <c r="P40" s="1">
        <v>28.947704315185547</v>
      </c>
      <c r="Q40" s="1">
        <v>29.252765655517578</v>
      </c>
      <c r="R40" s="1">
        <v>29.041624069213867</v>
      </c>
      <c r="S40" s="1">
        <v>399.4251708984375</v>
      </c>
      <c r="T40" s="1">
        <v>395.21304321289062</v>
      </c>
      <c r="U40" s="1">
        <v>17.468944549560547</v>
      </c>
      <c r="V40" s="1">
        <v>18.826543807983398</v>
      </c>
      <c r="W40" s="1">
        <v>33.222602844238281</v>
      </c>
      <c r="X40" s="1">
        <v>35.804500579833984</v>
      </c>
      <c r="Y40" s="1">
        <v>499.88278198242187</v>
      </c>
      <c r="Z40" s="1">
        <v>1499.947509765625</v>
      </c>
      <c r="AA40" s="1">
        <v>0.27978223562240601</v>
      </c>
      <c r="AB40" s="1">
        <v>76.255302429199219</v>
      </c>
      <c r="AC40" s="1">
        <v>1.94708251953125</v>
      </c>
      <c r="AD40" s="1">
        <v>0.3551289439201355</v>
      </c>
      <c r="AE40" s="1">
        <v>1</v>
      </c>
      <c r="AF40" s="1">
        <v>-0.21956524252891541</v>
      </c>
      <c r="AG40" s="1">
        <v>2.737391471862793</v>
      </c>
      <c r="AH40" s="1">
        <v>1</v>
      </c>
      <c r="AI40" s="1">
        <v>0</v>
      </c>
      <c r="AJ40" s="1">
        <v>0.15999999642372131</v>
      </c>
      <c r="AK40" s="1">
        <v>111115</v>
      </c>
      <c r="AL40">
        <f t="shared" si="37"/>
        <v>5.8688602949405908</v>
      </c>
      <c r="AM40">
        <f t="shared" si="38"/>
        <v>8.1204402075053736E-3</v>
      </c>
      <c r="AN40">
        <f t="shared" si="39"/>
        <v>302.40276565551756</v>
      </c>
      <c r="AO40">
        <f t="shared" si="40"/>
        <v>302.09770431518552</v>
      </c>
      <c r="AP40">
        <f t="shared" si="41"/>
        <v>239.99159619826969</v>
      </c>
      <c r="AQ40">
        <f t="shared" si="42"/>
        <v>-0.8513605135445389</v>
      </c>
      <c r="AR40">
        <f t="shared" si="43"/>
        <v>4.0809733275288353</v>
      </c>
      <c r="AS40">
        <f t="shared" si="44"/>
        <v>53.517240080686818</v>
      </c>
      <c r="AT40">
        <f t="shared" si="45"/>
        <v>34.69069627270342</v>
      </c>
      <c r="AU40">
        <f t="shared" si="46"/>
        <v>29.100234985351562</v>
      </c>
      <c r="AV40">
        <f t="shared" si="47"/>
        <v>4.0451587159039306</v>
      </c>
      <c r="AW40">
        <f t="shared" si="48"/>
        <v>0.22561405110619087</v>
      </c>
      <c r="AX40">
        <f t="shared" si="49"/>
        <v>1.435623791774342</v>
      </c>
      <c r="AY40">
        <f t="shared" si="50"/>
        <v>2.6095349241295889</v>
      </c>
      <c r="AZ40">
        <f t="shared" si="51"/>
        <v>0.14191109276441746</v>
      </c>
      <c r="BA40">
        <f t="shared" si="52"/>
        <v>17.223177824573721</v>
      </c>
      <c r="BB40">
        <f t="shared" si="53"/>
        <v>0.57149438608373382</v>
      </c>
      <c r="BC40">
        <f t="shared" si="54"/>
        <v>35.720510386375203</v>
      </c>
      <c r="BD40">
        <f t="shared" si="55"/>
        <v>389.51977150107359</v>
      </c>
      <c r="BE40">
        <f t="shared" si="56"/>
        <v>1.9726519498243906E-2</v>
      </c>
    </row>
    <row r="41" spans="1:115" x14ac:dyDescent="0.25">
      <c r="A41" s="1">
        <v>26</v>
      </c>
      <c r="B41" s="1" t="s">
        <v>88</v>
      </c>
      <c r="C41" s="1">
        <v>21060206</v>
      </c>
      <c r="D41" s="1">
        <v>1</v>
      </c>
      <c r="E41" s="1">
        <v>0</v>
      </c>
      <c r="F41">
        <f t="shared" si="29"/>
        <v>21.745727554114247</v>
      </c>
      <c r="G41">
        <f t="shared" si="30"/>
        <v>0.23615751388920703</v>
      </c>
      <c r="H41">
        <f t="shared" si="31"/>
        <v>224.28806563518572</v>
      </c>
      <c r="I41">
        <f t="shared" si="32"/>
        <v>8.1261059778005063</v>
      </c>
      <c r="J41">
        <f t="shared" si="33"/>
        <v>2.646072529554035</v>
      </c>
      <c r="K41">
        <f t="shared" si="34"/>
        <v>29.256240844726563</v>
      </c>
      <c r="L41" s="1">
        <v>0.85175444099999997</v>
      </c>
      <c r="M41">
        <f t="shared" si="35"/>
        <v>2.550375801449547</v>
      </c>
      <c r="N41" s="1">
        <v>1</v>
      </c>
      <c r="O41">
        <f t="shared" si="36"/>
        <v>5.100751602899094</v>
      </c>
      <c r="P41" s="1">
        <v>28.950254440307617</v>
      </c>
      <c r="Q41" s="1">
        <v>29.256240844726563</v>
      </c>
      <c r="R41" s="1">
        <v>29.041986465454102</v>
      </c>
      <c r="S41" s="1">
        <v>399.440185546875</v>
      </c>
      <c r="T41" s="1">
        <v>395.18783569335938</v>
      </c>
      <c r="U41" s="1">
        <v>17.469358444213867</v>
      </c>
      <c r="V41" s="1">
        <v>18.827869415283203</v>
      </c>
      <c r="W41" s="1">
        <v>33.218372344970703</v>
      </c>
      <c r="X41" s="1">
        <v>35.801612854003906</v>
      </c>
      <c r="Y41" s="1">
        <v>499.89517211914062</v>
      </c>
      <c r="Z41" s="1">
        <v>1499.9132080078125</v>
      </c>
      <c r="AA41" s="1">
        <v>0.32720357179641724</v>
      </c>
      <c r="AB41" s="1">
        <v>76.255043029785156</v>
      </c>
      <c r="AC41" s="1">
        <v>1.94708251953125</v>
      </c>
      <c r="AD41" s="1">
        <v>0.3551289439201355</v>
      </c>
      <c r="AE41" s="1">
        <v>0.66666668653488159</v>
      </c>
      <c r="AF41" s="1">
        <v>-0.21956524252891541</v>
      </c>
      <c r="AG41" s="1">
        <v>2.737391471862793</v>
      </c>
      <c r="AH41" s="1">
        <v>1</v>
      </c>
      <c r="AI41" s="1">
        <v>0</v>
      </c>
      <c r="AJ41" s="1">
        <v>0.15999999642372131</v>
      </c>
      <c r="AK41" s="1">
        <v>111115</v>
      </c>
      <c r="AL41">
        <f t="shared" si="37"/>
        <v>5.8690057610059547</v>
      </c>
      <c r="AM41">
        <f t="shared" si="38"/>
        <v>8.126105977800507E-3</v>
      </c>
      <c r="AN41">
        <f t="shared" si="39"/>
        <v>302.40624084472654</v>
      </c>
      <c r="AO41">
        <f t="shared" si="40"/>
        <v>302.10025444030759</v>
      </c>
      <c r="AP41">
        <f t="shared" si="41"/>
        <v>239.98610791714236</v>
      </c>
      <c r="AQ41">
        <f t="shared" si="42"/>
        <v>-0.85322137360485895</v>
      </c>
      <c r="AR41">
        <f t="shared" si="43"/>
        <v>4.0817925219756317</v>
      </c>
      <c r="AS41">
        <f t="shared" si="44"/>
        <v>53.52816495534973</v>
      </c>
      <c r="AT41">
        <f t="shared" si="45"/>
        <v>34.700295540066527</v>
      </c>
      <c r="AU41">
        <f t="shared" si="46"/>
        <v>29.10324764251709</v>
      </c>
      <c r="AV41">
        <f t="shared" si="47"/>
        <v>4.0458634340816104</v>
      </c>
      <c r="AW41">
        <f t="shared" si="48"/>
        <v>0.22570757551740786</v>
      </c>
      <c r="AX41">
        <f t="shared" si="49"/>
        <v>1.4357199924215966</v>
      </c>
      <c r="AY41">
        <f t="shared" si="50"/>
        <v>2.6101434416600138</v>
      </c>
      <c r="AZ41">
        <f t="shared" si="51"/>
        <v>0.14197029614668255</v>
      </c>
      <c r="BA41">
        <f t="shared" si="52"/>
        <v>17.103096096078364</v>
      </c>
      <c r="BB41">
        <f t="shared" si="53"/>
        <v>0.56754799965355962</v>
      </c>
      <c r="BC41">
        <f t="shared" si="54"/>
        <v>35.716671101283545</v>
      </c>
      <c r="BD41">
        <f t="shared" si="55"/>
        <v>389.43246188112181</v>
      </c>
      <c r="BE41">
        <f t="shared" si="56"/>
        <v>1.994402303179103E-2</v>
      </c>
    </row>
    <row r="42" spans="1:115" x14ac:dyDescent="0.25">
      <c r="A42" s="1">
        <v>27</v>
      </c>
      <c r="B42" s="1" t="s">
        <v>89</v>
      </c>
      <c r="C42" s="1">
        <v>21060206</v>
      </c>
      <c r="D42" s="1">
        <v>1</v>
      </c>
      <c r="E42" s="1">
        <v>0</v>
      </c>
      <c r="F42">
        <f t="shared" si="29"/>
        <v>21.568162830083452</v>
      </c>
      <c r="G42">
        <f t="shared" si="30"/>
        <v>0.23626844610361619</v>
      </c>
      <c r="H42">
        <f t="shared" si="31"/>
        <v>225.56678268567202</v>
      </c>
      <c r="I42">
        <f t="shared" si="32"/>
        <v>8.1312481482749437</v>
      </c>
      <c r="J42">
        <f t="shared" si="33"/>
        <v>2.6465498171461381</v>
      </c>
      <c r="K42">
        <f t="shared" si="34"/>
        <v>29.258764266967773</v>
      </c>
      <c r="L42" s="1">
        <v>0.85175444099999997</v>
      </c>
      <c r="M42">
        <f t="shared" si="35"/>
        <v>2.550375801449547</v>
      </c>
      <c r="N42" s="1">
        <v>1</v>
      </c>
      <c r="O42">
        <f t="shared" si="36"/>
        <v>5.100751602899094</v>
      </c>
      <c r="P42" s="1">
        <v>28.952585220336914</v>
      </c>
      <c r="Q42" s="1">
        <v>29.258764266967773</v>
      </c>
      <c r="R42" s="1">
        <v>29.041757583618164</v>
      </c>
      <c r="S42" s="1">
        <v>399.40945434570312</v>
      </c>
      <c r="T42" s="1">
        <v>395.18701171875</v>
      </c>
      <c r="U42" s="1">
        <v>17.470016479492188</v>
      </c>
      <c r="V42" s="1">
        <v>18.829385757446289</v>
      </c>
      <c r="W42" s="1">
        <v>33.215187072753906</v>
      </c>
      <c r="X42" s="1">
        <v>35.799713134765625</v>
      </c>
      <c r="Y42" s="1">
        <v>499.8948974609375</v>
      </c>
      <c r="Z42" s="1">
        <v>1499.909912109375</v>
      </c>
      <c r="AA42" s="1">
        <v>0.32601919770240784</v>
      </c>
      <c r="AB42" s="1">
        <v>76.255149841308594</v>
      </c>
      <c r="AC42" s="1">
        <v>1.94708251953125</v>
      </c>
      <c r="AD42" s="1">
        <v>0.3551289439201355</v>
      </c>
      <c r="AE42" s="1">
        <v>0.66666668653488159</v>
      </c>
      <c r="AF42" s="1">
        <v>-0.21956524252891541</v>
      </c>
      <c r="AG42" s="1">
        <v>2.737391471862793</v>
      </c>
      <c r="AH42" s="1">
        <v>1</v>
      </c>
      <c r="AI42" s="1">
        <v>0</v>
      </c>
      <c r="AJ42" s="1">
        <v>0.15999999642372131</v>
      </c>
      <c r="AK42" s="1">
        <v>111115</v>
      </c>
      <c r="AL42">
        <f t="shared" si="37"/>
        <v>5.8690025363887415</v>
      </c>
      <c r="AM42">
        <f t="shared" si="38"/>
        <v>8.1312481482749433E-3</v>
      </c>
      <c r="AN42">
        <f t="shared" si="39"/>
        <v>302.40876426696775</v>
      </c>
      <c r="AO42">
        <f t="shared" si="40"/>
        <v>302.10258522033689</v>
      </c>
      <c r="AP42">
        <f t="shared" si="41"/>
        <v>239.98558057340415</v>
      </c>
      <c r="AQ42">
        <f t="shared" si="42"/>
        <v>-0.85482565218854534</v>
      </c>
      <c r="AR42">
        <f t="shared" si="43"/>
        <v>4.0823874495000068</v>
      </c>
      <c r="AS42">
        <f t="shared" si="44"/>
        <v>53.535891779056136</v>
      </c>
      <c r="AT42">
        <f t="shared" si="45"/>
        <v>34.706506021609847</v>
      </c>
      <c r="AU42">
        <f t="shared" si="46"/>
        <v>29.105674743652344</v>
      </c>
      <c r="AV42">
        <f t="shared" si="47"/>
        <v>4.0464312573527907</v>
      </c>
      <c r="AW42">
        <f t="shared" si="48"/>
        <v>0.2258089053652132</v>
      </c>
      <c r="AX42">
        <f t="shared" si="49"/>
        <v>1.4358376323538686</v>
      </c>
      <c r="AY42">
        <f t="shared" si="50"/>
        <v>2.6105936249989221</v>
      </c>
      <c r="AZ42">
        <f t="shared" si="51"/>
        <v>0.14203444092760914</v>
      </c>
      <c r="BA42">
        <f t="shared" si="52"/>
        <v>17.200628812917813</v>
      </c>
      <c r="BB42">
        <f t="shared" si="53"/>
        <v>0.57078490941449589</v>
      </c>
      <c r="BC42">
        <f t="shared" si="54"/>
        <v>35.71547361345003</v>
      </c>
      <c r="BD42">
        <f t="shared" si="55"/>
        <v>389.47863340758823</v>
      </c>
      <c r="BE42">
        <f t="shared" si="56"/>
        <v>1.9778161993351372E-2</v>
      </c>
    </row>
    <row r="43" spans="1:115" x14ac:dyDescent="0.25">
      <c r="A43" s="1">
        <v>28</v>
      </c>
      <c r="B43" s="1" t="s">
        <v>89</v>
      </c>
      <c r="C43" s="1">
        <v>21060206</v>
      </c>
      <c r="D43" s="1">
        <v>1</v>
      </c>
      <c r="E43" s="1">
        <v>0</v>
      </c>
      <c r="F43">
        <f t="shared" si="29"/>
        <v>21.449329611825839</v>
      </c>
      <c r="G43">
        <f t="shared" si="30"/>
        <v>0.23631556749704519</v>
      </c>
      <c r="H43">
        <f t="shared" si="31"/>
        <v>226.38658347402199</v>
      </c>
      <c r="I43">
        <f t="shared" si="32"/>
        <v>8.1339985503715457</v>
      </c>
      <c r="J43">
        <f t="shared" si="33"/>
        <v>2.6469262155013995</v>
      </c>
      <c r="K43">
        <f t="shared" si="34"/>
        <v>29.260692596435547</v>
      </c>
      <c r="L43" s="1">
        <v>0.85175444099999997</v>
      </c>
      <c r="M43">
        <f t="shared" si="35"/>
        <v>2.550375801449547</v>
      </c>
      <c r="N43" s="1">
        <v>1</v>
      </c>
      <c r="O43">
        <f t="shared" si="36"/>
        <v>5.100751602899094</v>
      </c>
      <c r="P43" s="1">
        <v>28.954675674438477</v>
      </c>
      <c r="Q43" s="1">
        <v>29.260692596435547</v>
      </c>
      <c r="R43" s="1">
        <v>29.041753768920898</v>
      </c>
      <c r="S43" s="1">
        <v>399.36904907226562</v>
      </c>
      <c r="T43" s="1">
        <v>395.16668701171875</v>
      </c>
      <c r="U43" s="1">
        <v>17.470613479614258</v>
      </c>
      <c r="V43" s="1">
        <v>18.8304443359375</v>
      </c>
      <c r="W43" s="1">
        <v>33.212249755859375</v>
      </c>
      <c r="X43" s="1">
        <v>35.797336578369141</v>
      </c>
      <c r="Y43" s="1">
        <v>499.89370727539062</v>
      </c>
      <c r="Z43" s="1">
        <v>1499.8804931640625</v>
      </c>
      <c r="AA43" s="1">
        <v>0.32246127724647522</v>
      </c>
      <c r="AB43" s="1">
        <v>76.255020141601563</v>
      </c>
      <c r="AC43" s="1">
        <v>1.94708251953125</v>
      </c>
      <c r="AD43" s="1">
        <v>0.3551289439201355</v>
      </c>
      <c r="AE43" s="1">
        <v>0.66666668653488159</v>
      </c>
      <c r="AF43" s="1">
        <v>-0.21956524252891541</v>
      </c>
      <c r="AG43" s="1">
        <v>2.737391471862793</v>
      </c>
      <c r="AH43" s="1">
        <v>1</v>
      </c>
      <c r="AI43" s="1">
        <v>0</v>
      </c>
      <c r="AJ43" s="1">
        <v>0.15999999642372131</v>
      </c>
      <c r="AK43" s="1">
        <v>111115</v>
      </c>
      <c r="AL43">
        <f t="shared" si="37"/>
        <v>5.8689885630474867</v>
      </c>
      <c r="AM43">
        <f t="shared" si="38"/>
        <v>8.1339985503715451E-3</v>
      </c>
      <c r="AN43">
        <f t="shared" si="39"/>
        <v>302.41069259643552</v>
      </c>
      <c r="AO43">
        <f t="shared" si="40"/>
        <v>302.10467567443845</v>
      </c>
      <c r="AP43">
        <f t="shared" si="41"/>
        <v>239.98087354225936</v>
      </c>
      <c r="AQ43">
        <f t="shared" si="42"/>
        <v>-0.85569238201274478</v>
      </c>
      <c r="AR43">
        <f t="shared" si="43"/>
        <v>4.0828421276136204</v>
      </c>
      <c r="AS43">
        <f t="shared" si="44"/>
        <v>53.541945435618501</v>
      </c>
      <c r="AT43">
        <f t="shared" si="45"/>
        <v>34.711501099681001</v>
      </c>
      <c r="AU43">
        <f t="shared" si="46"/>
        <v>29.107684135437012</v>
      </c>
      <c r="AV43">
        <f t="shared" si="47"/>
        <v>4.04690140958727</v>
      </c>
      <c r="AW43">
        <f t="shared" si="48"/>
        <v>0.22585194662466532</v>
      </c>
      <c r="AX43">
        <f t="shared" si="49"/>
        <v>1.4359159121122211</v>
      </c>
      <c r="AY43">
        <f t="shared" si="50"/>
        <v>2.610985497475049</v>
      </c>
      <c r="AZ43">
        <f t="shared" si="51"/>
        <v>0.14206168742529199</v>
      </c>
      <c r="BA43">
        <f t="shared" si="52"/>
        <v>17.263113482599913</v>
      </c>
      <c r="BB43">
        <f t="shared" si="53"/>
        <v>0.5728888363186051</v>
      </c>
      <c r="BC43">
        <f t="shared" si="54"/>
        <v>35.713821265487098</v>
      </c>
      <c r="BD43">
        <f t="shared" si="55"/>
        <v>389.48975991738484</v>
      </c>
      <c r="BE43">
        <f t="shared" si="56"/>
        <v>1.9667719227939473E-2</v>
      </c>
    </row>
    <row r="44" spans="1:115" x14ac:dyDescent="0.25">
      <c r="A44" s="1">
        <v>29</v>
      </c>
      <c r="B44" s="1" t="s">
        <v>90</v>
      </c>
      <c r="C44" s="1">
        <v>21060206</v>
      </c>
      <c r="D44" s="1">
        <v>1</v>
      </c>
      <c r="E44" s="1">
        <v>0</v>
      </c>
      <c r="F44">
        <f t="shared" si="29"/>
        <v>21.329527547876804</v>
      </c>
      <c r="G44">
        <f t="shared" si="30"/>
        <v>0.23634173620649843</v>
      </c>
      <c r="H44">
        <f t="shared" si="31"/>
        <v>227.2106164387196</v>
      </c>
      <c r="I44">
        <f t="shared" si="32"/>
        <v>8.1370831055255071</v>
      </c>
      <c r="J44">
        <f t="shared" si="33"/>
        <v>2.6476321518410604</v>
      </c>
      <c r="K44">
        <f t="shared" si="34"/>
        <v>29.264230728149414</v>
      </c>
      <c r="L44" s="1">
        <v>0.85175444099999997</v>
      </c>
      <c r="M44">
        <f t="shared" si="35"/>
        <v>2.550375801449547</v>
      </c>
      <c r="N44" s="1">
        <v>1</v>
      </c>
      <c r="O44">
        <f t="shared" si="36"/>
        <v>5.100751602899094</v>
      </c>
      <c r="P44" s="1">
        <v>28.957159042358398</v>
      </c>
      <c r="Q44" s="1">
        <v>29.264230728149414</v>
      </c>
      <c r="R44" s="1">
        <v>29.041893005371094</v>
      </c>
      <c r="S44" s="1">
        <v>399.341796875</v>
      </c>
      <c r="T44" s="1">
        <v>395.15966796875</v>
      </c>
      <c r="U44" s="1">
        <v>17.471792221069336</v>
      </c>
      <c r="V44" s="1">
        <v>18.832130432128906</v>
      </c>
      <c r="W44" s="1">
        <v>33.209712982177734</v>
      </c>
      <c r="X44" s="1">
        <v>35.795391082763672</v>
      </c>
      <c r="Y44" s="1">
        <v>499.89590454101562</v>
      </c>
      <c r="Z44" s="1">
        <v>1499.8363037109375</v>
      </c>
      <c r="AA44" s="1">
        <v>0.25014439225196838</v>
      </c>
      <c r="AB44" s="1">
        <v>76.255012512207031</v>
      </c>
      <c r="AC44" s="1">
        <v>1.94708251953125</v>
      </c>
      <c r="AD44" s="1">
        <v>0.3551289439201355</v>
      </c>
      <c r="AE44" s="1">
        <v>0.66666668653488159</v>
      </c>
      <c r="AF44" s="1">
        <v>-0.21956524252891541</v>
      </c>
      <c r="AG44" s="1">
        <v>2.737391471862793</v>
      </c>
      <c r="AH44" s="1">
        <v>1</v>
      </c>
      <c r="AI44" s="1">
        <v>0</v>
      </c>
      <c r="AJ44" s="1">
        <v>0.15999999642372131</v>
      </c>
      <c r="AK44" s="1">
        <v>111115</v>
      </c>
      <c r="AL44">
        <f t="shared" si="37"/>
        <v>5.8690143599851874</v>
      </c>
      <c r="AM44">
        <f t="shared" si="38"/>
        <v>8.1370831055255066E-3</v>
      </c>
      <c r="AN44">
        <f t="shared" si="39"/>
        <v>302.41423072814939</v>
      </c>
      <c r="AO44">
        <f t="shared" si="40"/>
        <v>302.10715904235838</v>
      </c>
      <c r="AP44">
        <f t="shared" si="41"/>
        <v>239.97380322991739</v>
      </c>
      <c r="AQ44">
        <f t="shared" si="42"/>
        <v>-0.8567790510368184</v>
      </c>
      <c r="AR44">
        <f t="shared" si="43"/>
        <v>4.0836764935745649</v>
      </c>
      <c r="AS44">
        <f t="shared" si="44"/>
        <v>53.552892577662924</v>
      </c>
      <c r="AT44">
        <f t="shared" si="45"/>
        <v>34.720762145534017</v>
      </c>
      <c r="AU44">
        <f t="shared" si="46"/>
        <v>29.110694885253906</v>
      </c>
      <c r="AV44">
        <f t="shared" si="47"/>
        <v>4.0476059461038094</v>
      </c>
      <c r="AW44">
        <f t="shared" si="48"/>
        <v>0.22587584911701708</v>
      </c>
      <c r="AX44">
        <f t="shared" si="49"/>
        <v>1.4360443417335045</v>
      </c>
      <c r="AY44">
        <f t="shared" si="50"/>
        <v>2.6115616043703049</v>
      </c>
      <c r="AZ44">
        <f t="shared" si="51"/>
        <v>0.14207681849829765</v>
      </c>
      <c r="BA44">
        <f t="shared" si="52"/>
        <v>17.325948399440836</v>
      </c>
      <c r="BB44">
        <f t="shared" si="53"/>
        <v>0.57498432875666816</v>
      </c>
      <c r="BC44">
        <f t="shared" si="54"/>
        <v>35.70970828120884</v>
      </c>
      <c r="BD44">
        <f t="shared" si="55"/>
        <v>389.51444851260794</v>
      </c>
      <c r="BE44">
        <f t="shared" si="56"/>
        <v>1.9554376209128848E-2</v>
      </c>
    </row>
    <row r="45" spans="1:115" x14ac:dyDescent="0.25">
      <c r="A45" s="1">
        <v>30</v>
      </c>
      <c r="B45" s="1" t="s">
        <v>91</v>
      </c>
      <c r="C45" s="1">
        <v>21060206</v>
      </c>
      <c r="D45" s="1">
        <v>1</v>
      </c>
      <c r="E45" s="1">
        <v>0</v>
      </c>
      <c r="F45">
        <f t="shared" si="29"/>
        <v>21.733665175790346</v>
      </c>
      <c r="G45">
        <f t="shared" si="30"/>
        <v>0.23653035816062037</v>
      </c>
      <c r="H45">
        <f t="shared" si="31"/>
        <v>224.49351401497137</v>
      </c>
      <c r="I45">
        <f t="shared" si="32"/>
        <v>8.1461073611209951</v>
      </c>
      <c r="J45">
        <f t="shared" si="33"/>
        <v>2.6485371412593159</v>
      </c>
      <c r="K45">
        <f t="shared" si="34"/>
        <v>29.268243789672852</v>
      </c>
      <c r="L45" s="1">
        <v>0.85175444099999997</v>
      </c>
      <c r="M45">
        <f t="shared" si="35"/>
        <v>2.550375801449547</v>
      </c>
      <c r="N45" s="1">
        <v>1</v>
      </c>
      <c r="O45">
        <f t="shared" si="36"/>
        <v>5.100751602899094</v>
      </c>
      <c r="P45" s="1">
        <v>28.959402084350586</v>
      </c>
      <c r="Q45" s="1">
        <v>29.268243789672852</v>
      </c>
      <c r="R45" s="1">
        <v>29.041976928710937</v>
      </c>
      <c r="S45" s="1">
        <v>399.3477783203125</v>
      </c>
      <c r="T45" s="1">
        <v>395.09616088867187</v>
      </c>
      <c r="U45" s="1">
        <v>17.470748901367188</v>
      </c>
      <c r="V45" s="1">
        <v>18.832630157470703</v>
      </c>
      <c r="W45" s="1">
        <v>33.203498840332031</v>
      </c>
      <c r="X45" s="1">
        <v>35.791782379150391</v>
      </c>
      <c r="Y45" s="1">
        <v>499.88302612304687</v>
      </c>
      <c r="Z45" s="1">
        <v>1499.8289794921875</v>
      </c>
      <c r="AA45" s="1">
        <v>0.24777238070964813</v>
      </c>
      <c r="AB45" s="1">
        <v>76.255195617675781</v>
      </c>
      <c r="AC45" s="1">
        <v>1.94708251953125</v>
      </c>
      <c r="AD45" s="1">
        <v>0.3551289439201355</v>
      </c>
      <c r="AE45" s="1">
        <v>0.66666668653488159</v>
      </c>
      <c r="AF45" s="1">
        <v>-0.21956524252891541</v>
      </c>
      <c r="AG45" s="1">
        <v>2.737391471862793</v>
      </c>
      <c r="AH45" s="1">
        <v>1</v>
      </c>
      <c r="AI45" s="1">
        <v>0</v>
      </c>
      <c r="AJ45" s="1">
        <v>0.15999999642372131</v>
      </c>
      <c r="AK45" s="1">
        <v>111115</v>
      </c>
      <c r="AL45">
        <f t="shared" si="37"/>
        <v>5.8688631612670026</v>
      </c>
      <c r="AM45">
        <f t="shared" si="38"/>
        <v>8.1461073611209956E-3</v>
      </c>
      <c r="AN45">
        <f t="shared" si="39"/>
        <v>302.41824378967283</v>
      </c>
      <c r="AO45">
        <f t="shared" si="40"/>
        <v>302.10940208435056</v>
      </c>
      <c r="AP45">
        <f t="shared" si="41"/>
        <v>239.97263135494359</v>
      </c>
      <c r="AQ45">
        <f t="shared" si="42"/>
        <v>-0.85971533956607016</v>
      </c>
      <c r="AR45">
        <f t="shared" si="43"/>
        <v>4.0846230379125847</v>
      </c>
      <c r="AS45">
        <f t="shared" si="44"/>
        <v>53.565176835842756</v>
      </c>
      <c r="AT45">
        <f t="shared" si="45"/>
        <v>34.732546678372053</v>
      </c>
      <c r="AU45">
        <f t="shared" si="46"/>
        <v>29.113822937011719</v>
      </c>
      <c r="AV45">
        <f t="shared" si="47"/>
        <v>4.0483380453693485</v>
      </c>
      <c r="AW45">
        <f t="shared" si="48"/>
        <v>0.22604812942701172</v>
      </c>
      <c r="AX45">
        <f t="shared" si="49"/>
        <v>1.4360858966532688</v>
      </c>
      <c r="AY45">
        <f t="shared" si="50"/>
        <v>2.6122521487160797</v>
      </c>
      <c r="AZ45">
        <f t="shared" si="51"/>
        <v>0.14218587827392803</v>
      </c>
      <c r="BA45">
        <f t="shared" si="52"/>
        <v>17.11879682611108</v>
      </c>
      <c r="BB45">
        <f t="shared" si="53"/>
        <v>0.56819968462874526</v>
      </c>
      <c r="BC45">
        <f t="shared" si="54"/>
        <v>35.704482362155353</v>
      </c>
      <c r="BD45">
        <f t="shared" si="55"/>
        <v>389.34397958844136</v>
      </c>
      <c r="BE45">
        <f t="shared" si="56"/>
        <v>1.9930686118590071E-2</v>
      </c>
      <c r="BF45">
        <f>AVERAGE(F31:F45)</f>
        <v>22.179408738259735</v>
      </c>
      <c r="BG45">
        <f>AVERAGE(P31:P45)</f>
        <v>28.942829004923503</v>
      </c>
      <c r="BH45">
        <f>AVERAGE(Q31:Q45)</f>
        <v>29.24852180480957</v>
      </c>
      <c r="BI45">
        <f>AVERAGE(C31:C45)</f>
        <v>21060206</v>
      </c>
      <c r="BJ45">
        <f t="shared" ref="BJ45:DK45" si="57">AVERAGE(D31:D45)</f>
        <v>1</v>
      </c>
      <c r="BK45">
        <f t="shared" si="57"/>
        <v>0</v>
      </c>
      <c r="BL45">
        <f t="shared" si="57"/>
        <v>22.179408738259735</v>
      </c>
      <c r="BM45">
        <f t="shared" si="57"/>
        <v>0.23530518245917362</v>
      </c>
      <c r="BN45">
        <f t="shared" si="57"/>
        <v>220.86152286160669</v>
      </c>
      <c r="BO45">
        <f t="shared" si="57"/>
        <v>8.0932690461309296</v>
      </c>
      <c r="BP45">
        <f t="shared" si="57"/>
        <v>2.6445565968035778</v>
      </c>
      <c r="BQ45">
        <f t="shared" si="57"/>
        <v>29.24852180480957</v>
      </c>
      <c r="BR45">
        <f t="shared" si="57"/>
        <v>0.8517544410000002</v>
      </c>
      <c r="BS45">
        <f t="shared" si="57"/>
        <v>2.550375801449547</v>
      </c>
      <c r="BT45">
        <f t="shared" si="57"/>
        <v>1</v>
      </c>
      <c r="BU45">
        <f t="shared" si="57"/>
        <v>5.100751602899094</v>
      </c>
      <c r="BV45">
        <f t="shared" si="57"/>
        <v>28.942829004923503</v>
      </c>
      <c r="BW45">
        <f t="shared" si="57"/>
        <v>29.24852180480957</v>
      </c>
      <c r="BX45">
        <f t="shared" si="57"/>
        <v>29.041556930541994</v>
      </c>
      <c r="BY45">
        <f t="shared" si="57"/>
        <v>399.60178426106773</v>
      </c>
      <c r="BZ45">
        <f t="shared" si="57"/>
        <v>395.27752685546875</v>
      </c>
      <c r="CA45">
        <f t="shared" si="57"/>
        <v>17.470697148640951</v>
      </c>
      <c r="CB45">
        <f t="shared" si="57"/>
        <v>18.823755137125652</v>
      </c>
      <c r="CC45">
        <f t="shared" si="57"/>
        <v>33.235463968912761</v>
      </c>
      <c r="CD45">
        <f t="shared" si="57"/>
        <v>35.809452311197916</v>
      </c>
      <c r="CE45">
        <f t="shared" si="57"/>
        <v>499.88367513020836</v>
      </c>
      <c r="CF45">
        <f t="shared" si="57"/>
        <v>1499.883544921875</v>
      </c>
      <c r="CG45">
        <f t="shared" si="57"/>
        <v>0.25029932757218681</v>
      </c>
      <c r="CH45">
        <f t="shared" si="57"/>
        <v>76.255624898274746</v>
      </c>
      <c r="CI45">
        <f t="shared" si="57"/>
        <v>1.94708251953125</v>
      </c>
      <c r="CJ45">
        <f t="shared" si="57"/>
        <v>0.3551289439201355</v>
      </c>
      <c r="CK45">
        <f t="shared" si="57"/>
        <v>0.8888888955116272</v>
      </c>
      <c r="CL45">
        <f t="shared" si="57"/>
        <v>-0.21956524252891541</v>
      </c>
      <c r="CM45">
        <f t="shared" si="57"/>
        <v>2.737391471862793</v>
      </c>
      <c r="CN45">
        <f t="shared" si="57"/>
        <v>1</v>
      </c>
      <c r="CO45">
        <f t="shared" si="57"/>
        <v>0</v>
      </c>
      <c r="CP45">
        <f t="shared" si="57"/>
        <v>0.15999999642372131</v>
      </c>
      <c r="CQ45">
        <f t="shared" si="57"/>
        <v>111115</v>
      </c>
      <c r="CR45">
        <f t="shared" si="57"/>
        <v>5.8688707809180451</v>
      </c>
      <c r="CS45">
        <f t="shared" si="57"/>
        <v>8.0932690461309274E-3</v>
      </c>
      <c r="CT45">
        <f t="shared" si="57"/>
        <v>302.39852180480955</v>
      </c>
      <c r="CU45">
        <f t="shared" si="57"/>
        <v>302.09282900492349</v>
      </c>
      <c r="CV45">
        <f t="shared" si="57"/>
        <v>239.98136182349845</v>
      </c>
      <c r="CW45">
        <f t="shared" si="57"/>
        <v>-0.84310732196566029</v>
      </c>
      <c r="CX45">
        <f t="shared" si="57"/>
        <v>4.0799738053459436</v>
      </c>
      <c r="CY45">
        <f t="shared" si="57"/>
        <v>53.5039064276909</v>
      </c>
      <c r="CZ45">
        <f t="shared" si="57"/>
        <v>34.680151290565256</v>
      </c>
      <c r="DA45">
        <f t="shared" si="57"/>
        <v>29.095675404866537</v>
      </c>
      <c r="DB45">
        <f t="shared" si="57"/>
        <v>4.044092986342398</v>
      </c>
      <c r="DC45">
        <f t="shared" si="57"/>
        <v>0.2249287293009582</v>
      </c>
      <c r="DD45">
        <f t="shared" si="57"/>
        <v>1.4354172085423651</v>
      </c>
      <c r="DE45">
        <f t="shared" si="57"/>
        <v>2.6086757778000331</v>
      </c>
      <c r="DF45">
        <f t="shared" si="57"/>
        <v>0.14147728919895314</v>
      </c>
      <c r="DG45">
        <f t="shared" si="57"/>
        <v>16.841931356460087</v>
      </c>
      <c r="DH45">
        <f t="shared" si="57"/>
        <v>0.55875415860448563</v>
      </c>
      <c r="DI45">
        <f t="shared" si="57"/>
        <v>35.715546099974702</v>
      </c>
      <c r="DJ45">
        <f t="shared" si="57"/>
        <v>389.40737199836252</v>
      </c>
      <c r="DK45">
        <f t="shared" si="57"/>
        <v>2.0342651335303181E-2</v>
      </c>
    </row>
    <row r="46" spans="1:115" x14ac:dyDescent="0.25">
      <c r="A46" s="1" t="s">
        <v>9</v>
      </c>
      <c r="B46" s="1" t="s">
        <v>92</v>
      </c>
    </row>
    <row r="47" spans="1:115" x14ac:dyDescent="0.25">
      <c r="A47" s="1" t="s">
        <v>9</v>
      </c>
      <c r="B47" s="1" t="s">
        <v>93</v>
      </c>
    </row>
    <row r="48" spans="1:115" x14ac:dyDescent="0.25">
      <c r="A48" s="1">
        <v>31</v>
      </c>
      <c r="B48" s="1" t="s">
        <v>94</v>
      </c>
      <c r="C48" s="1">
        <v>21060206</v>
      </c>
      <c r="D48" s="1">
        <v>1</v>
      </c>
      <c r="E48" s="1">
        <v>0</v>
      </c>
      <c r="F48">
        <f t="shared" ref="F48:F62" si="58">(S48-T48*(1000-U48)/(1000-V48))*AL48</f>
        <v>23.824825152145287</v>
      </c>
      <c r="G48">
        <f t="shared" ref="G48:G62" si="59">IF(AW48&lt;&gt;0,1/(1/AW48-1/O48),0)</f>
        <v>0.2793521240240659</v>
      </c>
      <c r="H48">
        <f t="shared" ref="H48:H62" si="60">((AZ48-AM48/2)*T48-F48)/(AZ48+AM48/2)</f>
        <v>232.99573609357736</v>
      </c>
      <c r="I48">
        <f t="shared" ref="I48:I62" si="61">AM48*1000</f>
        <v>9.9531515544787847</v>
      </c>
      <c r="J48">
        <f t="shared" ref="J48:J62" si="62">(AR48-AX48)</f>
        <v>2.7473157918287439</v>
      </c>
      <c r="K48">
        <f t="shared" ref="K48:K62" si="63">(Q48+AQ48*E48)</f>
        <v>31.038013458251953</v>
      </c>
      <c r="L48" s="1">
        <v>0.85175444099999997</v>
      </c>
      <c r="M48">
        <f t="shared" ref="M48:M62" si="64">(L48*AF48+AG48)</f>
        <v>2.550375801449547</v>
      </c>
      <c r="N48" s="1">
        <v>1</v>
      </c>
      <c r="O48">
        <f t="shared" ref="O48:O62" si="65">M48*(N48+1)*(N48+1)/(N48*N48+1)</f>
        <v>5.100751602899094</v>
      </c>
      <c r="P48" s="1">
        <v>33.151023864746094</v>
      </c>
      <c r="Q48" s="1">
        <v>31.038013458251953</v>
      </c>
      <c r="R48" s="1">
        <v>34.032138824462891</v>
      </c>
      <c r="S48" s="1">
        <v>399.30783081054687</v>
      </c>
      <c r="T48" s="1">
        <v>394.579345703125</v>
      </c>
      <c r="U48" s="1">
        <v>21.606630325317383</v>
      </c>
      <c r="V48" s="1">
        <v>23.263025283813477</v>
      </c>
      <c r="W48" s="1">
        <v>32.335670471191406</v>
      </c>
      <c r="X48" s="1">
        <v>34.814571380615234</v>
      </c>
      <c r="Y48" s="1">
        <v>499.90646362304688</v>
      </c>
      <c r="Z48" s="1">
        <v>1499.711181640625</v>
      </c>
      <c r="AA48" s="1">
        <v>0.14937430620193481</v>
      </c>
      <c r="AB48" s="1">
        <v>76.251899719238281</v>
      </c>
      <c r="AC48" s="1">
        <v>1.2489410638809204</v>
      </c>
      <c r="AD48" s="1">
        <v>0.28156393766403198</v>
      </c>
      <c r="AE48" s="1">
        <v>0.66666668653488159</v>
      </c>
      <c r="AF48" s="1">
        <v>-0.21956524252891541</v>
      </c>
      <c r="AG48" s="1">
        <v>2.737391471862793</v>
      </c>
      <c r="AH48" s="1">
        <v>1</v>
      </c>
      <c r="AI48" s="1">
        <v>0</v>
      </c>
      <c r="AJ48" s="1">
        <v>0.15999999642372131</v>
      </c>
      <c r="AK48" s="1">
        <v>111115</v>
      </c>
      <c r="AL48">
        <f t="shared" ref="AL48:AL62" si="66">Y48*0.000001/(L48*0.0001)</f>
        <v>5.8691383286024674</v>
      </c>
      <c r="AM48">
        <f t="shared" ref="AM48:AM62" si="67">(V48-U48)/(1000-V48)*AL48</f>
        <v>9.9531515544787844E-3</v>
      </c>
      <c r="AN48">
        <f t="shared" ref="AN48:AN62" si="68">(Q48+273.15)</f>
        <v>304.18801345825193</v>
      </c>
      <c r="AO48">
        <f t="shared" ref="AO48:AO62" si="69">(P48+273.15)</f>
        <v>306.30102386474607</v>
      </c>
      <c r="AP48">
        <f t="shared" ref="AP48:AP62" si="70">(Z48*AH48+AA48*AI48)*AJ48</f>
        <v>239.95378369911487</v>
      </c>
      <c r="AQ48">
        <f t="shared" ref="AQ48:AQ62" si="71">((AP48+0.00000010773*(AO48^4-AN48^4))-AM48*44100)/(M48*51.4+0.00000043092*AN48^3)</f>
        <v>-1.2085284455507057</v>
      </c>
      <c r="AR48">
        <f t="shared" ref="AR48:AR62" si="72">0.61365*EXP(17.502*K48/(240.97+K48))</f>
        <v>4.5211656629361938</v>
      </c>
      <c r="AS48">
        <f t="shared" ref="AS48:AS62" si="73">AR48*1000/AB48</f>
        <v>59.292498673256112</v>
      </c>
      <c r="AT48">
        <f t="shared" ref="AT48:AT62" si="74">(AS48-V48)</f>
        <v>36.029473389442636</v>
      </c>
      <c r="AU48">
        <f t="shared" ref="AU48:AU62" si="75">IF(E48,Q48,(P48+Q48)/2)</f>
        <v>32.094518661499023</v>
      </c>
      <c r="AV48">
        <f t="shared" ref="AV48:AV62" si="76">0.61365*EXP(17.502*AU48/(240.97+AU48))</f>
        <v>4.800688582033767</v>
      </c>
      <c r="AW48">
        <f t="shared" ref="AW48:AW62" si="77">IF(AT48&lt;&gt;0,(1000-(AS48+V48)/2)/AT48*AM48,0)</f>
        <v>0.26484727185806756</v>
      </c>
      <c r="AX48">
        <f t="shared" ref="AX48:AX62" si="78">V48*AB48/1000</f>
        <v>1.77384987110745</v>
      </c>
      <c r="AY48">
        <f t="shared" ref="AY48:AY62" si="79">(AV48-AX48)</f>
        <v>3.0268387109263171</v>
      </c>
      <c r="AZ48">
        <f t="shared" ref="AZ48:AZ62" si="80">1/(1.6/G48+1.37/O48)</f>
        <v>0.16677434157914423</v>
      </c>
      <c r="BA48">
        <f t="shared" ref="BA48:BA62" si="81">H48*AB48*0.001</f>
        <v>17.76636750361757</v>
      </c>
      <c r="BB48">
        <f t="shared" ref="BB48:BB62" si="82">H48/T48</f>
        <v>0.5904914654830401</v>
      </c>
      <c r="BC48">
        <f t="shared" ref="BC48:BC62" si="83">(1-AM48*AB48/AR48/G48)*100</f>
        <v>39.909075365268819</v>
      </c>
      <c r="BD48">
        <f t="shared" ref="BD48:BD62" si="84">(T48-F48/(O48/1.35))</f>
        <v>388.27370362145308</v>
      </c>
      <c r="BE48">
        <f t="shared" ref="BE48:BE62" si="85">F48*BC48/100/BD48</f>
        <v>2.4488569112275645E-2</v>
      </c>
    </row>
    <row r="49" spans="1:115" x14ac:dyDescent="0.25">
      <c r="A49" s="1">
        <v>32</v>
      </c>
      <c r="B49" s="1" t="s">
        <v>95</v>
      </c>
      <c r="C49" s="1">
        <v>21060206</v>
      </c>
      <c r="D49" s="1">
        <v>1</v>
      </c>
      <c r="E49" s="1">
        <v>0</v>
      </c>
      <c r="F49">
        <f t="shared" si="58"/>
        <v>23.660128620919583</v>
      </c>
      <c r="G49">
        <f t="shared" si="59"/>
        <v>0.27981845263477945</v>
      </c>
      <c r="H49">
        <f t="shared" si="60"/>
        <v>234.15810743603907</v>
      </c>
      <c r="I49">
        <f t="shared" si="61"/>
        <v>9.9701125112901181</v>
      </c>
      <c r="J49">
        <f t="shared" si="62"/>
        <v>2.7476404525323348</v>
      </c>
      <c r="K49">
        <f t="shared" si="63"/>
        <v>31.039848327636719</v>
      </c>
      <c r="L49" s="1">
        <v>0.85175444099999997</v>
      </c>
      <c r="M49">
        <f t="shared" si="64"/>
        <v>2.550375801449547</v>
      </c>
      <c r="N49" s="1">
        <v>1</v>
      </c>
      <c r="O49">
        <f t="shared" si="65"/>
        <v>5.100751602899094</v>
      </c>
      <c r="P49" s="1">
        <v>33.153141021728516</v>
      </c>
      <c r="Q49" s="1">
        <v>31.039848327636719</v>
      </c>
      <c r="R49" s="1">
        <v>34.031608581542969</v>
      </c>
      <c r="S49" s="1">
        <v>399.26617431640625</v>
      </c>
      <c r="T49" s="1">
        <v>394.56463623046875</v>
      </c>
      <c r="U49" s="1">
        <v>21.605731964111328</v>
      </c>
      <c r="V49" s="1">
        <v>23.264945983886719</v>
      </c>
      <c r="W49" s="1">
        <v>32.330520629882812</v>
      </c>
      <c r="X49" s="1">
        <v>34.813343048095703</v>
      </c>
      <c r="Y49" s="1">
        <v>499.90655517578125</v>
      </c>
      <c r="Z49" s="1">
        <v>1499.7415771484375</v>
      </c>
      <c r="AA49" s="1">
        <v>0.16834287345409393</v>
      </c>
      <c r="AB49" s="1">
        <v>76.251976013183594</v>
      </c>
      <c r="AC49" s="1">
        <v>1.2489410638809204</v>
      </c>
      <c r="AD49" s="1">
        <v>0.28156393766403198</v>
      </c>
      <c r="AE49" s="1">
        <v>0.66666668653488159</v>
      </c>
      <c r="AF49" s="1">
        <v>-0.21956524252891541</v>
      </c>
      <c r="AG49" s="1">
        <v>2.737391471862793</v>
      </c>
      <c r="AH49" s="1">
        <v>1</v>
      </c>
      <c r="AI49" s="1">
        <v>0</v>
      </c>
      <c r="AJ49" s="1">
        <v>0.15999999642372131</v>
      </c>
      <c r="AK49" s="1">
        <v>111115</v>
      </c>
      <c r="AL49">
        <f t="shared" si="66"/>
        <v>5.869139403474871</v>
      </c>
      <c r="AM49">
        <f t="shared" si="67"/>
        <v>9.9701125112901176E-3</v>
      </c>
      <c r="AN49">
        <f t="shared" si="68"/>
        <v>304.1898483276367</v>
      </c>
      <c r="AO49">
        <f t="shared" si="69"/>
        <v>306.30314102172849</v>
      </c>
      <c r="AP49">
        <f t="shared" si="70"/>
        <v>239.95864698025616</v>
      </c>
      <c r="AQ49">
        <f t="shared" si="71"/>
        <v>-1.2136876044305343</v>
      </c>
      <c r="AR49">
        <f t="shared" si="72"/>
        <v>4.5216385556436771</v>
      </c>
      <c r="AS49">
        <f t="shared" si="73"/>
        <v>59.298641058979349</v>
      </c>
      <c r="AT49">
        <f t="shared" si="74"/>
        <v>36.033695075092631</v>
      </c>
      <c r="AU49">
        <f t="shared" si="75"/>
        <v>32.096494674682617</v>
      </c>
      <c r="AV49">
        <f t="shared" si="76"/>
        <v>4.8012251621943793</v>
      </c>
      <c r="AW49">
        <f t="shared" si="77"/>
        <v>0.26526639483666697</v>
      </c>
      <c r="AX49">
        <f t="shared" si="78"/>
        <v>1.7739981031113421</v>
      </c>
      <c r="AY49">
        <f t="shared" si="79"/>
        <v>3.027227059083037</v>
      </c>
      <c r="AZ49">
        <f t="shared" si="80"/>
        <v>0.16704025122094088</v>
      </c>
      <c r="BA49">
        <f t="shared" si="81"/>
        <v>17.855018391505318</v>
      </c>
      <c r="BB49">
        <f t="shared" si="82"/>
        <v>0.59345943841572568</v>
      </c>
      <c r="BC49">
        <f t="shared" si="83"/>
        <v>39.913214926001785</v>
      </c>
      <c r="BD49">
        <f t="shared" si="84"/>
        <v>388.30258386546296</v>
      </c>
      <c r="BE49">
        <f t="shared" si="85"/>
        <v>2.4319997807452233E-2</v>
      </c>
    </row>
    <row r="50" spans="1:115" x14ac:dyDescent="0.25">
      <c r="A50" s="1">
        <v>33</v>
      </c>
      <c r="B50" s="1" t="s">
        <v>95</v>
      </c>
      <c r="C50" s="1">
        <v>21060206</v>
      </c>
      <c r="D50" s="1">
        <v>1</v>
      </c>
      <c r="E50" s="1">
        <v>0</v>
      </c>
      <c r="F50">
        <f t="shared" si="58"/>
        <v>23.541691327961114</v>
      </c>
      <c r="G50">
        <f t="shared" si="59"/>
        <v>0.28035520136596126</v>
      </c>
      <c r="H50">
        <f t="shared" si="60"/>
        <v>235.08305306814893</v>
      </c>
      <c r="I50">
        <f t="shared" si="61"/>
        <v>9.9891441812439421</v>
      </c>
      <c r="J50">
        <f t="shared" si="62"/>
        <v>2.7478622904415779</v>
      </c>
      <c r="K50">
        <f t="shared" si="63"/>
        <v>31.041284561157227</v>
      </c>
      <c r="L50" s="1">
        <v>0.85175444099999997</v>
      </c>
      <c r="M50">
        <f t="shared" si="64"/>
        <v>2.550375801449547</v>
      </c>
      <c r="N50" s="1">
        <v>1</v>
      </c>
      <c r="O50">
        <f t="shared" si="65"/>
        <v>5.100751602899094</v>
      </c>
      <c r="P50" s="1">
        <v>33.155075073242187</v>
      </c>
      <c r="Q50" s="1">
        <v>31.041284561157227</v>
      </c>
      <c r="R50" s="1">
        <v>34.031726837158203</v>
      </c>
      <c r="S50" s="1">
        <v>399.23410034179687</v>
      </c>
      <c r="T50" s="1">
        <v>394.55148315429687</v>
      </c>
      <c r="U50" s="1">
        <v>21.604650497436523</v>
      </c>
      <c r="V50" s="1">
        <v>23.26702880859375</v>
      </c>
      <c r="W50" s="1">
        <v>32.325199127197266</v>
      </c>
      <c r="X50" s="1">
        <v>34.812473297119141</v>
      </c>
      <c r="Y50" s="1">
        <v>499.9063720703125</v>
      </c>
      <c r="Z50" s="1">
        <v>1499.7781982421875</v>
      </c>
      <c r="AA50" s="1">
        <v>0.16123104095458984</v>
      </c>
      <c r="AB50" s="1">
        <v>76.25152587890625</v>
      </c>
      <c r="AC50" s="1">
        <v>1.2489410638809204</v>
      </c>
      <c r="AD50" s="1">
        <v>0.28156393766403198</v>
      </c>
      <c r="AE50" s="1">
        <v>0.66666668653488159</v>
      </c>
      <c r="AF50" s="1">
        <v>-0.21956524252891541</v>
      </c>
      <c r="AG50" s="1">
        <v>2.737391471862793</v>
      </c>
      <c r="AH50" s="1">
        <v>1</v>
      </c>
      <c r="AI50" s="1">
        <v>0</v>
      </c>
      <c r="AJ50" s="1">
        <v>0.15999999642372131</v>
      </c>
      <c r="AK50" s="1">
        <v>111115</v>
      </c>
      <c r="AL50">
        <f t="shared" si="66"/>
        <v>5.8691372537300621</v>
      </c>
      <c r="AM50">
        <f t="shared" si="67"/>
        <v>9.9891441812439419E-3</v>
      </c>
      <c r="AN50">
        <f t="shared" si="68"/>
        <v>304.1912845611572</v>
      </c>
      <c r="AO50">
        <f t="shared" si="69"/>
        <v>306.30507507324216</v>
      </c>
      <c r="AP50">
        <f t="shared" si="70"/>
        <v>239.9645063551252</v>
      </c>
      <c r="AQ50">
        <f t="shared" si="71"/>
        <v>-1.21945988487441</v>
      </c>
      <c r="AR50">
        <f t="shared" si="72"/>
        <v>4.5220087397653215</v>
      </c>
      <c r="AS50">
        <f t="shared" si="73"/>
        <v>59.30384589216807</v>
      </c>
      <c r="AT50">
        <f t="shared" si="74"/>
        <v>36.03681708357432</v>
      </c>
      <c r="AU50">
        <f t="shared" si="75"/>
        <v>32.098179817199707</v>
      </c>
      <c r="AV50">
        <f t="shared" si="76"/>
        <v>4.8016827985863442</v>
      </c>
      <c r="AW50">
        <f t="shared" si="77"/>
        <v>0.26574871950415335</v>
      </c>
      <c r="AX50">
        <f t="shared" si="78"/>
        <v>1.7741464493237435</v>
      </c>
      <c r="AY50">
        <f t="shared" si="79"/>
        <v>3.0275363492626006</v>
      </c>
      <c r="AZ50">
        <f t="shared" si="80"/>
        <v>0.16734626656481738</v>
      </c>
      <c r="BA50">
        <f t="shared" si="81"/>
        <v>17.925441504718247</v>
      </c>
      <c r="BB50">
        <f t="shared" si="82"/>
        <v>0.59582351886943796</v>
      </c>
      <c r="BC50">
        <f t="shared" si="83"/>
        <v>39.919048042553229</v>
      </c>
      <c r="BD50">
        <f t="shared" si="84"/>
        <v>388.32077721780627</v>
      </c>
      <c r="BE50">
        <f t="shared" si="85"/>
        <v>2.4200659924944808E-2</v>
      </c>
    </row>
    <row r="51" spans="1:115" x14ac:dyDescent="0.25">
      <c r="A51" s="1">
        <v>34</v>
      </c>
      <c r="B51" s="1" t="s">
        <v>96</v>
      </c>
      <c r="C51" s="1">
        <v>21060206</v>
      </c>
      <c r="D51" s="1">
        <v>1</v>
      </c>
      <c r="E51" s="1">
        <v>0</v>
      </c>
      <c r="F51">
        <f t="shared" si="58"/>
        <v>23.541691327961114</v>
      </c>
      <c r="G51">
        <f t="shared" si="59"/>
        <v>0.28035520136596126</v>
      </c>
      <c r="H51">
        <f t="shared" si="60"/>
        <v>235.08305306814893</v>
      </c>
      <c r="I51">
        <f t="shared" si="61"/>
        <v>9.9891441812439421</v>
      </c>
      <c r="J51">
        <f t="shared" si="62"/>
        <v>2.7478622904415779</v>
      </c>
      <c r="K51">
        <f t="shared" si="63"/>
        <v>31.041284561157227</v>
      </c>
      <c r="L51" s="1">
        <v>0.85175444099999997</v>
      </c>
      <c r="M51">
        <f t="shared" si="64"/>
        <v>2.550375801449547</v>
      </c>
      <c r="N51" s="1">
        <v>1</v>
      </c>
      <c r="O51">
        <f t="shared" si="65"/>
        <v>5.100751602899094</v>
      </c>
      <c r="P51" s="1">
        <v>33.155075073242187</v>
      </c>
      <c r="Q51" s="1">
        <v>31.041284561157227</v>
      </c>
      <c r="R51" s="1">
        <v>34.031726837158203</v>
      </c>
      <c r="S51" s="1">
        <v>399.23410034179687</v>
      </c>
      <c r="T51" s="1">
        <v>394.55148315429687</v>
      </c>
      <c r="U51" s="1">
        <v>21.604650497436523</v>
      </c>
      <c r="V51" s="1">
        <v>23.26702880859375</v>
      </c>
      <c r="W51" s="1">
        <v>32.325199127197266</v>
      </c>
      <c r="X51" s="1">
        <v>34.812473297119141</v>
      </c>
      <c r="Y51" s="1">
        <v>499.9063720703125</v>
      </c>
      <c r="Z51" s="1">
        <v>1499.7781982421875</v>
      </c>
      <c r="AA51" s="1">
        <v>0.16123104095458984</v>
      </c>
      <c r="AB51" s="1">
        <v>76.25152587890625</v>
      </c>
      <c r="AC51" s="1">
        <v>1.2489410638809204</v>
      </c>
      <c r="AD51" s="1">
        <v>0.28156393766403198</v>
      </c>
      <c r="AE51" s="1">
        <v>0.66666668653488159</v>
      </c>
      <c r="AF51" s="1">
        <v>-0.21956524252891541</v>
      </c>
      <c r="AG51" s="1">
        <v>2.737391471862793</v>
      </c>
      <c r="AH51" s="1">
        <v>1</v>
      </c>
      <c r="AI51" s="1">
        <v>0</v>
      </c>
      <c r="AJ51" s="1">
        <v>0.15999999642372131</v>
      </c>
      <c r="AK51" s="1">
        <v>111115</v>
      </c>
      <c r="AL51">
        <f t="shared" si="66"/>
        <v>5.8691372537300621</v>
      </c>
      <c r="AM51">
        <f t="shared" si="67"/>
        <v>9.9891441812439419E-3</v>
      </c>
      <c r="AN51">
        <f t="shared" si="68"/>
        <v>304.1912845611572</v>
      </c>
      <c r="AO51">
        <f t="shared" si="69"/>
        <v>306.30507507324216</v>
      </c>
      <c r="AP51">
        <f t="shared" si="70"/>
        <v>239.9645063551252</v>
      </c>
      <c r="AQ51">
        <f t="shared" si="71"/>
        <v>-1.21945988487441</v>
      </c>
      <c r="AR51">
        <f t="shared" si="72"/>
        <v>4.5220087397653215</v>
      </c>
      <c r="AS51">
        <f t="shared" si="73"/>
        <v>59.30384589216807</v>
      </c>
      <c r="AT51">
        <f t="shared" si="74"/>
        <v>36.03681708357432</v>
      </c>
      <c r="AU51">
        <f t="shared" si="75"/>
        <v>32.098179817199707</v>
      </c>
      <c r="AV51">
        <f t="shared" si="76"/>
        <v>4.8016827985863442</v>
      </c>
      <c r="AW51">
        <f t="shared" si="77"/>
        <v>0.26574871950415335</v>
      </c>
      <c r="AX51">
        <f t="shared" si="78"/>
        <v>1.7741464493237435</v>
      </c>
      <c r="AY51">
        <f t="shared" si="79"/>
        <v>3.0275363492626006</v>
      </c>
      <c r="AZ51">
        <f t="shared" si="80"/>
        <v>0.16734626656481738</v>
      </c>
      <c r="BA51">
        <f t="shared" si="81"/>
        <v>17.925441504718247</v>
      </c>
      <c r="BB51">
        <f t="shared" si="82"/>
        <v>0.59582351886943796</v>
      </c>
      <c r="BC51">
        <f t="shared" si="83"/>
        <v>39.919048042553229</v>
      </c>
      <c r="BD51">
        <f t="shared" si="84"/>
        <v>388.32077721780627</v>
      </c>
      <c r="BE51">
        <f t="shared" si="85"/>
        <v>2.4200659924944808E-2</v>
      </c>
    </row>
    <row r="52" spans="1:115" x14ac:dyDescent="0.25">
      <c r="A52" s="1">
        <v>35</v>
      </c>
      <c r="B52" s="1" t="s">
        <v>96</v>
      </c>
      <c r="C52" s="1">
        <v>21060206</v>
      </c>
      <c r="D52" s="1">
        <v>1</v>
      </c>
      <c r="E52" s="1">
        <v>0</v>
      </c>
      <c r="F52">
        <f t="shared" si="58"/>
        <v>23.191152487438917</v>
      </c>
      <c r="G52">
        <f t="shared" si="59"/>
        <v>0.28023341776591887</v>
      </c>
      <c r="H52">
        <f t="shared" si="60"/>
        <v>237.03946923250373</v>
      </c>
      <c r="I52">
        <f t="shared" si="61"/>
        <v>9.9876264183431065</v>
      </c>
      <c r="J52">
        <f t="shared" si="62"/>
        <v>2.7485579634691613</v>
      </c>
      <c r="K52">
        <f t="shared" si="63"/>
        <v>31.043575286865234</v>
      </c>
      <c r="L52" s="1">
        <v>0.85175444099999997</v>
      </c>
      <c r="M52">
        <f t="shared" si="64"/>
        <v>2.550375801449547</v>
      </c>
      <c r="N52" s="1">
        <v>1</v>
      </c>
      <c r="O52">
        <f t="shared" si="65"/>
        <v>5.100751602899094</v>
      </c>
      <c r="P52" s="1">
        <v>33.157024383544922</v>
      </c>
      <c r="Q52" s="1">
        <v>31.043575286865234</v>
      </c>
      <c r="R52" s="1">
        <v>34.031776428222656</v>
      </c>
      <c r="S52" s="1">
        <v>399.15621948242187</v>
      </c>
      <c r="T52" s="1">
        <v>394.53353881835937</v>
      </c>
      <c r="U52" s="1">
        <v>21.603626251220703</v>
      </c>
      <c r="V52" s="1">
        <v>23.265726089477539</v>
      </c>
      <c r="W52" s="1">
        <v>32.320022583007813</v>
      </c>
      <c r="X52" s="1">
        <v>34.806602478027344</v>
      </c>
      <c r="Y52" s="1">
        <v>499.91482543945313</v>
      </c>
      <c r="Z52" s="1">
        <v>1499.8477783203125</v>
      </c>
      <c r="AA52" s="1">
        <v>0.1766447126865387</v>
      </c>
      <c r="AB52" s="1">
        <v>76.251274108886719</v>
      </c>
      <c r="AC52" s="1">
        <v>1.2489410638809204</v>
      </c>
      <c r="AD52" s="1">
        <v>0.28156393766403198</v>
      </c>
      <c r="AE52" s="1">
        <v>0.66666668653488159</v>
      </c>
      <c r="AF52" s="1">
        <v>-0.21956524252891541</v>
      </c>
      <c r="AG52" s="1">
        <v>2.737391471862793</v>
      </c>
      <c r="AH52" s="1">
        <v>1</v>
      </c>
      <c r="AI52" s="1">
        <v>0</v>
      </c>
      <c r="AJ52" s="1">
        <v>0.15999999642372131</v>
      </c>
      <c r="AK52" s="1">
        <v>111115</v>
      </c>
      <c r="AL52">
        <f t="shared" si="66"/>
        <v>5.8692365002820459</v>
      </c>
      <c r="AM52">
        <f t="shared" si="67"/>
        <v>9.9876264183431061E-3</v>
      </c>
      <c r="AN52">
        <f t="shared" si="68"/>
        <v>304.19357528686521</v>
      </c>
      <c r="AO52">
        <f t="shared" si="69"/>
        <v>306.3070243835449</v>
      </c>
      <c r="AP52">
        <f t="shared" si="70"/>
        <v>239.97563916737636</v>
      </c>
      <c r="AQ52">
        <f t="shared" si="71"/>
        <v>-1.218937918797806</v>
      </c>
      <c r="AR52">
        <f t="shared" si="72"/>
        <v>4.5225992208601902</v>
      </c>
      <c r="AS52">
        <f t="shared" si="73"/>
        <v>59.311785589338804</v>
      </c>
      <c r="AT52">
        <f t="shared" si="74"/>
        <v>36.046059499861265</v>
      </c>
      <c r="AU52">
        <f t="shared" si="75"/>
        <v>32.100299835205078</v>
      </c>
      <c r="AV52">
        <f t="shared" si="76"/>
        <v>4.8022585886269278</v>
      </c>
      <c r="AW52">
        <f t="shared" si="77"/>
        <v>0.26563929268822767</v>
      </c>
      <c r="AX52">
        <f t="shared" si="78"/>
        <v>1.7740412573910289</v>
      </c>
      <c r="AY52">
        <f t="shared" si="79"/>
        <v>3.0282173312358989</v>
      </c>
      <c r="AZ52">
        <f t="shared" si="80"/>
        <v>0.16727683897480256</v>
      </c>
      <c r="BA52">
        <f t="shared" si="81"/>
        <v>18.074561543072662</v>
      </c>
      <c r="BB52">
        <f t="shared" si="82"/>
        <v>0.60080942660146097</v>
      </c>
      <c r="BC52">
        <f t="shared" si="83"/>
        <v>39.910115788100178</v>
      </c>
      <c r="BD52">
        <f t="shared" si="84"/>
        <v>388.39560890225681</v>
      </c>
      <c r="BE52">
        <f t="shared" si="85"/>
        <v>2.3830382213875657E-2</v>
      </c>
    </row>
    <row r="53" spans="1:115" x14ac:dyDescent="0.25">
      <c r="A53" s="1">
        <v>36</v>
      </c>
      <c r="B53" s="1" t="s">
        <v>97</v>
      </c>
      <c r="C53" s="1">
        <v>21060206</v>
      </c>
      <c r="D53" s="1">
        <v>1</v>
      </c>
      <c r="E53" s="1">
        <v>0</v>
      </c>
      <c r="F53">
        <f t="shared" si="58"/>
        <v>22.946184026536415</v>
      </c>
      <c r="G53">
        <f t="shared" si="59"/>
        <v>0.2809087058021853</v>
      </c>
      <c r="H53">
        <f t="shared" si="60"/>
        <v>238.72317557686353</v>
      </c>
      <c r="I53">
        <f t="shared" si="61"/>
        <v>10.011507361673662</v>
      </c>
      <c r="J53">
        <f t="shared" si="62"/>
        <v>2.7488441355713205</v>
      </c>
      <c r="K53">
        <f t="shared" si="63"/>
        <v>31.04541015625</v>
      </c>
      <c r="L53" s="1">
        <v>0.85175444099999997</v>
      </c>
      <c r="M53">
        <f t="shared" si="64"/>
        <v>2.550375801449547</v>
      </c>
      <c r="N53" s="1">
        <v>1</v>
      </c>
      <c r="O53">
        <f t="shared" si="65"/>
        <v>5.100751602899094</v>
      </c>
      <c r="P53" s="1">
        <v>33.158374786376953</v>
      </c>
      <c r="Q53" s="1">
        <v>31.04541015625</v>
      </c>
      <c r="R53" s="1">
        <v>34.031517028808594</v>
      </c>
      <c r="S53" s="1">
        <v>399.0709228515625</v>
      </c>
      <c r="T53" s="1">
        <v>394.48846435546875</v>
      </c>
      <c r="U53" s="1">
        <v>21.602071762084961</v>
      </c>
      <c r="V53" s="1">
        <v>23.268136978149414</v>
      </c>
      <c r="W53" s="1">
        <v>32.315303802490234</v>
      </c>
      <c r="X53" s="1">
        <v>34.807628631591797</v>
      </c>
      <c r="Y53" s="1">
        <v>499.91622924804687</v>
      </c>
      <c r="Z53" s="1">
        <v>1499.826171875</v>
      </c>
      <c r="AA53" s="1">
        <v>0.22762112319469452</v>
      </c>
      <c r="AB53" s="1">
        <v>76.25140380859375</v>
      </c>
      <c r="AC53" s="1">
        <v>1.2489410638809204</v>
      </c>
      <c r="AD53" s="1">
        <v>0.28156393766403198</v>
      </c>
      <c r="AE53" s="1">
        <v>0.66666668653488159</v>
      </c>
      <c r="AF53" s="1">
        <v>-0.21956524252891541</v>
      </c>
      <c r="AG53" s="1">
        <v>2.737391471862793</v>
      </c>
      <c r="AH53" s="1">
        <v>1</v>
      </c>
      <c r="AI53" s="1">
        <v>0</v>
      </c>
      <c r="AJ53" s="1">
        <v>0.15999999642372131</v>
      </c>
      <c r="AK53" s="1">
        <v>111115</v>
      </c>
      <c r="AL53">
        <f t="shared" si="66"/>
        <v>5.8692529816589101</v>
      </c>
      <c r="AM53">
        <f t="shared" si="67"/>
        <v>1.0011507361673661E-2</v>
      </c>
      <c r="AN53">
        <f t="shared" si="68"/>
        <v>304.19541015624998</v>
      </c>
      <c r="AO53">
        <f t="shared" si="69"/>
        <v>306.30837478637693</v>
      </c>
      <c r="AP53">
        <f t="shared" si="70"/>
        <v>239.97218213620363</v>
      </c>
      <c r="AQ53">
        <f t="shared" si="71"/>
        <v>-1.2263522333150261</v>
      </c>
      <c r="AR53">
        <f t="shared" si="72"/>
        <v>4.5230722441658635</v>
      </c>
      <c r="AS53">
        <f t="shared" si="73"/>
        <v>59.317888173176172</v>
      </c>
      <c r="AT53">
        <f t="shared" si="74"/>
        <v>36.049751195026758</v>
      </c>
      <c r="AU53">
        <f t="shared" si="75"/>
        <v>32.101892471313477</v>
      </c>
      <c r="AV53">
        <f t="shared" si="76"/>
        <v>4.8026911829838133</v>
      </c>
      <c r="AW53">
        <f t="shared" si="77"/>
        <v>0.2662460001557746</v>
      </c>
      <c r="AX53">
        <f t="shared" si="78"/>
        <v>1.7742281085945433</v>
      </c>
      <c r="AY53">
        <f t="shared" si="79"/>
        <v>3.0284630743892702</v>
      </c>
      <c r="AZ53">
        <f t="shared" si="80"/>
        <v>0.16766177964717069</v>
      </c>
      <c r="BA53">
        <f t="shared" si="81"/>
        <v>18.202977259381246</v>
      </c>
      <c r="BB53">
        <f t="shared" si="82"/>
        <v>0.60514615038718333</v>
      </c>
      <c r="BC53">
        <f t="shared" si="83"/>
        <v>39.917417533328724</v>
      </c>
      <c r="BD53">
        <f t="shared" si="84"/>
        <v>388.41536947701638</v>
      </c>
      <c r="BE53">
        <f t="shared" si="85"/>
        <v>2.3581775608342698E-2</v>
      </c>
    </row>
    <row r="54" spans="1:115" x14ac:dyDescent="0.25">
      <c r="A54" s="1">
        <v>37</v>
      </c>
      <c r="B54" s="1" t="s">
        <v>97</v>
      </c>
      <c r="C54" s="1">
        <v>21060206</v>
      </c>
      <c r="D54" s="1">
        <v>1</v>
      </c>
      <c r="E54" s="1">
        <v>0</v>
      </c>
      <c r="F54">
        <f t="shared" si="58"/>
        <v>22.515869936309311</v>
      </c>
      <c r="G54">
        <f t="shared" si="59"/>
        <v>0.28129275666573161</v>
      </c>
      <c r="H54">
        <f t="shared" si="60"/>
        <v>241.35373812560141</v>
      </c>
      <c r="I54">
        <f t="shared" si="61"/>
        <v>10.02677528373551</v>
      </c>
      <c r="J54">
        <f t="shared" si="62"/>
        <v>2.749461899035214</v>
      </c>
      <c r="K54">
        <f t="shared" si="63"/>
        <v>31.048385620117188</v>
      </c>
      <c r="L54" s="1">
        <v>0.85175444099999997</v>
      </c>
      <c r="M54">
        <f t="shared" si="64"/>
        <v>2.550375801449547</v>
      </c>
      <c r="N54" s="1">
        <v>1</v>
      </c>
      <c r="O54">
        <f t="shared" si="65"/>
        <v>5.100751602899094</v>
      </c>
      <c r="P54" s="1">
        <v>33.159839630126953</v>
      </c>
      <c r="Q54" s="1">
        <v>31.048385620117188</v>
      </c>
      <c r="R54" s="1">
        <v>34.031005859375</v>
      </c>
      <c r="S54" s="1">
        <v>398.9693603515625</v>
      </c>
      <c r="T54" s="1">
        <v>394.45919799804687</v>
      </c>
      <c r="U54" s="1">
        <v>21.601432800292969</v>
      </c>
      <c r="V54" s="1">
        <v>23.270051956176758</v>
      </c>
      <c r="W54" s="1">
        <v>32.311752319335938</v>
      </c>
      <c r="X54" s="1">
        <v>34.807701110839844</v>
      </c>
      <c r="Y54" s="1">
        <v>499.91131591796875</v>
      </c>
      <c r="Z54" s="1">
        <v>1499.8231201171875</v>
      </c>
      <c r="AA54" s="1">
        <v>0.20153824985027313</v>
      </c>
      <c r="AB54" s="1">
        <v>76.251548767089844</v>
      </c>
      <c r="AC54" s="1">
        <v>1.2489410638809204</v>
      </c>
      <c r="AD54" s="1">
        <v>0.28156393766403198</v>
      </c>
      <c r="AE54" s="1">
        <v>0.66666668653488159</v>
      </c>
      <c r="AF54" s="1">
        <v>-0.21956524252891541</v>
      </c>
      <c r="AG54" s="1">
        <v>2.737391471862793</v>
      </c>
      <c r="AH54" s="1">
        <v>1</v>
      </c>
      <c r="AI54" s="1">
        <v>0</v>
      </c>
      <c r="AJ54" s="1">
        <v>0.15999999642372131</v>
      </c>
      <c r="AK54" s="1">
        <v>111115</v>
      </c>
      <c r="AL54">
        <f t="shared" si="66"/>
        <v>5.8691952968398873</v>
      </c>
      <c r="AM54">
        <f t="shared" si="67"/>
        <v>1.0026775283735511E-2</v>
      </c>
      <c r="AN54">
        <f t="shared" si="68"/>
        <v>304.19838562011716</v>
      </c>
      <c r="AO54">
        <f t="shared" si="69"/>
        <v>306.30983963012693</v>
      </c>
      <c r="AP54">
        <f t="shared" si="70"/>
        <v>239.97169385496454</v>
      </c>
      <c r="AQ54">
        <f t="shared" si="71"/>
        <v>-1.2311792174621579</v>
      </c>
      <c r="AR54">
        <f t="shared" si="72"/>
        <v>4.5238394005843405</v>
      </c>
      <c r="AS54">
        <f t="shared" si="73"/>
        <v>59.327836269954275</v>
      </c>
      <c r="AT54">
        <f t="shared" si="74"/>
        <v>36.057784313777518</v>
      </c>
      <c r="AU54">
        <f t="shared" si="75"/>
        <v>32.10411262512207</v>
      </c>
      <c r="AV54">
        <f t="shared" si="76"/>
        <v>4.8032942813022528</v>
      </c>
      <c r="AW54">
        <f t="shared" si="77"/>
        <v>0.26659097985633268</v>
      </c>
      <c r="AX54">
        <f t="shared" si="78"/>
        <v>1.7743775015491265</v>
      </c>
      <c r="AY54">
        <f t="shared" si="79"/>
        <v>3.0289167797531262</v>
      </c>
      <c r="AZ54">
        <f t="shared" si="80"/>
        <v>0.16788066653028053</v>
      </c>
      <c r="BA54">
        <f t="shared" si="81"/>
        <v>18.40359633280373</v>
      </c>
      <c r="BB54">
        <f t="shared" si="82"/>
        <v>0.61185983075186512</v>
      </c>
      <c r="BC54">
        <f t="shared" si="83"/>
        <v>39.918021843790932</v>
      </c>
      <c r="BD54">
        <f t="shared" si="84"/>
        <v>388.49999300622932</v>
      </c>
      <c r="BE54">
        <f t="shared" si="85"/>
        <v>2.3134852101146346E-2</v>
      </c>
    </row>
    <row r="55" spans="1:115" x14ac:dyDescent="0.25">
      <c r="A55" s="1">
        <v>38</v>
      </c>
      <c r="B55" s="1" t="s">
        <v>98</v>
      </c>
      <c r="C55" s="1">
        <v>21060206</v>
      </c>
      <c r="D55" s="1">
        <v>1</v>
      </c>
      <c r="E55" s="1">
        <v>0</v>
      </c>
      <c r="F55">
        <f t="shared" si="58"/>
        <v>22.535744648224426</v>
      </c>
      <c r="G55">
        <f t="shared" si="59"/>
        <v>0.28117681947823486</v>
      </c>
      <c r="H55">
        <f t="shared" si="60"/>
        <v>241.12643480661578</v>
      </c>
      <c r="I55">
        <f t="shared" si="61"/>
        <v>10.023922043118564</v>
      </c>
      <c r="J55">
        <f t="shared" si="62"/>
        <v>2.7497334189254152</v>
      </c>
      <c r="K55">
        <f t="shared" si="63"/>
        <v>31.049753189086914</v>
      </c>
      <c r="L55" s="1">
        <v>0.85175444099999997</v>
      </c>
      <c r="M55">
        <f t="shared" si="64"/>
        <v>2.550375801449547</v>
      </c>
      <c r="N55" s="1">
        <v>1</v>
      </c>
      <c r="O55">
        <f t="shared" si="65"/>
        <v>5.100751602899094</v>
      </c>
      <c r="P55" s="1">
        <v>33.161914825439453</v>
      </c>
      <c r="Q55" s="1">
        <v>31.049753189086914</v>
      </c>
      <c r="R55" s="1">
        <v>34.030494689941406</v>
      </c>
      <c r="S55" s="1">
        <v>398.9097900390625</v>
      </c>
      <c r="T55" s="1">
        <v>394.39654541015625</v>
      </c>
      <c r="U55" s="1">
        <v>21.603073120117188</v>
      </c>
      <c r="V55" s="1">
        <v>23.271213531494141</v>
      </c>
      <c r="W55" s="1">
        <v>32.310310363769531</v>
      </c>
      <c r="X55" s="1">
        <v>34.80523681640625</v>
      </c>
      <c r="Y55" s="1">
        <v>499.91189575195312</v>
      </c>
      <c r="Z55" s="1">
        <v>1499.8956298828125</v>
      </c>
      <c r="AA55" s="1">
        <v>0.25251629948616028</v>
      </c>
      <c r="AB55" s="1">
        <v>76.251228332519531</v>
      </c>
      <c r="AC55" s="1">
        <v>1.2489410638809204</v>
      </c>
      <c r="AD55" s="1">
        <v>0.28156393766403198</v>
      </c>
      <c r="AE55" s="1">
        <v>0.66666668653488159</v>
      </c>
      <c r="AF55" s="1">
        <v>-0.21956524252891541</v>
      </c>
      <c r="AG55" s="1">
        <v>2.737391471862793</v>
      </c>
      <c r="AH55" s="1">
        <v>1</v>
      </c>
      <c r="AI55" s="1">
        <v>0</v>
      </c>
      <c r="AJ55" s="1">
        <v>0.15999999642372131</v>
      </c>
      <c r="AK55" s="1">
        <v>111115</v>
      </c>
      <c r="AL55">
        <f t="shared" si="66"/>
        <v>5.8692021043651135</v>
      </c>
      <c r="AM55">
        <f t="shared" si="67"/>
        <v>1.0023922043118564E-2</v>
      </c>
      <c r="AN55">
        <f t="shared" si="68"/>
        <v>304.19975318908689</v>
      </c>
      <c r="AO55">
        <f t="shared" si="69"/>
        <v>306.31191482543943</v>
      </c>
      <c r="AP55">
        <f t="shared" si="70"/>
        <v>239.98329541720523</v>
      </c>
      <c r="AQ55">
        <f t="shared" si="71"/>
        <v>-1.2301546200399605</v>
      </c>
      <c r="AR55">
        <f t="shared" si="72"/>
        <v>4.5241920354901932</v>
      </c>
      <c r="AS55">
        <f t="shared" si="73"/>
        <v>59.332710232035978</v>
      </c>
      <c r="AT55">
        <f t="shared" si="74"/>
        <v>36.061496700541838</v>
      </c>
      <c r="AU55">
        <f t="shared" si="75"/>
        <v>32.105834007263184</v>
      </c>
      <c r="AV55">
        <f t="shared" si="76"/>
        <v>4.8037619351224246</v>
      </c>
      <c r="AW55">
        <f t="shared" si="77"/>
        <v>0.26648684265075173</v>
      </c>
      <c r="AX55">
        <f t="shared" si="78"/>
        <v>1.774458616564778</v>
      </c>
      <c r="AY55">
        <f t="shared" si="79"/>
        <v>3.0293033185576466</v>
      </c>
      <c r="AZ55">
        <f t="shared" si="80"/>
        <v>0.16781459184764194</v>
      </c>
      <c r="BA55">
        <f t="shared" si="81"/>
        <v>18.386186837445646</v>
      </c>
      <c r="BB55">
        <f t="shared" si="82"/>
        <v>0.61138069694767272</v>
      </c>
      <c r="BC55">
        <f t="shared" si="83"/>
        <v>39.915288585462584</v>
      </c>
      <c r="BD55">
        <f t="shared" si="84"/>
        <v>388.43208024039353</v>
      </c>
      <c r="BE55">
        <f t="shared" si="85"/>
        <v>2.3157735853472118E-2</v>
      </c>
    </row>
    <row r="56" spans="1:115" x14ac:dyDescent="0.25">
      <c r="A56" s="1">
        <v>39</v>
      </c>
      <c r="B56" s="1" t="s">
        <v>98</v>
      </c>
      <c r="C56" s="1">
        <v>21060206</v>
      </c>
      <c r="D56" s="1">
        <v>1</v>
      </c>
      <c r="E56" s="1">
        <v>0</v>
      </c>
      <c r="F56">
        <f t="shared" si="58"/>
        <v>22.320327419022014</v>
      </c>
      <c r="G56">
        <f t="shared" si="59"/>
        <v>0.28069099250230922</v>
      </c>
      <c r="H56">
        <f t="shared" si="60"/>
        <v>242.12784470913439</v>
      </c>
      <c r="I56">
        <f t="shared" si="61"/>
        <v>10.00763258598001</v>
      </c>
      <c r="J56">
        <f t="shared" si="62"/>
        <v>2.7497703057398457</v>
      </c>
      <c r="K56">
        <f t="shared" si="63"/>
        <v>31.049585342407227</v>
      </c>
      <c r="L56" s="1">
        <v>0.85175444099999997</v>
      </c>
      <c r="M56">
        <f t="shared" si="64"/>
        <v>2.550375801449547</v>
      </c>
      <c r="N56" s="1">
        <v>1</v>
      </c>
      <c r="O56">
        <f t="shared" si="65"/>
        <v>5.100751602899094</v>
      </c>
      <c r="P56" s="1">
        <v>33.164070129394531</v>
      </c>
      <c r="Q56" s="1">
        <v>31.049585342407227</v>
      </c>
      <c r="R56" s="1">
        <v>34.030799865722656</v>
      </c>
      <c r="S56" s="1">
        <v>398.83895874023437</v>
      </c>
      <c r="T56" s="1">
        <v>394.363525390625</v>
      </c>
      <c r="U56" s="1">
        <v>21.604717254638672</v>
      </c>
      <c r="V56" s="1">
        <v>23.270164489746094</v>
      </c>
      <c r="W56" s="1">
        <v>32.308856964111328</v>
      </c>
      <c r="X56" s="1">
        <v>34.799457550048828</v>
      </c>
      <c r="Y56" s="1">
        <v>499.90713500976562</v>
      </c>
      <c r="Z56" s="1">
        <v>1499.9052734375</v>
      </c>
      <c r="AA56" s="1">
        <v>0.16952946782112122</v>
      </c>
      <c r="AB56" s="1">
        <v>76.251220703125</v>
      </c>
      <c r="AC56" s="1">
        <v>1.2489410638809204</v>
      </c>
      <c r="AD56" s="1">
        <v>0.28156393766403198</v>
      </c>
      <c r="AE56" s="1">
        <v>0.66666668653488159</v>
      </c>
      <c r="AF56" s="1">
        <v>-0.21956524252891541</v>
      </c>
      <c r="AG56" s="1">
        <v>2.737391471862793</v>
      </c>
      <c r="AH56" s="1">
        <v>1</v>
      </c>
      <c r="AI56" s="1">
        <v>0</v>
      </c>
      <c r="AJ56" s="1">
        <v>0.15999999642372131</v>
      </c>
      <c r="AK56" s="1">
        <v>111115</v>
      </c>
      <c r="AL56">
        <f t="shared" si="66"/>
        <v>5.8691462110000971</v>
      </c>
      <c r="AM56">
        <f t="shared" si="67"/>
        <v>1.000763258598001E-2</v>
      </c>
      <c r="AN56">
        <f t="shared" si="68"/>
        <v>304.1995853424072</v>
      </c>
      <c r="AO56">
        <f t="shared" si="69"/>
        <v>306.31407012939451</v>
      </c>
      <c r="AP56">
        <f t="shared" si="70"/>
        <v>239.98483838592074</v>
      </c>
      <c r="AQ56">
        <f t="shared" si="71"/>
        <v>-1.2249275953303069</v>
      </c>
      <c r="AR56">
        <f t="shared" si="72"/>
        <v>4.5241487540454974</v>
      </c>
      <c r="AS56">
        <f t="shared" si="73"/>
        <v>59.332148552214385</v>
      </c>
      <c r="AT56">
        <f t="shared" si="74"/>
        <v>36.061984062468291</v>
      </c>
      <c r="AU56">
        <f t="shared" si="75"/>
        <v>32.106827735900879</v>
      </c>
      <c r="AV56">
        <f t="shared" si="76"/>
        <v>4.8040319228512978</v>
      </c>
      <c r="AW56">
        <f t="shared" si="77"/>
        <v>0.26605041390740652</v>
      </c>
      <c r="AX56">
        <f t="shared" si="78"/>
        <v>1.7743784483056515</v>
      </c>
      <c r="AY56">
        <f t="shared" si="79"/>
        <v>3.029653474545646</v>
      </c>
      <c r="AZ56">
        <f t="shared" si="80"/>
        <v>0.16753768362908994</v>
      </c>
      <c r="BA56">
        <f t="shared" si="81"/>
        <v>18.462543725288182</v>
      </c>
      <c r="BB56">
        <f t="shared" si="82"/>
        <v>0.61397119439304615</v>
      </c>
      <c r="BC56">
        <f t="shared" si="83"/>
        <v>39.908533759831556</v>
      </c>
      <c r="BD56">
        <f t="shared" si="84"/>
        <v>388.45607402629008</v>
      </c>
      <c r="BE56">
        <f t="shared" si="85"/>
        <v>2.2931075091703879E-2</v>
      </c>
    </row>
    <row r="57" spans="1:115" x14ac:dyDescent="0.25">
      <c r="A57" s="1">
        <v>40</v>
      </c>
      <c r="B57" s="1" t="s">
        <v>99</v>
      </c>
      <c r="C57" s="1">
        <v>21060206</v>
      </c>
      <c r="D57" s="1">
        <v>1</v>
      </c>
      <c r="E57" s="1">
        <v>0</v>
      </c>
      <c r="F57">
        <f t="shared" si="58"/>
        <v>22.306181904354819</v>
      </c>
      <c r="G57">
        <f t="shared" si="59"/>
        <v>0.2806522116309671</v>
      </c>
      <c r="H57">
        <f t="shared" si="60"/>
        <v>242.14750790336657</v>
      </c>
      <c r="I57">
        <f t="shared" si="61"/>
        <v>10.007159778551395</v>
      </c>
      <c r="J57">
        <f t="shared" si="62"/>
        <v>2.7500003315706274</v>
      </c>
      <c r="K57">
        <f t="shared" si="63"/>
        <v>31.050613403320313</v>
      </c>
      <c r="L57" s="1">
        <v>0.85175444099999997</v>
      </c>
      <c r="M57">
        <f t="shared" si="64"/>
        <v>2.550375801449547</v>
      </c>
      <c r="N57" s="1">
        <v>1</v>
      </c>
      <c r="O57">
        <f t="shared" si="65"/>
        <v>5.100751602899094</v>
      </c>
      <c r="P57" s="1">
        <v>33.16607666015625</v>
      </c>
      <c r="Q57" s="1">
        <v>31.050613403320313</v>
      </c>
      <c r="R57" s="1">
        <v>34.031387329101563</v>
      </c>
      <c r="S57" s="1">
        <v>398.79006958007812</v>
      </c>
      <c r="T57" s="1">
        <v>394.317138671875</v>
      </c>
      <c r="U57" s="1">
        <v>21.605205535888672</v>
      </c>
      <c r="V57" s="1">
        <v>23.270580291748047</v>
      </c>
      <c r="W57" s="1">
        <v>32.306007385253906</v>
      </c>
      <c r="X57" s="1">
        <v>34.796222686767578</v>
      </c>
      <c r="Y57" s="1">
        <v>499.90505981445312</v>
      </c>
      <c r="Z57" s="1">
        <v>1499.930908203125</v>
      </c>
      <c r="AA57" s="1">
        <v>0.23947514593601227</v>
      </c>
      <c r="AB57" s="1">
        <v>76.251365661621094</v>
      </c>
      <c r="AC57" s="1">
        <v>1.2489410638809204</v>
      </c>
      <c r="AD57" s="1">
        <v>0.28156393766403198</v>
      </c>
      <c r="AE57" s="1">
        <v>0.66666668653488159</v>
      </c>
      <c r="AF57" s="1">
        <v>-0.21956524252891541</v>
      </c>
      <c r="AG57" s="1">
        <v>2.737391471862793</v>
      </c>
      <c r="AH57" s="1">
        <v>1</v>
      </c>
      <c r="AI57" s="1">
        <v>0</v>
      </c>
      <c r="AJ57" s="1">
        <v>0.15999999642372131</v>
      </c>
      <c r="AK57" s="1">
        <v>111115</v>
      </c>
      <c r="AL57">
        <f t="shared" si="66"/>
        <v>5.8691218472256033</v>
      </c>
      <c r="AM57">
        <f t="shared" si="67"/>
        <v>1.0007159778551395E-2</v>
      </c>
      <c r="AN57">
        <f t="shared" si="68"/>
        <v>304.20061340332029</v>
      </c>
      <c r="AO57">
        <f t="shared" si="69"/>
        <v>306.31607666015623</v>
      </c>
      <c r="AP57">
        <f t="shared" si="70"/>
        <v>239.98893994832906</v>
      </c>
      <c r="AQ57">
        <f t="shared" si="71"/>
        <v>-1.2246658754992383</v>
      </c>
      <c r="AR57">
        <f t="shared" si="72"/>
        <v>4.524413858554821</v>
      </c>
      <c r="AS57">
        <f t="shared" si="73"/>
        <v>59.335512476362801</v>
      </c>
      <c r="AT57">
        <f t="shared" si="74"/>
        <v>36.064932184614754</v>
      </c>
      <c r="AU57">
        <f t="shared" si="75"/>
        <v>32.108345031738281</v>
      </c>
      <c r="AV57">
        <f t="shared" si="76"/>
        <v>4.8044441848750745</v>
      </c>
      <c r="AW57">
        <f t="shared" si="77"/>
        <v>0.26601557282666816</v>
      </c>
      <c r="AX57">
        <f t="shared" si="78"/>
        <v>1.7744135269841936</v>
      </c>
      <c r="AY57">
        <f t="shared" si="79"/>
        <v>3.0300306578908809</v>
      </c>
      <c r="AZ57">
        <f t="shared" si="80"/>
        <v>0.16751557772373185</v>
      </c>
      <c r="BA57">
        <f t="shared" si="81"/>
        <v>18.464078169189889</v>
      </c>
      <c r="BB57">
        <f t="shared" si="82"/>
        <v>0.61409328724325607</v>
      </c>
      <c r="BC57">
        <f t="shared" si="83"/>
        <v>39.906476732341147</v>
      </c>
      <c r="BD57">
        <f t="shared" si="84"/>
        <v>388.41343115673868</v>
      </c>
      <c r="BE57">
        <f t="shared" si="85"/>
        <v>2.291787713165596E-2</v>
      </c>
    </row>
    <row r="58" spans="1:115" x14ac:dyDescent="0.25">
      <c r="A58" s="1">
        <v>41</v>
      </c>
      <c r="B58" s="1" t="s">
        <v>99</v>
      </c>
      <c r="C58" s="1">
        <v>21060206</v>
      </c>
      <c r="D58" s="1">
        <v>1</v>
      </c>
      <c r="E58" s="1">
        <v>0</v>
      </c>
      <c r="F58">
        <f t="shared" si="58"/>
        <v>22.315758551492053</v>
      </c>
      <c r="G58">
        <f t="shared" si="59"/>
        <v>0.28055520596865485</v>
      </c>
      <c r="H58">
        <f t="shared" si="60"/>
        <v>242.01607101548493</v>
      </c>
      <c r="I58">
        <f t="shared" si="61"/>
        <v>10.00507739877486</v>
      </c>
      <c r="J58">
        <f t="shared" si="62"/>
        <v>2.7503322076717898</v>
      </c>
      <c r="K58">
        <f t="shared" si="63"/>
        <v>31.051948547363281</v>
      </c>
      <c r="L58" s="1">
        <v>0.85175444099999997</v>
      </c>
      <c r="M58">
        <f t="shared" si="64"/>
        <v>2.550375801449547</v>
      </c>
      <c r="N58" s="1">
        <v>1</v>
      </c>
      <c r="O58">
        <f t="shared" si="65"/>
        <v>5.100751602899094</v>
      </c>
      <c r="P58" s="1">
        <v>33.167808532714844</v>
      </c>
      <c r="Q58" s="1">
        <v>31.051948547363281</v>
      </c>
      <c r="R58" s="1">
        <v>34.032588958740234</v>
      </c>
      <c r="S58" s="1">
        <v>398.75860595703125</v>
      </c>
      <c r="T58" s="1">
        <v>394.28427124023437</v>
      </c>
      <c r="U58" s="1">
        <v>21.605648040771484</v>
      </c>
      <c r="V58" s="1">
        <v>23.270664215087891</v>
      </c>
      <c r="W58" s="1">
        <v>32.303642272949219</v>
      </c>
      <c r="X58" s="1">
        <v>34.793087005615234</v>
      </c>
      <c r="Y58" s="1">
        <v>499.90863037109375</v>
      </c>
      <c r="Z58" s="1">
        <v>1499.90673828125</v>
      </c>
      <c r="AA58" s="1">
        <v>0.21694895625114441</v>
      </c>
      <c r="AB58" s="1">
        <v>76.251625061035156</v>
      </c>
      <c r="AC58" s="1">
        <v>1.2489410638809204</v>
      </c>
      <c r="AD58" s="1">
        <v>0.28156393766403198</v>
      </c>
      <c r="AE58" s="1">
        <v>0.66666668653488159</v>
      </c>
      <c r="AF58" s="1">
        <v>-0.21956524252891541</v>
      </c>
      <c r="AG58" s="1">
        <v>2.737391471862793</v>
      </c>
      <c r="AH58" s="1">
        <v>1</v>
      </c>
      <c r="AI58" s="1">
        <v>0</v>
      </c>
      <c r="AJ58" s="1">
        <v>0.15999999642372131</v>
      </c>
      <c r="AK58" s="1">
        <v>111115</v>
      </c>
      <c r="AL58">
        <f t="shared" si="66"/>
        <v>5.8691637672493648</v>
      </c>
      <c r="AM58">
        <f t="shared" si="67"/>
        <v>1.000507739877486E-2</v>
      </c>
      <c r="AN58">
        <f t="shared" si="68"/>
        <v>304.20194854736326</v>
      </c>
      <c r="AO58">
        <f t="shared" si="69"/>
        <v>306.31780853271482</v>
      </c>
      <c r="AP58">
        <f t="shared" si="70"/>
        <v>239.9850727609155</v>
      </c>
      <c r="AQ58">
        <f t="shared" si="71"/>
        <v>-1.2240136249036624</v>
      </c>
      <c r="AR58">
        <f t="shared" si="72"/>
        <v>4.5247581703219195</v>
      </c>
      <c r="AS58">
        <f t="shared" si="73"/>
        <v>59.339826091576455</v>
      </c>
      <c r="AT58">
        <f t="shared" si="74"/>
        <v>36.069161876488565</v>
      </c>
      <c r="AU58">
        <f t="shared" si="75"/>
        <v>32.109878540039063</v>
      </c>
      <c r="AV58">
        <f t="shared" si="76"/>
        <v>4.8048608832534718</v>
      </c>
      <c r="AW58">
        <f t="shared" si="77"/>
        <v>0.26592841987528298</v>
      </c>
      <c r="AX58">
        <f t="shared" si="78"/>
        <v>1.7744259626501298</v>
      </c>
      <c r="AY58">
        <f t="shared" si="79"/>
        <v>3.0304349206033421</v>
      </c>
      <c r="AZ58">
        <f t="shared" si="80"/>
        <v>0.1674602812696489</v>
      </c>
      <c r="BA58">
        <f t="shared" si="81"/>
        <v>18.454118705817613</v>
      </c>
      <c r="BB58">
        <f t="shared" si="82"/>
        <v>0.61381112224998291</v>
      </c>
      <c r="BC58">
        <f t="shared" si="83"/>
        <v>39.902576733622233</v>
      </c>
      <c r="BD58">
        <f t="shared" si="84"/>
        <v>388.37802910380265</v>
      </c>
      <c r="BE58">
        <f t="shared" si="85"/>
        <v>2.2927565445055184E-2</v>
      </c>
    </row>
    <row r="59" spans="1:115" x14ac:dyDescent="0.25">
      <c r="A59" s="1">
        <v>42</v>
      </c>
      <c r="B59" s="1" t="s">
        <v>100</v>
      </c>
      <c r="C59" s="1">
        <v>21060206</v>
      </c>
      <c r="D59" s="1">
        <v>1</v>
      </c>
      <c r="E59" s="1">
        <v>0</v>
      </c>
      <c r="F59">
        <f t="shared" si="58"/>
        <v>22.36594772061812</v>
      </c>
      <c r="G59">
        <f t="shared" si="59"/>
        <v>0.28020348954239593</v>
      </c>
      <c r="H59">
        <f t="shared" si="60"/>
        <v>241.54092193043192</v>
      </c>
      <c r="I59">
        <f t="shared" si="61"/>
        <v>9.9942570844214291</v>
      </c>
      <c r="J59">
        <f t="shared" si="62"/>
        <v>2.7506273126254741</v>
      </c>
      <c r="K59">
        <f t="shared" si="63"/>
        <v>31.052852630615234</v>
      </c>
      <c r="L59" s="1">
        <v>0.85175444099999997</v>
      </c>
      <c r="M59">
        <f t="shared" si="64"/>
        <v>2.550375801449547</v>
      </c>
      <c r="N59" s="1">
        <v>1</v>
      </c>
      <c r="O59">
        <f t="shared" si="65"/>
        <v>5.100751602899094</v>
      </c>
      <c r="P59" s="1">
        <v>33.169784545898438</v>
      </c>
      <c r="Q59" s="1">
        <v>31.052852630615234</v>
      </c>
      <c r="R59" s="1">
        <v>34.03302001953125</v>
      </c>
      <c r="S59" s="1">
        <v>398.73809814453125</v>
      </c>
      <c r="T59" s="1">
        <v>394.256103515625</v>
      </c>
      <c r="U59" s="1">
        <v>21.606645584106445</v>
      </c>
      <c r="V59" s="1">
        <v>23.269819259643555</v>
      </c>
      <c r="W59" s="1">
        <v>32.301593780517578</v>
      </c>
      <c r="X59" s="1">
        <v>34.788013458251953</v>
      </c>
      <c r="Y59" s="1">
        <v>499.921630859375</v>
      </c>
      <c r="Z59" s="1">
        <v>1499.9329833984375</v>
      </c>
      <c r="AA59" s="1">
        <v>0.23117426037788391</v>
      </c>
      <c r="AB59" s="1">
        <v>76.251731872558594</v>
      </c>
      <c r="AC59" s="1">
        <v>1.2489410638809204</v>
      </c>
      <c r="AD59" s="1">
        <v>0.28156393766403198</v>
      </c>
      <c r="AE59" s="1">
        <v>0.66666668653488159</v>
      </c>
      <c r="AF59" s="1">
        <v>-0.21956524252891541</v>
      </c>
      <c r="AG59" s="1">
        <v>2.737391471862793</v>
      </c>
      <c r="AH59" s="1">
        <v>1</v>
      </c>
      <c r="AI59" s="1">
        <v>0</v>
      </c>
      <c r="AJ59" s="1">
        <v>0.15999999642372131</v>
      </c>
      <c r="AK59" s="1">
        <v>111115</v>
      </c>
      <c r="AL59">
        <f t="shared" si="66"/>
        <v>5.8693163991307555</v>
      </c>
      <c r="AM59">
        <f t="shared" si="67"/>
        <v>9.9942570844214294E-3</v>
      </c>
      <c r="AN59">
        <f t="shared" si="68"/>
        <v>304.20285263061521</v>
      </c>
      <c r="AO59">
        <f t="shared" si="69"/>
        <v>306.31978454589841</v>
      </c>
      <c r="AP59">
        <f t="shared" si="70"/>
        <v>239.98927197957164</v>
      </c>
      <c r="AQ59">
        <f t="shared" si="71"/>
        <v>-1.220557303449838</v>
      </c>
      <c r="AR59">
        <f t="shared" si="72"/>
        <v>4.5249913315347143</v>
      </c>
      <c r="AS59">
        <f t="shared" si="73"/>
        <v>59.342800752348076</v>
      </c>
      <c r="AT59">
        <f t="shared" si="74"/>
        <v>36.072981492704521</v>
      </c>
      <c r="AU59">
        <f t="shared" si="75"/>
        <v>32.111318588256836</v>
      </c>
      <c r="AV59">
        <f t="shared" si="76"/>
        <v>4.8052522144779344</v>
      </c>
      <c r="AW59">
        <f t="shared" si="77"/>
        <v>0.26561240037645539</v>
      </c>
      <c r="AX59">
        <f t="shared" si="78"/>
        <v>1.7743640189092402</v>
      </c>
      <c r="AY59">
        <f t="shared" si="79"/>
        <v>3.0308881955686942</v>
      </c>
      <c r="AZ59">
        <f t="shared" si="80"/>
        <v>0.16725977678439197</v>
      </c>
      <c r="BA59">
        <f t="shared" si="81"/>
        <v>18.417913615289901</v>
      </c>
      <c r="BB59">
        <f t="shared" si="82"/>
        <v>0.6126497973692353</v>
      </c>
      <c r="BC59">
        <f t="shared" si="83"/>
        <v>39.895230264009605</v>
      </c>
      <c r="BD59">
        <f t="shared" si="84"/>
        <v>388.33657796851287</v>
      </c>
      <c r="BE59">
        <f t="shared" si="85"/>
        <v>2.2977352250840761E-2</v>
      </c>
    </row>
    <row r="60" spans="1:115" x14ac:dyDescent="0.25">
      <c r="A60" s="1">
        <v>43</v>
      </c>
      <c r="B60" s="1" t="s">
        <v>100</v>
      </c>
      <c r="C60" s="1">
        <v>21060206</v>
      </c>
      <c r="D60" s="1">
        <v>1</v>
      </c>
      <c r="E60" s="1">
        <v>0</v>
      </c>
      <c r="F60">
        <f t="shared" si="58"/>
        <v>22.926364224338929</v>
      </c>
      <c r="G60">
        <f t="shared" si="59"/>
        <v>0.28048930282258999</v>
      </c>
      <c r="H60">
        <f t="shared" si="60"/>
        <v>238.35277144006665</v>
      </c>
      <c r="I60">
        <f t="shared" si="61"/>
        <v>10.005432183213646</v>
      </c>
      <c r="J60">
        <f t="shared" si="62"/>
        <v>2.7510264719962825</v>
      </c>
      <c r="K60">
        <f t="shared" si="63"/>
        <v>31.054893493652344</v>
      </c>
      <c r="L60" s="1">
        <v>0.85175444099999997</v>
      </c>
      <c r="M60">
        <f t="shared" si="64"/>
        <v>2.550375801449547</v>
      </c>
      <c r="N60" s="1">
        <v>1</v>
      </c>
      <c r="O60">
        <f t="shared" si="65"/>
        <v>5.100751602899094</v>
      </c>
      <c r="P60" s="1">
        <v>33.17144775390625</v>
      </c>
      <c r="Q60" s="1">
        <v>31.054893493652344</v>
      </c>
      <c r="R60" s="1">
        <v>34.034069061279297</v>
      </c>
      <c r="S60" s="1">
        <v>398.768798828125</v>
      </c>
      <c r="T60" s="1">
        <v>394.19064331054687</v>
      </c>
      <c r="U60" s="1">
        <v>21.606477737426758</v>
      </c>
      <c r="V60" s="1">
        <v>23.271522521972656</v>
      </c>
      <c r="W60" s="1">
        <v>32.29827880859375</v>
      </c>
      <c r="X60" s="1">
        <v>34.787261962890625</v>
      </c>
      <c r="Y60" s="1">
        <v>499.91732788085937</v>
      </c>
      <c r="Z60" s="1">
        <v>1499.9249267578125</v>
      </c>
      <c r="AA60" s="1">
        <v>0.25014194846153259</v>
      </c>
      <c r="AB60" s="1">
        <v>76.251617431640625</v>
      </c>
      <c r="AC60" s="1">
        <v>1.2489410638809204</v>
      </c>
      <c r="AD60" s="1">
        <v>0.28156393766403198</v>
      </c>
      <c r="AE60" s="1">
        <v>0.66666668653488159</v>
      </c>
      <c r="AF60" s="1">
        <v>-0.21956524252891541</v>
      </c>
      <c r="AG60" s="1">
        <v>2.737391471862793</v>
      </c>
      <c r="AH60" s="1">
        <v>1</v>
      </c>
      <c r="AI60" s="1">
        <v>0</v>
      </c>
      <c r="AJ60" s="1">
        <v>0.15999999642372131</v>
      </c>
      <c r="AK60" s="1">
        <v>111115</v>
      </c>
      <c r="AL60">
        <f t="shared" si="66"/>
        <v>5.8692658801277604</v>
      </c>
      <c r="AM60">
        <f t="shared" si="67"/>
        <v>1.0005432183213646E-2</v>
      </c>
      <c r="AN60">
        <f t="shared" si="68"/>
        <v>304.20489349365232</v>
      </c>
      <c r="AO60">
        <f t="shared" si="69"/>
        <v>306.32144775390623</v>
      </c>
      <c r="AP60">
        <f t="shared" si="70"/>
        <v>239.98798291710045</v>
      </c>
      <c r="AQ60">
        <f t="shared" si="71"/>
        <v>-1.2240342557664625</v>
      </c>
      <c r="AR60">
        <f t="shared" si="72"/>
        <v>4.5255177043935504</v>
      </c>
      <c r="AS60">
        <f t="shared" si="73"/>
        <v>59.34979292013923</v>
      </c>
      <c r="AT60">
        <f t="shared" si="74"/>
        <v>36.078270398166573</v>
      </c>
      <c r="AU60">
        <f t="shared" si="75"/>
        <v>32.113170623779297</v>
      </c>
      <c r="AV60">
        <f t="shared" si="76"/>
        <v>4.8057555435009194</v>
      </c>
      <c r="AW60">
        <f t="shared" si="77"/>
        <v>0.26586920861453273</v>
      </c>
      <c r="AX60">
        <f t="shared" si="78"/>
        <v>1.7744912323972677</v>
      </c>
      <c r="AY60">
        <f t="shared" si="79"/>
        <v>3.0312643111036515</v>
      </c>
      <c r="AZ60">
        <f t="shared" si="80"/>
        <v>0.16742271330319691</v>
      </c>
      <c r="BA60">
        <f t="shared" si="81"/>
        <v>18.17478434161924</v>
      </c>
      <c r="BB60">
        <f t="shared" si="82"/>
        <v>0.60466369632292416</v>
      </c>
      <c r="BC60">
        <f t="shared" si="83"/>
        <v>39.896419904385937</v>
      </c>
      <c r="BD60">
        <f t="shared" si="84"/>
        <v>388.12279407725617</v>
      </c>
      <c r="BE60">
        <f t="shared" si="85"/>
        <v>2.3566764640807196E-2</v>
      </c>
    </row>
    <row r="61" spans="1:115" x14ac:dyDescent="0.25">
      <c r="A61" s="1">
        <v>44</v>
      </c>
      <c r="B61" s="1" t="s">
        <v>101</v>
      </c>
      <c r="C61" s="1">
        <v>21060206</v>
      </c>
      <c r="D61" s="1">
        <v>1</v>
      </c>
      <c r="E61" s="1">
        <v>0</v>
      </c>
      <c r="F61">
        <f t="shared" si="58"/>
        <v>23.554757818389316</v>
      </c>
      <c r="G61">
        <f t="shared" si="59"/>
        <v>0.28048076807838501</v>
      </c>
      <c r="H61">
        <f t="shared" si="60"/>
        <v>234.65666001655376</v>
      </c>
      <c r="I61">
        <f t="shared" si="61"/>
        <v>10.006457498938715</v>
      </c>
      <c r="J61">
        <f t="shared" si="62"/>
        <v>2.7513769653300795</v>
      </c>
      <c r="K61">
        <f t="shared" si="63"/>
        <v>31.055973052978516</v>
      </c>
      <c r="L61" s="1">
        <v>0.85175444099999997</v>
      </c>
      <c r="M61">
        <f t="shared" si="64"/>
        <v>2.550375801449547</v>
      </c>
      <c r="N61" s="1">
        <v>1</v>
      </c>
      <c r="O61">
        <f t="shared" si="65"/>
        <v>5.100751602899094</v>
      </c>
      <c r="P61" s="1">
        <v>33.173709869384766</v>
      </c>
      <c r="Q61" s="1">
        <v>31.055973052978516</v>
      </c>
      <c r="R61" s="1">
        <v>34.034976959228516</v>
      </c>
      <c r="S61" s="1">
        <v>398.82785034179687</v>
      </c>
      <c r="T61" s="1">
        <v>394.14254760742187</v>
      </c>
      <c r="U61" s="1">
        <v>21.605382919311523</v>
      </c>
      <c r="V61" s="1">
        <v>23.270633697509766</v>
      </c>
      <c r="W61" s="1">
        <v>32.292465209960937</v>
      </c>
      <c r="X61" s="1">
        <v>34.78143310546875</v>
      </c>
      <c r="Y61" s="1">
        <v>499.90716552734375</v>
      </c>
      <c r="Z61" s="1">
        <v>1499.973876953125</v>
      </c>
      <c r="AA61" s="1">
        <v>0.17308515310287476</v>
      </c>
      <c r="AB61" s="1">
        <v>76.251434326171875</v>
      </c>
      <c r="AC61" s="1">
        <v>1.2489410638809204</v>
      </c>
      <c r="AD61" s="1">
        <v>0.28156393766403198</v>
      </c>
      <c r="AE61" s="1">
        <v>0.66666668653488159</v>
      </c>
      <c r="AF61" s="1">
        <v>-0.21956524252891541</v>
      </c>
      <c r="AG61" s="1">
        <v>2.737391471862793</v>
      </c>
      <c r="AH61" s="1">
        <v>1</v>
      </c>
      <c r="AI61" s="1">
        <v>0</v>
      </c>
      <c r="AJ61" s="1">
        <v>0.15999999642372131</v>
      </c>
      <c r="AK61" s="1">
        <v>111115</v>
      </c>
      <c r="AL61">
        <f t="shared" si="66"/>
        <v>5.8691465692908986</v>
      </c>
      <c r="AM61">
        <f t="shared" si="67"/>
        <v>1.0006457498938715E-2</v>
      </c>
      <c r="AN61">
        <f t="shared" si="68"/>
        <v>304.20597305297849</v>
      </c>
      <c r="AO61">
        <f t="shared" si="69"/>
        <v>306.32370986938474</v>
      </c>
      <c r="AP61">
        <f t="shared" si="70"/>
        <v>239.99581494817539</v>
      </c>
      <c r="AQ61">
        <f t="shared" si="71"/>
        <v>-1.2241899859436398</v>
      </c>
      <c r="AR61">
        <f t="shared" si="72"/>
        <v>4.5257961624441476</v>
      </c>
      <c r="AS61">
        <f t="shared" si="73"/>
        <v>59.353587279219916</v>
      </c>
      <c r="AT61">
        <f t="shared" si="74"/>
        <v>36.08295358171015</v>
      </c>
      <c r="AU61">
        <f t="shared" si="75"/>
        <v>32.114841461181641</v>
      </c>
      <c r="AV61">
        <f t="shared" si="76"/>
        <v>4.8062096675585746</v>
      </c>
      <c r="AW61">
        <f t="shared" si="77"/>
        <v>0.26586154039252485</v>
      </c>
      <c r="AX61">
        <f t="shared" si="78"/>
        <v>1.7744191971140681</v>
      </c>
      <c r="AY61">
        <f t="shared" si="79"/>
        <v>3.0317904704445064</v>
      </c>
      <c r="AZ61">
        <f t="shared" si="80"/>
        <v>0.16741784802999699</v>
      </c>
      <c r="BA61">
        <f t="shared" si="81"/>
        <v>17.892906900451091</v>
      </c>
      <c r="BB61">
        <f t="shared" si="82"/>
        <v>0.59535988043158183</v>
      </c>
      <c r="BC61">
        <f t="shared" si="83"/>
        <v>39.892274472744681</v>
      </c>
      <c r="BD61">
        <f t="shared" si="84"/>
        <v>387.9083834037088</v>
      </c>
      <c r="BE61">
        <f t="shared" si="85"/>
        <v>2.4223577118525127E-2</v>
      </c>
    </row>
    <row r="62" spans="1:115" x14ac:dyDescent="0.25">
      <c r="A62" s="1">
        <v>45</v>
      </c>
      <c r="B62" s="1" t="s">
        <v>101</v>
      </c>
      <c r="C62" s="1">
        <v>21060206</v>
      </c>
      <c r="D62" s="1">
        <v>1</v>
      </c>
      <c r="E62" s="1">
        <v>0</v>
      </c>
      <c r="F62">
        <f t="shared" si="58"/>
        <v>24.175870648727127</v>
      </c>
      <c r="G62">
        <f t="shared" si="59"/>
        <v>0.28040199754250966</v>
      </c>
      <c r="H62">
        <f t="shared" si="60"/>
        <v>230.99272707352404</v>
      </c>
      <c r="I62">
        <f t="shared" si="61"/>
        <v>10.004175250496619</v>
      </c>
      <c r="J62">
        <f t="shared" si="62"/>
        <v>2.7514723710568934</v>
      </c>
      <c r="K62">
        <f t="shared" si="63"/>
        <v>31.056636810302734</v>
      </c>
      <c r="L62" s="1">
        <v>0.85175444099999997</v>
      </c>
      <c r="M62">
        <f t="shared" si="64"/>
        <v>2.550375801449547</v>
      </c>
      <c r="N62" s="1">
        <v>1</v>
      </c>
      <c r="O62">
        <f t="shared" si="65"/>
        <v>5.100751602899094</v>
      </c>
      <c r="P62" s="1">
        <v>33.176013946533203</v>
      </c>
      <c r="Q62" s="1">
        <v>31.056636810302734</v>
      </c>
      <c r="R62" s="1">
        <v>34.036243438720703</v>
      </c>
      <c r="S62" s="1">
        <v>398.90869140625</v>
      </c>
      <c r="T62" s="1">
        <v>394.11782836914062</v>
      </c>
      <c r="U62" s="1">
        <v>21.606822967529297</v>
      </c>
      <c r="V62" s="1">
        <v>23.27166748046875</v>
      </c>
      <c r="W62" s="1">
        <v>32.290390014648438</v>
      </c>
      <c r="X62" s="1">
        <v>34.778423309326172</v>
      </c>
      <c r="Y62" s="1">
        <v>499.91458129882812</v>
      </c>
      <c r="Z62" s="1">
        <v>1500.00830078125</v>
      </c>
      <c r="AA62" s="1">
        <v>0.14700549840927124</v>
      </c>
      <c r="AB62" s="1">
        <v>76.251304626464844</v>
      </c>
      <c r="AC62" s="1">
        <v>1.2489410638809204</v>
      </c>
      <c r="AD62" s="1">
        <v>0.28156393766403198</v>
      </c>
      <c r="AE62" s="1">
        <v>0.66666668653488159</v>
      </c>
      <c r="AF62" s="1">
        <v>-0.21956524252891541</v>
      </c>
      <c r="AG62" s="1">
        <v>2.737391471862793</v>
      </c>
      <c r="AH62" s="1">
        <v>1</v>
      </c>
      <c r="AI62" s="1">
        <v>0</v>
      </c>
      <c r="AJ62" s="1">
        <v>0.15999999642372131</v>
      </c>
      <c r="AK62" s="1">
        <v>111115</v>
      </c>
      <c r="AL62">
        <f t="shared" si="66"/>
        <v>5.8692336339556359</v>
      </c>
      <c r="AM62">
        <f t="shared" si="67"/>
        <v>1.0004175250496619E-2</v>
      </c>
      <c r="AN62">
        <f t="shared" si="68"/>
        <v>304.20663681030271</v>
      </c>
      <c r="AO62">
        <f t="shared" si="69"/>
        <v>306.32601394653318</v>
      </c>
      <c r="AP62">
        <f t="shared" si="70"/>
        <v>240.00132276055228</v>
      </c>
      <c r="AQ62">
        <f t="shared" si="71"/>
        <v>-1.2233050625372506</v>
      </c>
      <c r="AR62">
        <f t="shared" si="72"/>
        <v>4.5259673772759115</v>
      </c>
      <c r="AS62">
        <f t="shared" si="73"/>
        <v>59.355933638741519</v>
      </c>
      <c r="AT62">
        <f t="shared" si="74"/>
        <v>36.084266158272769</v>
      </c>
      <c r="AU62">
        <f t="shared" si="75"/>
        <v>32.116325378417969</v>
      </c>
      <c r="AV62">
        <f t="shared" si="76"/>
        <v>4.8066130191035645</v>
      </c>
      <c r="AW62">
        <f t="shared" si="77"/>
        <v>0.26579076618509639</v>
      </c>
      <c r="AX62">
        <f t="shared" si="78"/>
        <v>1.7744950062190183</v>
      </c>
      <c r="AY62">
        <f t="shared" si="79"/>
        <v>3.0321180128845464</v>
      </c>
      <c r="AZ62">
        <f t="shared" si="80"/>
        <v>0.16737294386742335</v>
      </c>
      <c r="BA62">
        <f t="shared" si="81"/>
        <v>17.613496798581135</v>
      </c>
      <c r="BB62">
        <f t="shared" si="82"/>
        <v>0.58610067966062795</v>
      </c>
      <c r="BC62">
        <f t="shared" si="83"/>
        <v>39.891478287314882</v>
      </c>
      <c r="BD62">
        <f t="shared" si="84"/>
        <v>387.71927617200333</v>
      </c>
      <c r="BE62">
        <f t="shared" si="85"/>
        <v>2.4873955934880856E-2</v>
      </c>
      <c r="BF62">
        <f>AVERAGE(F48:F62)</f>
        <v>23.048166387629241</v>
      </c>
      <c r="BG62">
        <f>AVERAGE(P48:P62)</f>
        <v>33.162692006429033</v>
      </c>
      <c r="BH62">
        <f>AVERAGE(Q48:Q62)</f>
        <v>31.048003896077475</v>
      </c>
      <c r="BI62">
        <f>AVERAGE(C48:C62)</f>
        <v>21060206</v>
      </c>
      <c r="BJ62">
        <f t="shared" ref="BJ62:DK62" si="86">AVERAGE(D48:D62)</f>
        <v>1</v>
      </c>
      <c r="BK62">
        <f t="shared" si="86"/>
        <v>0</v>
      </c>
      <c r="BL62">
        <f t="shared" si="86"/>
        <v>23.048166387629241</v>
      </c>
      <c r="BM62">
        <f t="shared" si="86"/>
        <v>0.28046444314604335</v>
      </c>
      <c r="BN62">
        <f t="shared" si="86"/>
        <v>237.82648476640406</v>
      </c>
      <c r="BO62">
        <f t="shared" si="86"/>
        <v>9.9987716877002875</v>
      </c>
      <c r="BP62">
        <f t="shared" si="86"/>
        <v>2.7494589472157562</v>
      </c>
      <c r="BQ62">
        <f t="shared" si="86"/>
        <v>31.048003896077475</v>
      </c>
      <c r="BR62">
        <f t="shared" si="86"/>
        <v>0.8517544410000002</v>
      </c>
      <c r="BS62">
        <f t="shared" si="86"/>
        <v>2.550375801449547</v>
      </c>
      <c r="BT62">
        <f t="shared" si="86"/>
        <v>1</v>
      </c>
      <c r="BU62">
        <f t="shared" si="86"/>
        <v>5.100751602899094</v>
      </c>
      <c r="BV62">
        <f t="shared" si="86"/>
        <v>33.162692006429033</v>
      </c>
      <c r="BW62">
        <f t="shared" si="86"/>
        <v>31.048003896077475</v>
      </c>
      <c r="BX62">
        <f t="shared" si="86"/>
        <v>34.032338714599611</v>
      </c>
      <c r="BY62">
        <f t="shared" si="86"/>
        <v>398.98530476888021</v>
      </c>
      <c r="BZ62">
        <f t="shared" si="86"/>
        <v>394.38645019531248</v>
      </c>
      <c r="CA62">
        <f t="shared" si="86"/>
        <v>21.604851150512694</v>
      </c>
      <c r="CB62">
        <f t="shared" si="86"/>
        <v>23.268813959757487</v>
      </c>
      <c r="CC62">
        <f t="shared" si="86"/>
        <v>32.311680857340498</v>
      </c>
      <c r="CD62">
        <f t="shared" si="86"/>
        <v>34.800261942545575</v>
      </c>
      <c r="CE62">
        <f t="shared" si="86"/>
        <v>499.9107706705729</v>
      </c>
      <c r="CF62">
        <f t="shared" si="86"/>
        <v>1499.8656575520833</v>
      </c>
      <c r="CG62">
        <f t="shared" si="86"/>
        <v>0.19505733847618104</v>
      </c>
      <c r="CH62">
        <f t="shared" si="86"/>
        <v>76.251512145996088</v>
      </c>
      <c r="CI62">
        <f t="shared" si="86"/>
        <v>1.2489410638809204</v>
      </c>
      <c r="CJ62">
        <f t="shared" si="86"/>
        <v>0.28156393766403198</v>
      </c>
      <c r="CK62">
        <f t="shared" si="86"/>
        <v>0.66666668653488159</v>
      </c>
      <c r="CL62">
        <f t="shared" si="86"/>
        <v>-0.21956524252891541</v>
      </c>
      <c r="CM62">
        <f t="shared" si="86"/>
        <v>2.737391471862793</v>
      </c>
      <c r="CN62">
        <f t="shared" si="86"/>
        <v>1</v>
      </c>
      <c r="CO62">
        <f t="shared" si="86"/>
        <v>0</v>
      </c>
      <c r="CP62">
        <f t="shared" si="86"/>
        <v>0.15999999642372131</v>
      </c>
      <c r="CQ62">
        <f t="shared" si="86"/>
        <v>111115</v>
      </c>
      <c r="CR62">
        <f t="shared" si="86"/>
        <v>5.8691888953775679</v>
      </c>
      <c r="CS62">
        <f t="shared" si="86"/>
        <v>9.9987716877002874E-3</v>
      </c>
      <c r="CT62">
        <f t="shared" si="86"/>
        <v>304.19800389607747</v>
      </c>
      <c r="CU62">
        <f t="shared" si="86"/>
        <v>306.31269200642902</v>
      </c>
      <c r="CV62">
        <f t="shared" si="86"/>
        <v>239.97849984439574</v>
      </c>
      <c r="CW62">
        <f t="shared" si="86"/>
        <v>-1.2222302341850271</v>
      </c>
      <c r="CX62">
        <f t="shared" si="86"/>
        <v>4.5237411971854442</v>
      </c>
      <c r="CY62">
        <f t="shared" si="86"/>
        <v>59.326576899445286</v>
      </c>
      <c r="CZ62">
        <f t="shared" si="86"/>
        <v>36.057762939687798</v>
      </c>
      <c r="DA62">
        <f t="shared" si="86"/>
        <v>32.105347951253258</v>
      </c>
      <c r="DB62">
        <f t="shared" si="86"/>
        <v>4.8036301843371394</v>
      </c>
      <c r="DC62">
        <f t="shared" si="86"/>
        <v>0.265846836215473</v>
      </c>
      <c r="DD62">
        <f t="shared" si="86"/>
        <v>1.7742822499696884</v>
      </c>
      <c r="DE62">
        <f t="shared" si="86"/>
        <v>3.029347934367451</v>
      </c>
      <c r="DF62">
        <f t="shared" si="86"/>
        <v>0.16740852183580637</v>
      </c>
      <c r="DG62">
        <f t="shared" si="86"/>
        <v>18.134628875566648</v>
      </c>
      <c r="DH62">
        <f t="shared" si="86"/>
        <v>0.60302958026643183</v>
      </c>
      <c r="DI62">
        <f t="shared" si="86"/>
        <v>39.907614685420633</v>
      </c>
      <c r="DJ62">
        <f t="shared" si="86"/>
        <v>388.28636396378249</v>
      </c>
      <c r="DK62">
        <f t="shared" si="86"/>
        <v>2.3688853343994884E-2</v>
      </c>
    </row>
    <row r="63" spans="1:115" x14ac:dyDescent="0.25">
      <c r="A63" s="1" t="s">
        <v>9</v>
      </c>
      <c r="B63" s="1" t="s">
        <v>102</v>
      </c>
    </row>
    <row r="64" spans="1:115" x14ac:dyDescent="0.25">
      <c r="A64" s="1" t="s">
        <v>9</v>
      </c>
      <c r="B64" s="1" t="s">
        <v>103</v>
      </c>
    </row>
    <row r="65" spans="1:115" x14ac:dyDescent="0.25">
      <c r="A65" s="1">
        <v>46</v>
      </c>
      <c r="B65" s="1" t="s">
        <v>104</v>
      </c>
      <c r="C65" s="1">
        <v>21060206</v>
      </c>
      <c r="D65" s="1">
        <v>1</v>
      </c>
      <c r="E65" s="1">
        <v>0</v>
      </c>
      <c r="F65">
        <f t="shared" ref="F65:F79" si="87">(S65-T65*(1000-U65)/(1000-V65))*AL65</f>
        <v>28.070257715472145</v>
      </c>
      <c r="G65">
        <f t="shared" ref="G65:G79" si="88">IF(AW65&lt;&gt;0,1/(1/AW65-1/O65),0)</f>
        <v>0.31613893476142252</v>
      </c>
      <c r="H65">
        <f t="shared" ref="H65:H79" si="89">((AZ65-AM65/2)*T65-F65)/(AZ65+AM65/2)</f>
        <v>225.23232056877248</v>
      </c>
      <c r="I65">
        <f t="shared" ref="I65:I79" si="90">AM65*1000</f>
        <v>11.793596949443435</v>
      </c>
      <c r="J65">
        <f t="shared" ref="J65:J79" si="91">(AR65-AX65)</f>
        <v>2.8730755865680804</v>
      </c>
      <c r="K65">
        <f t="shared" ref="K65:K79" si="92">(Q65+AQ65*E65)</f>
        <v>33.386062622070313</v>
      </c>
      <c r="L65" s="1">
        <v>0.85175444099999997</v>
      </c>
      <c r="M65">
        <f t="shared" ref="M65:M79" si="93">(L65*AF65+AG65)</f>
        <v>2.550375801449547</v>
      </c>
      <c r="N65" s="1">
        <v>1</v>
      </c>
      <c r="O65">
        <f t="shared" ref="O65:O79" si="94">M65*(N65+1)*(N65+1)/(N65*N65+1)</f>
        <v>5.100751602899094</v>
      </c>
      <c r="P65" s="1">
        <v>37.595832824707031</v>
      </c>
      <c r="Q65" s="1">
        <v>33.386062622070313</v>
      </c>
      <c r="R65" s="1">
        <v>39.023666381835938</v>
      </c>
      <c r="S65" s="1">
        <v>399.88290405273437</v>
      </c>
      <c r="T65" s="1">
        <v>394.30792236328125</v>
      </c>
      <c r="U65" s="1">
        <v>28.080448150634766</v>
      </c>
      <c r="V65" s="1">
        <v>30.029518127441406</v>
      </c>
      <c r="W65" s="1">
        <v>32.874282836914063</v>
      </c>
      <c r="X65" s="1">
        <v>35.156097412109375</v>
      </c>
      <c r="Y65" s="1">
        <v>499.90994262695312</v>
      </c>
      <c r="Z65" s="1">
        <v>1499.8819580078125</v>
      </c>
      <c r="AA65" s="1">
        <v>0.19679519534111023</v>
      </c>
      <c r="AB65" s="1">
        <v>76.247047424316406</v>
      </c>
      <c r="AC65" s="1">
        <v>0.79465180635452271</v>
      </c>
      <c r="AD65" s="1">
        <v>0.16764762997627258</v>
      </c>
      <c r="AE65" s="1">
        <v>0.66666668653488159</v>
      </c>
      <c r="AF65" s="1">
        <v>-0.21956524252891541</v>
      </c>
      <c r="AG65" s="1">
        <v>2.737391471862793</v>
      </c>
      <c r="AH65" s="1">
        <v>1</v>
      </c>
      <c r="AI65" s="1">
        <v>0</v>
      </c>
      <c r="AJ65" s="1">
        <v>0.15999999642372131</v>
      </c>
      <c r="AK65" s="1">
        <v>111115</v>
      </c>
      <c r="AL65">
        <f t="shared" ref="AL65:AL79" si="95">Y65*0.000001/(L65*0.0001)</f>
        <v>5.8691791737538255</v>
      </c>
      <c r="AM65">
        <f t="shared" ref="AM65:AM79" si="96">(V65-U65)/(1000-V65)*AL65</f>
        <v>1.1793596949443435E-2</v>
      </c>
      <c r="AN65">
        <f t="shared" ref="AN65:AN79" si="97">(Q65+273.15)</f>
        <v>306.53606262207029</v>
      </c>
      <c r="AO65">
        <f t="shared" ref="AO65:AO79" si="98">(P65+273.15)</f>
        <v>310.74583282470701</v>
      </c>
      <c r="AP65">
        <f t="shared" ref="AP65:AP79" si="99">(Z65*AH65+AA65*AI65)*AJ65</f>
        <v>239.98110791725412</v>
      </c>
      <c r="AQ65">
        <f t="shared" ref="AQ65:AQ79" si="100">((AP65+0.00000010773*(AO65^4-AN65^4))-AM65*44100)/(M65*51.4+0.00000043092*AN65^3)</f>
        <v>-1.5803244622221639</v>
      </c>
      <c r="AR65">
        <f t="shared" ref="AR65:AR79" si="101">0.61365*EXP(17.502*K65/(240.97+K65))</f>
        <v>5.1627376793604745</v>
      </c>
      <c r="AS65">
        <f t="shared" ref="AS65:AS79" si="102">AR65*1000/AB65</f>
        <v>67.710657051803352</v>
      </c>
      <c r="AT65">
        <f t="shared" ref="AT65:AT79" si="103">(AS65-V65)</f>
        <v>37.681138924361946</v>
      </c>
      <c r="AU65">
        <f t="shared" ref="AU65:AU79" si="104">IF(E65,Q65,(P65+Q65)/2)</f>
        <v>35.490947723388672</v>
      </c>
      <c r="AV65">
        <f t="shared" ref="AV65:AV79" si="105">0.61365*EXP(17.502*AU65/(240.97+AU65))</f>
        <v>5.8037602263332086</v>
      </c>
      <c r="AW65">
        <f t="shared" ref="AW65:AW79" si="106">IF(AT65&lt;&gt;0,(1000-(AS65+V65)/2)/AT65*AM65,0)</f>
        <v>0.29768852942699031</v>
      </c>
      <c r="AX65">
        <f t="shared" ref="AX65:AX79" si="107">V65*AB65/1000</f>
        <v>2.2896620927923941</v>
      </c>
      <c r="AY65">
        <f t="shared" ref="AY65:AY79" si="108">(AV65-AX65)</f>
        <v>3.5140981335408146</v>
      </c>
      <c r="AZ65">
        <f t="shared" ref="AZ65:AZ79" si="109">1/(1.6/G65+1.37/O65)</f>
        <v>0.1876294470539801</v>
      </c>
      <c r="BA65">
        <f t="shared" ref="BA65:BA79" si="110">H65*AB65*0.001</f>
        <v>17.173299427896033</v>
      </c>
      <c r="BB65">
        <f t="shared" ref="BB65:BB79" si="111">H65/T65</f>
        <v>0.5712092194821865</v>
      </c>
      <c r="BC65">
        <f t="shared" ref="BC65:BC79" si="112">(1-AM65*AB65/AR65/G65)*100</f>
        <v>44.905116661789634</v>
      </c>
      <c r="BD65">
        <f t="shared" ref="BD65:BD79" si="113">(T65-F65/(O65/1.35))</f>
        <v>386.87865490113916</v>
      </c>
      <c r="BE65">
        <f t="shared" ref="BE65:BE79" si="114">F65*BC65/100/BD65</f>
        <v>3.2581228803172872E-2</v>
      </c>
    </row>
    <row r="66" spans="1:115" x14ac:dyDescent="0.25">
      <c r="A66" s="1">
        <v>47</v>
      </c>
      <c r="B66" s="1" t="s">
        <v>105</v>
      </c>
      <c r="C66" s="1">
        <v>21060206</v>
      </c>
      <c r="D66" s="1">
        <v>1</v>
      </c>
      <c r="E66" s="1">
        <v>0</v>
      </c>
      <c r="F66">
        <f t="shared" si="87"/>
        <v>28.070257715472145</v>
      </c>
      <c r="G66">
        <f t="shared" si="88"/>
        <v>0.31613893476142252</v>
      </c>
      <c r="H66">
        <f t="shared" si="89"/>
        <v>225.23232056877248</v>
      </c>
      <c r="I66">
        <f t="shared" si="90"/>
        <v>11.793596949443435</v>
      </c>
      <c r="J66">
        <f t="shared" si="91"/>
        <v>2.8730755865680804</v>
      </c>
      <c r="K66">
        <f t="shared" si="92"/>
        <v>33.386062622070313</v>
      </c>
      <c r="L66" s="1">
        <v>0.85175444099999997</v>
      </c>
      <c r="M66">
        <f t="shared" si="93"/>
        <v>2.550375801449547</v>
      </c>
      <c r="N66" s="1">
        <v>1</v>
      </c>
      <c r="O66">
        <f t="shared" si="94"/>
        <v>5.100751602899094</v>
      </c>
      <c r="P66" s="1">
        <v>37.595832824707031</v>
      </c>
      <c r="Q66" s="1">
        <v>33.386062622070313</v>
      </c>
      <c r="R66" s="1">
        <v>39.023666381835938</v>
      </c>
      <c r="S66" s="1">
        <v>399.88290405273437</v>
      </c>
      <c r="T66" s="1">
        <v>394.30792236328125</v>
      </c>
      <c r="U66" s="1">
        <v>28.080448150634766</v>
      </c>
      <c r="V66" s="1">
        <v>30.029518127441406</v>
      </c>
      <c r="W66" s="1">
        <v>32.874282836914063</v>
      </c>
      <c r="X66" s="1">
        <v>35.156097412109375</v>
      </c>
      <c r="Y66" s="1">
        <v>499.90994262695312</v>
      </c>
      <c r="Z66" s="1">
        <v>1499.8819580078125</v>
      </c>
      <c r="AA66" s="1">
        <v>0.19679519534111023</v>
      </c>
      <c r="AB66" s="1">
        <v>76.247047424316406</v>
      </c>
      <c r="AC66" s="1">
        <v>0.79465180635452271</v>
      </c>
      <c r="AD66" s="1">
        <v>0.16764762997627258</v>
      </c>
      <c r="AE66" s="1">
        <v>0.66666668653488159</v>
      </c>
      <c r="AF66" s="1">
        <v>-0.21956524252891541</v>
      </c>
      <c r="AG66" s="1">
        <v>2.737391471862793</v>
      </c>
      <c r="AH66" s="1">
        <v>1</v>
      </c>
      <c r="AI66" s="1">
        <v>0</v>
      </c>
      <c r="AJ66" s="1">
        <v>0.15999999642372131</v>
      </c>
      <c r="AK66" s="1">
        <v>111115</v>
      </c>
      <c r="AL66">
        <f t="shared" si="95"/>
        <v>5.8691791737538255</v>
      </c>
      <c r="AM66">
        <f t="shared" si="96"/>
        <v>1.1793596949443435E-2</v>
      </c>
      <c r="AN66">
        <f t="shared" si="97"/>
        <v>306.53606262207029</v>
      </c>
      <c r="AO66">
        <f t="shared" si="98"/>
        <v>310.74583282470701</v>
      </c>
      <c r="AP66">
        <f t="shared" si="99"/>
        <v>239.98110791725412</v>
      </c>
      <c r="AQ66">
        <f t="shared" si="100"/>
        <v>-1.5803244622221639</v>
      </c>
      <c r="AR66">
        <f t="shared" si="101"/>
        <v>5.1627376793604745</v>
      </c>
      <c r="AS66">
        <f t="shared" si="102"/>
        <v>67.710657051803352</v>
      </c>
      <c r="AT66">
        <f t="shared" si="103"/>
        <v>37.681138924361946</v>
      </c>
      <c r="AU66">
        <f t="shared" si="104"/>
        <v>35.490947723388672</v>
      </c>
      <c r="AV66">
        <f t="shared" si="105"/>
        <v>5.8037602263332086</v>
      </c>
      <c r="AW66">
        <f t="shared" si="106"/>
        <v>0.29768852942699031</v>
      </c>
      <c r="AX66">
        <f t="shared" si="107"/>
        <v>2.2896620927923941</v>
      </c>
      <c r="AY66">
        <f t="shared" si="108"/>
        <v>3.5140981335408146</v>
      </c>
      <c r="AZ66">
        <f t="shared" si="109"/>
        <v>0.1876294470539801</v>
      </c>
      <c r="BA66">
        <f t="shared" si="110"/>
        <v>17.173299427896033</v>
      </c>
      <c r="BB66">
        <f t="shared" si="111"/>
        <v>0.5712092194821865</v>
      </c>
      <c r="BC66">
        <f t="shared" si="112"/>
        <v>44.905116661789634</v>
      </c>
      <c r="BD66">
        <f t="shared" si="113"/>
        <v>386.87865490113916</v>
      </c>
      <c r="BE66">
        <f t="shared" si="114"/>
        <v>3.2581228803172872E-2</v>
      </c>
    </row>
    <row r="67" spans="1:115" x14ac:dyDescent="0.25">
      <c r="A67" s="1">
        <v>48</v>
      </c>
      <c r="B67" s="1" t="s">
        <v>105</v>
      </c>
      <c r="C67" s="1">
        <v>21060206</v>
      </c>
      <c r="D67" s="1">
        <v>1</v>
      </c>
      <c r="E67" s="1">
        <v>0</v>
      </c>
      <c r="F67">
        <f t="shared" si="87"/>
        <v>28.070257715472145</v>
      </c>
      <c r="G67">
        <f t="shared" si="88"/>
        <v>0.31613893476142252</v>
      </c>
      <c r="H67">
        <f t="shared" si="89"/>
        <v>225.23232056877248</v>
      </c>
      <c r="I67">
        <f t="shared" si="90"/>
        <v>11.793596949443435</v>
      </c>
      <c r="J67">
        <f t="shared" si="91"/>
        <v>2.8730755865680804</v>
      </c>
      <c r="K67">
        <f t="shared" si="92"/>
        <v>33.386062622070313</v>
      </c>
      <c r="L67" s="1">
        <v>0.85175444099999997</v>
      </c>
      <c r="M67">
        <f t="shared" si="93"/>
        <v>2.550375801449547</v>
      </c>
      <c r="N67" s="1">
        <v>1</v>
      </c>
      <c r="O67">
        <f t="shared" si="94"/>
        <v>5.100751602899094</v>
      </c>
      <c r="P67" s="1">
        <v>37.595832824707031</v>
      </c>
      <c r="Q67" s="1">
        <v>33.386062622070313</v>
      </c>
      <c r="R67" s="1">
        <v>39.023666381835938</v>
      </c>
      <c r="S67" s="1">
        <v>399.88290405273437</v>
      </c>
      <c r="T67" s="1">
        <v>394.30792236328125</v>
      </c>
      <c r="U67" s="1">
        <v>28.080448150634766</v>
      </c>
      <c r="V67" s="1">
        <v>30.029518127441406</v>
      </c>
      <c r="W67" s="1">
        <v>32.874282836914063</v>
      </c>
      <c r="X67" s="1">
        <v>35.156097412109375</v>
      </c>
      <c r="Y67" s="1">
        <v>499.90994262695312</v>
      </c>
      <c r="Z67" s="1">
        <v>1499.8819580078125</v>
      </c>
      <c r="AA67" s="1">
        <v>0.19679519534111023</v>
      </c>
      <c r="AB67" s="1">
        <v>76.247047424316406</v>
      </c>
      <c r="AC67" s="1">
        <v>0.79465180635452271</v>
      </c>
      <c r="AD67" s="1">
        <v>0.16764762997627258</v>
      </c>
      <c r="AE67" s="1">
        <v>0.66666668653488159</v>
      </c>
      <c r="AF67" s="1">
        <v>-0.21956524252891541</v>
      </c>
      <c r="AG67" s="1">
        <v>2.737391471862793</v>
      </c>
      <c r="AH67" s="1">
        <v>1</v>
      </c>
      <c r="AI67" s="1">
        <v>0</v>
      </c>
      <c r="AJ67" s="1">
        <v>0.15999999642372131</v>
      </c>
      <c r="AK67" s="1">
        <v>111115</v>
      </c>
      <c r="AL67">
        <f t="shared" si="95"/>
        <v>5.8691791737538255</v>
      </c>
      <c r="AM67">
        <f t="shared" si="96"/>
        <v>1.1793596949443435E-2</v>
      </c>
      <c r="AN67">
        <f t="shared" si="97"/>
        <v>306.53606262207029</v>
      </c>
      <c r="AO67">
        <f t="shared" si="98"/>
        <v>310.74583282470701</v>
      </c>
      <c r="AP67">
        <f t="shared" si="99"/>
        <v>239.98110791725412</v>
      </c>
      <c r="AQ67">
        <f t="shared" si="100"/>
        <v>-1.5803244622221639</v>
      </c>
      <c r="AR67">
        <f t="shared" si="101"/>
        <v>5.1627376793604745</v>
      </c>
      <c r="AS67">
        <f t="shared" si="102"/>
        <v>67.710657051803352</v>
      </c>
      <c r="AT67">
        <f t="shared" si="103"/>
        <v>37.681138924361946</v>
      </c>
      <c r="AU67">
        <f t="shared" si="104"/>
        <v>35.490947723388672</v>
      </c>
      <c r="AV67">
        <f t="shared" si="105"/>
        <v>5.8037602263332086</v>
      </c>
      <c r="AW67">
        <f t="shared" si="106"/>
        <v>0.29768852942699031</v>
      </c>
      <c r="AX67">
        <f t="shared" si="107"/>
        <v>2.2896620927923941</v>
      </c>
      <c r="AY67">
        <f t="shared" si="108"/>
        <v>3.5140981335408146</v>
      </c>
      <c r="AZ67">
        <f t="shared" si="109"/>
        <v>0.1876294470539801</v>
      </c>
      <c r="BA67">
        <f t="shared" si="110"/>
        <v>17.173299427896033</v>
      </c>
      <c r="BB67">
        <f t="shared" si="111"/>
        <v>0.5712092194821865</v>
      </c>
      <c r="BC67">
        <f t="shared" si="112"/>
        <v>44.905116661789634</v>
      </c>
      <c r="BD67">
        <f t="shared" si="113"/>
        <v>386.87865490113916</v>
      </c>
      <c r="BE67">
        <f t="shared" si="114"/>
        <v>3.2581228803172872E-2</v>
      </c>
    </row>
    <row r="68" spans="1:115" x14ac:dyDescent="0.25">
      <c r="A68" s="1">
        <v>49</v>
      </c>
      <c r="B68" s="1" t="s">
        <v>105</v>
      </c>
      <c r="C68" s="1">
        <v>21060206</v>
      </c>
      <c r="D68" s="1">
        <v>1</v>
      </c>
      <c r="E68" s="1">
        <v>0</v>
      </c>
      <c r="F68">
        <f t="shared" si="87"/>
        <v>28.139272854200474</v>
      </c>
      <c r="G68">
        <f t="shared" si="88"/>
        <v>0.31679664847282291</v>
      </c>
      <c r="H68">
        <f t="shared" si="89"/>
        <v>225.1564388401533</v>
      </c>
      <c r="I68">
        <f t="shared" si="90"/>
        <v>11.817518279620735</v>
      </c>
      <c r="J68">
        <f t="shared" si="91"/>
        <v>2.8732719644820275</v>
      </c>
      <c r="K68">
        <f t="shared" si="92"/>
        <v>33.387454986572266</v>
      </c>
      <c r="L68" s="1">
        <v>0.85175444099999997</v>
      </c>
      <c r="M68">
        <f t="shared" si="93"/>
        <v>2.550375801449547</v>
      </c>
      <c r="N68" s="1">
        <v>1</v>
      </c>
      <c r="O68">
        <f t="shared" si="94"/>
        <v>5.100751602899094</v>
      </c>
      <c r="P68" s="1">
        <v>37.598072052001953</v>
      </c>
      <c r="Q68" s="1">
        <v>33.387454986572266</v>
      </c>
      <c r="R68" s="1">
        <v>39.023529052734375</v>
      </c>
      <c r="S68" s="1">
        <v>399.89102172851563</v>
      </c>
      <c r="T68" s="1">
        <v>394.30267333984375</v>
      </c>
      <c r="U68" s="1">
        <v>28.079113006591797</v>
      </c>
      <c r="V68" s="1">
        <v>30.032135009765625</v>
      </c>
      <c r="W68" s="1">
        <v>32.868824005126953</v>
      </c>
      <c r="X68" s="1">
        <v>35.154987335205078</v>
      </c>
      <c r="Y68" s="1">
        <v>499.908935546875</v>
      </c>
      <c r="Z68" s="1">
        <v>1499.87841796875</v>
      </c>
      <c r="AA68" s="1">
        <v>0.11736590415239334</v>
      </c>
      <c r="AB68" s="1">
        <v>76.247276306152344</v>
      </c>
      <c r="AC68" s="1">
        <v>0.79465180635452271</v>
      </c>
      <c r="AD68" s="1">
        <v>0.16764762997627258</v>
      </c>
      <c r="AE68" s="1">
        <v>0.66666668653488159</v>
      </c>
      <c r="AF68" s="1">
        <v>-0.21956524252891541</v>
      </c>
      <c r="AG68" s="1">
        <v>2.737391471862793</v>
      </c>
      <c r="AH68" s="1">
        <v>1</v>
      </c>
      <c r="AI68" s="1">
        <v>0</v>
      </c>
      <c r="AJ68" s="1">
        <v>0.15999999642372131</v>
      </c>
      <c r="AK68" s="1">
        <v>111115</v>
      </c>
      <c r="AL68">
        <f t="shared" si="95"/>
        <v>5.8691673501573787</v>
      </c>
      <c r="AM68">
        <f t="shared" si="96"/>
        <v>1.1817518279620735E-2</v>
      </c>
      <c r="AN68">
        <f t="shared" si="97"/>
        <v>306.53745498657224</v>
      </c>
      <c r="AO68">
        <f t="shared" si="98"/>
        <v>310.74807205200193</v>
      </c>
      <c r="AP68">
        <f t="shared" si="99"/>
        <v>239.98054151101678</v>
      </c>
      <c r="AQ68">
        <f t="shared" si="100"/>
        <v>-1.5875965648560537</v>
      </c>
      <c r="AR68">
        <f t="shared" si="101"/>
        <v>5.1631404606352982</v>
      </c>
      <c r="AS68">
        <f t="shared" si="102"/>
        <v>67.715736361571345</v>
      </c>
      <c r="AT68">
        <f t="shared" si="103"/>
        <v>37.68360135180572</v>
      </c>
      <c r="AU68">
        <f t="shared" si="104"/>
        <v>35.492763519287109</v>
      </c>
      <c r="AV68">
        <f t="shared" si="105"/>
        <v>5.8043417648303279</v>
      </c>
      <c r="AW68">
        <f t="shared" si="106"/>
        <v>0.2982716419889031</v>
      </c>
      <c r="AX68">
        <f t="shared" si="107"/>
        <v>2.2898684961532707</v>
      </c>
      <c r="AY68">
        <f t="shared" si="108"/>
        <v>3.5144732686770572</v>
      </c>
      <c r="AZ68">
        <f t="shared" si="109"/>
        <v>0.18800009139482818</v>
      </c>
      <c r="BA68">
        <f t="shared" si="110"/>
        <v>17.16756520435446</v>
      </c>
      <c r="BB68">
        <f t="shared" si="111"/>
        <v>0.57102437813322715</v>
      </c>
      <c r="BC68">
        <f t="shared" si="112"/>
        <v>44.912114977113241</v>
      </c>
      <c r="BD68">
        <f t="shared" si="113"/>
        <v>386.85513985642933</v>
      </c>
      <c r="BE68">
        <f t="shared" si="114"/>
        <v>3.2668410668376689E-2</v>
      </c>
    </row>
    <row r="69" spans="1:115" x14ac:dyDescent="0.25">
      <c r="A69" s="1">
        <v>50</v>
      </c>
      <c r="B69" s="1" t="s">
        <v>106</v>
      </c>
      <c r="C69" s="1">
        <v>21060206</v>
      </c>
      <c r="D69" s="1">
        <v>1</v>
      </c>
      <c r="E69" s="1">
        <v>0</v>
      </c>
      <c r="F69">
        <f t="shared" si="87"/>
        <v>28.057902054378093</v>
      </c>
      <c r="G69">
        <f t="shared" si="88"/>
        <v>0.31692459470297152</v>
      </c>
      <c r="H69">
        <f t="shared" si="89"/>
        <v>225.63113532430583</v>
      </c>
      <c r="I69">
        <f t="shared" si="90"/>
        <v>11.830498564666682</v>
      </c>
      <c r="J69">
        <f t="shared" si="91"/>
        <v>2.8753038711992098</v>
      </c>
      <c r="K69">
        <f t="shared" si="92"/>
        <v>33.395069122314453</v>
      </c>
      <c r="L69" s="1">
        <v>0.85175444099999997</v>
      </c>
      <c r="M69">
        <f t="shared" si="93"/>
        <v>2.550375801449547</v>
      </c>
      <c r="N69" s="1">
        <v>1</v>
      </c>
      <c r="O69">
        <f t="shared" si="94"/>
        <v>5.100751602899094</v>
      </c>
      <c r="P69" s="1">
        <v>37.599803924560547</v>
      </c>
      <c r="Q69" s="1">
        <v>33.395069122314453</v>
      </c>
      <c r="R69" s="1">
        <v>39.023330688476563</v>
      </c>
      <c r="S69" s="1">
        <v>399.89202880859375</v>
      </c>
      <c r="T69" s="1">
        <v>394.31661987304687</v>
      </c>
      <c r="U69" s="1">
        <v>28.079046249389648</v>
      </c>
      <c r="V69" s="1">
        <v>30.034217834472656</v>
      </c>
      <c r="W69" s="1">
        <v>32.865829467773437</v>
      </c>
      <c r="X69" s="1">
        <v>35.154308319091797</v>
      </c>
      <c r="Y69" s="1">
        <v>499.90673828125</v>
      </c>
      <c r="Z69" s="1">
        <v>1499.8509521484375</v>
      </c>
      <c r="AA69" s="1">
        <v>0.15174350142478943</v>
      </c>
      <c r="AB69" s="1">
        <v>76.247688293457031</v>
      </c>
      <c r="AC69" s="1">
        <v>0.79465180635452271</v>
      </c>
      <c r="AD69" s="1">
        <v>0.16764762997627258</v>
      </c>
      <c r="AE69" s="1">
        <v>0.66666668653488159</v>
      </c>
      <c r="AF69" s="1">
        <v>-0.21956524252891541</v>
      </c>
      <c r="AG69" s="1">
        <v>2.737391471862793</v>
      </c>
      <c r="AH69" s="1">
        <v>1</v>
      </c>
      <c r="AI69" s="1">
        <v>0</v>
      </c>
      <c r="AJ69" s="1">
        <v>0.15999999642372131</v>
      </c>
      <c r="AK69" s="1">
        <v>111115</v>
      </c>
      <c r="AL69">
        <f t="shared" si="95"/>
        <v>5.8691415532196789</v>
      </c>
      <c r="AM69">
        <f t="shared" si="96"/>
        <v>1.1830498564666682E-2</v>
      </c>
      <c r="AN69">
        <f t="shared" si="97"/>
        <v>306.54506912231443</v>
      </c>
      <c r="AO69">
        <f t="shared" si="98"/>
        <v>310.74980392456052</v>
      </c>
      <c r="AP69">
        <f t="shared" si="99"/>
        <v>239.97614697986501</v>
      </c>
      <c r="AQ69">
        <f t="shared" si="100"/>
        <v>-1.5921085000749844</v>
      </c>
      <c r="AR69">
        <f t="shared" si="101"/>
        <v>5.1653435507798688</v>
      </c>
      <c r="AS69">
        <f t="shared" si="102"/>
        <v>67.74426433624896</v>
      </c>
      <c r="AT69">
        <f t="shared" si="103"/>
        <v>37.710046501776304</v>
      </c>
      <c r="AU69">
        <f t="shared" si="104"/>
        <v>35.4974365234375</v>
      </c>
      <c r="AV69">
        <f t="shared" si="105"/>
        <v>5.8058386040780281</v>
      </c>
      <c r="AW69">
        <f t="shared" si="106"/>
        <v>0.29838505947343907</v>
      </c>
      <c r="AX69">
        <f t="shared" si="107"/>
        <v>2.290039679580659</v>
      </c>
      <c r="AY69">
        <f t="shared" si="108"/>
        <v>3.5157989244973691</v>
      </c>
      <c r="AZ69">
        <f t="shared" si="109"/>
        <v>0.18807218447552049</v>
      </c>
      <c r="BA69">
        <f t="shared" si="110"/>
        <v>17.203852475506494</v>
      </c>
      <c r="BB69">
        <f t="shared" si="111"/>
        <v>0.57220802764273393</v>
      </c>
      <c r="BC69">
        <f t="shared" si="112"/>
        <v>44.897085182704153</v>
      </c>
      <c r="BD69">
        <f t="shared" si="113"/>
        <v>386.89062254514687</v>
      </c>
      <c r="BE69">
        <f t="shared" si="114"/>
        <v>3.2560055612006589E-2</v>
      </c>
    </row>
    <row r="70" spans="1:115" x14ac:dyDescent="0.25">
      <c r="A70" s="1">
        <v>51</v>
      </c>
      <c r="B70" s="1" t="s">
        <v>106</v>
      </c>
      <c r="C70" s="1">
        <v>21060206</v>
      </c>
      <c r="D70" s="1">
        <v>1</v>
      </c>
      <c r="E70" s="1">
        <v>0</v>
      </c>
      <c r="F70">
        <f t="shared" si="87"/>
        <v>27.858194211842854</v>
      </c>
      <c r="G70">
        <f t="shared" si="88"/>
        <v>0.31685913004480909</v>
      </c>
      <c r="H70">
        <f t="shared" si="89"/>
        <v>226.6369802582399</v>
      </c>
      <c r="I70">
        <f t="shared" si="90"/>
        <v>11.835392172757151</v>
      </c>
      <c r="J70">
        <f t="shared" si="91"/>
        <v>2.8770294185410017</v>
      </c>
      <c r="K70">
        <f t="shared" si="92"/>
        <v>33.401004791259766</v>
      </c>
      <c r="L70" s="1">
        <v>0.85175444099999997</v>
      </c>
      <c r="M70">
        <f t="shared" si="93"/>
        <v>2.550375801449547</v>
      </c>
      <c r="N70" s="1">
        <v>1</v>
      </c>
      <c r="O70">
        <f t="shared" si="94"/>
        <v>5.100751602899094</v>
      </c>
      <c r="P70" s="1">
        <v>37.6025390625</v>
      </c>
      <c r="Q70" s="1">
        <v>33.401004791259766</v>
      </c>
      <c r="R70" s="1">
        <v>39.023406982421875</v>
      </c>
      <c r="S70" s="1">
        <v>399.87554931640625</v>
      </c>
      <c r="T70" s="1">
        <v>394.333740234375</v>
      </c>
      <c r="U70" s="1">
        <v>28.078010559082031</v>
      </c>
      <c r="V70" s="1">
        <v>30.034013748168945</v>
      </c>
      <c r="W70" s="1">
        <v>32.859844207763672</v>
      </c>
      <c r="X70" s="1">
        <v>35.148967742919922</v>
      </c>
      <c r="Y70" s="1">
        <v>499.9010009765625</v>
      </c>
      <c r="Z70" s="1">
        <v>1499.846435546875</v>
      </c>
      <c r="AA70" s="1">
        <v>0.19086453318595886</v>
      </c>
      <c r="AB70" s="1">
        <v>76.247955322265625</v>
      </c>
      <c r="AC70" s="1">
        <v>0.79465180635452271</v>
      </c>
      <c r="AD70" s="1">
        <v>0.16764762997627258</v>
      </c>
      <c r="AE70" s="1">
        <v>0.66666668653488159</v>
      </c>
      <c r="AF70" s="1">
        <v>-0.21956524252891541</v>
      </c>
      <c r="AG70" s="1">
        <v>2.737391471862793</v>
      </c>
      <c r="AH70" s="1">
        <v>1</v>
      </c>
      <c r="AI70" s="1">
        <v>0</v>
      </c>
      <c r="AJ70" s="1">
        <v>0.15999999642372131</v>
      </c>
      <c r="AK70" s="1">
        <v>111115</v>
      </c>
      <c r="AL70">
        <f t="shared" si="95"/>
        <v>5.8690741945490181</v>
      </c>
      <c r="AM70">
        <f t="shared" si="96"/>
        <v>1.1835392172757151E-2</v>
      </c>
      <c r="AN70">
        <f t="shared" si="97"/>
        <v>306.55100479125974</v>
      </c>
      <c r="AO70">
        <f t="shared" si="98"/>
        <v>310.75253906249998</v>
      </c>
      <c r="AP70">
        <f t="shared" si="99"/>
        <v>239.97542432363116</v>
      </c>
      <c r="AQ70">
        <f t="shared" si="100"/>
        <v>-1.5938763816425938</v>
      </c>
      <c r="AR70">
        <f t="shared" si="101"/>
        <v>5.1670615569596992</v>
      </c>
      <c r="AS70">
        <f t="shared" si="102"/>
        <v>67.766558921099815</v>
      </c>
      <c r="AT70">
        <f t="shared" si="103"/>
        <v>37.73254517293087</v>
      </c>
      <c r="AU70">
        <f t="shared" si="104"/>
        <v>35.501771926879883</v>
      </c>
      <c r="AV70">
        <f t="shared" si="105"/>
        <v>5.8072276042450648</v>
      </c>
      <c r="AW70">
        <f t="shared" si="106"/>
        <v>0.29832702922733367</v>
      </c>
      <c r="AX70">
        <f t="shared" si="107"/>
        <v>2.2900321384186975</v>
      </c>
      <c r="AY70">
        <f t="shared" si="108"/>
        <v>3.5171954658263673</v>
      </c>
      <c r="AZ70">
        <f t="shared" si="109"/>
        <v>0.18803529787185591</v>
      </c>
      <c r="BA70">
        <f t="shared" si="110"/>
        <v>17.280606345103472</v>
      </c>
      <c r="BB70">
        <f t="shared" si="111"/>
        <v>0.57473393000440853</v>
      </c>
      <c r="BC70">
        <f t="shared" si="112"/>
        <v>44.881042586794187</v>
      </c>
      <c r="BD70">
        <f t="shared" si="113"/>
        <v>386.96059895758503</v>
      </c>
      <c r="BE70">
        <f t="shared" si="114"/>
        <v>3.2310907213319383E-2</v>
      </c>
    </row>
    <row r="71" spans="1:115" x14ac:dyDescent="0.25">
      <c r="A71" s="1">
        <v>52</v>
      </c>
      <c r="B71" s="1" t="s">
        <v>107</v>
      </c>
      <c r="C71" s="1">
        <v>21060206</v>
      </c>
      <c r="D71" s="1">
        <v>1</v>
      </c>
      <c r="E71" s="1">
        <v>0</v>
      </c>
      <c r="F71">
        <f t="shared" si="87"/>
        <v>27.639571918511791</v>
      </c>
      <c r="G71">
        <f t="shared" si="88"/>
        <v>0.31663756295399575</v>
      </c>
      <c r="H71">
        <f t="shared" si="89"/>
        <v>227.68275861905968</v>
      </c>
      <c r="I71">
        <f t="shared" si="90"/>
        <v>11.833515215787971</v>
      </c>
      <c r="J71">
        <f t="shared" si="91"/>
        <v>2.8784429080670346</v>
      </c>
      <c r="K71">
        <f t="shared" si="92"/>
        <v>33.406051635742188</v>
      </c>
      <c r="L71" s="1">
        <v>0.85175444099999997</v>
      </c>
      <c r="M71">
        <f t="shared" si="93"/>
        <v>2.550375801449547</v>
      </c>
      <c r="N71" s="1">
        <v>1</v>
      </c>
      <c r="O71">
        <f t="shared" si="94"/>
        <v>5.100751602899094</v>
      </c>
      <c r="P71" s="1">
        <v>37.604625701904297</v>
      </c>
      <c r="Q71" s="1">
        <v>33.406051635742188</v>
      </c>
      <c r="R71" s="1">
        <v>39.023704528808594</v>
      </c>
      <c r="S71" s="1">
        <v>399.86233520507812</v>
      </c>
      <c r="T71" s="1">
        <v>394.35809326171875</v>
      </c>
      <c r="U71" s="1">
        <v>28.078987121582031</v>
      </c>
      <c r="V71" s="1">
        <v>30.03459358215332</v>
      </c>
      <c r="W71" s="1">
        <v>32.857311248779297</v>
      </c>
      <c r="X71" s="1">
        <v>35.145713806152344</v>
      </c>
      <c r="Y71" s="1">
        <v>499.92282104492187</v>
      </c>
      <c r="Z71" s="1">
        <v>1499.844482421875</v>
      </c>
      <c r="AA71" s="1">
        <v>0.11143624782562256</v>
      </c>
      <c r="AB71" s="1">
        <v>76.248069763183594</v>
      </c>
      <c r="AC71" s="1">
        <v>0.79465180635452271</v>
      </c>
      <c r="AD71" s="1">
        <v>0.16764762997627258</v>
      </c>
      <c r="AE71" s="1">
        <v>0.66666668653488159</v>
      </c>
      <c r="AF71" s="1">
        <v>-0.21956524252891541</v>
      </c>
      <c r="AG71" s="1">
        <v>2.737391471862793</v>
      </c>
      <c r="AH71" s="1">
        <v>1</v>
      </c>
      <c r="AI71" s="1">
        <v>0</v>
      </c>
      <c r="AJ71" s="1">
        <v>0.15999999642372131</v>
      </c>
      <c r="AK71" s="1">
        <v>111115</v>
      </c>
      <c r="AL71">
        <f t="shared" si="95"/>
        <v>5.8693303724720094</v>
      </c>
      <c r="AM71">
        <f t="shared" si="96"/>
        <v>1.183351521578797E-2</v>
      </c>
      <c r="AN71">
        <f t="shared" si="97"/>
        <v>306.55605163574216</v>
      </c>
      <c r="AO71">
        <f t="shared" si="98"/>
        <v>310.75462570190427</v>
      </c>
      <c r="AP71">
        <f t="shared" si="99"/>
        <v>239.97511182363814</v>
      </c>
      <c r="AQ71">
        <f t="shared" si="100"/>
        <v>-1.5935435010635131</v>
      </c>
      <c r="AR71">
        <f t="shared" si="101"/>
        <v>5.168522694827927</v>
      </c>
      <c r="AS71">
        <f t="shared" si="102"/>
        <v>67.785620159050239</v>
      </c>
      <c r="AT71">
        <f t="shared" si="103"/>
        <v>37.751026576896919</v>
      </c>
      <c r="AU71">
        <f t="shared" si="104"/>
        <v>35.505338668823242</v>
      </c>
      <c r="AV71">
        <f t="shared" si="105"/>
        <v>5.8083705529331908</v>
      </c>
      <c r="AW71">
        <f t="shared" si="106"/>
        <v>0.29813061371996236</v>
      </c>
      <c r="AX71">
        <f t="shared" si="107"/>
        <v>2.2900797867608924</v>
      </c>
      <c r="AY71">
        <f t="shared" si="108"/>
        <v>3.5182907661722984</v>
      </c>
      <c r="AZ71">
        <f t="shared" si="109"/>
        <v>0.18791044834825937</v>
      </c>
      <c r="BA71">
        <f t="shared" si="110"/>
        <v>17.360370863060155</v>
      </c>
      <c r="BB71">
        <f t="shared" si="111"/>
        <v>0.57735028774458619</v>
      </c>
      <c r="BC71">
        <f t="shared" si="112"/>
        <v>44.866728225856697</v>
      </c>
      <c r="BD71">
        <f t="shared" si="113"/>
        <v>387.04281406467192</v>
      </c>
      <c r="BE71">
        <f t="shared" si="114"/>
        <v>3.2040309662994496E-2</v>
      </c>
    </row>
    <row r="72" spans="1:115" x14ac:dyDescent="0.25">
      <c r="A72" s="1">
        <v>53</v>
      </c>
      <c r="B72" s="1" t="s">
        <v>107</v>
      </c>
      <c r="C72" s="1">
        <v>21060206</v>
      </c>
      <c r="D72" s="1">
        <v>1</v>
      </c>
      <c r="E72" s="1">
        <v>0</v>
      </c>
      <c r="F72">
        <f t="shared" si="87"/>
        <v>27.365537168626854</v>
      </c>
      <c r="G72">
        <f t="shared" si="88"/>
        <v>0.31667545789692342</v>
      </c>
      <c r="H72">
        <f t="shared" si="89"/>
        <v>229.13657370939819</v>
      </c>
      <c r="I72">
        <f t="shared" si="90"/>
        <v>11.838970516332306</v>
      </c>
      <c r="J72">
        <f t="shared" si="91"/>
        <v>2.8794148851546182</v>
      </c>
      <c r="K72">
        <f t="shared" si="92"/>
        <v>33.409832000732422</v>
      </c>
      <c r="L72" s="1">
        <v>0.85175444099999997</v>
      </c>
      <c r="M72">
        <f t="shared" si="93"/>
        <v>2.550375801449547</v>
      </c>
      <c r="N72" s="1">
        <v>1</v>
      </c>
      <c r="O72">
        <f t="shared" si="94"/>
        <v>5.100751602899094</v>
      </c>
      <c r="P72" s="1">
        <v>37.606468200683594</v>
      </c>
      <c r="Q72" s="1">
        <v>33.409832000732422</v>
      </c>
      <c r="R72" s="1">
        <v>39.023303985595703</v>
      </c>
      <c r="S72" s="1">
        <v>399.84857177734375</v>
      </c>
      <c r="T72" s="1">
        <v>394.39065551757812</v>
      </c>
      <c r="U72" s="1">
        <v>28.07978630065918</v>
      </c>
      <c r="V72" s="1">
        <v>30.036266326904297</v>
      </c>
      <c r="W72" s="1">
        <v>32.854888916015625</v>
      </c>
      <c r="X72" s="1">
        <v>35.144073486328125</v>
      </c>
      <c r="Y72" s="1">
        <v>499.92910766601562</v>
      </c>
      <c r="Z72" s="1">
        <v>1499.84033203125</v>
      </c>
      <c r="AA72" s="1">
        <v>0.17663882672786713</v>
      </c>
      <c r="AB72" s="1">
        <v>76.247909545898437</v>
      </c>
      <c r="AC72" s="1">
        <v>0.79465180635452271</v>
      </c>
      <c r="AD72" s="1">
        <v>0.16764762997627258</v>
      </c>
      <c r="AE72" s="1">
        <v>0.66666668653488159</v>
      </c>
      <c r="AF72" s="1">
        <v>-0.21956524252891541</v>
      </c>
      <c r="AG72" s="1">
        <v>2.737391471862793</v>
      </c>
      <c r="AH72" s="1">
        <v>1</v>
      </c>
      <c r="AI72" s="1">
        <v>0</v>
      </c>
      <c r="AJ72" s="1">
        <v>0.15999999642372131</v>
      </c>
      <c r="AK72" s="1">
        <v>111115</v>
      </c>
      <c r="AL72">
        <f t="shared" si="95"/>
        <v>5.8694041803770958</v>
      </c>
      <c r="AM72">
        <f t="shared" si="96"/>
        <v>1.1838970516332306E-2</v>
      </c>
      <c r="AN72">
        <f t="shared" si="97"/>
        <v>306.5598320007324</v>
      </c>
      <c r="AO72">
        <f t="shared" si="98"/>
        <v>310.75646820068357</v>
      </c>
      <c r="AP72">
        <f t="shared" si="99"/>
        <v>239.97444776115299</v>
      </c>
      <c r="AQ72">
        <f t="shared" si="100"/>
        <v>-1.5953804948896537</v>
      </c>
      <c r="AR72">
        <f t="shared" si="101"/>
        <v>5.1696174031449322</v>
      </c>
      <c r="AS72">
        <f t="shared" si="102"/>
        <v>67.800119818799914</v>
      </c>
      <c r="AT72">
        <f t="shared" si="103"/>
        <v>37.763853491895617</v>
      </c>
      <c r="AU72">
        <f t="shared" si="104"/>
        <v>35.508150100708008</v>
      </c>
      <c r="AV72">
        <f t="shared" si="105"/>
        <v>5.8092716031762412</v>
      </c>
      <c r="AW72">
        <f t="shared" si="106"/>
        <v>0.29816420808980726</v>
      </c>
      <c r="AX72">
        <f t="shared" si="107"/>
        <v>2.290202517990314</v>
      </c>
      <c r="AY72">
        <f t="shared" si="108"/>
        <v>3.5190690851859272</v>
      </c>
      <c r="AZ72">
        <f t="shared" si="109"/>
        <v>0.18793180216964456</v>
      </c>
      <c r="BA72">
        <f t="shared" si="110"/>
        <v>17.471184745851282</v>
      </c>
      <c r="BB72">
        <f t="shared" si="111"/>
        <v>0.5809888507847405</v>
      </c>
      <c r="BC72">
        <f t="shared" si="112"/>
        <v>44.859706879866643</v>
      </c>
      <c r="BD72">
        <f t="shared" si="113"/>
        <v>387.14790424212907</v>
      </c>
      <c r="BE72">
        <f t="shared" si="114"/>
        <v>3.170906939036218E-2</v>
      </c>
    </row>
    <row r="73" spans="1:115" x14ac:dyDescent="0.25">
      <c r="A73" s="1">
        <v>54</v>
      </c>
      <c r="B73" s="1" t="s">
        <v>108</v>
      </c>
      <c r="C73" s="1">
        <v>21060206</v>
      </c>
      <c r="D73" s="1">
        <v>1</v>
      </c>
      <c r="E73" s="1">
        <v>0</v>
      </c>
      <c r="F73">
        <f t="shared" si="87"/>
        <v>27.478722456064034</v>
      </c>
      <c r="G73">
        <f t="shared" si="88"/>
        <v>0.31626788257163596</v>
      </c>
      <c r="H73">
        <f t="shared" si="89"/>
        <v>228.37078554008642</v>
      </c>
      <c r="I73">
        <f t="shared" si="90"/>
        <v>11.830044616216012</v>
      </c>
      <c r="J73">
        <f t="shared" si="91"/>
        <v>2.8807111390881914</v>
      </c>
      <c r="K73">
        <f t="shared" si="92"/>
        <v>33.41455078125</v>
      </c>
      <c r="L73" s="1">
        <v>0.85175444099999997</v>
      </c>
      <c r="M73">
        <f t="shared" si="93"/>
        <v>2.550375801449547</v>
      </c>
      <c r="N73" s="1">
        <v>1</v>
      </c>
      <c r="O73">
        <f t="shared" si="94"/>
        <v>5.100751602899094</v>
      </c>
      <c r="P73" s="1">
        <v>37.608592987060547</v>
      </c>
      <c r="Q73" s="1">
        <v>33.41455078125</v>
      </c>
      <c r="R73" s="1">
        <v>39.023181915283203</v>
      </c>
      <c r="S73" s="1">
        <v>399.86764526367187</v>
      </c>
      <c r="T73" s="1">
        <v>394.39114379882813</v>
      </c>
      <c r="U73" s="1">
        <v>28.082178115844727</v>
      </c>
      <c r="V73" s="1">
        <v>30.037145614624023</v>
      </c>
      <c r="W73" s="1">
        <v>32.853946685791016</v>
      </c>
      <c r="X73" s="1">
        <v>35.141105651855469</v>
      </c>
      <c r="Y73" s="1">
        <v>499.938232421875</v>
      </c>
      <c r="Z73" s="1">
        <v>1499.80322265625</v>
      </c>
      <c r="AA73" s="1">
        <v>0.15767090022563934</v>
      </c>
      <c r="AB73" s="1">
        <v>76.248023986816406</v>
      </c>
      <c r="AC73" s="1">
        <v>0.79465180635452271</v>
      </c>
      <c r="AD73" s="1">
        <v>0.16764762997627258</v>
      </c>
      <c r="AE73" s="1">
        <v>0.66666668653488159</v>
      </c>
      <c r="AF73" s="1">
        <v>-0.21956524252891541</v>
      </c>
      <c r="AG73" s="1">
        <v>2.737391471862793</v>
      </c>
      <c r="AH73" s="1">
        <v>1</v>
      </c>
      <c r="AI73" s="1">
        <v>0</v>
      </c>
      <c r="AJ73" s="1">
        <v>0.15999999642372131</v>
      </c>
      <c r="AK73" s="1">
        <v>111115</v>
      </c>
      <c r="AL73">
        <f t="shared" si="95"/>
        <v>5.8695113093267093</v>
      </c>
      <c r="AM73">
        <f t="shared" si="96"/>
        <v>1.1830044616216012E-2</v>
      </c>
      <c r="AN73">
        <f t="shared" si="97"/>
        <v>306.56455078124998</v>
      </c>
      <c r="AO73">
        <f t="shared" si="98"/>
        <v>310.75859298706052</v>
      </c>
      <c r="AP73">
        <f t="shared" si="99"/>
        <v>239.9685102612857</v>
      </c>
      <c r="AQ73">
        <f t="shared" si="100"/>
        <v>-1.5928892718139875</v>
      </c>
      <c r="AR73">
        <f t="shared" si="101"/>
        <v>5.1709841384075412</v>
      </c>
      <c r="AS73">
        <f t="shared" si="102"/>
        <v>67.817942918778144</v>
      </c>
      <c r="AT73">
        <f t="shared" si="103"/>
        <v>37.78079730415412</v>
      </c>
      <c r="AU73">
        <f t="shared" si="104"/>
        <v>35.511571884155273</v>
      </c>
      <c r="AV73">
        <f t="shared" si="105"/>
        <v>5.8103684319895077</v>
      </c>
      <c r="AW73">
        <f t="shared" si="106"/>
        <v>0.29780286249655052</v>
      </c>
      <c r="AX73">
        <f t="shared" si="107"/>
        <v>2.2902729993193498</v>
      </c>
      <c r="AY73">
        <f t="shared" si="108"/>
        <v>3.5200954326701579</v>
      </c>
      <c r="AZ73">
        <f t="shared" si="109"/>
        <v>0.18770211971340123</v>
      </c>
      <c r="BA73">
        <f t="shared" si="110"/>
        <v>17.412821133748615</v>
      </c>
      <c r="BB73">
        <f t="shared" si="111"/>
        <v>0.57904643430982894</v>
      </c>
      <c r="BC73">
        <f t="shared" si="112"/>
        <v>44.844772645054654</v>
      </c>
      <c r="BD73">
        <f t="shared" si="113"/>
        <v>387.1184361267662</v>
      </c>
      <c r="BE73">
        <f t="shared" si="114"/>
        <v>3.1832042757974632E-2</v>
      </c>
    </row>
    <row r="74" spans="1:115" x14ac:dyDescent="0.25">
      <c r="A74" s="1">
        <v>55</v>
      </c>
      <c r="B74" s="1" t="s">
        <v>108</v>
      </c>
      <c r="C74" s="1">
        <v>21060206</v>
      </c>
      <c r="D74" s="1">
        <v>1</v>
      </c>
      <c r="E74" s="1">
        <v>0</v>
      </c>
      <c r="F74">
        <f t="shared" si="87"/>
        <v>27.402252681669406</v>
      </c>
      <c r="G74">
        <f t="shared" si="88"/>
        <v>0.31624578808037507</v>
      </c>
      <c r="H74">
        <f t="shared" si="89"/>
        <v>228.75445214699016</v>
      </c>
      <c r="I74">
        <f t="shared" si="90"/>
        <v>11.840996544553391</v>
      </c>
      <c r="J74">
        <f t="shared" si="91"/>
        <v>2.8834992739281726</v>
      </c>
      <c r="K74">
        <f t="shared" si="92"/>
        <v>33.424854278564453</v>
      </c>
      <c r="L74" s="1">
        <v>0.85175444099999997</v>
      </c>
      <c r="M74">
        <f t="shared" si="93"/>
        <v>2.550375801449547</v>
      </c>
      <c r="N74" s="1">
        <v>1</v>
      </c>
      <c r="O74">
        <f t="shared" si="94"/>
        <v>5.100751602899094</v>
      </c>
      <c r="P74" s="1">
        <v>37.610748291015625</v>
      </c>
      <c r="Q74" s="1">
        <v>33.424854278564453</v>
      </c>
      <c r="R74" s="1">
        <v>39.023208618164063</v>
      </c>
      <c r="S74" s="1">
        <v>399.87356567382812</v>
      </c>
      <c r="T74" s="1">
        <v>394.40924072265625</v>
      </c>
      <c r="U74" s="1">
        <v>28.082983016967773</v>
      </c>
      <c r="V74" s="1">
        <v>30.039783477783203</v>
      </c>
      <c r="W74" s="1">
        <v>32.850978851318359</v>
      </c>
      <c r="X74" s="1">
        <v>35.140010833740234</v>
      </c>
      <c r="Y74" s="1">
        <v>499.93096923828125</v>
      </c>
      <c r="Z74" s="1">
        <v>1499.773193359375</v>
      </c>
      <c r="AA74" s="1">
        <v>0.1505579799413681</v>
      </c>
      <c r="AB74" s="1">
        <v>76.247894287109375</v>
      </c>
      <c r="AC74" s="1">
        <v>0.79465180635452271</v>
      </c>
      <c r="AD74" s="1">
        <v>0.16764762997627258</v>
      </c>
      <c r="AE74" s="1">
        <v>0.66666668653488159</v>
      </c>
      <c r="AF74" s="1">
        <v>-0.21956524252891541</v>
      </c>
      <c r="AG74" s="1">
        <v>2.737391471862793</v>
      </c>
      <c r="AH74" s="1">
        <v>1</v>
      </c>
      <c r="AI74" s="1">
        <v>0</v>
      </c>
      <c r="AJ74" s="1">
        <v>0.15999999642372131</v>
      </c>
      <c r="AK74" s="1">
        <v>111115</v>
      </c>
      <c r="AL74">
        <f t="shared" si="95"/>
        <v>5.8694260361159794</v>
      </c>
      <c r="AM74">
        <f t="shared" si="96"/>
        <v>1.1840996544553391E-2</v>
      </c>
      <c r="AN74">
        <f t="shared" si="97"/>
        <v>306.57485427856443</v>
      </c>
      <c r="AO74">
        <f t="shared" si="98"/>
        <v>310.7607482910156</v>
      </c>
      <c r="AP74">
        <f t="shared" si="99"/>
        <v>239.96370557389309</v>
      </c>
      <c r="AQ74">
        <f t="shared" si="100"/>
        <v>-1.5969716575799182</v>
      </c>
      <c r="AR74">
        <f t="shared" si="101"/>
        <v>5.173969508949841</v>
      </c>
      <c r="AS74">
        <f t="shared" si="102"/>
        <v>67.85721176072613</v>
      </c>
      <c r="AT74">
        <f t="shared" si="103"/>
        <v>37.817428282942927</v>
      </c>
      <c r="AU74">
        <f t="shared" si="104"/>
        <v>35.517801284790039</v>
      </c>
      <c r="AV74">
        <f t="shared" si="105"/>
        <v>5.8123656848791327</v>
      </c>
      <c r="AW74">
        <f t="shared" si="106"/>
        <v>0.29778327254637849</v>
      </c>
      <c r="AX74">
        <f t="shared" si="107"/>
        <v>2.2904702350216684</v>
      </c>
      <c r="AY74">
        <f t="shared" si="108"/>
        <v>3.5218954498574644</v>
      </c>
      <c r="AZ74">
        <f t="shared" si="109"/>
        <v>0.18768966786884023</v>
      </c>
      <c r="BA74">
        <f t="shared" si="110"/>
        <v>17.442045285009325</v>
      </c>
      <c r="BB74">
        <f t="shared" si="111"/>
        <v>0.57999262828592668</v>
      </c>
      <c r="BC74">
        <f t="shared" si="112"/>
        <v>44.821804484555919</v>
      </c>
      <c r="BD74">
        <f t="shared" si="113"/>
        <v>387.15677206701184</v>
      </c>
      <c r="BE74">
        <f t="shared" si="114"/>
        <v>3.1724058591995792E-2</v>
      </c>
    </row>
    <row r="75" spans="1:115" x14ac:dyDescent="0.25">
      <c r="A75" s="1">
        <v>56</v>
      </c>
      <c r="B75" s="1" t="s">
        <v>109</v>
      </c>
      <c r="C75" s="1">
        <v>21060206</v>
      </c>
      <c r="D75" s="1">
        <v>1</v>
      </c>
      <c r="E75" s="1">
        <v>0</v>
      </c>
      <c r="F75">
        <f t="shared" si="87"/>
        <v>27.3454227897161</v>
      </c>
      <c r="G75">
        <f t="shared" si="88"/>
        <v>0.31628356216833731</v>
      </c>
      <c r="H75">
        <f t="shared" si="89"/>
        <v>229.06151464778063</v>
      </c>
      <c r="I75">
        <f t="shared" si="90"/>
        <v>11.851534142123061</v>
      </c>
      <c r="J75">
        <f t="shared" si="91"/>
        <v>2.8856835390519486</v>
      </c>
      <c r="K75">
        <f t="shared" si="92"/>
        <v>33.433349609375</v>
      </c>
      <c r="L75" s="1">
        <v>0.85175444099999997</v>
      </c>
      <c r="M75">
        <f t="shared" si="93"/>
        <v>2.550375801449547</v>
      </c>
      <c r="N75" s="1">
        <v>1</v>
      </c>
      <c r="O75">
        <f t="shared" si="94"/>
        <v>5.100751602899094</v>
      </c>
      <c r="P75" s="1">
        <v>37.612903594970703</v>
      </c>
      <c r="Q75" s="1">
        <v>33.433349609375</v>
      </c>
      <c r="R75" s="1">
        <v>39.023277282714844</v>
      </c>
      <c r="S75" s="1">
        <v>399.87777709960937</v>
      </c>
      <c r="T75" s="1">
        <v>394.42236328125</v>
      </c>
      <c r="U75" s="1">
        <v>28.08491325378418</v>
      </c>
      <c r="V75" s="1">
        <v>30.043460845947266</v>
      </c>
      <c r="W75" s="1">
        <v>32.849365234375</v>
      </c>
      <c r="X75" s="1">
        <v>35.140167236328125</v>
      </c>
      <c r="Y75" s="1">
        <v>499.9276123046875</v>
      </c>
      <c r="Z75" s="1">
        <v>1499.8197021484375</v>
      </c>
      <c r="AA75" s="1">
        <v>0.17545472085475922</v>
      </c>
      <c r="AB75" s="1">
        <v>76.247825622558594</v>
      </c>
      <c r="AC75" s="1">
        <v>0.79465180635452271</v>
      </c>
      <c r="AD75" s="1">
        <v>0.16764762997627258</v>
      </c>
      <c r="AE75" s="1">
        <v>0.66666668653488159</v>
      </c>
      <c r="AF75" s="1">
        <v>-0.21956524252891541</v>
      </c>
      <c r="AG75" s="1">
        <v>2.737391471862793</v>
      </c>
      <c r="AH75" s="1">
        <v>1</v>
      </c>
      <c r="AI75" s="1">
        <v>0</v>
      </c>
      <c r="AJ75" s="1">
        <v>0.15999999642372131</v>
      </c>
      <c r="AK75" s="1">
        <v>111115</v>
      </c>
      <c r="AL75">
        <f t="shared" si="95"/>
        <v>5.8693866241278272</v>
      </c>
      <c r="AM75">
        <f t="shared" si="96"/>
        <v>1.185153414212306E-2</v>
      </c>
      <c r="AN75">
        <f t="shared" si="97"/>
        <v>306.58334960937498</v>
      </c>
      <c r="AO75">
        <f t="shared" si="98"/>
        <v>310.76290359497068</v>
      </c>
      <c r="AP75">
        <f t="shared" si="99"/>
        <v>239.97114697997677</v>
      </c>
      <c r="AQ75">
        <f t="shared" si="100"/>
        <v>-1.6006873862825806</v>
      </c>
      <c r="AR75">
        <f t="shared" si="101"/>
        <v>5.1764321027319022</v>
      </c>
      <c r="AS75">
        <f t="shared" si="102"/>
        <v>67.889570102054279</v>
      </c>
      <c r="AT75">
        <f t="shared" si="103"/>
        <v>37.846109256107013</v>
      </c>
      <c r="AU75">
        <f t="shared" si="104"/>
        <v>35.523126602172852</v>
      </c>
      <c r="AV75">
        <f t="shared" si="105"/>
        <v>5.8140735460559974</v>
      </c>
      <c r="AW75">
        <f t="shared" si="106"/>
        <v>0.29781676462140882</v>
      </c>
      <c r="AX75">
        <f t="shared" si="107"/>
        <v>2.2907485636799536</v>
      </c>
      <c r="AY75">
        <f t="shared" si="108"/>
        <v>3.5233249823760437</v>
      </c>
      <c r="AZ75">
        <f t="shared" si="109"/>
        <v>0.18771095624749437</v>
      </c>
      <c r="BA75">
        <f t="shared" si="110"/>
        <v>17.465442425703127</v>
      </c>
      <c r="BB75">
        <f t="shared" si="111"/>
        <v>0.58075184363834909</v>
      </c>
      <c r="BC75">
        <f t="shared" si="112"/>
        <v>44.805615845491907</v>
      </c>
      <c r="BD75">
        <f t="shared" si="113"/>
        <v>387.18493561566152</v>
      </c>
      <c r="BE75">
        <f t="shared" si="114"/>
        <v>3.1644529421072314E-2</v>
      </c>
    </row>
    <row r="76" spans="1:115" x14ac:dyDescent="0.25">
      <c r="A76" s="1">
        <v>57</v>
      </c>
      <c r="B76" s="1" t="s">
        <v>110</v>
      </c>
      <c r="C76" s="1">
        <v>21060206</v>
      </c>
      <c r="D76" s="1">
        <v>1</v>
      </c>
      <c r="E76" s="1">
        <v>0</v>
      </c>
      <c r="F76">
        <f t="shared" si="87"/>
        <v>27.601375485979503</v>
      </c>
      <c r="G76">
        <f t="shared" si="88"/>
        <v>0.31582662682551477</v>
      </c>
      <c r="H76">
        <f t="shared" si="89"/>
        <v>227.51897125601221</v>
      </c>
      <c r="I76">
        <f t="shared" si="90"/>
        <v>11.84287939852836</v>
      </c>
      <c r="J76">
        <f t="shared" si="91"/>
        <v>2.8874620816506709</v>
      </c>
      <c r="K76">
        <f t="shared" si="92"/>
        <v>33.439754486083984</v>
      </c>
      <c r="L76" s="1">
        <v>0.85175444099999997</v>
      </c>
      <c r="M76">
        <f t="shared" si="93"/>
        <v>2.550375801449547</v>
      </c>
      <c r="N76" s="1">
        <v>1</v>
      </c>
      <c r="O76">
        <f t="shared" si="94"/>
        <v>5.100751602899094</v>
      </c>
      <c r="P76" s="1">
        <v>37.614776611328125</v>
      </c>
      <c r="Q76" s="1">
        <v>33.439754486083984</v>
      </c>
      <c r="R76" s="1">
        <v>39.022682189941406</v>
      </c>
      <c r="S76" s="1">
        <v>399.90728759765625</v>
      </c>
      <c r="T76" s="1">
        <v>394.40887451171875</v>
      </c>
      <c r="U76" s="1">
        <v>28.087417602539063</v>
      </c>
      <c r="V76" s="1">
        <v>30.044532775878906</v>
      </c>
      <c r="W76" s="1">
        <v>32.848903656005859</v>
      </c>
      <c r="X76" s="1">
        <v>35.137798309326172</v>
      </c>
      <c r="Y76" s="1">
        <v>499.9276123046875</v>
      </c>
      <c r="Z76" s="1">
        <v>1499.828369140625</v>
      </c>
      <c r="AA76" s="1">
        <v>0.10550974309444427</v>
      </c>
      <c r="AB76" s="1">
        <v>76.247726440429687</v>
      </c>
      <c r="AC76" s="1">
        <v>0.79465180635452271</v>
      </c>
      <c r="AD76" s="1">
        <v>0.16764762997627258</v>
      </c>
      <c r="AE76" s="1">
        <v>0.66666668653488159</v>
      </c>
      <c r="AF76" s="1">
        <v>-0.21956524252891541</v>
      </c>
      <c r="AG76" s="1">
        <v>2.737391471862793</v>
      </c>
      <c r="AH76" s="1">
        <v>1</v>
      </c>
      <c r="AI76" s="1">
        <v>0</v>
      </c>
      <c r="AJ76" s="1">
        <v>0.15999999642372131</v>
      </c>
      <c r="AK76" s="1">
        <v>111115</v>
      </c>
      <c r="AL76">
        <f t="shared" si="95"/>
        <v>5.8693866241278272</v>
      </c>
      <c r="AM76">
        <f t="shared" si="96"/>
        <v>1.184287939852836E-2</v>
      </c>
      <c r="AN76">
        <f t="shared" si="97"/>
        <v>306.58975448608396</v>
      </c>
      <c r="AO76">
        <f t="shared" si="98"/>
        <v>310.7647766113281</v>
      </c>
      <c r="AP76">
        <f t="shared" si="99"/>
        <v>239.97253369869577</v>
      </c>
      <c r="AQ76">
        <f t="shared" si="100"/>
        <v>-1.5983948755152362</v>
      </c>
      <c r="AR76">
        <f t="shared" si="101"/>
        <v>5.1782893977764095</v>
      </c>
      <c r="AS76">
        <f t="shared" si="102"/>
        <v>67.91401710609783</v>
      </c>
      <c r="AT76">
        <f t="shared" si="103"/>
        <v>37.869484330218924</v>
      </c>
      <c r="AU76">
        <f t="shared" si="104"/>
        <v>35.527265548706055</v>
      </c>
      <c r="AV76">
        <f t="shared" si="105"/>
        <v>5.8154012321201041</v>
      </c>
      <c r="AW76">
        <f t="shared" si="106"/>
        <v>0.29741159541978274</v>
      </c>
      <c r="AX76">
        <f t="shared" si="107"/>
        <v>2.2908273161257386</v>
      </c>
      <c r="AY76">
        <f t="shared" si="108"/>
        <v>3.5245739159943654</v>
      </c>
      <c r="AZ76">
        <f t="shared" si="109"/>
        <v>0.18745342355464925</v>
      </c>
      <c r="BA76">
        <f t="shared" si="110"/>
        <v>17.347804280336405</v>
      </c>
      <c r="BB76">
        <f t="shared" si="111"/>
        <v>0.57686067925748996</v>
      </c>
      <c r="BC76">
        <f t="shared" si="112"/>
        <v>44.786008365265637</v>
      </c>
      <c r="BD76">
        <f t="shared" si="113"/>
        <v>387.10370464520457</v>
      </c>
      <c r="BE76">
        <f t="shared" si="114"/>
        <v>3.1933443637303861E-2</v>
      </c>
    </row>
    <row r="77" spans="1:115" x14ac:dyDescent="0.25">
      <c r="A77" s="1">
        <v>58</v>
      </c>
      <c r="B77" s="1" t="s">
        <v>110</v>
      </c>
      <c r="C77" s="1">
        <v>21060206</v>
      </c>
      <c r="D77" s="1">
        <v>1</v>
      </c>
      <c r="E77" s="1">
        <v>0</v>
      </c>
      <c r="F77">
        <f t="shared" si="87"/>
        <v>27.676213616703581</v>
      </c>
      <c r="G77">
        <f t="shared" si="88"/>
        <v>0.31572102671287378</v>
      </c>
      <c r="H77">
        <f t="shared" si="89"/>
        <v>227.07317334960157</v>
      </c>
      <c r="I77">
        <f t="shared" si="90"/>
        <v>11.844700713376151</v>
      </c>
      <c r="J77">
        <f t="shared" si="91"/>
        <v>2.8887738640682463</v>
      </c>
      <c r="K77">
        <f t="shared" si="92"/>
        <v>33.444377899169922</v>
      </c>
      <c r="L77" s="1">
        <v>0.85175444099999997</v>
      </c>
      <c r="M77">
        <f t="shared" si="93"/>
        <v>2.550375801449547</v>
      </c>
      <c r="N77" s="1">
        <v>1</v>
      </c>
      <c r="O77">
        <f t="shared" si="94"/>
        <v>5.100751602899094</v>
      </c>
      <c r="P77" s="1">
        <v>37.617443084716797</v>
      </c>
      <c r="Q77" s="1">
        <v>33.444377899169922</v>
      </c>
      <c r="R77" s="1">
        <v>39.022319793701172</v>
      </c>
      <c r="S77" s="1">
        <v>399.91552734375</v>
      </c>
      <c r="T77" s="1">
        <v>394.40423583984375</v>
      </c>
      <c r="U77" s="1">
        <v>28.087640762329102</v>
      </c>
      <c r="V77" s="1">
        <v>30.045061111450195</v>
      </c>
      <c r="W77" s="1">
        <v>32.844249725341797</v>
      </c>
      <c r="X77" s="1">
        <v>35.133155822753906</v>
      </c>
      <c r="Y77" s="1">
        <v>499.92626953125</v>
      </c>
      <c r="Z77" s="1">
        <v>1499.869140625</v>
      </c>
      <c r="AA77" s="1">
        <v>0.14937576651573181</v>
      </c>
      <c r="AB77" s="1">
        <v>76.247360229492188</v>
      </c>
      <c r="AC77" s="1">
        <v>0.79465180635452271</v>
      </c>
      <c r="AD77" s="1">
        <v>0.16764762997627258</v>
      </c>
      <c r="AE77" s="1">
        <v>0.66666668653488159</v>
      </c>
      <c r="AF77" s="1">
        <v>-0.21956524252891541</v>
      </c>
      <c r="AG77" s="1">
        <v>2.737391471862793</v>
      </c>
      <c r="AH77" s="1">
        <v>1</v>
      </c>
      <c r="AI77" s="1">
        <v>0</v>
      </c>
      <c r="AJ77" s="1">
        <v>0.15999999642372131</v>
      </c>
      <c r="AK77" s="1">
        <v>111115</v>
      </c>
      <c r="AL77">
        <f t="shared" si="95"/>
        <v>5.8693708593325669</v>
      </c>
      <c r="AM77">
        <f t="shared" si="96"/>
        <v>1.1844700713376151E-2</v>
      </c>
      <c r="AN77">
        <f t="shared" si="97"/>
        <v>306.5943778991699</v>
      </c>
      <c r="AO77">
        <f t="shared" si="98"/>
        <v>310.76744308471677</v>
      </c>
      <c r="AP77">
        <f t="shared" si="99"/>
        <v>239.97905713604996</v>
      </c>
      <c r="AQ77">
        <f t="shared" si="100"/>
        <v>-1.5990626439211697</v>
      </c>
      <c r="AR77">
        <f t="shared" si="101"/>
        <v>5.1796304617500963</v>
      </c>
      <c r="AS77">
        <f t="shared" si="102"/>
        <v>67.931931625701523</v>
      </c>
      <c r="AT77">
        <f t="shared" si="103"/>
        <v>37.886870514251328</v>
      </c>
      <c r="AU77">
        <f t="shared" si="104"/>
        <v>35.530910491943359</v>
      </c>
      <c r="AV77">
        <f t="shared" si="105"/>
        <v>5.8165706705664189</v>
      </c>
      <c r="AW77">
        <f t="shared" si="106"/>
        <v>0.29731794900438874</v>
      </c>
      <c r="AX77">
        <f t="shared" si="107"/>
        <v>2.29085659768185</v>
      </c>
      <c r="AY77">
        <f t="shared" si="108"/>
        <v>3.5257140728845688</v>
      </c>
      <c r="AZ77">
        <f t="shared" si="109"/>
        <v>0.1873939010846766</v>
      </c>
      <c r="BA77">
        <f t="shared" si="110"/>
        <v>17.313730046840995</v>
      </c>
      <c r="BB77">
        <f t="shared" si="111"/>
        <v>0.57573715674242776</v>
      </c>
      <c r="BC77">
        <f t="shared" si="112"/>
        <v>44.773614337643863</v>
      </c>
      <c r="BD77">
        <f t="shared" si="113"/>
        <v>387.07925879894765</v>
      </c>
      <c r="BE77">
        <f t="shared" si="114"/>
        <v>3.2013188168373716E-2</v>
      </c>
    </row>
    <row r="78" spans="1:115" x14ac:dyDescent="0.25">
      <c r="A78" s="1">
        <v>59</v>
      </c>
      <c r="B78" s="1" t="s">
        <v>111</v>
      </c>
      <c r="C78" s="1">
        <v>21060206</v>
      </c>
      <c r="D78" s="1">
        <v>1</v>
      </c>
      <c r="E78" s="1">
        <v>0</v>
      </c>
      <c r="F78">
        <f t="shared" si="87"/>
        <v>27.935234921624151</v>
      </c>
      <c r="G78">
        <f t="shared" si="88"/>
        <v>0.31615511663662765</v>
      </c>
      <c r="H78">
        <f t="shared" si="89"/>
        <v>225.91642897909239</v>
      </c>
      <c r="I78">
        <f t="shared" si="90"/>
        <v>11.864035413914491</v>
      </c>
      <c r="J78">
        <f t="shared" si="91"/>
        <v>2.8897193144973619</v>
      </c>
      <c r="K78">
        <f t="shared" si="92"/>
        <v>33.449100494384766</v>
      </c>
      <c r="L78" s="1">
        <v>0.85175444099999997</v>
      </c>
      <c r="M78">
        <f t="shared" si="93"/>
        <v>2.550375801449547</v>
      </c>
      <c r="N78" s="1">
        <v>1</v>
      </c>
      <c r="O78">
        <f t="shared" si="94"/>
        <v>5.100751602899094</v>
      </c>
      <c r="P78" s="1">
        <v>37.619182586669922</v>
      </c>
      <c r="Q78" s="1">
        <v>33.449100494384766</v>
      </c>
      <c r="R78" s="1">
        <v>39.021286010742188</v>
      </c>
      <c r="S78" s="1">
        <v>399.96185302734375</v>
      </c>
      <c r="T78" s="1">
        <v>394.40521240234375</v>
      </c>
      <c r="U78" s="1">
        <v>28.089986801147461</v>
      </c>
      <c r="V78" s="1">
        <v>30.050561904907227</v>
      </c>
      <c r="W78" s="1">
        <v>32.843959808349609</v>
      </c>
      <c r="X78" s="1">
        <v>35.136344909667969</v>
      </c>
      <c r="Y78" s="1">
        <v>499.93374633789062</v>
      </c>
      <c r="Z78" s="1">
        <v>1499.87890625</v>
      </c>
      <c r="AA78" s="1">
        <v>0.12092339247465134</v>
      </c>
      <c r="AB78" s="1">
        <v>76.247535705566406</v>
      </c>
      <c r="AC78" s="1">
        <v>0.79465180635452271</v>
      </c>
      <c r="AD78" s="1">
        <v>0.16764762997627258</v>
      </c>
      <c r="AE78" s="1">
        <v>0.66666668653488159</v>
      </c>
      <c r="AF78" s="1">
        <v>-0.21956524252891541</v>
      </c>
      <c r="AG78" s="1">
        <v>2.737391471862793</v>
      </c>
      <c r="AH78" s="1">
        <v>1</v>
      </c>
      <c r="AI78" s="1">
        <v>0</v>
      </c>
      <c r="AJ78" s="1">
        <v>0.15999999642372131</v>
      </c>
      <c r="AK78" s="1">
        <v>111115</v>
      </c>
      <c r="AL78">
        <f t="shared" si="95"/>
        <v>5.8694586405789062</v>
      </c>
      <c r="AM78">
        <f t="shared" si="96"/>
        <v>1.1864035413914491E-2</v>
      </c>
      <c r="AN78">
        <f t="shared" si="97"/>
        <v>306.59910049438474</v>
      </c>
      <c r="AO78">
        <f t="shared" si="98"/>
        <v>310.7691825866699</v>
      </c>
      <c r="AP78">
        <f t="shared" si="99"/>
        <v>239.98061963601504</v>
      </c>
      <c r="AQ78">
        <f t="shared" si="100"/>
        <v>-1.6052388040435339</v>
      </c>
      <c r="AR78">
        <f t="shared" si="101"/>
        <v>5.1810006063141092</v>
      </c>
      <c r="AS78">
        <f t="shared" si="102"/>
        <v>67.949744976949773</v>
      </c>
      <c r="AT78">
        <f t="shared" si="103"/>
        <v>37.899183072042547</v>
      </c>
      <c r="AU78">
        <f t="shared" si="104"/>
        <v>35.534141540527344</v>
      </c>
      <c r="AV78">
        <f t="shared" si="105"/>
        <v>5.8176074864751373</v>
      </c>
      <c r="AW78">
        <f t="shared" si="106"/>
        <v>0.29770287757276453</v>
      </c>
      <c r="AX78">
        <f t="shared" si="107"/>
        <v>2.2912812918167473</v>
      </c>
      <c r="AY78">
        <f t="shared" si="108"/>
        <v>3.5263261946583899</v>
      </c>
      <c r="AZ78">
        <f t="shared" si="109"/>
        <v>0.18763856703083517</v>
      </c>
      <c r="BA78">
        <f t="shared" si="110"/>
        <v>17.225570985057406</v>
      </c>
      <c r="BB78">
        <f t="shared" si="111"/>
        <v>0.57280284812419957</v>
      </c>
      <c r="BC78">
        <f t="shared" si="112"/>
        <v>44.77389828263393</v>
      </c>
      <c r="BD78">
        <f t="shared" si="113"/>
        <v>387.0116810014502</v>
      </c>
      <c r="BE78">
        <f t="shared" si="114"/>
        <v>3.2318646394489468E-2</v>
      </c>
    </row>
    <row r="79" spans="1:115" x14ac:dyDescent="0.25">
      <c r="A79" s="1">
        <v>60</v>
      </c>
      <c r="B79" s="1" t="s">
        <v>111</v>
      </c>
      <c r="C79" s="1">
        <v>21060206</v>
      </c>
      <c r="D79" s="1">
        <v>1</v>
      </c>
      <c r="E79" s="1">
        <v>0</v>
      </c>
      <c r="F79">
        <f t="shared" si="87"/>
        <v>28.09543926551089</v>
      </c>
      <c r="G79">
        <f t="shared" si="88"/>
        <v>0.31670419045232895</v>
      </c>
      <c r="H79">
        <f t="shared" si="89"/>
        <v>225.30016582196933</v>
      </c>
      <c r="I79">
        <f t="shared" si="90"/>
        <v>11.888872069310922</v>
      </c>
      <c r="J79">
        <f t="shared" si="91"/>
        <v>2.8909965534178932</v>
      </c>
      <c r="K79">
        <f t="shared" si="92"/>
        <v>33.454200744628906</v>
      </c>
      <c r="L79" s="1">
        <v>0.85175444099999997</v>
      </c>
      <c r="M79">
        <f t="shared" si="93"/>
        <v>2.550375801449547</v>
      </c>
      <c r="N79" s="1">
        <v>1</v>
      </c>
      <c r="O79">
        <f t="shared" si="94"/>
        <v>5.100751602899094</v>
      </c>
      <c r="P79" s="1">
        <v>37.621326446533203</v>
      </c>
      <c r="Q79" s="1">
        <v>33.454200744628906</v>
      </c>
      <c r="R79" s="1">
        <v>39.020484924316406</v>
      </c>
      <c r="S79" s="1">
        <v>399.97048950195312</v>
      </c>
      <c r="T79" s="1">
        <v>394.38479614257812</v>
      </c>
      <c r="U79" s="1">
        <v>28.088613510131836</v>
      </c>
      <c r="V79" s="1">
        <v>30.053333282470703</v>
      </c>
      <c r="W79" s="1">
        <v>32.838405609130859</v>
      </c>
      <c r="X79" s="1">
        <v>35.135364532470703</v>
      </c>
      <c r="Y79" s="1">
        <v>499.92205810546875</v>
      </c>
      <c r="Z79" s="1">
        <v>1499.9130859375</v>
      </c>
      <c r="AA79" s="1">
        <v>0.24421994388103485</v>
      </c>
      <c r="AB79" s="1">
        <v>76.24725341796875</v>
      </c>
      <c r="AC79" s="1">
        <v>0.79465180635452271</v>
      </c>
      <c r="AD79" s="1">
        <v>0.16764762997627258</v>
      </c>
      <c r="AE79" s="1">
        <v>0.66666668653488159</v>
      </c>
      <c r="AF79" s="1">
        <v>-0.21956524252891541</v>
      </c>
      <c r="AG79" s="1">
        <v>2.737391471862793</v>
      </c>
      <c r="AH79" s="1">
        <v>1</v>
      </c>
      <c r="AI79" s="1">
        <v>0</v>
      </c>
      <c r="AJ79" s="1">
        <v>0.15999999642372131</v>
      </c>
      <c r="AK79" s="1">
        <v>111115</v>
      </c>
      <c r="AL79">
        <f t="shared" si="95"/>
        <v>5.8693214152019753</v>
      </c>
      <c r="AM79">
        <f t="shared" si="96"/>
        <v>1.1888872069310922E-2</v>
      </c>
      <c r="AN79">
        <f t="shared" si="97"/>
        <v>306.60420074462888</v>
      </c>
      <c r="AO79">
        <f t="shared" si="98"/>
        <v>310.77132644653318</v>
      </c>
      <c r="AP79">
        <f t="shared" si="99"/>
        <v>239.9860883858928</v>
      </c>
      <c r="AQ79">
        <f t="shared" si="100"/>
        <v>-1.6130741703709657</v>
      </c>
      <c r="AR79">
        <f t="shared" si="101"/>
        <v>5.1824806722611116</v>
      </c>
      <c r="AS79">
        <f t="shared" si="102"/>
        <v>67.969407945123265</v>
      </c>
      <c r="AT79">
        <f t="shared" si="103"/>
        <v>37.916074662652562</v>
      </c>
      <c r="AU79">
        <f t="shared" si="104"/>
        <v>35.537763595581055</v>
      </c>
      <c r="AV79">
        <f t="shared" si="105"/>
        <v>5.8187699639247334</v>
      </c>
      <c r="AW79">
        <f t="shared" si="106"/>
        <v>0.29818967956824194</v>
      </c>
      <c r="AX79">
        <f t="shared" si="107"/>
        <v>2.2914841188432185</v>
      </c>
      <c r="AY79">
        <f t="shared" si="108"/>
        <v>3.527285845081515</v>
      </c>
      <c r="AZ79">
        <f t="shared" si="109"/>
        <v>0.18794799280862645</v>
      </c>
      <c r="BA79">
        <f t="shared" si="110"/>
        <v>17.178518838538078</v>
      </c>
      <c r="BB79">
        <f t="shared" si="111"/>
        <v>0.57126990701872482</v>
      </c>
      <c r="BC79">
        <f t="shared" si="112"/>
        <v>44.770214425033551</v>
      </c>
      <c r="BD79">
        <f t="shared" si="113"/>
        <v>386.94886395821487</v>
      </c>
      <c r="BE79">
        <f t="shared" si="114"/>
        <v>3.2506590855846493E-2</v>
      </c>
      <c r="BF79">
        <f>AVERAGE(F65:F79)</f>
        <v>27.787060838082947</v>
      </c>
      <c r="BG79">
        <f>AVERAGE(P65:P79)</f>
        <v>37.606932067871092</v>
      </c>
      <c r="BH79">
        <f>AVERAGE(Q65:Q79)</f>
        <v>33.414519246419268</v>
      </c>
      <c r="BI79">
        <f>AVERAGE(C65:C79)</f>
        <v>21060206</v>
      </c>
      <c r="BJ79">
        <f t="shared" ref="BJ79:DK79" si="115">AVERAGE(D65:D79)</f>
        <v>1</v>
      </c>
      <c r="BK79">
        <f t="shared" si="115"/>
        <v>0</v>
      </c>
      <c r="BL79">
        <f t="shared" si="115"/>
        <v>27.787060838082947</v>
      </c>
      <c r="BM79">
        <f t="shared" si="115"/>
        <v>0.31636762612023228</v>
      </c>
      <c r="BN79">
        <f t="shared" si="115"/>
        <v>226.79575601326718</v>
      </c>
      <c r="BO79">
        <f t="shared" si="115"/>
        <v>11.833316566367836</v>
      </c>
      <c r="BP79">
        <f t="shared" si="115"/>
        <v>2.8806357048567079</v>
      </c>
      <c r="BQ79">
        <f t="shared" si="115"/>
        <v>33.414519246419268</v>
      </c>
      <c r="BR79">
        <f t="shared" si="115"/>
        <v>0.8517544410000002</v>
      </c>
      <c r="BS79">
        <f t="shared" si="115"/>
        <v>2.550375801449547</v>
      </c>
      <c r="BT79">
        <f t="shared" si="115"/>
        <v>1</v>
      </c>
      <c r="BU79">
        <f t="shared" si="115"/>
        <v>5.100751602899094</v>
      </c>
      <c r="BV79">
        <f t="shared" si="115"/>
        <v>37.606932067871092</v>
      </c>
      <c r="BW79">
        <f t="shared" si="115"/>
        <v>33.414519246419268</v>
      </c>
      <c r="BX79">
        <f t="shared" si="115"/>
        <v>39.022981007893883</v>
      </c>
      <c r="BY79">
        <f t="shared" si="115"/>
        <v>399.8928243001302</v>
      </c>
      <c r="BZ79">
        <f t="shared" si="115"/>
        <v>394.36342773437502</v>
      </c>
      <c r="CA79">
        <f t="shared" si="115"/>
        <v>28.082668050130209</v>
      </c>
      <c r="CB79">
        <f t="shared" si="115"/>
        <v>30.038243993123373</v>
      </c>
      <c r="CC79">
        <f t="shared" si="115"/>
        <v>32.857290395100911</v>
      </c>
      <c r="CD79">
        <f t="shared" si="115"/>
        <v>35.145352681477867</v>
      </c>
      <c r="CE79">
        <f t="shared" si="115"/>
        <v>499.92032877604169</v>
      </c>
      <c r="CF79">
        <f t="shared" si="115"/>
        <v>1499.8528076171874</v>
      </c>
      <c r="CG79">
        <f t="shared" si="115"/>
        <v>0.16280980308850607</v>
      </c>
      <c r="CH79">
        <f t="shared" si="115"/>
        <v>76.247577412923178</v>
      </c>
      <c r="CI79">
        <f t="shared" si="115"/>
        <v>0.79465180635452271</v>
      </c>
      <c r="CJ79">
        <f t="shared" si="115"/>
        <v>0.16764762997627258</v>
      </c>
      <c r="CK79">
        <f t="shared" si="115"/>
        <v>0.66666668653488159</v>
      </c>
      <c r="CL79">
        <f t="shared" si="115"/>
        <v>-0.21956524252891541</v>
      </c>
      <c r="CM79">
        <f t="shared" si="115"/>
        <v>2.737391471862793</v>
      </c>
      <c r="CN79">
        <f t="shared" si="115"/>
        <v>1</v>
      </c>
      <c r="CO79">
        <f t="shared" si="115"/>
        <v>0</v>
      </c>
      <c r="CP79">
        <f t="shared" si="115"/>
        <v>0.15999999642372131</v>
      </c>
      <c r="CQ79">
        <f t="shared" si="115"/>
        <v>111115</v>
      </c>
      <c r="CR79">
        <f t="shared" si="115"/>
        <v>5.8693011120565632</v>
      </c>
      <c r="CS79">
        <f t="shared" si="115"/>
        <v>1.1833316566367833E-2</v>
      </c>
      <c r="CT79">
        <f t="shared" si="115"/>
        <v>306.56451924641925</v>
      </c>
      <c r="CU79">
        <f t="shared" si="115"/>
        <v>310.75693206787111</v>
      </c>
      <c r="CV79">
        <f t="shared" si="115"/>
        <v>239.97644385485836</v>
      </c>
      <c r="CW79">
        <f t="shared" si="115"/>
        <v>-1.5939865092480452</v>
      </c>
      <c r="CX79">
        <f t="shared" si="115"/>
        <v>5.1709790395080102</v>
      </c>
      <c r="CY79">
        <f t="shared" si="115"/>
        <v>67.818273145840763</v>
      </c>
      <c r="CZ79">
        <f t="shared" si="115"/>
        <v>37.780029152717375</v>
      </c>
      <c r="DA79">
        <f t="shared" si="115"/>
        <v>35.51072565714518</v>
      </c>
      <c r="DB79">
        <f t="shared" si="115"/>
        <v>5.8100991882849007</v>
      </c>
      <c r="DC79">
        <f t="shared" si="115"/>
        <v>0.29789127613399546</v>
      </c>
      <c r="DD79">
        <f t="shared" si="115"/>
        <v>2.2903433346513027</v>
      </c>
      <c r="DE79">
        <f t="shared" si="115"/>
        <v>3.519755853633598</v>
      </c>
      <c r="DF79">
        <f t="shared" si="115"/>
        <v>0.18775831958203817</v>
      </c>
      <c r="DG79">
        <f t="shared" si="115"/>
        <v>17.292627394186528</v>
      </c>
      <c r="DH79">
        <f t="shared" si="115"/>
        <v>0.57509297534221349</v>
      </c>
      <c r="DI79">
        <f t="shared" si="115"/>
        <v>44.847197081558889</v>
      </c>
      <c r="DJ79">
        <f t="shared" si="115"/>
        <v>387.00911310550907</v>
      </c>
      <c r="DK79">
        <f t="shared" si="115"/>
        <v>3.2200329252242282E-2</v>
      </c>
    </row>
    <row r="80" spans="1:115" x14ac:dyDescent="0.25">
      <c r="A80" s="1" t="s">
        <v>9</v>
      </c>
      <c r="B80" s="1" t="s">
        <v>112</v>
      </c>
    </row>
    <row r="81" spans="1:115" x14ac:dyDescent="0.25">
      <c r="A81" s="1" t="s">
        <v>9</v>
      </c>
      <c r="B81" s="1" t="s">
        <v>113</v>
      </c>
    </row>
    <row r="82" spans="1:115" x14ac:dyDescent="0.25">
      <c r="A82" s="1">
        <v>61</v>
      </c>
      <c r="B82" s="1" t="s">
        <v>114</v>
      </c>
      <c r="C82" s="1">
        <v>21060206</v>
      </c>
      <c r="D82" s="1">
        <v>1</v>
      </c>
      <c r="E82" s="1">
        <v>0</v>
      </c>
      <c r="F82">
        <f t="shared" ref="F82:F96" si="116">(S82-T82*(1000-U82)/(1000-V82))*AL82</f>
        <v>27.273858020304754</v>
      </c>
      <c r="G82">
        <f t="shared" ref="G82:G96" si="117">IF(AW82&lt;&gt;0,1/(1/AW82-1/O82),0)</f>
        <v>0.36686687450903743</v>
      </c>
      <c r="H82">
        <f t="shared" ref="H82:H96" si="118">((AZ82-AM82/2)*T82-F82)/(AZ82+AM82/2)</f>
        <v>247.55156331570652</v>
      </c>
      <c r="I82">
        <f t="shared" ref="I82:I96" si="119">AM82*1000</f>
        <v>13.828800193927851</v>
      </c>
      <c r="J82">
        <f t="shared" ref="J82:J96" si="120">(AR82-AX82)</f>
        <v>2.9008571324103687</v>
      </c>
      <c r="K82">
        <f t="shared" ref="K82:K96" si="121">(Q82+AQ82*E82)</f>
        <v>35.785335540771484</v>
      </c>
      <c r="L82" s="1">
        <v>0.85175444099999997</v>
      </c>
      <c r="M82">
        <f t="shared" ref="M82:M96" si="122">(L82*AF82+AG82)</f>
        <v>2.550375801449547</v>
      </c>
      <c r="N82" s="1">
        <v>1</v>
      </c>
      <c r="O82">
        <f t="shared" ref="O82:O96" si="123">M82*(N82+1)*(N82+1)/(N82*N82+1)</f>
        <v>5.100751602899094</v>
      </c>
      <c r="P82" s="1">
        <v>42.090652465820313</v>
      </c>
      <c r="Q82" s="1">
        <v>35.785335540771484</v>
      </c>
      <c r="R82" s="1">
        <v>44.015403747558594</v>
      </c>
      <c r="S82" s="1">
        <v>399.95083618164062</v>
      </c>
      <c r="T82" s="1">
        <v>394.37496948242187</v>
      </c>
      <c r="U82" s="1">
        <v>37.056797027587891</v>
      </c>
      <c r="V82" s="1">
        <v>39.320198059082031</v>
      </c>
      <c r="W82" s="1">
        <v>34.110012054443359</v>
      </c>
      <c r="X82" s="1">
        <v>36.193424224853516</v>
      </c>
      <c r="Y82" s="1">
        <v>499.93789672851563</v>
      </c>
      <c r="Z82" s="1">
        <v>1500.190185546875</v>
      </c>
      <c r="AA82" s="1">
        <v>6.9946028292179108E-2</v>
      </c>
      <c r="AB82" s="1">
        <v>76.241973876953125</v>
      </c>
      <c r="AC82" s="1">
        <v>0.90806120634078979</v>
      </c>
      <c r="AD82" s="1">
        <v>1.5534097328782082E-2</v>
      </c>
      <c r="AE82" s="1">
        <v>0.66666668653488159</v>
      </c>
      <c r="AF82" s="1">
        <v>-0.21956524252891541</v>
      </c>
      <c r="AG82" s="1">
        <v>2.737391471862793</v>
      </c>
      <c r="AH82" s="1">
        <v>1</v>
      </c>
      <c r="AI82" s="1">
        <v>0</v>
      </c>
      <c r="AJ82" s="1">
        <v>0.15999999642372131</v>
      </c>
      <c r="AK82" s="1">
        <v>111115</v>
      </c>
      <c r="AL82">
        <f t="shared" ref="AL82:AL96" si="124">Y82*0.000001/(L82*0.0001)</f>
        <v>5.8695073681278949</v>
      </c>
      <c r="AM82">
        <f t="shared" ref="AM82:AM96" si="125">(V82-U82)/(1000-V82)*AL82</f>
        <v>1.3828800193927852E-2</v>
      </c>
      <c r="AN82">
        <f t="shared" ref="AN82:AN96" si="126">(Q82+273.15)</f>
        <v>308.93533554077146</v>
      </c>
      <c r="AO82">
        <f t="shared" ref="AO82:AO96" si="127">(P82+273.15)</f>
        <v>315.24065246582029</v>
      </c>
      <c r="AP82">
        <f t="shared" ref="AP82:AP96" si="128">(Z82*AH82+AA82*AI82)*AJ82</f>
        <v>240.03042432240181</v>
      </c>
      <c r="AQ82">
        <f t="shared" ref="AQ82:AQ96" si="129">((AP82+0.00000010773*(AO82^4-AN82^4))-AM82*44100)/(M82*51.4+0.00000043092*AN82^3)</f>
        <v>-1.9974252922363009</v>
      </c>
      <c r="AR82">
        <f t="shared" ref="AR82:AR96" si="130">0.61365*EXP(17.502*K82/(240.97+K82))</f>
        <v>5.8987066456675237</v>
      </c>
      <c r="AS82">
        <f t="shared" ref="AS82:AS96" si="131">AR82*1000/AB82</f>
        <v>77.368230985040384</v>
      </c>
      <c r="AT82">
        <f t="shared" ref="AT82:AT96" si="132">(AS82-V82)</f>
        <v>38.048032925958353</v>
      </c>
      <c r="AU82">
        <f t="shared" ref="AU82:AU96" si="133">IF(E82,Q82,(P82+Q82)/2)</f>
        <v>38.937994003295898</v>
      </c>
      <c r="AV82">
        <f t="shared" ref="AV82:AV96" si="134">0.61365*EXP(17.502*AU82/(240.97+AU82))</f>
        <v>7.003235340025503</v>
      </c>
      <c r="AW82">
        <f t="shared" ref="AW82:AW96" si="135">IF(AT82&lt;&gt;0,(1000-(AS82+V82)/2)/AT82*AM82,0)</f>
        <v>0.34225080003929287</v>
      </c>
      <c r="AX82">
        <f t="shared" ref="AX82:AX96" si="136">V82*AB82/1000</f>
        <v>2.997849513257155</v>
      </c>
      <c r="AY82">
        <f t="shared" ref="AY82:AY96" si="137">(AV82-AX82)</f>
        <v>4.0053858267683484</v>
      </c>
      <c r="AZ82">
        <f t="shared" ref="AZ82:AZ96" si="138">1/(1.6/G82+1.37/O82)</f>
        <v>0.21599005042097302</v>
      </c>
      <c r="BA82">
        <f t="shared" ref="BA82:BA96" si="139">H82*AB82*0.001</f>
        <v>18.873819823515007</v>
      </c>
      <c r="BB82">
        <f t="shared" ref="BB82:BB96" si="140">H82/T82</f>
        <v>0.62770607282859114</v>
      </c>
      <c r="BC82">
        <f t="shared" ref="BC82:BC96" si="141">(1-AM82*AB82/AR82/G82)*100</f>
        <v>51.279320684035454</v>
      </c>
      <c r="BD82">
        <f t="shared" ref="BD82:BD96" si="142">(T82-F82/(O82/1.35))</f>
        <v>387.15648264089754</v>
      </c>
      <c r="BE82">
        <f t="shared" ref="BE82:BE96" si="143">F82*BC82/100/BD82</f>
        <v>3.6124538124066519E-2</v>
      </c>
    </row>
    <row r="83" spans="1:115" x14ac:dyDescent="0.25">
      <c r="A83" s="1">
        <v>62</v>
      </c>
      <c r="B83" s="1" t="s">
        <v>115</v>
      </c>
      <c r="C83" s="1">
        <v>21060206</v>
      </c>
      <c r="D83" s="1">
        <v>1</v>
      </c>
      <c r="E83" s="1">
        <v>0</v>
      </c>
      <c r="F83">
        <f t="shared" si="116"/>
        <v>27.273858020304754</v>
      </c>
      <c r="G83">
        <f t="shared" si="117"/>
        <v>0.36686687450903743</v>
      </c>
      <c r="H83">
        <f t="shared" si="118"/>
        <v>247.55156331570652</v>
      </c>
      <c r="I83">
        <f t="shared" si="119"/>
        <v>13.828800193927851</v>
      </c>
      <c r="J83">
        <f t="shared" si="120"/>
        <v>2.9008571324103687</v>
      </c>
      <c r="K83">
        <f t="shared" si="121"/>
        <v>35.785335540771484</v>
      </c>
      <c r="L83" s="1">
        <v>0.85175444099999997</v>
      </c>
      <c r="M83">
        <f t="shared" si="122"/>
        <v>2.550375801449547</v>
      </c>
      <c r="N83" s="1">
        <v>1</v>
      </c>
      <c r="O83">
        <f t="shared" si="123"/>
        <v>5.100751602899094</v>
      </c>
      <c r="P83" s="1">
        <v>42.090652465820313</v>
      </c>
      <c r="Q83" s="1">
        <v>35.785335540771484</v>
      </c>
      <c r="R83" s="1">
        <v>44.015403747558594</v>
      </c>
      <c r="S83" s="1">
        <v>399.95083618164062</v>
      </c>
      <c r="T83" s="1">
        <v>394.37496948242187</v>
      </c>
      <c r="U83" s="1">
        <v>37.056797027587891</v>
      </c>
      <c r="V83" s="1">
        <v>39.320198059082031</v>
      </c>
      <c r="W83" s="1">
        <v>34.110012054443359</v>
      </c>
      <c r="X83" s="1">
        <v>36.193424224853516</v>
      </c>
      <c r="Y83" s="1">
        <v>499.93789672851563</v>
      </c>
      <c r="Z83" s="1">
        <v>1500.190185546875</v>
      </c>
      <c r="AA83" s="1">
        <v>6.9946028292179108E-2</v>
      </c>
      <c r="AB83" s="1">
        <v>76.241973876953125</v>
      </c>
      <c r="AC83" s="1">
        <v>0.90806120634078979</v>
      </c>
      <c r="AD83" s="1">
        <v>1.5534097328782082E-2</v>
      </c>
      <c r="AE83" s="1">
        <v>0.66666668653488159</v>
      </c>
      <c r="AF83" s="1">
        <v>-0.21956524252891541</v>
      </c>
      <c r="AG83" s="1">
        <v>2.737391471862793</v>
      </c>
      <c r="AH83" s="1">
        <v>1</v>
      </c>
      <c r="AI83" s="1">
        <v>0</v>
      </c>
      <c r="AJ83" s="1">
        <v>0.15999999642372131</v>
      </c>
      <c r="AK83" s="1">
        <v>111115</v>
      </c>
      <c r="AL83">
        <f t="shared" si="124"/>
        <v>5.8695073681278949</v>
      </c>
      <c r="AM83">
        <f t="shared" si="125"/>
        <v>1.3828800193927852E-2</v>
      </c>
      <c r="AN83">
        <f t="shared" si="126"/>
        <v>308.93533554077146</v>
      </c>
      <c r="AO83">
        <f t="shared" si="127"/>
        <v>315.24065246582029</v>
      </c>
      <c r="AP83">
        <f t="shared" si="128"/>
        <v>240.03042432240181</v>
      </c>
      <c r="AQ83">
        <f t="shared" si="129"/>
        <v>-1.9974252922363009</v>
      </c>
      <c r="AR83">
        <f t="shared" si="130"/>
        <v>5.8987066456675237</v>
      </c>
      <c r="AS83">
        <f t="shared" si="131"/>
        <v>77.368230985040384</v>
      </c>
      <c r="AT83">
        <f t="shared" si="132"/>
        <v>38.048032925958353</v>
      </c>
      <c r="AU83">
        <f t="shared" si="133"/>
        <v>38.937994003295898</v>
      </c>
      <c r="AV83">
        <f t="shared" si="134"/>
        <v>7.003235340025503</v>
      </c>
      <c r="AW83">
        <f t="shared" si="135"/>
        <v>0.34225080003929287</v>
      </c>
      <c r="AX83">
        <f t="shared" si="136"/>
        <v>2.997849513257155</v>
      </c>
      <c r="AY83">
        <f t="shared" si="137"/>
        <v>4.0053858267683484</v>
      </c>
      <c r="AZ83">
        <f t="shared" si="138"/>
        <v>0.21599005042097302</v>
      </c>
      <c r="BA83">
        <f t="shared" si="139"/>
        <v>18.873819823515007</v>
      </c>
      <c r="BB83">
        <f t="shared" si="140"/>
        <v>0.62770607282859114</v>
      </c>
      <c r="BC83">
        <f t="shared" si="141"/>
        <v>51.279320684035454</v>
      </c>
      <c r="BD83">
        <f t="shared" si="142"/>
        <v>387.15648264089754</v>
      </c>
      <c r="BE83">
        <f t="shared" si="143"/>
        <v>3.6124538124066519E-2</v>
      </c>
    </row>
    <row r="84" spans="1:115" x14ac:dyDescent="0.25">
      <c r="A84" s="1">
        <v>63</v>
      </c>
      <c r="B84" s="1" t="s">
        <v>115</v>
      </c>
      <c r="C84" s="1">
        <v>21060206</v>
      </c>
      <c r="D84" s="1">
        <v>1</v>
      </c>
      <c r="E84" s="1">
        <v>0</v>
      </c>
      <c r="F84">
        <f t="shared" si="116"/>
        <v>27.079018093134355</v>
      </c>
      <c r="G84">
        <f t="shared" si="117"/>
        <v>0.36629563818585165</v>
      </c>
      <c r="H84">
        <f t="shared" si="118"/>
        <v>248.24072588312802</v>
      </c>
      <c r="I84">
        <f t="shared" si="119"/>
        <v>13.810817671556736</v>
      </c>
      <c r="J84">
        <f t="shared" si="120"/>
        <v>2.901280074425026</v>
      </c>
      <c r="K84">
        <f t="shared" si="121"/>
        <v>35.785774230957031</v>
      </c>
      <c r="L84" s="1">
        <v>0.85175444099999997</v>
      </c>
      <c r="M84">
        <f t="shared" si="122"/>
        <v>2.550375801449547</v>
      </c>
      <c r="N84" s="1">
        <v>1</v>
      </c>
      <c r="O84">
        <f t="shared" si="123"/>
        <v>5.100751602899094</v>
      </c>
      <c r="P84" s="1">
        <v>42.092002868652344</v>
      </c>
      <c r="Q84" s="1">
        <v>35.785774230957031</v>
      </c>
      <c r="R84" s="1">
        <v>44.014945983886719</v>
      </c>
      <c r="S84" s="1">
        <v>399.91314697265625</v>
      </c>
      <c r="T84" s="1">
        <v>394.37161254882812</v>
      </c>
      <c r="U84" s="1">
        <v>37.056308746337891</v>
      </c>
      <c r="V84" s="1">
        <v>39.316806793212891</v>
      </c>
      <c r="W84" s="1">
        <v>34.106887817382812</v>
      </c>
      <c r="X84" s="1">
        <v>36.187461853027344</v>
      </c>
      <c r="Y84" s="1">
        <v>499.93075561523437</v>
      </c>
      <c r="Z84" s="1">
        <v>1500.2152099609375</v>
      </c>
      <c r="AA84" s="1">
        <v>6.7575328052043915E-2</v>
      </c>
      <c r="AB84" s="1">
        <v>76.241416931152344</v>
      </c>
      <c r="AC84" s="1">
        <v>0.90806120634078979</v>
      </c>
      <c r="AD84" s="1">
        <v>1.5534097328782082E-2</v>
      </c>
      <c r="AE84" s="1">
        <v>0.66666668653488159</v>
      </c>
      <c r="AF84" s="1">
        <v>-0.21956524252891541</v>
      </c>
      <c r="AG84" s="1">
        <v>2.737391471862793</v>
      </c>
      <c r="AH84" s="1">
        <v>1</v>
      </c>
      <c r="AI84" s="1">
        <v>0</v>
      </c>
      <c r="AJ84" s="1">
        <v>0.15999999642372131</v>
      </c>
      <c r="AK84" s="1">
        <v>111115</v>
      </c>
      <c r="AL84">
        <f t="shared" si="124"/>
        <v>5.8694235280803699</v>
      </c>
      <c r="AM84">
        <f t="shared" si="125"/>
        <v>1.3810817671556735E-2</v>
      </c>
      <c r="AN84">
        <f t="shared" si="126"/>
        <v>308.93577423095701</v>
      </c>
      <c r="AO84">
        <f t="shared" si="127"/>
        <v>315.24200286865232</v>
      </c>
      <c r="AP84">
        <f t="shared" si="128"/>
        <v>240.03442822856232</v>
      </c>
      <c r="AQ84">
        <f t="shared" si="129"/>
        <v>-1.9917936850500821</v>
      </c>
      <c r="AR84">
        <f t="shared" si="130"/>
        <v>5.8988491335479329</v>
      </c>
      <c r="AS84">
        <f t="shared" si="131"/>
        <v>77.370665066137505</v>
      </c>
      <c r="AT84">
        <f t="shared" si="132"/>
        <v>38.053858272924614</v>
      </c>
      <c r="AU84">
        <f t="shared" si="133"/>
        <v>38.938888549804688</v>
      </c>
      <c r="AV84">
        <f t="shared" si="134"/>
        <v>7.0035725735704393</v>
      </c>
      <c r="AW84">
        <f t="shared" si="135"/>
        <v>0.34175359773197156</v>
      </c>
      <c r="AX84">
        <f t="shared" si="136"/>
        <v>2.9975690591229069</v>
      </c>
      <c r="AY84">
        <f t="shared" si="137"/>
        <v>4.0060035144475323</v>
      </c>
      <c r="AZ84">
        <f t="shared" si="138"/>
        <v>0.21567322098730649</v>
      </c>
      <c r="BA84">
        <f t="shared" si="139"/>
        <v>18.926224681347463</v>
      </c>
      <c r="BB84">
        <f t="shared" si="140"/>
        <v>0.6294589113013116</v>
      </c>
      <c r="BC84">
        <f t="shared" si="141"/>
        <v>51.268327750227904</v>
      </c>
      <c r="BD84">
        <f t="shared" si="142"/>
        <v>387.20469338245391</v>
      </c>
      <c r="BE84">
        <f t="shared" si="143"/>
        <v>3.5854316811751587E-2</v>
      </c>
    </row>
    <row r="85" spans="1:115" x14ac:dyDescent="0.25">
      <c r="A85" s="1">
        <v>64</v>
      </c>
      <c r="B85" s="1" t="s">
        <v>116</v>
      </c>
      <c r="C85" s="1">
        <v>21060206</v>
      </c>
      <c r="D85" s="1">
        <v>1</v>
      </c>
      <c r="E85" s="1">
        <v>0</v>
      </c>
      <c r="F85">
        <f t="shared" si="116"/>
        <v>27.118483714150848</v>
      </c>
      <c r="G85">
        <f t="shared" si="117"/>
        <v>0.36625885487448795</v>
      </c>
      <c r="H85">
        <f t="shared" si="118"/>
        <v>248.06685343268876</v>
      </c>
      <c r="I85">
        <f t="shared" si="119"/>
        <v>13.808820157223767</v>
      </c>
      <c r="J85">
        <f t="shared" si="120"/>
        <v>2.9011168581440554</v>
      </c>
      <c r="K85">
        <f t="shared" si="121"/>
        <v>35.78582763671875</v>
      </c>
      <c r="L85" s="1">
        <v>0.85175444099999997</v>
      </c>
      <c r="M85">
        <f t="shared" si="122"/>
        <v>2.550375801449547</v>
      </c>
      <c r="N85" s="1">
        <v>1</v>
      </c>
      <c r="O85">
        <f t="shared" si="123"/>
        <v>5.100751602899094</v>
      </c>
      <c r="P85" s="1">
        <v>42.093360900878906</v>
      </c>
      <c r="Q85" s="1">
        <v>35.78582763671875</v>
      </c>
      <c r="R85" s="1">
        <v>44.0155029296875</v>
      </c>
      <c r="S85" s="1">
        <v>399.93472290039062</v>
      </c>
      <c r="T85" s="1">
        <v>394.38650512695312</v>
      </c>
      <c r="U85" s="1">
        <v>37.059131622314453</v>
      </c>
      <c r="V85" s="1">
        <v>39.319320678710938</v>
      </c>
      <c r="W85" s="1">
        <v>34.106918334960938</v>
      </c>
      <c r="X85" s="1">
        <v>36.187053680419922</v>
      </c>
      <c r="Y85" s="1">
        <v>499.92547607421875</v>
      </c>
      <c r="Z85" s="1">
        <v>1500.2239990234375</v>
      </c>
      <c r="AA85" s="1">
        <v>4.6235736459493637E-2</v>
      </c>
      <c r="AB85" s="1">
        <v>76.241134643554687</v>
      </c>
      <c r="AC85" s="1">
        <v>0.90806120634078979</v>
      </c>
      <c r="AD85" s="1">
        <v>1.5534097328782082E-2</v>
      </c>
      <c r="AE85" s="1">
        <v>0.66666668653488159</v>
      </c>
      <c r="AF85" s="1">
        <v>-0.21956524252891541</v>
      </c>
      <c r="AG85" s="1">
        <v>2.737391471862793</v>
      </c>
      <c r="AH85" s="1">
        <v>1</v>
      </c>
      <c r="AI85" s="1">
        <v>0</v>
      </c>
      <c r="AJ85" s="1">
        <v>0.15999999642372131</v>
      </c>
      <c r="AK85" s="1">
        <v>111115</v>
      </c>
      <c r="AL85">
        <f t="shared" si="124"/>
        <v>5.8693615437717295</v>
      </c>
      <c r="AM85">
        <f t="shared" si="125"/>
        <v>1.3808820157223766E-2</v>
      </c>
      <c r="AN85">
        <f t="shared" si="126"/>
        <v>308.93582763671873</v>
      </c>
      <c r="AO85">
        <f t="shared" si="127"/>
        <v>315.24336090087888</v>
      </c>
      <c r="AP85">
        <f t="shared" si="128"/>
        <v>240.03583447853089</v>
      </c>
      <c r="AQ85">
        <f t="shared" si="129"/>
        <v>-1.991048426402829</v>
      </c>
      <c r="AR85">
        <f t="shared" si="130"/>
        <v>5.8988664801027602</v>
      </c>
      <c r="AS85">
        <f t="shared" si="131"/>
        <v>77.37117905814695</v>
      </c>
      <c r="AT85">
        <f t="shared" si="132"/>
        <v>38.051858379436013</v>
      </c>
      <c r="AU85">
        <f t="shared" si="133"/>
        <v>38.939594268798828</v>
      </c>
      <c r="AV85">
        <f t="shared" si="134"/>
        <v>7.003838631294375</v>
      </c>
      <c r="AW85">
        <f t="shared" si="135"/>
        <v>0.34172157809221498</v>
      </c>
      <c r="AX85">
        <f t="shared" si="136"/>
        <v>2.9977496219587048</v>
      </c>
      <c r="AY85">
        <f t="shared" si="137"/>
        <v>4.0060890093356702</v>
      </c>
      <c r="AZ85">
        <f t="shared" si="138"/>
        <v>0.21565281759938065</v>
      </c>
      <c r="BA85">
        <f t="shared" si="139"/>
        <v>18.912898373164573</v>
      </c>
      <c r="BB85">
        <f t="shared" si="140"/>
        <v>0.62899427391116225</v>
      </c>
      <c r="BC85">
        <f t="shared" si="141"/>
        <v>51.270806323298231</v>
      </c>
      <c r="BD85">
        <f t="shared" si="142"/>
        <v>387.20914071789315</v>
      </c>
      <c r="BE85">
        <f t="shared" si="143"/>
        <v>3.5907895245239879E-2</v>
      </c>
    </row>
    <row r="86" spans="1:115" x14ac:dyDescent="0.25">
      <c r="A86" s="1">
        <v>65</v>
      </c>
      <c r="B86" s="1" t="s">
        <v>116</v>
      </c>
      <c r="C86" s="1">
        <v>21060206</v>
      </c>
      <c r="D86" s="1">
        <v>1</v>
      </c>
      <c r="E86" s="1">
        <v>0</v>
      </c>
      <c r="F86">
        <f t="shared" si="116"/>
        <v>26.870747129731487</v>
      </c>
      <c r="G86">
        <f t="shared" si="117"/>
        <v>0.36647357955940774</v>
      </c>
      <c r="H86">
        <f t="shared" si="118"/>
        <v>249.27496390279978</v>
      </c>
      <c r="I86">
        <f t="shared" si="119"/>
        <v>13.814630410002554</v>
      </c>
      <c r="J86">
        <f t="shared" si="120"/>
        <v>2.9007613333793771</v>
      </c>
      <c r="K86">
        <f t="shared" si="121"/>
        <v>35.784980773925781</v>
      </c>
      <c r="L86" s="1">
        <v>0.85175444099999997</v>
      </c>
      <c r="M86">
        <f t="shared" si="122"/>
        <v>2.550375801449547</v>
      </c>
      <c r="N86" s="1">
        <v>1</v>
      </c>
      <c r="O86">
        <f t="shared" si="123"/>
        <v>5.100751602899094</v>
      </c>
      <c r="P86" s="1">
        <v>42.093891143798828</v>
      </c>
      <c r="Q86" s="1">
        <v>35.784980773925781</v>
      </c>
      <c r="R86" s="1">
        <v>44.015316009521484</v>
      </c>
      <c r="S86" s="1">
        <v>399.92056274414062</v>
      </c>
      <c r="T86" s="1">
        <v>394.41390991210937</v>
      </c>
      <c r="U86" s="1">
        <v>37.059078216552734</v>
      </c>
      <c r="V86" s="1">
        <v>39.320293426513672</v>
      </c>
      <c r="W86" s="1">
        <v>34.105991363525391</v>
      </c>
      <c r="X86" s="1">
        <v>36.187015533447266</v>
      </c>
      <c r="Y86" s="1">
        <v>499.90835571289062</v>
      </c>
      <c r="Z86" s="1">
        <v>1500.19189453125</v>
      </c>
      <c r="AA86" s="1">
        <v>4.9792073667049408E-2</v>
      </c>
      <c r="AB86" s="1">
        <v>76.241294860839844</v>
      </c>
      <c r="AC86" s="1">
        <v>0.90806120634078979</v>
      </c>
      <c r="AD86" s="1">
        <v>1.5534097328782082E-2</v>
      </c>
      <c r="AE86" s="1">
        <v>1</v>
      </c>
      <c r="AF86" s="1">
        <v>-0.21956524252891541</v>
      </c>
      <c r="AG86" s="1">
        <v>2.737391471862793</v>
      </c>
      <c r="AH86" s="1">
        <v>1</v>
      </c>
      <c r="AI86" s="1">
        <v>0</v>
      </c>
      <c r="AJ86" s="1">
        <v>0.15999999642372131</v>
      </c>
      <c r="AK86" s="1">
        <v>111115</v>
      </c>
      <c r="AL86">
        <f t="shared" si="124"/>
        <v>5.8691605426321534</v>
      </c>
      <c r="AM86">
        <f t="shared" si="125"/>
        <v>1.3814630410002554E-2</v>
      </c>
      <c r="AN86">
        <f t="shared" si="126"/>
        <v>308.93498077392576</v>
      </c>
      <c r="AO86">
        <f t="shared" si="127"/>
        <v>315.24389114379881</v>
      </c>
      <c r="AP86">
        <f t="shared" si="128"/>
        <v>240.0306977598957</v>
      </c>
      <c r="AQ86">
        <f t="shared" si="129"/>
        <v>-1.9927429122477514</v>
      </c>
      <c r="AR86">
        <f t="shared" si="130"/>
        <v>5.8985914185249486</v>
      </c>
      <c r="AS86">
        <f t="shared" si="131"/>
        <v>77.367408689626913</v>
      </c>
      <c r="AT86">
        <f t="shared" si="132"/>
        <v>38.047115263113241</v>
      </c>
      <c r="AU86">
        <f t="shared" si="133"/>
        <v>38.939435958862305</v>
      </c>
      <c r="AV86">
        <f t="shared" si="134"/>
        <v>7.0037789473126146</v>
      </c>
      <c r="AW86">
        <f t="shared" si="135"/>
        <v>0.34190848848798194</v>
      </c>
      <c r="AX86">
        <f t="shared" si="136"/>
        <v>2.9978300851455715</v>
      </c>
      <c r="AY86">
        <f t="shared" si="137"/>
        <v>4.0059488621670436</v>
      </c>
      <c r="AZ86">
        <f t="shared" si="138"/>
        <v>0.21577192019235561</v>
      </c>
      <c r="BA86">
        <f t="shared" si="139"/>
        <v>19.005046024338569</v>
      </c>
      <c r="BB86">
        <f t="shared" si="140"/>
        <v>0.63201362233484071</v>
      </c>
      <c r="BC86">
        <f t="shared" si="141"/>
        <v>51.276491984454672</v>
      </c>
      <c r="BD86">
        <f t="shared" si="142"/>
        <v>387.30211317130755</v>
      </c>
      <c r="BE86">
        <f t="shared" si="143"/>
        <v>3.5575268064818276E-2</v>
      </c>
    </row>
    <row r="87" spans="1:115" x14ac:dyDescent="0.25">
      <c r="A87" s="1">
        <v>66</v>
      </c>
      <c r="B87" s="1" t="s">
        <v>117</v>
      </c>
      <c r="C87" s="1">
        <v>21060206</v>
      </c>
      <c r="D87" s="1">
        <v>1</v>
      </c>
      <c r="E87" s="1">
        <v>0</v>
      </c>
      <c r="F87">
        <f t="shared" si="116"/>
        <v>26.966154129496129</v>
      </c>
      <c r="G87">
        <f t="shared" si="117"/>
        <v>0.3664006097268887</v>
      </c>
      <c r="H87">
        <f t="shared" si="118"/>
        <v>248.81377004712158</v>
      </c>
      <c r="I87">
        <f t="shared" si="119"/>
        <v>13.811488072104281</v>
      </c>
      <c r="J87">
        <f t="shared" si="120"/>
        <v>2.9006344833451387</v>
      </c>
      <c r="K87">
        <f t="shared" si="121"/>
        <v>35.784599304199219</v>
      </c>
      <c r="L87" s="1">
        <v>0.85175444099999997</v>
      </c>
      <c r="M87">
        <f t="shared" si="122"/>
        <v>2.550375801449547</v>
      </c>
      <c r="N87" s="1">
        <v>1</v>
      </c>
      <c r="O87">
        <f t="shared" si="123"/>
        <v>5.100751602899094</v>
      </c>
      <c r="P87" s="1">
        <v>42.094520568847656</v>
      </c>
      <c r="Q87" s="1">
        <v>35.784599304199219</v>
      </c>
      <c r="R87" s="1">
        <v>44.015171051025391</v>
      </c>
      <c r="S87" s="1">
        <v>399.92498779296875</v>
      </c>
      <c r="T87" s="1">
        <v>394.40237426757812</v>
      </c>
      <c r="U87" s="1">
        <v>37.059761047363281</v>
      </c>
      <c r="V87" s="1">
        <v>39.320438385009766</v>
      </c>
      <c r="W87" s="1">
        <v>34.105396270751953</v>
      </c>
      <c r="X87" s="1">
        <v>36.185855865478516</v>
      </c>
      <c r="Y87" s="1">
        <v>499.91348266601562</v>
      </c>
      <c r="Z87" s="1">
        <v>1500.184814453125</v>
      </c>
      <c r="AA87" s="1">
        <v>9.7212985157966614E-2</v>
      </c>
      <c r="AB87" s="1">
        <v>76.2410888671875</v>
      </c>
      <c r="AC87" s="1">
        <v>0.90806120634078979</v>
      </c>
      <c r="AD87" s="1">
        <v>1.5534097328782082E-2</v>
      </c>
      <c r="AE87" s="1">
        <v>1</v>
      </c>
      <c r="AF87" s="1">
        <v>-0.21956524252891541</v>
      </c>
      <c r="AG87" s="1">
        <v>2.737391471862793</v>
      </c>
      <c r="AH87" s="1">
        <v>1</v>
      </c>
      <c r="AI87" s="1">
        <v>0</v>
      </c>
      <c r="AJ87" s="1">
        <v>0.15999999642372131</v>
      </c>
      <c r="AK87" s="1">
        <v>111115</v>
      </c>
      <c r="AL87">
        <f t="shared" si="124"/>
        <v>5.8692207354867856</v>
      </c>
      <c r="AM87">
        <f t="shared" si="125"/>
        <v>1.3811488072104281E-2</v>
      </c>
      <c r="AN87">
        <f t="shared" si="126"/>
        <v>308.9345993041992</v>
      </c>
      <c r="AO87">
        <f t="shared" si="127"/>
        <v>315.24452056884763</v>
      </c>
      <c r="AP87">
        <f t="shared" si="128"/>
        <v>240.02956494742102</v>
      </c>
      <c r="AQ87">
        <f t="shared" si="129"/>
        <v>-1.9916949293909245</v>
      </c>
      <c r="AR87">
        <f t="shared" si="130"/>
        <v>5.8984675205534387</v>
      </c>
      <c r="AS87">
        <f t="shared" si="131"/>
        <v>77.365992645102551</v>
      </c>
      <c r="AT87">
        <f t="shared" si="132"/>
        <v>38.045554260092786</v>
      </c>
      <c r="AU87">
        <f t="shared" si="133"/>
        <v>38.939559936523438</v>
      </c>
      <c r="AV87">
        <f t="shared" si="134"/>
        <v>7.0038256877428031</v>
      </c>
      <c r="AW87">
        <f t="shared" si="135"/>
        <v>0.34184497242485845</v>
      </c>
      <c r="AX87">
        <f t="shared" si="136"/>
        <v>2.9978330372083</v>
      </c>
      <c r="AY87">
        <f t="shared" si="137"/>
        <v>4.0059926505345036</v>
      </c>
      <c r="AZ87">
        <f t="shared" si="138"/>
        <v>0.2157314464972164</v>
      </c>
      <c r="BA87">
        <f t="shared" si="139"/>
        <v>18.969832753542551</v>
      </c>
      <c r="BB87">
        <f t="shared" si="140"/>
        <v>0.63086275915346424</v>
      </c>
      <c r="BC87">
        <f t="shared" si="141"/>
        <v>51.276981849609648</v>
      </c>
      <c r="BD87">
        <f t="shared" si="142"/>
        <v>387.26532645405024</v>
      </c>
      <c r="BE87">
        <f t="shared" si="143"/>
        <v>3.5705313680232463E-2</v>
      </c>
    </row>
    <row r="88" spans="1:115" x14ac:dyDescent="0.25">
      <c r="A88" s="1">
        <v>67</v>
      </c>
      <c r="B88" s="1" t="s">
        <v>117</v>
      </c>
      <c r="C88" s="1">
        <v>21060206</v>
      </c>
      <c r="D88" s="1">
        <v>1</v>
      </c>
      <c r="E88" s="1">
        <v>0</v>
      </c>
      <c r="F88">
        <f t="shared" si="116"/>
        <v>27.348034289596992</v>
      </c>
      <c r="G88">
        <f t="shared" si="117"/>
        <v>0.36597788245285373</v>
      </c>
      <c r="H88">
        <f t="shared" si="118"/>
        <v>246.92684954371867</v>
      </c>
      <c r="I88">
        <f t="shared" si="119"/>
        <v>13.796406809682951</v>
      </c>
      <c r="J88">
        <f t="shared" si="120"/>
        <v>2.9006070069252941</v>
      </c>
      <c r="K88">
        <f t="shared" si="121"/>
        <v>35.784290313720703</v>
      </c>
      <c r="L88" s="1">
        <v>0.85175444099999997</v>
      </c>
      <c r="M88">
        <f t="shared" si="122"/>
        <v>2.550375801449547</v>
      </c>
      <c r="N88" s="1">
        <v>1</v>
      </c>
      <c r="O88">
        <f t="shared" si="123"/>
        <v>5.100751602899094</v>
      </c>
      <c r="P88" s="1">
        <v>42.095844268798828</v>
      </c>
      <c r="Q88" s="1">
        <v>35.784290313720703</v>
      </c>
      <c r="R88" s="1">
        <v>44.015327453613281</v>
      </c>
      <c r="S88" s="1">
        <v>399.94839477539062</v>
      </c>
      <c r="T88" s="1">
        <v>394.36175537109375</v>
      </c>
      <c r="U88" s="1">
        <v>37.061065673828125</v>
      </c>
      <c r="V88" s="1">
        <v>39.319305419921875</v>
      </c>
      <c r="W88" s="1">
        <v>34.104373931884766</v>
      </c>
      <c r="X88" s="1">
        <v>36.182456970214844</v>
      </c>
      <c r="Y88" s="1">
        <v>499.9072265625</v>
      </c>
      <c r="Z88" s="1">
        <v>1500.2059326171875</v>
      </c>
      <c r="AA88" s="1">
        <v>0.13633522391319275</v>
      </c>
      <c r="AB88" s="1">
        <v>76.241432189941406</v>
      </c>
      <c r="AC88" s="1">
        <v>0.90806120634078979</v>
      </c>
      <c r="AD88" s="1">
        <v>1.5534097328782082E-2</v>
      </c>
      <c r="AE88" s="1">
        <v>1</v>
      </c>
      <c r="AF88" s="1">
        <v>-0.21956524252891541</v>
      </c>
      <c r="AG88" s="1">
        <v>2.737391471862793</v>
      </c>
      <c r="AH88" s="1">
        <v>1</v>
      </c>
      <c r="AI88" s="1">
        <v>0</v>
      </c>
      <c r="AJ88" s="1">
        <v>0.15999999642372131</v>
      </c>
      <c r="AK88" s="1">
        <v>111115</v>
      </c>
      <c r="AL88">
        <f t="shared" si="124"/>
        <v>5.8691472858725007</v>
      </c>
      <c r="AM88">
        <f t="shared" si="125"/>
        <v>1.3796406809682952E-2</v>
      </c>
      <c r="AN88">
        <f t="shared" si="126"/>
        <v>308.93429031372068</v>
      </c>
      <c r="AO88">
        <f t="shared" si="127"/>
        <v>315.24584426879881</v>
      </c>
      <c r="AP88">
        <f t="shared" si="128"/>
        <v>240.0329438535955</v>
      </c>
      <c r="AQ88">
        <f t="shared" si="129"/>
        <v>-1.9868951569478068</v>
      </c>
      <c r="AR88">
        <f t="shared" si="130"/>
        <v>5.8983671648538634</v>
      </c>
      <c r="AS88">
        <f t="shared" si="131"/>
        <v>77.364327970114388</v>
      </c>
      <c r="AT88">
        <f t="shared" si="132"/>
        <v>38.045022550192513</v>
      </c>
      <c r="AU88">
        <f t="shared" si="133"/>
        <v>38.940067291259766</v>
      </c>
      <c r="AV88">
        <f t="shared" si="134"/>
        <v>7.0040169667835652</v>
      </c>
      <c r="AW88">
        <f t="shared" si="135"/>
        <v>0.34147697916075465</v>
      </c>
      <c r="AX88">
        <f t="shared" si="136"/>
        <v>2.9977601579285693</v>
      </c>
      <c r="AY88">
        <f t="shared" si="137"/>
        <v>4.0062568088549959</v>
      </c>
      <c r="AZ88">
        <f t="shared" si="138"/>
        <v>0.21549695677024105</v>
      </c>
      <c r="BA88">
        <f t="shared" si="139"/>
        <v>18.826056655363292</v>
      </c>
      <c r="BB88">
        <f t="shared" si="140"/>
        <v>0.62614299226698822</v>
      </c>
      <c r="BC88">
        <f t="shared" si="141"/>
        <v>51.27291914527612</v>
      </c>
      <c r="BD88">
        <f t="shared" si="142"/>
        <v>387.12363652798604</v>
      </c>
      <c r="BE88">
        <f t="shared" si="143"/>
        <v>3.622133650863698E-2</v>
      </c>
    </row>
    <row r="89" spans="1:115" x14ac:dyDescent="0.25">
      <c r="A89" s="1">
        <v>68</v>
      </c>
      <c r="B89" s="1" t="s">
        <v>118</v>
      </c>
      <c r="C89" s="1">
        <v>21060206</v>
      </c>
      <c r="D89" s="1">
        <v>1</v>
      </c>
      <c r="E89" s="1">
        <v>0</v>
      </c>
      <c r="F89">
        <f t="shared" si="116"/>
        <v>27.651901531494261</v>
      </c>
      <c r="G89">
        <f t="shared" si="117"/>
        <v>0.36577905679457584</v>
      </c>
      <c r="H89">
        <f t="shared" si="118"/>
        <v>245.48106020478335</v>
      </c>
      <c r="I89">
        <f t="shared" si="119"/>
        <v>13.794320386843284</v>
      </c>
      <c r="J89">
        <f t="shared" si="120"/>
        <v>2.901621771982505</v>
      </c>
      <c r="K89">
        <f t="shared" si="121"/>
        <v>35.787254333496094</v>
      </c>
      <c r="L89" s="1">
        <v>0.85175444099999997</v>
      </c>
      <c r="M89">
        <f t="shared" si="122"/>
        <v>2.550375801449547</v>
      </c>
      <c r="N89" s="1">
        <v>1</v>
      </c>
      <c r="O89">
        <f t="shared" si="123"/>
        <v>5.100751602899094</v>
      </c>
      <c r="P89" s="1">
        <v>42.097225189208984</v>
      </c>
      <c r="Q89" s="1">
        <v>35.787254333496094</v>
      </c>
      <c r="R89" s="1">
        <v>44.015960693359375</v>
      </c>
      <c r="S89" s="1">
        <v>399.99078369140625</v>
      </c>
      <c r="T89" s="1">
        <v>394.35256958007812</v>
      </c>
      <c r="U89" s="1">
        <v>37.060726165771484</v>
      </c>
      <c r="V89" s="1">
        <v>39.318611145019531</v>
      </c>
      <c r="W89" s="1">
        <v>34.101593017578125</v>
      </c>
      <c r="X89" s="1">
        <v>36.179195404052734</v>
      </c>
      <c r="Y89" s="1">
        <v>499.9105224609375</v>
      </c>
      <c r="Z89" s="1">
        <v>1500.20751953125</v>
      </c>
      <c r="AA89" s="1">
        <v>0.1458190530538559</v>
      </c>
      <c r="AB89" s="1">
        <v>76.241455078125</v>
      </c>
      <c r="AC89" s="1">
        <v>0.90806120634078979</v>
      </c>
      <c r="AD89" s="1">
        <v>1.5534097328782082E-2</v>
      </c>
      <c r="AE89" s="1">
        <v>1</v>
      </c>
      <c r="AF89" s="1">
        <v>-0.21956524252891541</v>
      </c>
      <c r="AG89" s="1">
        <v>2.737391471862793</v>
      </c>
      <c r="AH89" s="1">
        <v>1</v>
      </c>
      <c r="AI89" s="1">
        <v>0</v>
      </c>
      <c r="AJ89" s="1">
        <v>0.15999999642372131</v>
      </c>
      <c r="AK89" s="1">
        <v>111115</v>
      </c>
      <c r="AL89">
        <f t="shared" si="124"/>
        <v>5.8691859812790508</v>
      </c>
      <c r="AM89">
        <f t="shared" si="125"/>
        <v>1.3794320386843284E-2</v>
      </c>
      <c r="AN89">
        <f t="shared" si="126"/>
        <v>308.93725433349607</v>
      </c>
      <c r="AO89">
        <f t="shared" si="127"/>
        <v>315.24722518920896</v>
      </c>
      <c r="AP89">
        <f t="shared" si="128"/>
        <v>240.03319775983982</v>
      </c>
      <c r="AQ89">
        <f t="shared" si="129"/>
        <v>-1.9863807129120135</v>
      </c>
      <c r="AR89">
        <f t="shared" si="130"/>
        <v>5.8993298973297765</v>
      </c>
      <c r="AS89">
        <f t="shared" si="131"/>
        <v>77.376932159606667</v>
      </c>
      <c r="AT89">
        <f t="shared" si="132"/>
        <v>38.058321014587136</v>
      </c>
      <c r="AU89">
        <f t="shared" si="133"/>
        <v>38.942239761352539</v>
      </c>
      <c r="AV89">
        <f t="shared" si="134"/>
        <v>7.0048360662416433</v>
      </c>
      <c r="AW89">
        <f t="shared" si="135"/>
        <v>0.34130387743154139</v>
      </c>
      <c r="AX89">
        <f t="shared" si="136"/>
        <v>2.9977081253472715</v>
      </c>
      <c r="AY89">
        <f t="shared" si="137"/>
        <v>4.0071279408943719</v>
      </c>
      <c r="AZ89">
        <f t="shared" si="138"/>
        <v>0.21538665596803624</v>
      </c>
      <c r="BA89">
        <f t="shared" si="139"/>
        <v>18.715833224133487</v>
      </c>
      <c r="BB89">
        <f t="shared" si="140"/>
        <v>0.62249134186238742</v>
      </c>
      <c r="BC89">
        <f t="shared" si="141"/>
        <v>51.261746087569527</v>
      </c>
      <c r="BD89">
        <f t="shared" si="142"/>
        <v>387.03402714286159</v>
      </c>
      <c r="BE89">
        <f t="shared" si="143"/>
        <v>3.6624292846032198E-2</v>
      </c>
    </row>
    <row r="90" spans="1:115" x14ac:dyDescent="0.25">
      <c r="A90" s="1">
        <v>69</v>
      </c>
      <c r="B90" s="1" t="s">
        <v>118</v>
      </c>
      <c r="C90" s="1">
        <v>21060206</v>
      </c>
      <c r="D90" s="1">
        <v>1</v>
      </c>
      <c r="E90" s="1">
        <v>0</v>
      </c>
      <c r="F90">
        <f t="shared" si="116"/>
        <v>27.680194144858671</v>
      </c>
      <c r="G90">
        <f t="shared" si="117"/>
        <v>0.36517931949351468</v>
      </c>
      <c r="H90">
        <f t="shared" si="118"/>
        <v>245.16119286115156</v>
      </c>
      <c r="I90">
        <f t="shared" si="119"/>
        <v>13.774950822351485</v>
      </c>
      <c r="J90">
        <f t="shared" si="120"/>
        <v>2.9019863524977776</v>
      </c>
      <c r="K90">
        <f t="shared" si="121"/>
        <v>35.787891387939453</v>
      </c>
      <c r="L90" s="1">
        <v>0.85175444099999997</v>
      </c>
      <c r="M90">
        <f t="shared" si="122"/>
        <v>2.550375801449547</v>
      </c>
      <c r="N90" s="1">
        <v>1</v>
      </c>
      <c r="O90">
        <f t="shared" si="123"/>
        <v>5.100751602899094</v>
      </c>
      <c r="P90" s="1">
        <v>42.098526000976562</v>
      </c>
      <c r="Q90" s="1">
        <v>35.787891387939453</v>
      </c>
      <c r="R90" s="1">
        <v>44.016422271728516</v>
      </c>
      <c r="S90" s="1">
        <v>399.997314453125</v>
      </c>
      <c r="T90" s="1">
        <v>394.35565185546875</v>
      </c>
      <c r="U90" s="1">
        <v>37.061859130859375</v>
      </c>
      <c r="V90" s="1">
        <v>39.316547393798828</v>
      </c>
      <c r="W90" s="1">
        <v>34.100296020507812</v>
      </c>
      <c r="X90" s="1">
        <v>36.174816131591797</v>
      </c>
      <c r="Y90" s="1">
        <v>499.91741943359375</v>
      </c>
      <c r="Z90" s="1">
        <v>1500.1781005859375</v>
      </c>
      <c r="AA90" s="1">
        <v>9.721219539642334E-2</v>
      </c>
      <c r="AB90" s="1">
        <v>76.241447448730469</v>
      </c>
      <c r="AC90" s="1">
        <v>0.90806120634078979</v>
      </c>
      <c r="AD90" s="1">
        <v>1.5534097328782082E-2</v>
      </c>
      <c r="AE90" s="1">
        <v>1</v>
      </c>
      <c r="AF90" s="1">
        <v>-0.21956524252891541</v>
      </c>
      <c r="AG90" s="1">
        <v>2.737391471862793</v>
      </c>
      <c r="AH90" s="1">
        <v>1</v>
      </c>
      <c r="AI90" s="1">
        <v>0</v>
      </c>
      <c r="AJ90" s="1">
        <v>0.15999999642372131</v>
      </c>
      <c r="AK90" s="1">
        <v>111115</v>
      </c>
      <c r="AL90">
        <f t="shared" si="124"/>
        <v>5.8692669550001648</v>
      </c>
      <c r="AM90">
        <f t="shared" si="125"/>
        <v>1.3774950822351485E-2</v>
      </c>
      <c r="AN90">
        <f t="shared" si="126"/>
        <v>308.93789138793943</v>
      </c>
      <c r="AO90">
        <f t="shared" si="127"/>
        <v>315.24852600097654</v>
      </c>
      <c r="AP90">
        <f t="shared" si="128"/>
        <v>240.02849072869503</v>
      </c>
      <c r="AQ90">
        <f t="shared" si="129"/>
        <v>-1.9804061511802502</v>
      </c>
      <c r="AR90">
        <f t="shared" si="130"/>
        <v>5.8995368344876118</v>
      </c>
      <c r="AS90">
        <f t="shared" si="131"/>
        <v>77.379654137007691</v>
      </c>
      <c r="AT90">
        <f t="shared" si="132"/>
        <v>38.063106743208863</v>
      </c>
      <c r="AU90">
        <f t="shared" si="133"/>
        <v>38.943208694458008</v>
      </c>
      <c r="AV90">
        <f t="shared" si="134"/>
        <v>7.0052014157028744</v>
      </c>
      <c r="AW90">
        <f t="shared" si="135"/>
        <v>0.34078165745219263</v>
      </c>
      <c r="AX90">
        <f t="shared" si="136"/>
        <v>2.9975504819898342</v>
      </c>
      <c r="AY90">
        <f t="shared" si="137"/>
        <v>4.0076509337130402</v>
      </c>
      <c r="AZ90">
        <f t="shared" si="138"/>
        <v>0.21505390283361125</v>
      </c>
      <c r="BA90">
        <f t="shared" si="139"/>
        <v>18.691444201991562</v>
      </c>
      <c r="BB90">
        <f t="shared" si="140"/>
        <v>0.62167536260137857</v>
      </c>
      <c r="BC90">
        <f t="shared" si="141"/>
        <v>51.251966843620252</v>
      </c>
      <c r="BD90">
        <f t="shared" si="142"/>
        <v>387.02962130061474</v>
      </c>
      <c r="BE90">
        <f t="shared" si="143"/>
        <v>3.6655189020670824E-2</v>
      </c>
    </row>
    <row r="91" spans="1:115" x14ac:dyDescent="0.25">
      <c r="A91" s="1">
        <v>70</v>
      </c>
      <c r="B91" s="1" t="s">
        <v>119</v>
      </c>
      <c r="C91" s="1">
        <v>21060206</v>
      </c>
      <c r="D91" s="1">
        <v>1</v>
      </c>
      <c r="E91" s="1">
        <v>0</v>
      </c>
      <c r="F91">
        <f t="shared" si="116"/>
        <v>27.498133699047525</v>
      </c>
      <c r="G91">
        <f t="shared" si="117"/>
        <v>0.36513365763308159</v>
      </c>
      <c r="H91">
        <f t="shared" si="118"/>
        <v>245.98332240721294</v>
      </c>
      <c r="I91">
        <f t="shared" si="119"/>
        <v>13.771231801805268</v>
      </c>
      <c r="J91">
        <f t="shared" si="120"/>
        <v>2.9015418482238018</v>
      </c>
      <c r="K91">
        <f t="shared" si="121"/>
        <v>35.786376953125</v>
      </c>
      <c r="L91" s="1">
        <v>0.85175444099999997</v>
      </c>
      <c r="M91">
        <f t="shared" si="122"/>
        <v>2.550375801449547</v>
      </c>
      <c r="N91" s="1">
        <v>1</v>
      </c>
      <c r="O91">
        <f t="shared" si="123"/>
        <v>5.100751602899094</v>
      </c>
      <c r="P91" s="1">
        <v>42.099540710449219</v>
      </c>
      <c r="Q91" s="1">
        <v>35.786376953125</v>
      </c>
      <c r="R91" s="1">
        <v>44.016910552978516</v>
      </c>
      <c r="S91" s="1">
        <v>399.98031616210937</v>
      </c>
      <c r="T91" s="1">
        <v>394.36993408203125</v>
      </c>
      <c r="U91" s="1">
        <v>37.061996459960938</v>
      </c>
      <c r="V91" s="1">
        <v>39.316059112548828</v>
      </c>
      <c r="W91" s="1">
        <v>34.098484039306641</v>
      </c>
      <c r="X91" s="1">
        <v>36.172309875488281</v>
      </c>
      <c r="Y91" s="1">
        <v>499.92141723632812</v>
      </c>
      <c r="Z91" s="1">
        <v>1500.201904296875</v>
      </c>
      <c r="AA91" s="1">
        <v>8.6542613804340363E-2</v>
      </c>
      <c r="AB91" s="1">
        <v>76.241188049316406</v>
      </c>
      <c r="AC91" s="1">
        <v>0.90806120634078979</v>
      </c>
      <c r="AD91" s="1">
        <v>1.5534097328782082E-2</v>
      </c>
      <c r="AE91" s="1">
        <v>1</v>
      </c>
      <c r="AF91" s="1">
        <v>-0.21956524252891541</v>
      </c>
      <c r="AG91" s="1">
        <v>2.737391471862793</v>
      </c>
      <c r="AH91" s="1">
        <v>1</v>
      </c>
      <c r="AI91" s="1">
        <v>0</v>
      </c>
      <c r="AJ91" s="1">
        <v>0.15999999642372131</v>
      </c>
      <c r="AK91" s="1">
        <v>111115</v>
      </c>
      <c r="AL91">
        <f t="shared" si="124"/>
        <v>5.8693138910951461</v>
      </c>
      <c r="AM91">
        <f t="shared" si="125"/>
        <v>1.3771231801805268E-2</v>
      </c>
      <c r="AN91">
        <f t="shared" si="126"/>
        <v>308.93637695312498</v>
      </c>
      <c r="AO91">
        <f t="shared" si="127"/>
        <v>315.2495407104492</v>
      </c>
      <c r="AP91">
        <f t="shared" si="128"/>
        <v>240.0322993223599</v>
      </c>
      <c r="AQ91">
        <f t="shared" si="129"/>
        <v>-1.9790125785269725</v>
      </c>
      <c r="AR91">
        <f t="shared" si="130"/>
        <v>5.8990449043816771</v>
      </c>
      <c r="AS91">
        <f t="shared" si="131"/>
        <v>77.373465121843267</v>
      </c>
      <c r="AT91">
        <f t="shared" si="132"/>
        <v>38.057406009294439</v>
      </c>
      <c r="AU91">
        <f t="shared" si="133"/>
        <v>38.942958831787109</v>
      </c>
      <c r="AV91">
        <f t="shared" si="134"/>
        <v>7.0051071999888572</v>
      </c>
      <c r="AW91">
        <f t="shared" si="135"/>
        <v>0.34074189278957084</v>
      </c>
      <c r="AX91">
        <f t="shared" si="136"/>
        <v>2.9975030561578753</v>
      </c>
      <c r="AY91">
        <f t="shared" si="137"/>
        <v>4.0076041438309815</v>
      </c>
      <c r="AZ91">
        <f t="shared" si="138"/>
        <v>0.2150285656097331</v>
      </c>
      <c r="BA91">
        <f t="shared" si="139"/>
        <v>18.754060740643951</v>
      </c>
      <c r="BB91">
        <f t="shared" si="140"/>
        <v>0.62373751432087354</v>
      </c>
      <c r="BC91">
        <f t="shared" si="141"/>
        <v>51.255134764398271</v>
      </c>
      <c r="BD91">
        <f t="shared" si="142"/>
        <v>387.0920888968991</v>
      </c>
      <c r="BE91">
        <f t="shared" si="143"/>
        <v>3.6410471537420587E-2</v>
      </c>
    </row>
    <row r="92" spans="1:115" x14ac:dyDescent="0.25">
      <c r="A92" s="1">
        <v>71</v>
      </c>
      <c r="B92" s="1" t="s">
        <v>119</v>
      </c>
      <c r="C92" s="1">
        <v>21060206</v>
      </c>
      <c r="D92" s="1">
        <v>1</v>
      </c>
      <c r="E92" s="1">
        <v>0</v>
      </c>
      <c r="F92">
        <f t="shared" si="116"/>
        <v>27.675285292048667</v>
      </c>
      <c r="G92">
        <f t="shared" si="117"/>
        <v>0.36547420970701827</v>
      </c>
      <c r="H92">
        <f t="shared" si="118"/>
        <v>245.29795767322815</v>
      </c>
      <c r="I92">
        <f t="shared" si="119"/>
        <v>13.785067553068819</v>
      </c>
      <c r="J92">
        <f t="shared" si="120"/>
        <v>2.9019185464068129</v>
      </c>
      <c r="K92">
        <f t="shared" si="121"/>
        <v>35.788051605224609</v>
      </c>
      <c r="L92" s="1">
        <v>0.85175444099999997</v>
      </c>
      <c r="M92">
        <f t="shared" si="122"/>
        <v>2.550375801449547</v>
      </c>
      <c r="N92" s="1">
        <v>1</v>
      </c>
      <c r="O92">
        <f t="shared" si="123"/>
        <v>5.100751602899094</v>
      </c>
      <c r="P92" s="1">
        <v>42.100521087646484</v>
      </c>
      <c r="Q92" s="1">
        <v>35.788051605224609</v>
      </c>
      <c r="R92" s="1">
        <v>44.017635345458984</v>
      </c>
      <c r="S92" s="1">
        <v>400.0177001953125</v>
      </c>
      <c r="T92" s="1">
        <v>394.37625122070312</v>
      </c>
      <c r="U92" s="1">
        <v>37.061935424804687</v>
      </c>
      <c r="V92" s="1">
        <v>39.318233489990234</v>
      </c>
      <c r="W92" s="1">
        <v>34.096687316894531</v>
      </c>
      <c r="X92" s="1">
        <v>36.172462463378906</v>
      </c>
      <c r="Y92" s="1">
        <v>499.9267578125</v>
      </c>
      <c r="Z92" s="1">
        <v>1500.16015625</v>
      </c>
      <c r="AA92" s="1">
        <v>9.1284394264221191E-2</v>
      </c>
      <c r="AB92" s="1">
        <v>76.241226196289062</v>
      </c>
      <c r="AC92" s="1">
        <v>0.90806120634078979</v>
      </c>
      <c r="AD92" s="1">
        <v>1.5534097328782082E-2</v>
      </c>
      <c r="AE92" s="1">
        <v>1</v>
      </c>
      <c r="AF92" s="1">
        <v>-0.21956524252891541</v>
      </c>
      <c r="AG92" s="1">
        <v>2.737391471862793</v>
      </c>
      <c r="AH92" s="1">
        <v>1</v>
      </c>
      <c r="AI92" s="1">
        <v>0</v>
      </c>
      <c r="AJ92" s="1">
        <v>0.15999999642372131</v>
      </c>
      <c r="AK92" s="1">
        <v>111115</v>
      </c>
      <c r="AL92">
        <f t="shared" si="124"/>
        <v>5.8693765919853886</v>
      </c>
      <c r="AM92">
        <f t="shared" si="125"/>
        <v>1.378506755306882E-2</v>
      </c>
      <c r="AN92">
        <f t="shared" si="126"/>
        <v>308.93805160522459</v>
      </c>
      <c r="AO92">
        <f t="shared" si="127"/>
        <v>315.25052108764646</v>
      </c>
      <c r="AP92">
        <f t="shared" si="128"/>
        <v>240.02561963500921</v>
      </c>
      <c r="AQ92">
        <f t="shared" si="129"/>
        <v>-1.983355343411122</v>
      </c>
      <c r="AR92">
        <f t="shared" si="130"/>
        <v>5.8995888795556661</v>
      </c>
      <c r="AS92">
        <f t="shared" si="131"/>
        <v>77.380561329991039</v>
      </c>
      <c r="AT92">
        <f t="shared" si="132"/>
        <v>38.062327840000805</v>
      </c>
      <c r="AU92">
        <f t="shared" si="133"/>
        <v>38.944286346435547</v>
      </c>
      <c r="AV92">
        <f t="shared" si="134"/>
        <v>7.0056077785111022</v>
      </c>
      <c r="AW92">
        <f t="shared" si="135"/>
        <v>0.34103844679855416</v>
      </c>
      <c r="AX92">
        <f t="shared" si="136"/>
        <v>2.9976703331488532</v>
      </c>
      <c r="AY92">
        <f t="shared" si="137"/>
        <v>4.0079374453622485</v>
      </c>
      <c r="AZ92">
        <f t="shared" si="138"/>
        <v>0.21521752509603667</v>
      </c>
      <c r="BA92">
        <f t="shared" si="139"/>
        <v>18.701817076452329</v>
      </c>
      <c r="BB92">
        <f t="shared" si="140"/>
        <v>0.6219896784199439</v>
      </c>
      <c r="BC92">
        <f t="shared" si="141"/>
        <v>51.256098536131375</v>
      </c>
      <c r="BD92">
        <f t="shared" si="142"/>
        <v>387.0515198765948</v>
      </c>
      <c r="BE92">
        <f t="shared" si="143"/>
        <v>3.6649569297572286E-2</v>
      </c>
    </row>
    <row r="93" spans="1:115" x14ac:dyDescent="0.25">
      <c r="A93" s="1">
        <v>72</v>
      </c>
      <c r="B93" s="1" t="s">
        <v>120</v>
      </c>
      <c r="C93" s="1">
        <v>21060206</v>
      </c>
      <c r="D93" s="1">
        <v>1</v>
      </c>
      <c r="E93" s="1">
        <v>0</v>
      </c>
      <c r="F93">
        <f t="shared" si="116"/>
        <v>27.760540429232822</v>
      </c>
      <c r="G93">
        <f t="shared" si="117"/>
        <v>0.36573733483672644</v>
      </c>
      <c r="H93">
        <f t="shared" si="118"/>
        <v>244.97102536492602</v>
      </c>
      <c r="I93">
        <f t="shared" si="119"/>
        <v>13.80581466553933</v>
      </c>
      <c r="J93">
        <f t="shared" si="120"/>
        <v>2.9042973154038152</v>
      </c>
      <c r="K93">
        <f t="shared" si="121"/>
        <v>35.795703887939453</v>
      </c>
      <c r="L93" s="1">
        <v>0.85175444099999997</v>
      </c>
      <c r="M93">
        <f t="shared" si="122"/>
        <v>2.550375801449547</v>
      </c>
      <c r="N93" s="1">
        <v>1</v>
      </c>
      <c r="O93">
        <f t="shared" si="123"/>
        <v>5.100751602899094</v>
      </c>
      <c r="P93" s="1">
        <v>42.101306915283203</v>
      </c>
      <c r="Q93" s="1">
        <v>35.795703887939453</v>
      </c>
      <c r="R93" s="1">
        <v>44.017677307128906</v>
      </c>
      <c r="S93" s="1">
        <v>400.02120971679687</v>
      </c>
      <c r="T93" s="1">
        <v>394.36407470703125</v>
      </c>
      <c r="U93" s="1">
        <v>37.059844970703125</v>
      </c>
      <c r="V93" s="1">
        <v>39.319454193115234</v>
      </c>
      <c r="W93" s="1">
        <v>34.093517303466797</v>
      </c>
      <c r="X93" s="1">
        <v>36.172264099121094</v>
      </c>
      <c r="Y93" s="1">
        <v>499.94485473632812</v>
      </c>
      <c r="Z93" s="1">
        <v>1500.1883544921875</v>
      </c>
      <c r="AA93" s="1">
        <v>0.10313934832811356</v>
      </c>
      <c r="AB93" s="1">
        <v>76.241592407226562</v>
      </c>
      <c r="AC93" s="1">
        <v>0.90806120634078979</v>
      </c>
      <c r="AD93" s="1">
        <v>1.5534097328782082E-2</v>
      </c>
      <c r="AE93" s="1">
        <v>1</v>
      </c>
      <c r="AF93" s="1">
        <v>-0.21956524252891541</v>
      </c>
      <c r="AG93" s="1">
        <v>2.737391471862793</v>
      </c>
      <c r="AH93" s="1">
        <v>1</v>
      </c>
      <c r="AI93" s="1">
        <v>0</v>
      </c>
      <c r="AJ93" s="1">
        <v>0.15999999642372131</v>
      </c>
      <c r="AK93" s="1">
        <v>111115</v>
      </c>
      <c r="AL93">
        <f t="shared" si="124"/>
        <v>5.869589058430611</v>
      </c>
      <c r="AM93">
        <f t="shared" si="125"/>
        <v>1.380581466553933E-2</v>
      </c>
      <c r="AN93">
        <f t="shared" si="126"/>
        <v>308.94570388793943</v>
      </c>
      <c r="AO93">
        <f t="shared" si="127"/>
        <v>315.25130691528318</v>
      </c>
      <c r="AP93">
        <f t="shared" si="128"/>
        <v>240.03013135365836</v>
      </c>
      <c r="AQ93">
        <f t="shared" si="129"/>
        <v>-1.9902761587879632</v>
      </c>
      <c r="AR93">
        <f t="shared" si="130"/>
        <v>5.9020751156699225</v>
      </c>
      <c r="AS93">
        <f t="shared" si="131"/>
        <v>77.412799619207505</v>
      </c>
      <c r="AT93">
        <f t="shared" si="132"/>
        <v>38.09334542609227</v>
      </c>
      <c r="AU93">
        <f t="shared" si="133"/>
        <v>38.948505401611328</v>
      </c>
      <c r="AV93">
        <f t="shared" si="134"/>
        <v>7.0071989035861177</v>
      </c>
      <c r="AW93">
        <f t="shared" si="135"/>
        <v>0.3412675518339503</v>
      </c>
      <c r="AX93">
        <f t="shared" si="136"/>
        <v>2.9977778002661073</v>
      </c>
      <c r="AY93">
        <f t="shared" si="137"/>
        <v>4.00942110332001</v>
      </c>
      <c r="AZ93">
        <f t="shared" si="138"/>
        <v>0.21536350935537554</v>
      </c>
      <c r="BA93">
        <f t="shared" si="139"/>
        <v>18.676981067453049</v>
      </c>
      <c r="BB93">
        <f t="shared" si="140"/>
        <v>0.6211798717895699</v>
      </c>
      <c r="BC93">
        <f t="shared" si="141"/>
        <v>51.238173011744649</v>
      </c>
      <c r="BD93">
        <f t="shared" si="142"/>
        <v>387.01677915196763</v>
      </c>
      <c r="BE93">
        <f t="shared" si="143"/>
        <v>3.675291227758469E-2</v>
      </c>
    </row>
    <row r="94" spans="1:115" x14ac:dyDescent="0.25">
      <c r="A94" s="1">
        <v>73</v>
      </c>
      <c r="B94" s="1" t="s">
        <v>120</v>
      </c>
      <c r="C94" s="1">
        <v>21060206</v>
      </c>
      <c r="D94" s="1">
        <v>1</v>
      </c>
      <c r="E94" s="1">
        <v>0</v>
      </c>
      <c r="F94">
        <f t="shared" si="116"/>
        <v>27.900768591700796</v>
      </c>
      <c r="G94">
        <f t="shared" si="117"/>
        <v>0.36528331503337402</v>
      </c>
      <c r="H94">
        <f t="shared" si="118"/>
        <v>244.13266746305564</v>
      </c>
      <c r="I94">
        <f t="shared" si="119"/>
        <v>13.804661670970809</v>
      </c>
      <c r="J94">
        <f t="shared" si="120"/>
        <v>2.907360819177415</v>
      </c>
      <c r="K94">
        <f t="shared" si="121"/>
        <v>35.804584503173828</v>
      </c>
      <c r="L94" s="1">
        <v>0.85175444099999997</v>
      </c>
      <c r="M94">
        <f t="shared" si="122"/>
        <v>2.550375801449547</v>
      </c>
      <c r="N94" s="1">
        <v>1</v>
      </c>
      <c r="O94">
        <f t="shared" si="123"/>
        <v>5.100751602899094</v>
      </c>
      <c r="P94" s="1">
        <v>42.102493286132812</v>
      </c>
      <c r="Q94" s="1">
        <v>35.804584503173828</v>
      </c>
      <c r="R94" s="1">
        <v>44.018100738525391</v>
      </c>
      <c r="S94" s="1">
        <v>400.00335693359375</v>
      </c>
      <c r="T94" s="1">
        <v>394.32260131835937</v>
      </c>
      <c r="U94" s="1">
        <v>37.057834625244141</v>
      </c>
      <c r="V94" s="1">
        <v>39.317222595214844</v>
      </c>
      <c r="W94" s="1">
        <v>34.089462280273438</v>
      </c>
      <c r="X94" s="1">
        <v>36.167869567871094</v>
      </c>
      <c r="Y94" s="1">
        <v>499.95321655273437</v>
      </c>
      <c r="Z94" s="1">
        <v>1500.2095947265625</v>
      </c>
      <c r="AA94" s="1">
        <v>8.5356816649436951E-2</v>
      </c>
      <c r="AB94" s="1">
        <v>76.241416931152344</v>
      </c>
      <c r="AC94" s="1">
        <v>0.90806120634078979</v>
      </c>
      <c r="AD94" s="1">
        <v>1.5534097328782082E-2</v>
      </c>
      <c r="AE94" s="1">
        <v>1</v>
      </c>
      <c r="AF94" s="1">
        <v>-0.21956524252891541</v>
      </c>
      <c r="AG94" s="1">
        <v>2.737391471862793</v>
      </c>
      <c r="AH94" s="1">
        <v>1</v>
      </c>
      <c r="AI94" s="1">
        <v>0</v>
      </c>
      <c r="AJ94" s="1">
        <v>0.15999999642372131</v>
      </c>
      <c r="AK94" s="1">
        <v>111115</v>
      </c>
      <c r="AL94">
        <f t="shared" si="124"/>
        <v>5.8696872301101894</v>
      </c>
      <c r="AM94">
        <f t="shared" si="125"/>
        <v>1.3804661670970809E-2</v>
      </c>
      <c r="AN94">
        <f t="shared" si="126"/>
        <v>308.95458450317381</v>
      </c>
      <c r="AO94">
        <f t="shared" si="127"/>
        <v>315.25249328613279</v>
      </c>
      <c r="AP94">
        <f t="shared" si="128"/>
        <v>240.0335297910824</v>
      </c>
      <c r="AQ94">
        <f t="shared" si="129"/>
        <v>-1.9905571586947468</v>
      </c>
      <c r="AR94">
        <f t="shared" si="130"/>
        <v>5.9049615796341133</v>
      </c>
      <c r="AS94">
        <f t="shared" si="131"/>
        <v>77.450837318073738</v>
      </c>
      <c r="AT94">
        <f t="shared" si="132"/>
        <v>38.133614722858894</v>
      </c>
      <c r="AU94">
        <f t="shared" si="133"/>
        <v>38.95353889465332</v>
      </c>
      <c r="AV94">
        <f t="shared" si="134"/>
        <v>7.0090975862125209</v>
      </c>
      <c r="AW94">
        <f t="shared" si="135"/>
        <v>0.34087221956012337</v>
      </c>
      <c r="AX94">
        <f t="shared" si="136"/>
        <v>2.9976007604566983</v>
      </c>
      <c r="AY94">
        <f t="shared" si="137"/>
        <v>4.0114968257558221</v>
      </c>
      <c r="AZ94">
        <f t="shared" si="138"/>
        <v>0.2151116073572196</v>
      </c>
      <c r="BA94">
        <f t="shared" si="139"/>
        <v>18.613020486565194</v>
      </c>
      <c r="BB94">
        <f t="shared" si="140"/>
        <v>0.61911913404616958</v>
      </c>
      <c r="BC94">
        <f t="shared" si="141"/>
        <v>51.205618824183283</v>
      </c>
      <c r="BD94">
        <f t="shared" si="142"/>
        <v>386.93819201338795</v>
      </c>
      <c r="BE94">
        <f t="shared" si="143"/>
        <v>3.6922592571553246E-2</v>
      </c>
    </row>
    <row r="95" spans="1:115" x14ac:dyDescent="0.25">
      <c r="A95" s="1">
        <v>74</v>
      </c>
      <c r="B95" s="1" t="s">
        <v>121</v>
      </c>
      <c r="C95" s="1">
        <v>21060206</v>
      </c>
      <c r="D95" s="1">
        <v>1</v>
      </c>
      <c r="E95" s="1">
        <v>0</v>
      </c>
      <c r="F95">
        <f t="shared" si="116"/>
        <v>27.747030940047125</v>
      </c>
      <c r="G95">
        <f t="shared" si="117"/>
        <v>0.36453607421529194</v>
      </c>
      <c r="H95">
        <f t="shared" si="118"/>
        <v>244.57410105616785</v>
      </c>
      <c r="I95">
        <f t="shared" si="119"/>
        <v>13.788972695204194</v>
      </c>
      <c r="J95">
        <f t="shared" si="120"/>
        <v>2.9095827303520365</v>
      </c>
      <c r="K95">
        <f t="shared" si="121"/>
        <v>35.81146240234375</v>
      </c>
      <c r="L95" s="1">
        <v>0.85175444099999997</v>
      </c>
      <c r="M95">
        <f t="shared" si="122"/>
        <v>2.550375801449547</v>
      </c>
      <c r="N95" s="1">
        <v>1</v>
      </c>
      <c r="O95">
        <f t="shared" si="123"/>
        <v>5.100751602899094</v>
      </c>
      <c r="P95" s="1">
        <v>42.103618621826172</v>
      </c>
      <c r="Q95" s="1">
        <v>35.81146240234375</v>
      </c>
      <c r="R95" s="1">
        <v>44.018997192382813</v>
      </c>
      <c r="S95" s="1">
        <v>399.982666015625</v>
      </c>
      <c r="T95" s="1">
        <v>394.3291015625</v>
      </c>
      <c r="U95" s="1">
        <v>37.06036376953125</v>
      </c>
      <c r="V95" s="1">
        <v>39.31719970703125</v>
      </c>
      <c r="W95" s="1">
        <v>34.089950561523437</v>
      </c>
      <c r="X95" s="1">
        <v>36.165901184082031</v>
      </c>
      <c r="Y95" s="1">
        <v>499.94973754882812</v>
      </c>
      <c r="Z95" s="1">
        <v>1500.223388671875</v>
      </c>
      <c r="AA95" s="1">
        <v>6.8759262561798096E-2</v>
      </c>
      <c r="AB95" s="1">
        <v>76.241828918457031</v>
      </c>
      <c r="AC95" s="1">
        <v>0.90806120634078979</v>
      </c>
      <c r="AD95" s="1">
        <v>1.5534097328782082E-2</v>
      </c>
      <c r="AE95" s="1">
        <v>1</v>
      </c>
      <c r="AF95" s="1">
        <v>-0.21956524252891541</v>
      </c>
      <c r="AG95" s="1">
        <v>2.737391471862793</v>
      </c>
      <c r="AH95" s="1">
        <v>1</v>
      </c>
      <c r="AI95" s="1">
        <v>0</v>
      </c>
      <c r="AJ95" s="1">
        <v>0.15999999642372131</v>
      </c>
      <c r="AK95" s="1">
        <v>111115</v>
      </c>
      <c r="AL95">
        <f t="shared" si="124"/>
        <v>5.8696463849588314</v>
      </c>
      <c r="AM95">
        <f t="shared" si="125"/>
        <v>1.3788972695204195E-2</v>
      </c>
      <c r="AN95">
        <f t="shared" si="126"/>
        <v>308.96146240234373</v>
      </c>
      <c r="AO95">
        <f t="shared" si="127"/>
        <v>315.25361862182615</v>
      </c>
      <c r="AP95">
        <f t="shared" si="128"/>
        <v>240.03573682228307</v>
      </c>
      <c r="AQ95">
        <f t="shared" si="129"/>
        <v>-1.9862207653196993</v>
      </c>
      <c r="AR95">
        <f t="shared" si="130"/>
        <v>5.9071979439683222</v>
      </c>
      <c r="AS95">
        <f t="shared" si="131"/>
        <v>77.479751309300966</v>
      </c>
      <c r="AT95">
        <f t="shared" si="132"/>
        <v>38.162551602269716</v>
      </c>
      <c r="AU95">
        <f t="shared" si="133"/>
        <v>38.957540512084961</v>
      </c>
      <c r="AV95">
        <f t="shared" si="134"/>
        <v>7.0106073536391014</v>
      </c>
      <c r="AW95">
        <f t="shared" si="135"/>
        <v>0.34022142560845786</v>
      </c>
      <c r="AX95">
        <f t="shared" si="136"/>
        <v>2.9976152136162857</v>
      </c>
      <c r="AY95">
        <f t="shared" si="137"/>
        <v>4.0129921400228152</v>
      </c>
      <c r="AZ95">
        <f t="shared" si="138"/>
        <v>0.21469693993010461</v>
      </c>
      <c r="BA95">
        <f t="shared" si="139"/>
        <v>18.646776770609769</v>
      </c>
      <c r="BB95">
        <f t="shared" si="140"/>
        <v>0.62022838306140993</v>
      </c>
      <c r="BC95">
        <f t="shared" si="141"/>
        <v>51.179392270650979</v>
      </c>
      <c r="BD95">
        <f t="shared" si="142"/>
        <v>386.98538152175672</v>
      </c>
      <c r="BE95">
        <f t="shared" si="143"/>
        <v>3.669586110054969E-2</v>
      </c>
    </row>
    <row r="96" spans="1:115" x14ac:dyDescent="0.25">
      <c r="A96" s="1">
        <v>75</v>
      </c>
      <c r="B96" s="1" t="s">
        <v>121</v>
      </c>
      <c r="C96" s="1">
        <v>21060206</v>
      </c>
      <c r="D96" s="1">
        <v>1</v>
      </c>
      <c r="E96" s="1">
        <v>0</v>
      </c>
      <c r="F96">
        <f t="shared" si="116"/>
        <v>27.563265203444946</v>
      </c>
      <c r="G96">
        <f t="shared" si="117"/>
        <v>0.36492478384084226</v>
      </c>
      <c r="H96">
        <f t="shared" si="118"/>
        <v>245.5322350525916</v>
      </c>
      <c r="I96">
        <f t="shared" si="119"/>
        <v>13.808639862739319</v>
      </c>
      <c r="J96">
        <f t="shared" si="120"/>
        <v>2.9107859866797527</v>
      </c>
      <c r="K96">
        <f t="shared" si="121"/>
        <v>35.815582275390625</v>
      </c>
      <c r="L96" s="1">
        <v>0.85175444099999997</v>
      </c>
      <c r="M96">
        <f t="shared" si="122"/>
        <v>2.550375801449547</v>
      </c>
      <c r="N96" s="1">
        <v>1</v>
      </c>
      <c r="O96">
        <f t="shared" si="123"/>
        <v>5.100751602899094</v>
      </c>
      <c r="P96" s="1">
        <v>42.104457855224609</v>
      </c>
      <c r="Q96" s="1">
        <v>35.815582275390625</v>
      </c>
      <c r="R96" s="1">
        <v>44.019687652587891</v>
      </c>
      <c r="S96" s="1">
        <v>399.96585083007812</v>
      </c>
      <c r="T96" s="1">
        <v>394.34228515625</v>
      </c>
      <c r="U96" s="1">
        <v>37.059215545654297</v>
      </c>
      <c r="V96" s="1">
        <v>39.319248199462891</v>
      </c>
      <c r="W96" s="1">
        <v>34.087165832519531</v>
      </c>
      <c r="X96" s="1">
        <v>36.165950775146484</v>
      </c>
      <c r="Y96" s="1">
        <v>499.95358276367187</v>
      </c>
      <c r="Z96" s="1">
        <v>1500.2572021484375</v>
      </c>
      <c r="AA96" s="1">
        <v>2.6081178337335587E-2</v>
      </c>
      <c r="AB96" s="1">
        <v>76.2413330078125</v>
      </c>
      <c r="AC96" s="1">
        <v>0.90806120634078979</v>
      </c>
      <c r="AD96" s="1">
        <v>1.5534097328782082E-2</v>
      </c>
      <c r="AE96" s="1">
        <v>1</v>
      </c>
      <c r="AF96" s="1">
        <v>-0.21956524252891541</v>
      </c>
      <c r="AG96" s="1">
        <v>2.737391471862793</v>
      </c>
      <c r="AH96" s="1">
        <v>1</v>
      </c>
      <c r="AI96" s="1">
        <v>0</v>
      </c>
      <c r="AJ96" s="1">
        <v>0.15999999642372131</v>
      </c>
      <c r="AK96" s="1">
        <v>111115</v>
      </c>
      <c r="AL96">
        <f t="shared" si="124"/>
        <v>5.8696915295998071</v>
      </c>
      <c r="AM96">
        <f t="shared" si="125"/>
        <v>1.380863986273932E-2</v>
      </c>
      <c r="AN96">
        <f t="shared" si="126"/>
        <v>308.9655822753906</v>
      </c>
      <c r="AO96">
        <f t="shared" si="127"/>
        <v>315.25445785522459</v>
      </c>
      <c r="AP96">
        <f t="shared" si="128"/>
        <v>240.04114697841214</v>
      </c>
      <c r="AQ96">
        <f t="shared" si="129"/>
        <v>-1.9924929439754486</v>
      </c>
      <c r="AR96">
        <f t="shared" si="130"/>
        <v>5.9085378822718351</v>
      </c>
      <c r="AS96">
        <f t="shared" si="131"/>
        <v>77.497830234242926</v>
      </c>
      <c r="AT96">
        <f t="shared" si="132"/>
        <v>38.178582034780035</v>
      </c>
      <c r="AU96">
        <f t="shared" si="133"/>
        <v>38.960020065307617</v>
      </c>
      <c r="AV96">
        <f t="shared" si="134"/>
        <v>7.0115430040476632</v>
      </c>
      <c r="AW96">
        <f t="shared" si="135"/>
        <v>0.34055998643271834</v>
      </c>
      <c r="AX96">
        <f t="shared" si="136"/>
        <v>2.9977518955920823</v>
      </c>
      <c r="AY96">
        <f t="shared" si="137"/>
        <v>4.0137911084555808</v>
      </c>
      <c r="AZ96">
        <f t="shared" si="138"/>
        <v>0.21491265935748932</v>
      </c>
      <c r="BA96">
        <f t="shared" si="139"/>
        <v>18.719704896797129</v>
      </c>
      <c r="BB96">
        <f t="shared" si="140"/>
        <v>0.62263734906162682</v>
      </c>
      <c r="BC96">
        <f t="shared" si="141"/>
        <v>51.173229485097096</v>
      </c>
      <c r="BD96">
        <f t="shared" si="142"/>
        <v>387.04720181921755</v>
      </c>
      <c r="BE96">
        <f t="shared" si="143"/>
        <v>3.6442617049930209E-2</v>
      </c>
      <c r="BF96">
        <f>AVERAGE(F82:F96)</f>
        <v>27.42715154857294</v>
      </c>
      <c r="BG96">
        <f>AVERAGE(P82:P96)</f>
        <v>42.097240956624347</v>
      </c>
      <c r="BH96">
        <f>AVERAGE(Q82:Q96)</f>
        <v>35.791536712646483</v>
      </c>
      <c r="BI96">
        <f>AVERAGE(C82:C96)</f>
        <v>21060206</v>
      </c>
      <c r="BJ96">
        <f t="shared" ref="BJ96:DK96" si="144">AVERAGE(D82:D96)</f>
        <v>1</v>
      </c>
      <c r="BK96">
        <f t="shared" si="144"/>
        <v>0</v>
      </c>
      <c r="BL96">
        <f t="shared" si="144"/>
        <v>27.42715154857294</v>
      </c>
      <c r="BM96">
        <f t="shared" si="144"/>
        <v>0.36581253769146593</v>
      </c>
      <c r="BN96">
        <f t="shared" si="144"/>
        <v>246.5039901015991</v>
      </c>
      <c r="BO96">
        <f t="shared" si="144"/>
        <v>13.802228197796563</v>
      </c>
      <c r="BP96">
        <f t="shared" si="144"/>
        <v>2.9030139594509028</v>
      </c>
      <c r="BQ96">
        <f t="shared" si="144"/>
        <v>35.791536712646483</v>
      </c>
      <c r="BR96">
        <f t="shared" si="144"/>
        <v>0.8517544410000002</v>
      </c>
      <c r="BS96">
        <f t="shared" si="144"/>
        <v>2.550375801449547</v>
      </c>
      <c r="BT96">
        <f t="shared" si="144"/>
        <v>1</v>
      </c>
      <c r="BU96">
        <f t="shared" si="144"/>
        <v>5.100751602899094</v>
      </c>
      <c r="BV96">
        <f t="shared" si="144"/>
        <v>42.097240956624347</v>
      </c>
      <c r="BW96">
        <f t="shared" si="144"/>
        <v>35.791536712646483</v>
      </c>
      <c r="BX96">
        <f t="shared" si="144"/>
        <v>44.016564178466794</v>
      </c>
      <c r="BY96">
        <f t="shared" si="144"/>
        <v>399.96684570312499</v>
      </c>
      <c r="BZ96">
        <f t="shared" si="144"/>
        <v>394.3665710449219</v>
      </c>
      <c r="CA96">
        <f t="shared" si="144"/>
        <v>37.059514363606773</v>
      </c>
      <c r="CB96">
        <f t="shared" si="144"/>
        <v>39.318609110514323</v>
      </c>
      <c r="CC96">
        <f t="shared" si="144"/>
        <v>34.100449879964195</v>
      </c>
      <c r="CD96">
        <f t="shared" si="144"/>
        <v>36.179164123535159</v>
      </c>
      <c r="CE96">
        <f t="shared" si="144"/>
        <v>499.92923990885419</v>
      </c>
      <c r="CF96">
        <f t="shared" si="144"/>
        <v>1500.2018961588542</v>
      </c>
      <c r="CG96">
        <f t="shared" si="144"/>
        <v>8.2749217748641968E-2</v>
      </c>
      <c r="CH96">
        <f t="shared" si="144"/>
        <v>76.241453552246099</v>
      </c>
      <c r="CI96">
        <f t="shared" si="144"/>
        <v>0.90806120634078979</v>
      </c>
      <c r="CJ96">
        <f t="shared" si="144"/>
        <v>1.5534097328782082E-2</v>
      </c>
      <c r="CK96">
        <f t="shared" si="144"/>
        <v>0.91111111640930176</v>
      </c>
      <c r="CL96">
        <f t="shared" si="144"/>
        <v>-0.21956524252891541</v>
      </c>
      <c r="CM96">
        <f t="shared" si="144"/>
        <v>2.737391471862793</v>
      </c>
      <c r="CN96">
        <f t="shared" si="144"/>
        <v>1</v>
      </c>
      <c r="CO96">
        <f t="shared" si="144"/>
        <v>0</v>
      </c>
      <c r="CP96">
        <f t="shared" si="144"/>
        <v>0.15999999642372131</v>
      </c>
      <c r="CQ96">
        <f t="shared" si="144"/>
        <v>111115</v>
      </c>
      <c r="CR96">
        <f t="shared" si="144"/>
        <v>5.8694057329705664</v>
      </c>
      <c r="CS96">
        <f t="shared" si="144"/>
        <v>1.3802228197796564E-2</v>
      </c>
      <c r="CT96">
        <f t="shared" si="144"/>
        <v>308.9415367126465</v>
      </c>
      <c r="CU96">
        <f t="shared" si="144"/>
        <v>315.24724095662435</v>
      </c>
      <c r="CV96">
        <f t="shared" si="144"/>
        <v>240.03229802027661</v>
      </c>
      <c r="CW96">
        <f t="shared" si="144"/>
        <v>-1.9891818338213476</v>
      </c>
      <c r="CX96">
        <f t="shared" si="144"/>
        <v>5.9007218697477946</v>
      </c>
      <c r="CY96">
        <f t="shared" si="144"/>
        <v>77.395191108565527</v>
      </c>
      <c r="CZ96">
        <f t="shared" si="144"/>
        <v>38.076581998051203</v>
      </c>
      <c r="DA96">
        <f t="shared" si="144"/>
        <v>38.944388834635419</v>
      </c>
      <c r="DB96">
        <f t="shared" si="144"/>
        <v>7.0056468529789795</v>
      </c>
      <c r="DC96">
        <f t="shared" si="144"/>
        <v>0.3413329515922317</v>
      </c>
      <c r="DD96">
        <f t="shared" si="144"/>
        <v>2.9977079102968913</v>
      </c>
      <c r="DE96">
        <f t="shared" si="144"/>
        <v>4.0079389426820864</v>
      </c>
      <c r="DF96">
        <f t="shared" si="144"/>
        <v>0.21540518855973684</v>
      </c>
      <c r="DG96">
        <f t="shared" si="144"/>
        <v>18.793822439962195</v>
      </c>
      <c r="DH96">
        <f t="shared" si="144"/>
        <v>0.62506288931922049</v>
      </c>
      <c r="DI96">
        <f t="shared" si="144"/>
        <v>51.24970188295552</v>
      </c>
      <c r="DJ96">
        <f t="shared" si="144"/>
        <v>387.10751248391909</v>
      </c>
      <c r="DK96">
        <f t="shared" si="144"/>
        <v>3.6311114150675068E-2</v>
      </c>
    </row>
    <row r="97" spans="1:57" x14ac:dyDescent="0.25">
      <c r="A97" s="1" t="s">
        <v>9</v>
      </c>
      <c r="B97" s="1" t="s">
        <v>122</v>
      </c>
    </row>
    <row r="98" spans="1:57" x14ac:dyDescent="0.25">
      <c r="A98" s="1" t="s">
        <v>9</v>
      </c>
      <c r="B98" s="1" t="s">
        <v>123</v>
      </c>
    </row>
    <row r="99" spans="1:57" x14ac:dyDescent="0.25">
      <c r="A99" s="1" t="s">
        <v>9</v>
      </c>
      <c r="B99" s="1" t="s">
        <v>124</v>
      </c>
    </row>
    <row r="100" spans="1:57" x14ac:dyDescent="0.25">
      <c r="A100" s="1" t="s">
        <v>9</v>
      </c>
      <c r="B100" s="1" t="s">
        <v>125</v>
      </c>
    </row>
    <row r="101" spans="1:57" x14ac:dyDescent="0.25">
      <c r="A101" s="1">
        <v>76</v>
      </c>
      <c r="B101" s="1" t="s">
        <v>126</v>
      </c>
      <c r="C101" s="1">
        <v>21060206</v>
      </c>
      <c r="D101" s="1">
        <v>1</v>
      </c>
      <c r="E101" s="1">
        <v>0</v>
      </c>
      <c r="F101">
        <f t="shared" ref="F101:F115" si="145">(S101-T101*(1000-U101)/(1000-V101))*AL101</f>
        <v>23.997701712616667</v>
      </c>
      <c r="G101">
        <f t="shared" ref="G101:G115" si="146">IF(AW101&lt;&gt;0,1/(1/AW101-1/O101),0)</f>
        <v>0.38618836162263709</v>
      </c>
      <c r="H101">
        <f t="shared" ref="H101:H115" si="147">((AZ101-AM101/2)*T101-F101)/(AZ101+AM101/2)</f>
        <v>266.34961518914741</v>
      </c>
      <c r="I101">
        <f t="shared" ref="I101:I115" si="148">AM101*1000</f>
        <v>15.446870489371012</v>
      </c>
      <c r="J101">
        <f t="shared" ref="J101:J115" si="149">(AR101-AX101)</f>
        <v>3.066260337347356</v>
      </c>
      <c r="K101">
        <f t="shared" ref="K101:K115" si="150">(Q101+AQ101*E101)</f>
        <v>37.551929473876953</v>
      </c>
      <c r="L101" s="1">
        <v>0.85175444099999997</v>
      </c>
      <c r="M101">
        <f t="shared" ref="M101:M115" si="151">(L101*AF101+AG101)</f>
        <v>2.550375801449547</v>
      </c>
      <c r="N101" s="1">
        <v>1</v>
      </c>
      <c r="O101">
        <f t="shared" ref="O101:O115" si="152">M101*(N101+1)*(N101+1)/(N101*N101+1)</f>
        <v>5.100751602899094</v>
      </c>
      <c r="P101" s="1">
        <v>45.070072174072266</v>
      </c>
      <c r="Q101" s="1">
        <v>37.551929473876953</v>
      </c>
      <c r="R101" s="1">
        <v>47.143295288085938</v>
      </c>
      <c r="S101" s="1">
        <v>399.8720703125</v>
      </c>
      <c r="T101" s="1">
        <v>394.74441528320312</v>
      </c>
      <c r="U101" s="1">
        <v>42.496849060058594</v>
      </c>
      <c r="V101" s="1">
        <v>45.010238647460937</v>
      </c>
      <c r="W101" s="1">
        <v>33.488327026367187</v>
      </c>
      <c r="X101" s="1">
        <v>35.468925476074219</v>
      </c>
      <c r="Y101" s="1">
        <v>499.91229248046875</v>
      </c>
      <c r="Z101" s="1">
        <v>1499.4117431640625</v>
      </c>
      <c r="AA101" s="1">
        <v>0.37344548106193542</v>
      </c>
      <c r="AB101" s="1">
        <v>76.228431701660156</v>
      </c>
      <c r="AC101" s="1">
        <v>0.3595123291015625</v>
      </c>
      <c r="AD101" s="1">
        <v>-6.0667913407087326E-2</v>
      </c>
      <c r="AE101" s="1">
        <v>1</v>
      </c>
      <c r="AF101" s="1">
        <v>-0.21956524252891541</v>
      </c>
      <c r="AG101" s="1">
        <v>2.737391471862793</v>
      </c>
      <c r="AH101" s="1">
        <v>1</v>
      </c>
      <c r="AI101" s="1">
        <v>0</v>
      </c>
      <c r="AJ101" s="1">
        <v>0.15999999642372131</v>
      </c>
      <c r="AK101" s="1">
        <v>111115</v>
      </c>
      <c r="AL101">
        <f t="shared" ref="AL101:AL115" si="153">Y101*0.000001/(L101*0.0001)</f>
        <v>5.8692067621455308</v>
      </c>
      <c r="AM101">
        <f t="shared" ref="AM101:AM115" si="154">(V101-U101)/(1000-V101)*AL101</f>
        <v>1.5446870489371012E-2</v>
      </c>
      <c r="AN101">
        <f t="shared" ref="AN101:AN115" si="155">(Q101+273.15)</f>
        <v>310.70192947387693</v>
      </c>
      <c r="AO101">
        <f t="shared" ref="AO101:AO115" si="156">(P101+273.15)</f>
        <v>318.22007217407224</v>
      </c>
      <c r="AP101">
        <f t="shared" ref="AP101:AP115" si="157">(Z101*AH101+AA101*AI101)*AJ101</f>
        <v>239.90587354393574</v>
      </c>
      <c r="AQ101">
        <f t="shared" ref="AQ101:AQ115" si="158">((AP101+0.00000010773*(AO101^4-AN101^4))-AM101*44100)/(M101*51.4+0.00000043092*AN101^3)</f>
        <v>-2.3646645888035844</v>
      </c>
      <c r="AR101">
        <f t="shared" ref="AR101:AR115" si="159">0.61365*EXP(17.502*K101/(240.97+K101))</f>
        <v>6.4973202399607564</v>
      </c>
      <c r="AS101">
        <f t="shared" ref="AS101:AS115" si="160">AR101*1000/AB101</f>
        <v>85.234867029531884</v>
      </c>
      <c r="AT101">
        <f t="shared" ref="AT101:AT115" si="161">(AS101-V101)</f>
        <v>40.224628382070946</v>
      </c>
      <c r="AU101">
        <f t="shared" ref="AU101:AU115" si="162">IF(E101,Q101,(P101+Q101)/2)</f>
        <v>41.311000823974609</v>
      </c>
      <c r="AV101">
        <f t="shared" ref="AV101:AV115" si="163">0.61365*EXP(17.502*AU101/(240.97+AU101))</f>
        <v>7.9489201264167271</v>
      </c>
      <c r="AW101">
        <f t="shared" ref="AW101:AW115" si="164">IF(AT101&lt;&gt;0,(1000-(AS101+V101)/2)/AT101*AM101,0)</f>
        <v>0.3590071911310484</v>
      </c>
      <c r="AX101">
        <f t="shared" ref="AX101:AX115" si="165">V101*AB101/1000</f>
        <v>3.4310599026134003</v>
      </c>
      <c r="AY101">
        <f t="shared" ref="AY101:AY115" si="166">(AV101-AX101)</f>
        <v>4.5178602238033267</v>
      </c>
      <c r="AZ101">
        <f t="shared" ref="AZ101:AZ115" si="167">1/(1.6/G101+1.37/O101)</f>
        <v>0.22667287636491609</v>
      </c>
      <c r="BA101">
        <f t="shared" ref="BA101:BA115" si="168">H101*AB101*0.001</f>
        <v>20.303413450209387</v>
      </c>
      <c r="BB101">
        <f t="shared" ref="BB101:BB115" si="169">H101/T101</f>
        <v>0.67473941334435117</v>
      </c>
      <c r="BC101">
        <f t="shared" ref="BC101:BC115" si="170">(1-AM101*AB101/AR101/G101)*100</f>
        <v>53.072865496156382</v>
      </c>
      <c r="BD101">
        <f t="shared" ref="BD101:BD115" si="171">(T101-F101/(O101/1.35))</f>
        <v>388.39301850206618</v>
      </c>
      <c r="BE101">
        <f t="shared" ref="BE101:BE115" si="172">F101*BC101/100/BD101</f>
        <v>3.2792216505915656E-2</v>
      </c>
    </row>
    <row r="102" spans="1:57" x14ac:dyDescent="0.25">
      <c r="A102" s="1">
        <v>77</v>
      </c>
      <c r="B102" s="1" t="s">
        <v>127</v>
      </c>
      <c r="C102" s="1">
        <v>21060206</v>
      </c>
      <c r="D102" s="1">
        <v>1</v>
      </c>
      <c r="E102" s="1">
        <v>0</v>
      </c>
      <c r="F102">
        <f t="shared" si="145"/>
        <v>24.095840660556455</v>
      </c>
      <c r="G102">
        <f t="shared" si="146"/>
        <v>0.38595324427653077</v>
      </c>
      <c r="H102">
        <f t="shared" si="147"/>
        <v>265.84555964092482</v>
      </c>
      <c r="I102">
        <f t="shared" si="148"/>
        <v>15.437241371643699</v>
      </c>
      <c r="J102">
        <f t="shared" si="149"/>
        <v>3.0660798722468017</v>
      </c>
      <c r="K102">
        <f t="shared" si="150"/>
        <v>37.551727294921875</v>
      </c>
      <c r="L102" s="1">
        <v>0.85175444099999997</v>
      </c>
      <c r="M102">
        <f t="shared" si="151"/>
        <v>2.550375801449547</v>
      </c>
      <c r="N102" s="1">
        <v>1</v>
      </c>
      <c r="O102">
        <f t="shared" si="152"/>
        <v>5.100751602899094</v>
      </c>
      <c r="P102" s="1">
        <v>45.070789337158203</v>
      </c>
      <c r="Q102" s="1">
        <v>37.551727294921875</v>
      </c>
      <c r="R102" s="1">
        <v>47.142810821533203</v>
      </c>
      <c r="S102" s="1">
        <v>399.85833740234375</v>
      </c>
      <c r="T102" s="1">
        <v>394.71478271484375</v>
      </c>
      <c r="U102" s="1">
        <v>42.499946594238281</v>
      </c>
      <c r="V102" s="1">
        <v>45.01171875</v>
      </c>
      <c r="W102" s="1">
        <v>33.489494323730469</v>
      </c>
      <c r="X102" s="1">
        <v>35.468742370605469</v>
      </c>
      <c r="Y102" s="1">
        <v>499.92160034179687</v>
      </c>
      <c r="Z102" s="1">
        <v>1499.6854248046875</v>
      </c>
      <c r="AA102" s="1">
        <v>0.30586883425712585</v>
      </c>
      <c r="AB102" s="1">
        <v>76.228347778320312</v>
      </c>
      <c r="AC102" s="1">
        <v>0.3595123291015625</v>
      </c>
      <c r="AD102" s="1">
        <v>-6.0667913407087326E-2</v>
      </c>
      <c r="AE102" s="1">
        <v>1</v>
      </c>
      <c r="AF102" s="1">
        <v>-0.21956524252891541</v>
      </c>
      <c r="AG102" s="1">
        <v>2.737391471862793</v>
      </c>
      <c r="AH102" s="1">
        <v>1</v>
      </c>
      <c r="AI102" s="1">
        <v>0</v>
      </c>
      <c r="AJ102" s="1">
        <v>0.15999999642372131</v>
      </c>
      <c r="AK102" s="1">
        <v>111115</v>
      </c>
      <c r="AL102">
        <f t="shared" si="153"/>
        <v>5.8693160408399541</v>
      </c>
      <c r="AM102">
        <f t="shared" si="154"/>
        <v>1.5437241371643699E-2</v>
      </c>
      <c r="AN102">
        <f t="shared" si="155"/>
        <v>310.70172729492185</v>
      </c>
      <c r="AO102">
        <f t="shared" si="156"/>
        <v>318.22078933715818</v>
      </c>
      <c r="AP102">
        <f t="shared" si="157"/>
        <v>239.94966260545698</v>
      </c>
      <c r="AQ102">
        <f t="shared" si="158"/>
        <v>-2.3613250212590988</v>
      </c>
      <c r="AR102">
        <f t="shared" si="159"/>
        <v>6.4972488232217431</v>
      </c>
      <c r="AS102">
        <f t="shared" si="160"/>
        <v>85.234023989558253</v>
      </c>
      <c r="AT102">
        <f t="shared" si="161"/>
        <v>40.222305239558253</v>
      </c>
      <c r="AU102">
        <f t="shared" si="162"/>
        <v>41.311258316040039</v>
      </c>
      <c r="AV102">
        <f t="shared" si="163"/>
        <v>7.9490284597004166</v>
      </c>
      <c r="AW102">
        <f t="shared" si="164"/>
        <v>0.35880399697479937</v>
      </c>
      <c r="AX102">
        <f t="shared" si="165"/>
        <v>3.4311689509749415</v>
      </c>
      <c r="AY102">
        <f t="shared" si="166"/>
        <v>4.5178595087254756</v>
      </c>
      <c r="AZ102">
        <f t="shared" si="167"/>
        <v>0.226543271441556</v>
      </c>
      <c r="BA102">
        <f t="shared" si="168"/>
        <v>20.264967775630613</v>
      </c>
      <c r="BB102">
        <f t="shared" si="169"/>
        <v>0.67351305621857405</v>
      </c>
      <c r="BC102">
        <f t="shared" si="170"/>
        <v>53.073084789254253</v>
      </c>
      <c r="BD102">
        <f t="shared" si="171"/>
        <v>388.33741180478756</v>
      </c>
      <c r="BE102">
        <f t="shared" si="172"/>
        <v>3.2931171593864619E-2</v>
      </c>
    </row>
    <row r="103" spans="1:57" x14ac:dyDescent="0.25">
      <c r="A103" s="1">
        <v>78</v>
      </c>
      <c r="B103" s="1" t="s">
        <v>127</v>
      </c>
      <c r="C103" s="1">
        <v>21060206</v>
      </c>
      <c r="D103" s="1">
        <v>1</v>
      </c>
      <c r="E103" s="1">
        <v>0</v>
      </c>
      <c r="F103">
        <f t="shared" si="145"/>
        <v>24.095840660556455</v>
      </c>
      <c r="G103">
        <f t="shared" si="146"/>
        <v>0.38595324427653077</v>
      </c>
      <c r="H103">
        <f t="shared" si="147"/>
        <v>265.84555964092482</v>
      </c>
      <c r="I103">
        <f t="shared" si="148"/>
        <v>15.437241371643699</v>
      </c>
      <c r="J103">
        <f t="shared" si="149"/>
        <v>3.0660798722468017</v>
      </c>
      <c r="K103">
        <f t="shared" si="150"/>
        <v>37.551727294921875</v>
      </c>
      <c r="L103" s="1">
        <v>0.85175444099999997</v>
      </c>
      <c r="M103">
        <f t="shared" si="151"/>
        <v>2.550375801449547</v>
      </c>
      <c r="N103" s="1">
        <v>1</v>
      </c>
      <c r="O103">
        <f t="shared" si="152"/>
        <v>5.100751602899094</v>
      </c>
      <c r="P103" s="1">
        <v>45.070789337158203</v>
      </c>
      <c r="Q103" s="1">
        <v>37.551727294921875</v>
      </c>
      <c r="R103" s="1">
        <v>47.142810821533203</v>
      </c>
      <c r="S103" s="1">
        <v>399.85833740234375</v>
      </c>
      <c r="T103" s="1">
        <v>394.71478271484375</v>
      </c>
      <c r="U103" s="1">
        <v>42.499946594238281</v>
      </c>
      <c r="V103" s="1">
        <v>45.01171875</v>
      </c>
      <c r="W103" s="1">
        <v>33.489494323730469</v>
      </c>
      <c r="X103" s="1">
        <v>35.468742370605469</v>
      </c>
      <c r="Y103" s="1">
        <v>499.92160034179687</v>
      </c>
      <c r="Z103" s="1">
        <v>1499.6854248046875</v>
      </c>
      <c r="AA103" s="1">
        <v>0.30586883425712585</v>
      </c>
      <c r="AB103" s="1">
        <v>76.228347778320312</v>
      </c>
      <c r="AC103" s="1">
        <v>0.3595123291015625</v>
      </c>
      <c r="AD103" s="1">
        <v>-6.0667913407087326E-2</v>
      </c>
      <c r="AE103" s="1">
        <v>1</v>
      </c>
      <c r="AF103" s="1">
        <v>-0.21956524252891541</v>
      </c>
      <c r="AG103" s="1">
        <v>2.737391471862793</v>
      </c>
      <c r="AH103" s="1">
        <v>1</v>
      </c>
      <c r="AI103" s="1">
        <v>0</v>
      </c>
      <c r="AJ103" s="1">
        <v>0.15999999642372131</v>
      </c>
      <c r="AK103" s="1">
        <v>111115</v>
      </c>
      <c r="AL103">
        <f t="shared" si="153"/>
        <v>5.8693160408399541</v>
      </c>
      <c r="AM103">
        <f t="shared" si="154"/>
        <v>1.5437241371643699E-2</v>
      </c>
      <c r="AN103">
        <f t="shared" si="155"/>
        <v>310.70172729492185</v>
      </c>
      <c r="AO103">
        <f t="shared" si="156"/>
        <v>318.22078933715818</v>
      </c>
      <c r="AP103">
        <f t="shared" si="157"/>
        <v>239.94966260545698</v>
      </c>
      <c r="AQ103">
        <f t="shared" si="158"/>
        <v>-2.3613250212590988</v>
      </c>
      <c r="AR103">
        <f t="shared" si="159"/>
        <v>6.4972488232217431</v>
      </c>
      <c r="AS103">
        <f t="shared" si="160"/>
        <v>85.234023989558253</v>
      </c>
      <c r="AT103">
        <f t="shared" si="161"/>
        <v>40.222305239558253</v>
      </c>
      <c r="AU103">
        <f t="shared" si="162"/>
        <v>41.311258316040039</v>
      </c>
      <c r="AV103">
        <f t="shared" si="163"/>
        <v>7.9490284597004166</v>
      </c>
      <c r="AW103">
        <f t="shared" si="164"/>
        <v>0.35880399697479937</v>
      </c>
      <c r="AX103">
        <f t="shared" si="165"/>
        <v>3.4311689509749415</v>
      </c>
      <c r="AY103">
        <f t="shared" si="166"/>
        <v>4.5178595087254756</v>
      </c>
      <c r="AZ103">
        <f t="shared" si="167"/>
        <v>0.226543271441556</v>
      </c>
      <c r="BA103">
        <f t="shared" si="168"/>
        <v>20.264967775630613</v>
      </c>
      <c r="BB103">
        <f t="shared" si="169"/>
        <v>0.67351305621857405</v>
      </c>
      <c r="BC103">
        <f t="shared" si="170"/>
        <v>53.073084789254253</v>
      </c>
      <c r="BD103">
        <f t="shared" si="171"/>
        <v>388.33741180478756</v>
      </c>
      <c r="BE103">
        <f t="shared" si="172"/>
        <v>3.2931171593864619E-2</v>
      </c>
    </row>
    <row r="104" spans="1:57" x14ac:dyDescent="0.25">
      <c r="A104" s="1">
        <v>79</v>
      </c>
      <c r="B104" s="1" t="s">
        <v>127</v>
      </c>
      <c r="C104" s="1">
        <v>21060206</v>
      </c>
      <c r="D104" s="1">
        <v>1</v>
      </c>
      <c r="E104" s="1">
        <v>0</v>
      </c>
      <c r="F104">
        <f t="shared" si="145"/>
        <v>23.871102157963946</v>
      </c>
      <c r="G104">
        <f t="shared" si="146"/>
        <v>0.38582699665931364</v>
      </c>
      <c r="H104">
        <f t="shared" si="147"/>
        <v>266.76685023221432</v>
      </c>
      <c r="I104">
        <f t="shared" si="148"/>
        <v>15.426595355049594</v>
      </c>
      <c r="J104">
        <f t="shared" si="149"/>
        <v>3.0649124535532204</v>
      </c>
      <c r="K104">
        <f t="shared" si="150"/>
        <v>37.548439025878906</v>
      </c>
      <c r="L104" s="1">
        <v>0.85175444099999997</v>
      </c>
      <c r="M104">
        <f t="shared" si="151"/>
        <v>2.550375801449547</v>
      </c>
      <c r="N104" s="1">
        <v>1</v>
      </c>
      <c r="O104">
        <f t="shared" si="152"/>
        <v>5.100751602899094</v>
      </c>
      <c r="P104" s="1">
        <v>45.071884155273438</v>
      </c>
      <c r="Q104" s="1">
        <v>37.548439025878906</v>
      </c>
      <c r="R104" s="1">
        <v>47.142276763916016</v>
      </c>
      <c r="S104" s="1">
        <v>399.80313110351562</v>
      </c>
      <c r="T104" s="1">
        <v>394.69863891601562</v>
      </c>
      <c r="U104" s="1">
        <v>42.501899719238281</v>
      </c>
      <c r="V104" s="1">
        <v>45.011932373046875</v>
      </c>
      <c r="W104" s="1">
        <v>33.489044189453125</v>
      </c>
      <c r="X104" s="1">
        <v>35.466804504394531</v>
      </c>
      <c r="Y104" s="1">
        <v>499.92294311523437</v>
      </c>
      <c r="Z104" s="1">
        <v>1499.9454345703125</v>
      </c>
      <c r="AA104" s="1">
        <v>0.36870354413986206</v>
      </c>
      <c r="AB104" s="1">
        <v>76.228118896484375</v>
      </c>
      <c r="AC104" s="1">
        <v>0.3595123291015625</v>
      </c>
      <c r="AD104" s="1">
        <v>-6.0667913407087326E-2</v>
      </c>
      <c r="AE104" s="1">
        <v>1</v>
      </c>
      <c r="AF104" s="1">
        <v>-0.21956524252891541</v>
      </c>
      <c r="AG104" s="1">
        <v>2.737391471862793</v>
      </c>
      <c r="AH104" s="1">
        <v>1</v>
      </c>
      <c r="AI104" s="1">
        <v>0</v>
      </c>
      <c r="AJ104" s="1">
        <v>0.15999999642372131</v>
      </c>
      <c r="AK104" s="1">
        <v>111115</v>
      </c>
      <c r="AL104">
        <f t="shared" si="153"/>
        <v>5.8693318056352144</v>
      </c>
      <c r="AM104">
        <f t="shared" si="154"/>
        <v>1.5426595355049593E-2</v>
      </c>
      <c r="AN104">
        <f t="shared" si="155"/>
        <v>310.69843902587888</v>
      </c>
      <c r="AO104">
        <f t="shared" si="156"/>
        <v>318.22188415527341</v>
      </c>
      <c r="AP104">
        <f t="shared" si="157"/>
        <v>239.99126416702711</v>
      </c>
      <c r="AQ104">
        <f t="shared" si="158"/>
        <v>-2.3573821724635584</v>
      </c>
      <c r="AR104">
        <f t="shared" si="159"/>
        <v>6.4960873862463515</v>
      </c>
      <c r="AS104">
        <f t="shared" si="160"/>
        <v>85.21904357980884</v>
      </c>
      <c r="AT104">
        <f t="shared" si="161"/>
        <v>40.207111206761965</v>
      </c>
      <c r="AU104">
        <f t="shared" si="162"/>
        <v>41.310161590576172</v>
      </c>
      <c r="AV104">
        <f t="shared" si="163"/>
        <v>7.9485670490347573</v>
      </c>
      <c r="AW104">
        <f t="shared" si="164"/>
        <v>0.35869488351267481</v>
      </c>
      <c r="AX104">
        <f t="shared" si="165"/>
        <v>3.4311749326931311</v>
      </c>
      <c r="AY104">
        <f t="shared" si="166"/>
        <v>4.5173921163416262</v>
      </c>
      <c r="AZ104">
        <f t="shared" si="167"/>
        <v>0.22647367536449034</v>
      </c>
      <c r="BA104">
        <f t="shared" si="168"/>
        <v>20.335135177141876</v>
      </c>
      <c r="BB104">
        <f t="shared" si="169"/>
        <v>0.67587476603631569</v>
      </c>
      <c r="BC104">
        <f t="shared" si="170"/>
        <v>53.081856430712982</v>
      </c>
      <c r="BD104">
        <f t="shared" si="171"/>
        <v>388.38074884371036</v>
      </c>
      <c r="BE104">
        <f t="shared" si="172"/>
        <v>3.2625778218009265E-2</v>
      </c>
    </row>
    <row r="105" spans="1:57" x14ac:dyDescent="0.25">
      <c r="A105" s="1">
        <v>80</v>
      </c>
      <c r="B105" s="1" t="s">
        <v>128</v>
      </c>
      <c r="C105" s="1">
        <v>21060206</v>
      </c>
      <c r="D105" s="1">
        <v>1</v>
      </c>
      <c r="E105" s="1">
        <v>0</v>
      </c>
      <c r="F105">
        <f t="shared" si="145"/>
        <v>23.812316113830789</v>
      </c>
      <c r="G105">
        <f t="shared" si="146"/>
        <v>0.38577697688461959</v>
      </c>
      <c r="H105">
        <f t="shared" si="147"/>
        <v>266.99429725991649</v>
      </c>
      <c r="I105">
        <f t="shared" si="148"/>
        <v>15.43088354011366</v>
      </c>
      <c r="J105">
        <f t="shared" si="149"/>
        <v>3.066092049229864</v>
      </c>
      <c r="K105">
        <f t="shared" si="150"/>
        <v>37.552284240722656</v>
      </c>
      <c r="L105" s="1">
        <v>0.85175444099999997</v>
      </c>
      <c r="M105">
        <f t="shared" si="151"/>
        <v>2.550375801449547</v>
      </c>
      <c r="N105" s="1">
        <v>1</v>
      </c>
      <c r="O105">
        <f t="shared" si="152"/>
        <v>5.100751602899094</v>
      </c>
      <c r="P105" s="1">
        <v>45.072685241699219</v>
      </c>
      <c r="Q105" s="1">
        <v>37.552284240722656</v>
      </c>
      <c r="R105" s="1">
        <v>47.142154693603516</v>
      </c>
      <c r="S105" s="1">
        <v>399.79080200195312</v>
      </c>
      <c r="T105" s="1">
        <v>394.69598388671875</v>
      </c>
      <c r="U105" s="1">
        <v>42.503643035888672</v>
      </c>
      <c r="V105" s="1">
        <v>45.014396667480469</v>
      </c>
      <c r="W105" s="1">
        <v>33.488945007324219</v>
      </c>
      <c r="X105" s="1">
        <v>35.467182159423828</v>
      </c>
      <c r="Y105" s="1">
        <v>499.91702270507812</v>
      </c>
      <c r="Z105" s="1">
        <v>1500.2139892578125</v>
      </c>
      <c r="AA105" s="1">
        <v>0.32246744632720947</v>
      </c>
      <c r="AB105" s="1">
        <v>76.227912902832031</v>
      </c>
      <c r="AC105" s="1">
        <v>0.3595123291015625</v>
      </c>
      <c r="AD105" s="1">
        <v>-6.0667913407087326E-2</v>
      </c>
      <c r="AE105" s="1">
        <v>1</v>
      </c>
      <c r="AF105" s="1">
        <v>-0.21956524252891541</v>
      </c>
      <c r="AG105" s="1">
        <v>2.737391471862793</v>
      </c>
      <c r="AH105" s="1">
        <v>1</v>
      </c>
      <c r="AI105" s="1">
        <v>0</v>
      </c>
      <c r="AJ105" s="1">
        <v>0.15999999642372131</v>
      </c>
      <c r="AK105" s="1">
        <v>111115</v>
      </c>
      <c r="AL105">
        <f t="shared" si="153"/>
        <v>5.8692622972197457</v>
      </c>
      <c r="AM105">
        <f t="shared" si="154"/>
        <v>1.543088354011366E-2</v>
      </c>
      <c r="AN105">
        <f t="shared" si="155"/>
        <v>310.70228424072263</v>
      </c>
      <c r="AO105">
        <f t="shared" si="156"/>
        <v>318.2226852416992</v>
      </c>
      <c r="AP105">
        <f t="shared" si="157"/>
        <v>240.03423291606668</v>
      </c>
      <c r="AQ105">
        <f t="shared" si="158"/>
        <v>-2.3586569293488071</v>
      </c>
      <c r="AR105">
        <f t="shared" si="159"/>
        <v>6.4974455577720978</v>
      </c>
      <c r="AS105">
        <f t="shared" si="160"/>
        <v>85.237091117192364</v>
      </c>
      <c r="AT105">
        <f t="shared" si="161"/>
        <v>40.222694449711895</v>
      </c>
      <c r="AU105">
        <f t="shared" si="162"/>
        <v>41.312484741210938</v>
      </c>
      <c r="AV105">
        <f t="shared" si="163"/>
        <v>7.9495444646692182</v>
      </c>
      <c r="AW105">
        <f t="shared" si="164"/>
        <v>0.35865165096494617</v>
      </c>
      <c r="AX105">
        <f t="shared" si="165"/>
        <v>3.4313535085422338</v>
      </c>
      <c r="AY105">
        <f t="shared" si="166"/>
        <v>4.5181909561269844</v>
      </c>
      <c r="AZ105">
        <f t="shared" si="167"/>
        <v>0.22644610037406449</v>
      </c>
      <c r="BA105">
        <f t="shared" si="168"/>
        <v>20.352418037081758</v>
      </c>
      <c r="BB105">
        <f t="shared" si="169"/>
        <v>0.6764555712746908</v>
      </c>
      <c r="BC105">
        <f t="shared" si="170"/>
        <v>53.072667526756987</v>
      </c>
      <c r="BD105">
        <f t="shared" si="171"/>
        <v>388.3936525331589</v>
      </c>
      <c r="BE105">
        <f t="shared" si="172"/>
        <v>3.2538717559074545E-2</v>
      </c>
    </row>
    <row r="106" spans="1:57" x14ac:dyDescent="0.25">
      <c r="A106" s="1">
        <v>81</v>
      </c>
      <c r="B106" s="1" t="s">
        <v>129</v>
      </c>
      <c r="C106" s="1">
        <v>21060206</v>
      </c>
      <c r="D106" s="1">
        <v>1</v>
      </c>
      <c r="E106" s="1">
        <v>0</v>
      </c>
      <c r="F106">
        <f t="shared" si="145"/>
        <v>23.630204018005859</v>
      </c>
      <c r="G106">
        <f t="shared" si="146"/>
        <v>0.38564986525400236</v>
      </c>
      <c r="H106">
        <f t="shared" si="147"/>
        <v>267.73517334677729</v>
      </c>
      <c r="I106">
        <f t="shared" si="148"/>
        <v>15.435972765819539</v>
      </c>
      <c r="J106">
        <f t="shared" si="149"/>
        <v>3.0680015356135306</v>
      </c>
      <c r="K106">
        <f t="shared" si="150"/>
        <v>37.55804443359375</v>
      </c>
      <c r="L106" s="1">
        <v>0.85175444099999997</v>
      </c>
      <c r="M106">
        <f t="shared" si="151"/>
        <v>2.550375801449547</v>
      </c>
      <c r="N106" s="1">
        <v>1</v>
      </c>
      <c r="O106">
        <f t="shared" si="152"/>
        <v>5.100751602899094</v>
      </c>
      <c r="P106" s="1">
        <v>45.073043823242187</v>
      </c>
      <c r="Q106" s="1">
        <v>37.55804443359375</v>
      </c>
      <c r="R106" s="1">
        <v>47.142486572265625</v>
      </c>
      <c r="S106" s="1">
        <v>399.76904296875</v>
      </c>
      <c r="T106" s="1">
        <v>394.70492553710937</v>
      </c>
      <c r="U106" s="1">
        <v>42.504417419433594</v>
      </c>
      <c r="V106" s="1">
        <v>45.015975952148438</v>
      </c>
      <c r="W106" s="1">
        <v>33.488983154296875</v>
      </c>
      <c r="X106" s="1">
        <v>35.467826843261719</v>
      </c>
      <c r="Y106" s="1">
        <v>499.92080688476562</v>
      </c>
      <c r="Z106" s="1">
        <v>1500.327392578125</v>
      </c>
      <c r="AA106" s="1">
        <v>0.36989027261734009</v>
      </c>
      <c r="AB106" s="1">
        <v>76.22802734375</v>
      </c>
      <c r="AC106" s="1">
        <v>0.3595123291015625</v>
      </c>
      <c r="AD106" s="1">
        <v>-6.0667913407087326E-2</v>
      </c>
      <c r="AE106" s="1">
        <v>1</v>
      </c>
      <c r="AF106" s="1">
        <v>-0.21956524252891541</v>
      </c>
      <c r="AG106" s="1">
        <v>2.737391471862793</v>
      </c>
      <c r="AH106" s="1">
        <v>1</v>
      </c>
      <c r="AI106" s="1">
        <v>0</v>
      </c>
      <c r="AJ106" s="1">
        <v>0.15999999642372131</v>
      </c>
      <c r="AK106" s="1">
        <v>111115</v>
      </c>
      <c r="AL106">
        <f t="shared" si="153"/>
        <v>5.8693067252791185</v>
      </c>
      <c r="AM106">
        <f t="shared" si="154"/>
        <v>1.5435972765819539E-2</v>
      </c>
      <c r="AN106">
        <f t="shared" si="155"/>
        <v>310.70804443359373</v>
      </c>
      <c r="AO106">
        <f t="shared" si="156"/>
        <v>318.22304382324216</v>
      </c>
      <c r="AP106">
        <f t="shared" si="157"/>
        <v>240.05237744691112</v>
      </c>
      <c r="AQ106">
        <f t="shared" si="158"/>
        <v>-2.3605599794585559</v>
      </c>
      <c r="AR106">
        <f t="shared" si="159"/>
        <v>6.499480581399494</v>
      </c>
      <c r="AS106">
        <f t="shared" si="160"/>
        <v>85.263659678481659</v>
      </c>
      <c r="AT106">
        <f t="shared" si="161"/>
        <v>40.247683726333221</v>
      </c>
      <c r="AU106">
        <f t="shared" si="162"/>
        <v>41.315544128417969</v>
      </c>
      <c r="AV106">
        <f t="shared" si="163"/>
        <v>7.9508317948116645</v>
      </c>
      <c r="AW106">
        <f t="shared" si="164"/>
        <v>0.35854178367562378</v>
      </c>
      <c r="AX106">
        <f t="shared" si="165"/>
        <v>3.4314790457859634</v>
      </c>
      <c r="AY106">
        <f t="shared" si="166"/>
        <v>4.5193527490257015</v>
      </c>
      <c r="AZ106">
        <f t="shared" si="167"/>
        <v>0.22637602409114321</v>
      </c>
      <c r="BA106">
        <f t="shared" si="168"/>
        <v>20.408924114761788</v>
      </c>
      <c r="BB106">
        <f t="shared" si="169"/>
        <v>0.67831728469678132</v>
      </c>
      <c r="BC106">
        <f t="shared" si="170"/>
        <v>53.056350425620316</v>
      </c>
      <c r="BD106">
        <f t="shared" si="171"/>
        <v>388.45079322331929</v>
      </c>
      <c r="BE106">
        <f t="shared" si="172"/>
        <v>3.2275191784392955E-2</v>
      </c>
    </row>
    <row r="107" spans="1:57" x14ac:dyDescent="0.25">
      <c r="A107" s="1">
        <v>82</v>
      </c>
      <c r="B107" s="1" t="s">
        <v>129</v>
      </c>
      <c r="C107" s="1">
        <v>21060206</v>
      </c>
      <c r="D107" s="1">
        <v>1</v>
      </c>
      <c r="E107" s="1">
        <v>0</v>
      </c>
      <c r="F107">
        <f t="shared" si="145"/>
        <v>23.503410108329991</v>
      </c>
      <c r="G107">
        <f t="shared" si="146"/>
        <v>0.38556662991741403</v>
      </c>
      <c r="H107">
        <f t="shared" si="147"/>
        <v>268.28407177532472</v>
      </c>
      <c r="I107">
        <f t="shared" si="148"/>
        <v>15.43359063501898</v>
      </c>
      <c r="J107">
        <f t="shared" si="149"/>
        <v>3.0681383573476326</v>
      </c>
      <c r="K107">
        <f t="shared" si="150"/>
        <v>37.558872222900391</v>
      </c>
      <c r="L107" s="1">
        <v>0.85175444099999997</v>
      </c>
      <c r="M107">
        <f t="shared" si="151"/>
        <v>2.550375801449547</v>
      </c>
      <c r="N107" s="1">
        <v>1</v>
      </c>
      <c r="O107">
        <f t="shared" si="152"/>
        <v>5.100751602899094</v>
      </c>
      <c r="P107" s="1">
        <v>45.073551177978516</v>
      </c>
      <c r="Q107" s="1">
        <v>37.558872222900391</v>
      </c>
      <c r="R107" s="1">
        <v>47.141788482666016</v>
      </c>
      <c r="S107" s="1">
        <v>399.77801513671875</v>
      </c>
      <c r="T107" s="1">
        <v>394.73562622070312</v>
      </c>
      <c r="U107" s="1">
        <v>42.506816864013672</v>
      </c>
      <c r="V107" s="1">
        <v>45.017959594726562</v>
      </c>
      <c r="W107" s="1">
        <v>33.490043640136719</v>
      </c>
      <c r="X107" s="1">
        <v>35.468505859375</v>
      </c>
      <c r="Y107" s="1">
        <v>499.92538452148437</v>
      </c>
      <c r="Z107" s="1">
        <v>1500.33154296875</v>
      </c>
      <c r="AA107" s="1">
        <v>0.32483842968940735</v>
      </c>
      <c r="AB107" s="1">
        <v>76.228126525878906</v>
      </c>
      <c r="AC107" s="1">
        <v>0.3595123291015625</v>
      </c>
      <c r="AD107" s="1">
        <v>-6.0667913407087326E-2</v>
      </c>
      <c r="AE107" s="1">
        <v>1</v>
      </c>
      <c r="AF107" s="1">
        <v>-0.21956524252891541</v>
      </c>
      <c r="AG107" s="1">
        <v>2.737391471862793</v>
      </c>
      <c r="AH107" s="1">
        <v>1</v>
      </c>
      <c r="AI107" s="1">
        <v>0</v>
      </c>
      <c r="AJ107" s="1">
        <v>0.15999999642372131</v>
      </c>
      <c r="AK107" s="1">
        <v>111115</v>
      </c>
      <c r="AL107">
        <f t="shared" si="153"/>
        <v>5.8693604688993259</v>
      </c>
      <c r="AM107">
        <f t="shared" si="154"/>
        <v>1.5433590635018981E-2</v>
      </c>
      <c r="AN107">
        <f t="shared" si="155"/>
        <v>310.70887222290037</v>
      </c>
      <c r="AO107">
        <f t="shared" si="156"/>
        <v>318.22355117797849</v>
      </c>
      <c r="AP107">
        <f t="shared" si="157"/>
        <v>240.05304150939628</v>
      </c>
      <c r="AQ107">
        <f t="shared" si="158"/>
        <v>-2.359849599347613</v>
      </c>
      <c r="AR107">
        <f t="shared" si="159"/>
        <v>6.4997730772713531</v>
      </c>
      <c r="AS107">
        <f t="shared" si="160"/>
        <v>85.267385852185754</v>
      </c>
      <c r="AT107">
        <f t="shared" si="161"/>
        <v>40.249426257459191</v>
      </c>
      <c r="AU107">
        <f t="shared" si="162"/>
        <v>41.316211700439453</v>
      </c>
      <c r="AV107">
        <f t="shared" si="163"/>
        <v>7.9511127200241383</v>
      </c>
      <c r="AW107">
        <f t="shared" si="164"/>
        <v>0.35846983753365297</v>
      </c>
      <c r="AX107">
        <f t="shared" si="165"/>
        <v>3.4316347199237205</v>
      </c>
      <c r="AY107">
        <f t="shared" si="166"/>
        <v>4.5194780001004178</v>
      </c>
      <c r="AZ107">
        <f t="shared" si="167"/>
        <v>0.22633013516338224</v>
      </c>
      <c r="BA107">
        <f t="shared" si="168"/>
        <v>20.450792168167432</v>
      </c>
      <c r="BB107">
        <f t="shared" si="169"/>
        <v>0.67965507533217362</v>
      </c>
      <c r="BC107">
        <f t="shared" si="170"/>
        <v>53.055513948533608</v>
      </c>
      <c r="BD107">
        <f t="shared" si="171"/>
        <v>388.51505205508181</v>
      </c>
      <c r="BE107">
        <f t="shared" si="172"/>
        <v>3.2096195404645894E-2</v>
      </c>
    </row>
    <row r="108" spans="1:57" x14ac:dyDescent="0.25">
      <c r="A108" s="1">
        <v>83</v>
      </c>
      <c r="B108" s="1" t="s">
        <v>130</v>
      </c>
      <c r="C108" s="1">
        <v>21060206</v>
      </c>
      <c r="D108" s="1">
        <v>1</v>
      </c>
      <c r="E108" s="1">
        <v>0</v>
      </c>
      <c r="F108">
        <f t="shared" si="145"/>
        <v>23.806181984221226</v>
      </c>
      <c r="G108">
        <f t="shared" si="146"/>
        <v>0.3858521709583993</v>
      </c>
      <c r="H108">
        <f t="shared" si="147"/>
        <v>267.0184804916002</v>
      </c>
      <c r="I108">
        <f t="shared" si="148"/>
        <v>15.452441329572734</v>
      </c>
      <c r="J108">
        <f t="shared" si="149"/>
        <v>3.0697257608375987</v>
      </c>
      <c r="K108">
        <f t="shared" si="150"/>
        <v>37.563915252685547</v>
      </c>
      <c r="L108" s="1">
        <v>0.85175444099999997</v>
      </c>
      <c r="M108">
        <f t="shared" si="151"/>
        <v>2.550375801449547</v>
      </c>
      <c r="N108" s="1">
        <v>1</v>
      </c>
      <c r="O108">
        <f t="shared" si="152"/>
        <v>5.100751602899094</v>
      </c>
      <c r="P108" s="1">
        <v>45.073261260986328</v>
      </c>
      <c r="Q108" s="1">
        <v>37.563915252685547</v>
      </c>
      <c r="R108" s="1">
        <v>47.140518188476562</v>
      </c>
      <c r="S108" s="1">
        <v>399.79751586914062</v>
      </c>
      <c r="T108" s="1">
        <v>394.70223999023437</v>
      </c>
      <c r="U108" s="1">
        <v>42.506305694580078</v>
      </c>
      <c r="V108" s="1">
        <v>45.02056884765625</v>
      </c>
      <c r="W108" s="1">
        <v>33.490100860595703</v>
      </c>
      <c r="X108" s="1">
        <v>35.471054077148438</v>
      </c>
      <c r="Y108" s="1">
        <v>499.91342163085937</v>
      </c>
      <c r="Z108" s="1">
        <v>1500.3759765625</v>
      </c>
      <c r="AA108" s="1">
        <v>0.29756808280944824</v>
      </c>
      <c r="AB108" s="1">
        <v>76.228034973144531</v>
      </c>
      <c r="AC108" s="1">
        <v>0.3595123291015625</v>
      </c>
      <c r="AD108" s="1">
        <v>-6.0667913407087326E-2</v>
      </c>
      <c r="AE108" s="1">
        <v>1</v>
      </c>
      <c r="AF108" s="1">
        <v>-0.21956524252891541</v>
      </c>
      <c r="AG108" s="1">
        <v>2.737391471862793</v>
      </c>
      <c r="AH108" s="1">
        <v>1</v>
      </c>
      <c r="AI108" s="1">
        <v>0</v>
      </c>
      <c r="AJ108" s="1">
        <v>0.15999999642372131</v>
      </c>
      <c r="AK108" s="1">
        <v>111115</v>
      </c>
      <c r="AL108">
        <f t="shared" si="153"/>
        <v>5.8692200189051835</v>
      </c>
      <c r="AM108">
        <f t="shared" si="154"/>
        <v>1.5452441329572734E-2</v>
      </c>
      <c r="AN108">
        <f t="shared" si="155"/>
        <v>310.71391525268552</v>
      </c>
      <c r="AO108">
        <f t="shared" si="156"/>
        <v>318.22326126098631</v>
      </c>
      <c r="AP108">
        <f t="shared" si="157"/>
        <v>240.06015088423737</v>
      </c>
      <c r="AQ108">
        <f t="shared" si="158"/>
        <v>-2.3660429060688903</v>
      </c>
      <c r="AR108">
        <f t="shared" si="159"/>
        <v>6.5015552574676008</v>
      </c>
      <c r="AS108">
        <f t="shared" si="160"/>
        <v>85.290867851416166</v>
      </c>
      <c r="AT108">
        <f t="shared" si="161"/>
        <v>40.270299003759916</v>
      </c>
      <c r="AU108">
        <f t="shared" si="162"/>
        <v>41.318588256835938</v>
      </c>
      <c r="AV108">
        <f t="shared" si="163"/>
        <v>7.9521128835630304</v>
      </c>
      <c r="AW108">
        <f t="shared" si="164"/>
        <v>0.35871664159090594</v>
      </c>
      <c r="AX108">
        <f t="shared" si="165"/>
        <v>3.431829496630002</v>
      </c>
      <c r="AY108">
        <f t="shared" si="166"/>
        <v>4.5202833869330288</v>
      </c>
      <c r="AZ108">
        <f t="shared" si="167"/>
        <v>0.22648755333237697</v>
      </c>
      <c r="BA108">
        <f t="shared" si="168"/>
        <v>20.354294069389613</v>
      </c>
      <c r="BB108">
        <f t="shared" si="169"/>
        <v>0.67650611888649703</v>
      </c>
      <c r="BC108">
        <f t="shared" si="170"/>
        <v>53.045889059410925</v>
      </c>
      <c r="BD108">
        <f t="shared" si="171"/>
        <v>388.40153213760493</v>
      </c>
      <c r="BE108">
        <f t="shared" si="172"/>
        <v>3.251326228074064E-2</v>
      </c>
    </row>
    <row r="109" spans="1:57" x14ac:dyDescent="0.25">
      <c r="A109" s="1">
        <v>84</v>
      </c>
      <c r="B109" s="1" t="s">
        <v>130</v>
      </c>
      <c r="C109" s="1">
        <v>21060206</v>
      </c>
      <c r="D109" s="1">
        <v>1</v>
      </c>
      <c r="E109" s="1">
        <v>0</v>
      </c>
      <c r="F109">
        <f t="shared" si="145"/>
        <v>23.874816328332091</v>
      </c>
      <c r="G109">
        <f t="shared" si="146"/>
        <v>0.38565516044397591</v>
      </c>
      <c r="H109">
        <f t="shared" si="147"/>
        <v>266.66859550571337</v>
      </c>
      <c r="I109">
        <f t="shared" si="148"/>
        <v>15.438603558588179</v>
      </c>
      <c r="J109">
        <f t="shared" si="149"/>
        <v>3.0684728483795416</v>
      </c>
      <c r="K109">
        <f t="shared" si="150"/>
        <v>37.560195922851563</v>
      </c>
      <c r="L109" s="1">
        <v>0.85175444099999997</v>
      </c>
      <c r="M109">
        <f t="shared" si="151"/>
        <v>2.550375801449547</v>
      </c>
      <c r="N109" s="1">
        <v>1</v>
      </c>
      <c r="O109">
        <f t="shared" si="152"/>
        <v>5.100751602899094</v>
      </c>
      <c r="P109" s="1">
        <v>45.073345184326172</v>
      </c>
      <c r="Q109" s="1">
        <v>37.560195922851563</v>
      </c>
      <c r="R109" s="1">
        <v>47.138988494873047</v>
      </c>
      <c r="S109" s="1">
        <v>399.78997802734375</v>
      </c>
      <c r="T109" s="1">
        <v>394.68402099609375</v>
      </c>
      <c r="U109" s="1">
        <v>42.50762939453125</v>
      </c>
      <c r="V109" s="1">
        <v>45.019626617431641</v>
      </c>
      <c r="W109" s="1">
        <v>33.491100311279297</v>
      </c>
      <c r="X109" s="1">
        <v>35.470264434814453</v>
      </c>
      <c r="Y109" s="1">
        <v>499.91677856445312</v>
      </c>
      <c r="Z109" s="1">
        <v>1500.373046875</v>
      </c>
      <c r="AA109" s="1">
        <v>0.22762085497379303</v>
      </c>
      <c r="AB109" s="1">
        <v>76.228263854980469</v>
      </c>
      <c r="AC109" s="1">
        <v>0.3595123291015625</v>
      </c>
      <c r="AD109" s="1">
        <v>-6.0667913407087326E-2</v>
      </c>
      <c r="AE109" s="1">
        <v>1</v>
      </c>
      <c r="AF109" s="1">
        <v>-0.21956524252891541</v>
      </c>
      <c r="AG109" s="1">
        <v>2.737391471862793</v>
      </c>
      <c r="AH109" s="1">
        <v>1</v>
      </c>
      <c r="AI109" s="1">
        <v>0</v>
      </c>
      <c r="AJ109" s="1">
        <v>0.15999999642372131</v>
      </c>
      <c r="AK109" s="1">
        <v>111115</v>
      </c>
      <c r="AL109">
        <f t="shared" si="153"/>
        <v>5.8692594308933357</v>
      </c>
      <c r="AM109">
        <f t="shared" si="154"/>
        <v>1.543860355858818E-2</v>
      </c>
      <c r="AN109">
        <f t="shared" si="155"/>
        <v>310.71019592285154</v>
      </c>
      <c r="AO109">
        <f t="shared" si="156"/>
        <v>318.22334518432615</v>
      </c>
      <c r="AP109">
        <f t="shared" si="157"/>
        <v>240.05968213424785</v>
      </c>
      <c r="AQ109">
        <f t="shared" si="158"/>
        <v>-2.3614744961720104</v>
      </c>
      <c r="AR109">
        <f t="shared" si="159"/>
        <v>6.5002408248258225</v>
      </c>
      <c r="AS109">
        <f t="shared" si="160"/>
        <v>85.273368381997088</v>
      </c>
      <c r="AT109">
        <f t="shared" si="161"/>
        <v>40.253741764565447</v>
      </c>
      <c r="AU109">
        <f t="shared" si="162"/>
        <v>41.316770553588867</v>
      </c>
      <c r="AV109">
        <f t="shared" si="163"/>
        <v>7.9513479011701076</v>
      </c>
      <c r="AW109">
        <f t="shared" si="164"/>
        <v>0.35854636060602113</v>
      </c>
      <c r="AX109">
        <f t="shared" si="165"/>
        <v>3.431767976446281</v>
      </c>
      <c r="AY109">
        <f t="shared" si="166"/>
        <v>4.5195799247238266</v>
      </c>
      <c r="AZ109">
        <f t="shared" si="167"/>
        <v>0.22637894337048445</v>
      </c>
      <c r="BA109">
        <f t="shared" si="168"/>
        <v>20.327684060046575</v>
      </c>
      <c r="BB109">
        <f t="shared" si="169"/>
        <v>0.67565085313740791</v>
      </c>
      <c r="BC109">
        <f t="shared" si="170"/>
        <v>53.054339915730921</v>
      </c>
      <c r="BD109">
        <f t="shared" si="171"/>
        <v>388.3651479059144</v>
      </c>
      <c r="BE109">
        <f t="shared" si="172"/>
        <v>3.2615249533561035E-2</v>
      </c>
    </row>
    <row r="110" spans="1:57" x14ac:dyDescent="0.25">
      <c r="A110" s="1">
        <v>85</v>
      </c>
      <c r="B110" s="1" t="s">
        <v>131</v>
      </c>
      <c r="C110" s="1">
        <v>21060206</v>
      </c>
      <c r="D110" s="1">
        <v>1</v>
      </c>
      <c r="E110" s="1">
        <v>0</v>
      </c>
      <c r="F110">
        <f t="shared" si="145"/>
        <v>23.914686823781242</v>
      </c>
      <c r="G110">
        <f t="shared" si="146"/>
        <v>0.38510802529910076</v>
      </c>
      <c r="H110">
        <f t="shared" si="147"/>
        <v>266.33812663626389</v>
      </c>
      <c r="I110">
        <f t="shared" si="148"/>
        <v>15.427212670215702</v>
      </c>
      <c r="J110">
        <f t="shared" si="149"/>
        <v>3.070214743071328</v>
      </c>
      <c r="K110">
        <f t="shared" si="150"/>
        <v>37.565216064453125</v>
      </c>
      <c r="L110" s="1">
        <v>0.85175444099999997</v>
      </c>
      <c r="M110">
        <f t="shared" si="151"/>
        <v>2.550375801449547</v>
      </c>
      <c r="N110" s="1">
        <v>1</v>
      </c>
      <c r="O110">
        <f t="shared" si="152"/>
        <v>5.100751602899094</v>
      </c>
      <c r="P110" s="1">
        <v>45.073822021484375</v>
      </c>
      <c r="Q110" s="1">
        <v>37.565216064453125</v>
      </c>
      <c r="R110" s="1">
        <v>47.138072967529297</v>
      </c>
      <c r="S110" s="1">
        <v>399.78427124023437</v>
      </c>
      <c r="T110" s="1">
        <v>394.67239379882813</v>
      </c>
      <c r="U110" s="1">
        <v>42.510017395019531</v>
      </c>
      <c r="V110" s="1">
        <v>45.020122528076172</v>
      </c>
      <c r="W110" s="1">
        <v>33.492107391357422</v>
      </c>
      <c r="X110" s="1">
        <v>35.4697265625</v>
      </c>
      <c r="Y110" s="1">
        <v>499.92422485351562</v>
      </c>
      <c r="Z110" s="1">
        <v>1500.353271484375</v>
      </c>
      <c r="AA110" s="1">
        <v>0.19916984438896179</v>
      </c>
      <c r="AB110" s="1">
        <v>76.228141784667969</v>
      </c>
      <c r="AC110" s="1">
        <v>0.3595123291015625</v>
      </c>
      <c r="AD110" s="1">
        <v>-6.0667913407087326E-2</v>
      </c>
      <c r="AE110" s="1">
        <v>1</v>
      </c>
      <c r="AF110" s="1">
        <v>-0.21956524252891541</v>
      </c>
      <c r="AG110" s="1">
        <v>2.737391471862793</v>
      </c>
      <c r="AH110" s="1">
        <v>1</v>
      </c>
      <c r="AI110" s="1">
        <v>0</v>
      </c>
      <c r="AJ110" s="1">
        <v>0.15999999642372131</v>
      </c>
      <c r="AK110" s="1">
        <v>111115</v>
      </c>
      <c r="AL110">
        <f t="shared" si="153"/>
        <v>5.8693468538488736</v>
      </c>
      <c r="AM110">
        <f t="shared" si="154"/>
        <v>1.5427212670215703E-2</v>
      </c>
      <c r="AN110">
        <f t="shared" si="155"/>
        <v>310.7152160644531</v>
      </c>
      <c r="AO110">
        <f t="shared" si="156"/>
        <v>318.22382202148435</v>
      </c>
      <c r="AP110">
        <f t="shared" si="157"/>
        <v>240.05651807181857</v>
      </c>
      <c r="AQ110">
        <f t="shared" si="158"/>
        <v>-2.3584027278445849</v>
      </c>
      <c r="AR110">
        <f t="shared" si="159"/>
        <v>6.502015026304643</v>
      </c>
      <c r="AS110">
        <f t="shared" si="160"/>
        <v>85.296779825379602</v>
      </c>
      <c r="AT110">
        <f t="shared" si="161"/>
        <v>40.27665729730343</v>
      </c>
      <c r="AU110">
        <f t="shared" si="162"/>
        <v>41.31951904296875</v>
      </c>
      <c r="AV110">
        <f t="shared" si="163"/>
        <v>7.9525046305993152</v>
      </c>
      <c r="AW110">
        <f t="shared" si="164"/>
        <v>0.35807339422916867</v>
      </c>
      <c r="AX110">
        <f t="shared" si="165"/>
        <v>3.431800283233315</v>
      </c>
      <c r="AY110">
        <f t="shared" si="166"/>
        <v>4.5207043473660002</v>
      </c>
      <c r="AZ110">
        <f t="shared" si="167"/>
        <v>0.22607727774710565</v>
      </c>
      <c r="BA110">
        <f t="shared" si="168"/>
        <v>20.302460479891977</v>
      </c>
      <c r="BB110">
        <f t="shared" si="169"/>
        <v>0.67483343355406156</v>
      </c>
      <c r="BC110">
        <f t="shared" si="170"/>
        <v>53.035223303836347</v>
      </c>
      <c r="BD110">
        <f t="shared" si="171"/>
        <v>388.34296830911109</v>
      </c>
      <c r="BE110">
        <f t="shared" si="172"/>
        <v>3.2659809998954327E-2</v>
      </c>
    </row>
    <row r="111" spans="1:57" x14ac:dyDescent="0.25">
      <c r="A111" s="1">
        <v>86</v>
      </c>
      <c r="B111" s="1" t="s">
        <v>131</v>
      </c>
      <c r="C111" s="1">
        <v>21060206</v>
      </c>
      <c r="D111" s="1">
        <v>1</v>
      </c>
      <c r="E111" s="1">
        <v>0</v>
      </c>
      <c r="F111">
        <f t="shared" si="145"/>
        <v>23.832118687624593</v>
      </c>
      <c r="G111">
        <f t="shared" si="146"/>
        <v>0.38539077953459616</v>
      </c>
      <c r="H111">
        <f t="shared" si="147"/>
        <v>266.76479950288308</v>
      </c>
      <c r="I111">
        <f t="shared" si="148"/>
        <v>15.447768828863182</v>
      </c>
      <c r="J111">
        <f t="shared" si="149"/>
        <v>3.0721534223821245</v>
      </c>
      <c r="K111">
        <f t="shared" si="150"/>
        <v>37.571979522705078</v>
      </c>
      <c r="L111" s="1">
        <v>0.85175444099999997</v>
      </c>
      <c r="M111">
        <f t="shared" si="151"/>
        <v>2.550375801449547</v>
      </c>
      <c r="N111" s="1">
        <v>1</v>
      </c>
      <c r="O111">
        <f t="shared" si="152"/>
        <v>5.100751602899094</v>
      </c>
      <c r="P111" s="1">
        <v>45.073856353759766</v>
      </c>
      <c r="Q111" s="1">
        <v>37.571979522705078</v>
      </c>
      <c r="R111" s="1">
        <v>47.13671875</v>
      </c>
      <c r="S111" s="1">
        <v>399.7901611328125</v>
      </c>
      <c r="T111" s="1">
        <v>394.69088745117187</v>
      </c>
      <c r="U111" s="1">
        <v>42.512519836425781</v>
      </c>
      <c r="V111" s="1">
        <v>45.025970458984375</v>
      </c>
      <c r="W111" s="1">
        <v>33.49407958984375</v>
      </c>
      <c r="X111" s="1">
        <v>35.474334716796875</v>
      </c>
      <c r="Y111" s="1">
        <v>499.92098999023437</v>
      </c>
      <c r="Z111" s="1">
        <v>1500.370849609375</v>
      </c>
      <c r="AA111" s="1">
        <v>0.25963208079338074</v>
      </c>
      <c r="AB111" s="1">
        <v>76.228286743164063</v>
      </c>
      <c r="AC111" s="1">
        <v>0.3595123291015625</v>
      </c>
      <c r="AD111" s="1">
        <v>-6.0667913407087326E-2</v>
      </c>
      <c r="AE111" s="1">
        <v>1</v>
      </c>
      <c r="AF111" s="1">
        <v>-0.21956524252891541</v>
      </c>
      <c r="AG111" s="1">
        <v>2.737391471862793</v>
      </c>
      <c r="AH111" s="1">
        <v>1</v>
      </c>
      <c r="AI111" s="1">
        <v>0</v>
      </c>
      <c r="AJ111" s="1">
        <v>0.15999999642372131</v>
      </c>
      <c r="AK111" s="1">
        <v>111115</v>
      </c>
      <c r="AL111">
        <f t="shared" si="153"/>
        <v>5.8693088750239264</v>
      </c>
      <c r="AM111">
        <f t="shared" si="154"/>
        <v>1.5447768828863182E-2</v>
      </c>
      <c r="AN111">
        <f t="shared" si="155"/>
        <v>310.72197952270506</v>
      </c>
      <c r="AO111">
        <f t="shared" si="156"/>
        <v>318.22385635375974</v>
      </c>
      <c r="AP111">
        <f t="shared" si="157"/>
        <v>240.05933057175571</v>
      </c>
      <c r="AQ111">
        <f t="shared" si="158"/>
        <v>-2.3652677472919805</v>
      </c>
      <c r="AR111">
        <f t="shared" si="159"/>
        <v>6.5044060094188199</v>
      </c>
      <c r="AS111">
        <f t="shared" si="160"/>
        <v>85.32798370943469</v>
      </c>
      <c r="AT111">
        <f t="shared" si="161"/>
        <v>40.302013250450315</v>
      </c>
      <c r="AU111">
        <f t="shared" si="162"/>
        <v>41.322917938232422</v>
      </c>
      <c r="AV111">
        <f t="shared" si="163"/>
        <v>7.9539352914572357</v>
      </c>
      <c r="AW111">
        <f t="shared" si="164"/>
        <v>0.35831783053023647</v>
      </c>
      <c r="AX111">
        <f t="shared" si="165"/>
        <v>3.4322525870366953</v>
      </c>
      <c r="AY111">
        <f t="shared" si="166"/>
        <v>4.5216827044205399</v>
      </c>
      <c r="AZ111">
        <f t="shared" si="167"/>
        <v>0.22623318216863589</v>
      </c>
      <c r="BA111">
        <f t="shared" si="168"/>
        <v>20.335023629488443</v>
      </c>
      <c r="BB111">
        <f t="shared" si="169"/>
        <v>0.67588284397846699</v>
      </c>
      <c r="BC111">
        <f t="shared" si="170"/>
        <v>53.024332669179088</v>
      </c>
      <c r="BD111">
        <f t="shared" si="171"/>
        <v>388.3833150122382</v>
      </c>
      <c r="BE111">
        <f t="shared" si="172"/>
        <v>3.253698448565296E-2</v>
      </c>
    </row>
    <row r="112" spans="1:57" x14ac:dyDescent="0.25">
      <c r="A112" s="1">
        <v>87</v>
      </c>
      <c r="B112" s="1" t="s">
        <v>132</v>
      </c>
      <c r="C112" s="1">
        <v>21060206</v>
      </c>
      <c r="D112" s="1">
        <v>1</v>
      </c>
      <c r="E112" s="1">
        <v>0</v>
      </c>
      <c r="F112">
        <f t="shared" si="145"/>
        <v>23.998588891143598</v>
      </c>
      <c r="G112">
        <f t="shared" si="146"/>
        <v>0.38516763577120317</v>
      </c>
      <c r="H112">
        <f t="shared" si="147"/>
        <v>265.98280992973281</v>
      </c>
      <c r="I112">
        <f t="shared" si="148"/>
        <v>15.447828352408276</v>
      </c>
      <c r="J112">
        <f t="shared" si="149"/>
        <v>3.0737854834186784</v>
      </c>
      <c r="K112">
        <f t="shared" si="150"/>
        <v>37.577072143554687</v>
      </c>
      <c r="L112" s="1">
        <v>0.85175444099999997</v>
      </c>
      <c r="M112">
        <f t="shared" si="151"/>
        <v>2.550375801449547</v>
      </c>
      <c r="N112" s="1">
        <v>1</v>
      </c>
      <c r="O112">
        <f t="shared" si="152"/>
        <v>5.100751602899094</v>
      </c>
      <c r="P112" s="1">
        <v>45.074119567871094</v>
      </c>
      <c r="Q112" s="1">
        <v>37.577072143554687</v>
      </c>
      <c r="R112" s="1">
        <v>47.135257720947266</v>
      </c>
      <c r="S112" s="1">
        <v>399.81564331054687</v>
      </c>
      <c r="T112" s="1">
        <v>394.68801879882812</v>
      </c>
      <c r="U112" s="1">
        <v>42.514625549316406</v>
      </c>
      <c r="V112" s="1">
        <v>45.028076171875</v>
      </c>
      <c r="W112" s="1">
        <v>33.495365142822266</v>
      </c>
      <c r="X112" s="1">
        <v>35.475601196289063</v>
      </c>
      <c r="Y112" s="1">
        <v>499.92181396484375</v>
      </c>
      <c r="Z112" s="1">
        <v>1500.3843994140625</v>
      </c>
      <c r="AA112" s="1">
        <v>0.27148818969726563</v>
      </c>
      <c r="AB112" s="1">
        <v>76.228469848632812</v>
      </c>
      <c r="AC112" s="1">
        <v>0.3595123291015625</v>
      </c>
      <c r="AD112" s="1">
        <v>-6.0667913407087326E-2</v>
      </c>
      <c r="AE112" s="1">
        <v>1</v>
      </c>
      <c r="AF112" s="1">
        <v>-0.21956524252891541</v>
      </c>
      <c r="AG112" s="1">
        <v>2.737391471862793</v>
      </c>
      <c r="AH112" s="1">
        <v>1</v>
      </c>
      <c r="AI112" s="1">
        <v>0</v>
      </c>
      <c r="AJ112" s="1">
        <v>0.15999999642372131</v>
      </c>
      <c r="AK112" s="1">
        <v>111115</v>
      </c>
      <c r="AL112">
        <f t="shared" si="153"/>
        <v>5.8693185488755635</v>
      </c>
      <c r="AM112">
        <f t="shared" si="154"/>
        <v>1.5447828352408276E-2</v>
      </c>
      <c r="AN112">
        <f t="shared" si="155"/>
        <v>310.72707214355466</v>
      </c>
      <c r="AO112">
        <f t="shared" si="156"/>
        <v>318.22411956787107</v>
      </c>
      <c r="AP112">
        <f t="shared" si="157"/>
        <v>240.06149854045725</v>
      </c>
      <c r="AQ112">
        <f t="shared" si="158"/>
        <v>-2.365692241819394</v>
      </c>
      <c r="AR112">
        <f t="shared" si="159"/>
        <v>6.5062068302283933</v>
      </c>
      <c r="AS112">
        <f t="shared" si="160"/>
        <v>85.351402739000207</v>
      </c>
      <c r="AT112">
        <f t="shared" si="161"/>
        <v>40.323326567125207</v>
      </c>
      <c r="AU112">
        <f t="shared" si="162"/>
        <v>41.325595855712891</v>
      </c>
      <c r="AV112">
        <f t="shared" si="163"/>
        <v>7.955062635802201</v>
      </c>
      <c r="AW112">
        <f t="shared" si="164"/>
        <v>0.35812492858006761</v>
      </c>
      <c r="AX112">
        <f t="shared" si="165"/>
        <v>3.4324213468097149</v>
      </c>
      <c r="AY112">
        <f t="shared" si="166"/>
        <v>4.5226412889924861</v>
      </c>
      <c r="AZ112">
        <f t="shared" si="167"/>
        <v>0.22611014679727176</v>
      </c>
      <c r="BA112">
        <f t="shared" si="168"/>
        <v>20.275462606983272</v>
      </c>
      <c r="BB112">
        <f t="shared" si="169"/>
        <v>0.67390647108876101</v>
      </c>
      <c r="BC112">
        <f t="shared" si="170"/>
        <v>53.009833455233768</v>
      </c>
      <c r="BD112">
        <f t="shared" si="171"/>
        <v>388.33638721092058</v>
      </c>
      <c r="BE112">
        <f t="shared" si="172"/>
        <v>3.2759258266189341E-2</v>
      </c>
    </row>
    <row r="113" spans="1:115" x14ac:dyDescent="0.25">
      <c r="A113" s="1">
        <v>88</v>
      </c>
      <c r="B113" s="1" t="s">
        <v>132</v>
      </c>
      <c r="C113" s="1">
        <v>21060206</v>
      </c>
      <c r="D113" s="1">
        <v>1</v>
      </c>
      <c r="E113" s="1">
        <v>0</v>
      </c>
      <c r="F113">
        <f t="shared" si="145"/>
        <v>24.326591813460713</v>
      </c>
      <c r="G113">
        <f t="shared" si="146"/>
        <v>0.38510889896759565</v>
      </c>
      <c r="H113">
        <f t="shared" si="147"/>
        <v>264.54719437502393</v>
      </c>
      <c r="I113">
        <f t="shared" si="148"/>
        <v>15.443419745642673</v>
      </c>
      <c r="J113">
        <f t="shared" si="149"/>
        <v>3.0733577379421266</v>
      </c>
      <c r="K113">
        <f t="shared" si="150"/>
        <v>37.576259613037109</v>
      </c>
      <c r="L113" s="1">
        <v>0.85175444099999997</v>
      </c>
      <c r="M113">
        <f t="shared" si="151"/>
        <v>2.550375801449547</v>
      </c>
      <c r="N113" s="1">
        <v>1</v>
      </c>
      <c r="O113">
        <f t="shared" si="152"/>
        <v>5.100751602899094</v>
      </c>
      <c r="P113" s="1">
        <v>45.073631286621094</v>
      </c>
      <c r="Q113" s="1">
        <v>37.576259613037109</v>
      </c>
      <c r="R113" s="1">
        <v>47.132846832275391</v>
      </c>
      <c r="S113" s="1">
        <v>399.84848022460937</v>
      </c>
      <c r="T113" s="1">
        <v>394.66543579101562</v>
      </c>
      <c r="U113" s="1">
        <v>42.517097473144531</v>
      </c>
      <c r="V113" s="1">
        <v>45.029773712158203</v>
      </c>
      <c r="W113" s="1">
        <v>33.498264312744141</v>
      </c>
      <c r="X113" s="1">
        <v>35.477943420410156</v>
      </c>
      <c r="Y113" s="1">
        <v>499.93228149414062</v>
      </c>
      <c r="Z113" s="1">
        <v>1500.326416015625</v>
      </c>
      <c r="AA113" s="1">
        <v>0.29282557964324951</v>
      </c>
      <c r="AB113" s="1">
        <v>76.228713989257813</v>
      </c>
      <c r="AC113" s="1">
        <v>0.3595123291015625</v>
      </c>
      <c r="AD113" s="1">
        <v>-6.0667913407087326E-2</v>
      </c>
      <c r="AE113" s="1">
        <v>1</v>
      </c>
      <c r="AF113" s="1">
        <v>-0.21956524252891541</v>
      </c>
      <c r="AG113" s="1">
        <v>2.737391471862793</v>
      </c>
      <c r="AH113" s="1">
        <v>1</v>
      </c>
      <c r="AI113" s="1">
        <v>0</v>
      </c>
      <c r="AJ113" s="1">
        <v>0.15999999642372131</v>
      </c>
      <c r="AK113" s="1">
        <v>111115</v>
      </c>
      <c r="AL113">
        <f t="shared" si="153"/>
        <v>5.86944144262044</v>
      </c>
      <c r="AM113">
        <f t="shared" si="154"/>
        <v>1.5443419745642674E-2</v>
      </c>
      <c r="AN113">
        <f t="shared" si="155"/>
        <v>310.72625961303709</v>
      </c>
      <c r="AO113">
        <f t="shared" si="156"/>
        <v>318.22363128662107</v>
      </c>
      <c r="AP113">
        <f t="shared" si="157"/>
        <v>240.05222119691462</v>
      </c>
      <c r="AQ113">
        <f t="shared" si="158"/>
        <v>-2.3643824952330998</v>
      </c>
      <c r="AR113">
        <f t="shared" si="159"/>
        <v>6.5059194792472343</v>
      </c>
      <c r="AS113">
        <f t="shared" si="160"/>
        <v>85.347359791010661</v>
      </c>
      <c r="AT113">
        <f t="shared" si="161"/>
        <v>40.317586078852457</v>
      </c>
      <c r="AU113">
        <f t="shared" si="162"/>
        <v>41.324945449829102</v>
      </c>
      <c r="AV113">
        <f t="shared" si="163"/>
        <v>7.9547888165104554</v>
      </c>
      <c r="AW113">
        <f t="shared" si="164"/>
        <v>0.35807414953975875</v>
      </c>
      <c r="AX113">
        <f t="shared" si="165"/>
        <v>3.4325617413051077</v>
      </c>
      <c r="AY113">
        <f t="shared" si="166"/>
        <v>4.5222270752053477</v>
      </c>
      <c r="AZ113">
        <f t="shared" si="167"/>
        <v>0.22607775948996942</v>
      </c>
      <c r="BA113">
        <f t="shared" si="168"/>
        <v>20.166092416674292</v>
      </c>
      <c r="BB113">
        <f t="shared" si="169"/>
        <v>0.67030748168964993</v>
      </c>
      <c r="BC113">
        <f t="shared" si="170"/>
        <v>53.013853283431501</v>
      </c>
      <c r="BD113">
        <f t="shared" si="171"/>
        <v>388.22699269382457</v>
      </c>
      <c r="BE113">
        <f t="shared" si="172"/>
        <v>3.3218874358430107E-2</v>
      </c>
    </row>
    <row r="114" spans="1:115" x14ac:dyDescent="0.25">
      <c r="A114" s="1">
        <v>89</v>
      </c>
      <c r="B114" s="1" t="s">
        <v>133</v>
      </c>
      <c r="C114" s="1">
        <v>21060206</v>
      </c>
      <c r="D114" s="1">
        <v>1</v>
      </c>
      <c r="E114" s="1">
        <v>0</v>
      </c>
      <c r="F114">
        <f t="shared" si="145"/>
        <v>24.509643107725175</v>
      </c>
      <c r="G114">
        <f t="shared" si="146"/>
        <v>0.38571902141874026</v>
      </c>
      <c r="H114">
        <f t="shared" si="147"/>
        <v>263.91569435061609</v>
      </c>
      <c r="I114">
        <f t="shared" si="148"/>
        <v>15.454445786168449</v>
      </c>
      <c r="J114">
        <f t="shared" si="149"/>
        <v>3.0710891145453747</v>
      </c>
      <c r="K114">
        <f t="shared" si="150"/>
        <v>37.570358276367188</v>
      </c>
      <c r="L114" s="1">
        <v>0.85175444099999997</v>
      </c>
      <c r="M114">
        <f t="shared" si="151"/>
        <v>2.550375801449547</v>
      </c>
      <c r="N114" s="1">
        <v>1</v>
      </c>
      <c r="O114">
        <f t="shared" si="152"/>
        <v>5.100751602899094</v>
      </c>
      <c r="P114" s="1">
        <v>45.073589324951172</v>
      </c>
      <c r="Q114" s="1">
        <v>37.570358276367188</v>
      </c>
      <c r="R114" s="1">
        <v>47.130081176757813</v>
      </c>
      <c r="S114" s="1">
        <v>399.857666015625</v>
      </c>
      <c r="T114" s="1">
        <v>394.642822265625</v>
      </c>
      <c r="U114" s="1">
        <v>42.517463684082031</v>
      </c>
      <c r="V114" s="1">
        <v>45.031894683837891</v>
      </c>
      <c r="W114" s="1">
        <v>33.498821258544922</v>
      </c>
      <c r="X114" s="1">
        <v>35.479900360107422</v>
      </c>
      <c r="Y114" s="1">
        <v>499.93896484375</v>
      </c>
      <c r="Z114" s="1">
        <v>1500.30224609375</v>
      </c>
      <c r="AA114" s="1">
        <v>0.13040773570537567</v>
      </c>
      <c r="AB114" s="1">
        <v>76.229164123535156</v>
      </c>
      <c r="AC114" s="1">
        <v>0.3595123291015625</v>
      </c>
      <c r="AD114" s="1">
        <v>-6.0667913407087326E-2</v>
      </c>
      <c r="AE114" s="1">
        <v>1</v>
      </c>
      <c r="AF114" s="1">
        <v>-0.21956524252891541</v>
      </c>
      <c r="AG114" s="1">
        <v>2.737391471862793</v>
      </c>
      <c r="AH114" s="1">
        <v>1</v>
      </c>
      <c r="AI114" s="1">
        <v>0</v>
      </c>
      <c r="AJ114" s="1">
        <v>0.15999999642372131</v>
      </c>
      <c r="AK114" s="1">
        <v>111115</v>
      </c>
      <c r="AL114">
        <f t="shared" si="153"/>
        <v>5.8695199083059419</v>
      </c>
      <c r="AM114">
        <f t="shared" si="154"/>
        <v>1.5454445786168449E-2</v>
      </c>
      <c r="AN114">
        <f t="shared" si="155"/>
        <v>310.72035827636716</v>
      </c>
      <c r="AO114">
        <f t="shared" si="156"/>
        <v>318.22358932495115</v>
      </c>
      <c r="AP114">
        <f t="shared" si="157"/>
        <v>240.04835400950105</v>
      </c>
      <c r="AQ114">
        <f t="shared" si="158"/>
        <v>-2.3672720911843403</v>
      </c>
      <c r="AR114">
        <f t="shared" si="159"/>
        <v>6.5038328051934036</v>
      </c>
      <c r="AS114">
        <f t="shared" si="160"/>
        <v>85.31948211649609</v>
      </c>
      <c r="AT114">
        <f t="shared" si="161"/>
        <v>40.287587432658199</v>
      </c>
      <c r="AU114">
        <f t="shared" si="162"/>
        <v>41.32197380065918</v>
      </c>
      <c r="AV114">
        <f t="shared" si="163"/>
        <v>7.9535378633041294</v>
      </c>
      <c r="AW114">
        <f t="shared" si="164"/>
        <v>0.35860155854109493</v>
      </c>
      <c r="AX114">
        <f t="shared" si="165"/>
        <v>3.4327436906480289</v>
      </c>
      <c r="AY114">
        <f t="shared" si="166"/>
        <v>4.5207941726561005</v>
      </c>
      <c r="AZ114">
        <f t="shared" si="167"/>
        <v>0.22641415003778689</v>
      </c>
      <c r="BA114">
        <f t="shared" si="168"/>
        <v>20.118072779429856</v>
      </c>
      <c r="BB114">
        <f t="shared" si="169"/>
        <v>0.66874570994472693</v>
      </c>
      <c r="BC114">
        <f t="shared" si="170"/>
        <v>53.039342543742976</v>
      </c>
      <c r="BD114">
        <f t="shared" si="171"/>
        <v>388.15593155394578</v>
      </c>
      <c r="BE114">
        <f t="shared" si="172"/>
        <v>3.3491059925612771E-2</v>
      </c>
    </row>
    <row r="115" spans="1:115" x14ac:dyDescent="0.25">
      <c r="A115" s="1">
        <v>90</v>
      </c>
      <c r="B115" s="1" t="s">
        <v>133</v>
      </c>
      <c r="C115" s="1">
        <v>21060206</v>
      </c>
      <c r="D115" s="1">
        <v>1</v>
      </c>
      <c r="E115" s="1">
        <v>0</v>
      </c>
      <c r="F115">
        <f t="shared" si="145"/>
        <v>24.517784708841479</v>
      </c>
      <c r="G115">
        <f t="shared" si="146"/>
        <v>0.38580793713890199</v>
      </c>
      <c r="H115">
        <f t="shared" si="147"/>
        <v>263.89173185798171</v>
      </c>
      <c r="I115">
        <f t="shared" si="148"/>
        <v>15.455296825548629</v>
      </c>
      <c r="J115">
        <f t="shared" si="149"/>
        <v>3.0706184747309959</v>
      </c>
      <c r="K115">
        <f t="shared" si="150"/>
        <v>37.56903076171875</v>
      </c>
      <c r="L115" s="1">
        <v>0.85175444099999997</v>
      </c>
      <c r="M115">
        <f t="shared" si="151"/>
        <v>2.550375801449547</v>
      </c>
      <c r="N115" s="1">
        <v>1</v>
      </c>
      <c r="O115">
        <f t="shared" si="152"/>
        <v>5.100751602899094</v>
      </c>
      <c r="P115" s="1">
        <v>45.073265075683594</v>
      </c>
      <c r="Q115" s="1">
        <v>37.56903076171875</v>
      </c>
      <c r="R115" s="1">
        <v>47.127967834472656</v>
      </c>
      <c r="S115" s="1">
        <v>399.8427734375</v>
      </c>
      <c r="T115" s="1">
        <v>394.62637329101562</v>
      </c>
      <c r="U115" s="1">
        <v>42.517154693603516</v>
      </c>
      <c r="V115" s="1">
        <v>45.03179931640625</v>
      </c>
      <c r="W115" s="1">
        <v>33.499221801757813</v>
      </c>
      <c r="X115" s="1">
        <v>35.480506896972656</v>
      </c>
      <c r="Y115" s="1">
        <v>499.924072265625</v>
      </c>
      <c r="Z115" s="1">
        <v>1500.293212890625</v>
      </c>
      <c r="AA115" s="1">
        <v>0.11855208873748779</v>
      </c>
      <c r="AB115" s="1">
        <v>76.229354858398438</v>
      </c>
      <c r="AC115" s="1">
        <v>0.3595123291015625</v>
      </c>
      <c r="AD115" s="1">
        <v>-6.0667913407087326E-2</v>
      </c>
      <c r="AE115" s="1">
        <v>1</v>
      </c>
      <c r="AF115" s="1">
        <v>-0.21956524252891541</v>
      </c>
      <c r="AG115" s="1">
        <v>2.737391471862793</v>
      </c>
      <c r="AH115" s="1">
        <v>1</v>
      </c>
      <c r="AI115" s="1">
        <v>0</v>
      </c>
      <c r="AJ115" s="1">
        <v>0.15999999642372131</v>
      </c>
      <c r="AK115" s="1">
        <v>111115</v>
      </c>
      <c r="AL115">
        <f t="shared" si="153"/>
        <v>5.8693450623948671</v>
      </c>
      <c r="AM115">
        <f t="shared" si="154"/>
        <v>1.545529682554863E-2</v>
      </c>
      <c r="AN115">
        <f t="shared" si="155"/>
        <v>310.71903076171873</v>
      </c>
      <c r="AO115">
        <f t="shared" si="156"/>
        <v>318.22326507568357</v>
      </c>
      <c r="AP115">
        <f t="shared" si="157"/>
        <v>240.04690869703336</v>
      </c>
      <c r="AQ115">
        <f t="shared" si="158"/>
        <v>-2.3674575567592666</v>
      </c>
      <c r="AR115">
        <f t="shared" si="159"/>
        <v>6.5033634847335122</v>
      </c>
      <c r="AS115">
        <f t="shared" si="160"/>
        <v>85.313111947673988</v>
      </c>
      <c r="AT115">
        <f t="shared" si="161"/>
        <v>40.281312631267738</v>
      </c>
      <c r="AU115">
        <f t="shared" si="162"/>
        <v>41.321147918701172</v>
      </c>
      <c r="AV115">
        <f t="shared" si="163"/>
        <v>7.9531902281340221</v>
      </c>
      <c r="AW115">
        <f t="shared" si="164"/>
        <v>0.35867841028821112</v>
      </c>
      <c r="AX115">
        <f t="shared" si="165"/>
        <v>3.4327450100025163</v>
      </c>
      <c r="AY115">
        <f t="shared" si="166"/>
        <v>4.5204452181315062</v>
      </c>
      <c r="AZ115">
        <f t="shared" si="167"/>
        <v>0.22646316824943932</v>
      </c>
      <c r="BA115">
        <f t="shared" si="168"/>
        <v>20.116296471999416</v>
      </c>
      <c r="BB115">
        <f t="shared" si="169"/>
        <v>0.66871286289671228</v>
      </c>
      <c r="BC115">
        <f t="shared" si="170"/>
        <v>53.044074128182771</v>
      </c>
      <c r="BD115">
        <f t="shared" si="171"/>
        <v>388.13732776719053</v>
      </c>
      <c r="BE115">
        <f t="shared" si="172"/>
        <v>3.3506779598757974E-2</v>
      </c>
      <c r="BF115">
        <f>AVERAGE(F101:F115)</f>
        <v>23.98578851846602</v>
      </c>
      <c r="BG115">
        <f>AVERAGE(P101:P115)</f>
        <v>45.072780354817709</v>
      </c>
      <c r="BH115">
        <f>AVERAGE(Q101:Q115)</f>
        <v>37.561803436279298</v>
      </c>
      <c r="BI115">
        <f>AVERAGE(C101:C115)</f>
        <v>21060206</v>
      </c>
      <c r="BJ115">
        <f t="shared" ref="BJ115:DK115" si="173">AVERAGE(D101:D115)</f>
        <v>1</v>
      </c>
      <c r="BK115">
        <f t="shared" si="173"/>
        <v>0</v>
      </c>
      <c r="BL115">
        <f t="shared" si="173"/>
        <v>23.98578851846602</v>
      </c>
      <c r="BM115">
        <f t="shared" si="173"/>
        <v>0.38564832989490411</v>
      </c>
      <c r="BN115">
        <f t="shared" si="173"/>
        <v>266.19657064900298</v>
      </c>
      <c r="BO115">
        <f t="shared" si="173"/>
        <v>15.441027508377868</v>
      </c>
      <c r="BP115">
        <f t="shared" si="173"/>
        <v>3.0689988041928653</v>
      </c>
      <c r="BQ115">
        <f t="shared" si="173"/>
        <v>37.561803436279298</v>
      </c>
      <c r="BR115">
        <f t="shared" si="173"/>
        <v>0.8517544410000002</v>
      </c>
      <c r="BS115">
        <f t="shared" si="173"/>
        <v>2.550375801449547</v>
      </c>
      <c r="BT115">
        <f t="shared" si="173"/>
        <v>1</v>
      </c>
      <c r="BU115">
        <f t="shared" si="173"/>
        <v>5.100751602899094</v>
      </c>
      <c r="BV115">
        <f t="shared" si="173"/>
        <v>45.072780354817709</v>
      </c>
      <c r="BW115">
        <f t="shared" si="173"/>
        <v>37.561803436279298</v>
      </c>
      <c r="BX115">
        <f t="shared" si="173"/>
        <v>47.138538360595703</v>
      </c>
      <c r="BY115">
        <f t="shared" si="173"/>
        <v>399.81708170572915</v>
      </c>
      <c r="BZ115">
        <f t="shared" si="173"/>
        <v>394.69208984375001</v>
      </c>
      <c r="CA115">
        <f t="shared" si="173"/>
        <v>42.507755533854166</v>
      </c>
      <c r="CB115">
        <f t="shared" si="173"/>
        <v>45.020118204752606</v>
      </c>
      <c r="CC115">
        <f t="shared" si="173"/>
        <v>33.492226155598956</v>
      </c>
      <c r="CD115">
        <f t="shared" si="173"/>
        <v>35.471737416585285</v>
      </c>
      <c r="CE115">
        <f t="shared" si="173"/>
        <v>499.92227986653648</v>
      </c>
      <c r="CF115">
        <f t="shared" si="173"/>
        <v>1500.15869140625</v>
      </c>
      <c r="CG115">
        <f t="shared" si="173"/>
        <v>0.27788981993993123</v>
      </c>
      <c r="CH115">
        <f t="shared" si="173"/>
        <v>76.228382873535153</v>
      </c>
      <c r="CI115">
        <f t="shared" si="173"/>
        <v>0.3595123291015625</v>
      </c>
      <c r="CJ115">
        <f t="shared" si="173"/>
        <v>-6.0667913407087326E-2</v>
      </c>
      <c r="CK115">
        <f t="shared" si="173"/>
        <v>1</v>
      </c>
      <c r="CL115">
        <f t="shared" si="173"/>
        <v>-0.21956524252891541</v>
      </c>
      <c r="CM115">
        <f t="shared" si="173"/>
        <v>2.737391471862793</v>
      </c>
      <c r="CN115">
        <f t="shared" si="173"/>
        <v>1</v>
      </c>
      <c r="CO115">
        <f t="shared" si="173"/>
        <v>0</v>
      </c>
      <c r="CP115">
        <f t="shared" si="173"/>
        <v>0.15999999642372131</v>
      </c>
      <c r="CQ115">
        <f t="shared" si="173"/>
        <v>111115</v>
      </c>
      <c r="CR115">
        <f t="shared" si="173"/>
        <v>5.869324018781799</v>
      </c>
      <c r="CS115">
        <f t="shared" si="173"/>
        <v>1.5441027508377865E-2</v>
      </c>
      <c r="CT115">
        <f t="shared" si="173"/>
        <v>310.7118034362793</v>
      </c>
      <c r="CU115">
        <f t="shared" si="173"/>
        <v>318.2227803548177</v>
      </c>
      <c r="CV115">
        <f t="shared" si="173"/>
        <v>240.02538526001445</v>
      </c>
      <c r="CW115">
        <f t="shared" si="173"/>
        <v>-2.3626503716209259</v>
      </c>
      <c r="CX115">
        <f t="shared" si="173"/>
        <v>6.5008096137675313</v>
      </c>
      <c r="CY115">
        <f t="shared" si="173"/>
        <v>85.280696773248366</v>
      </c>
      <c r="CZ115">
        <f t="shared" si="173"/>
        <v>40.260578568495774</v>
      </c>
      <c r="DA115">
        <f t="shared" si="173"/>
        <v>41.3172918955485</v>
      </c>
      <c r="DB115">
        <f t="shared" si="173"/>
        <v>7.9515675549931908</v>
      </c>
      <c r="DC115">
        <f t="shared" si="173"/>
        <v>0.35854044097820065</v>
      </c>
      <c r="DD115">
        <f t="shared" si="173"/>
        <v>3.431810809574666</v>
      </c>
      <c r="DE115">
        <f t="shared" si="173"/>
        <v>4.5197567454185235</v>
      </c>
      <c r="DF115">
        <f t="shared" si="173"/>
        <v>0.22637516902894522</v>
      </c>
      <c r="DG115">
        <f t="shared" si="173"/>
        <v>20.291733667501791</v>
      </c>
      <c r="DH115">
        <f t="shared" si="173"/>
        <v>0.67444093321984944</v>
      </c>
      <c r="DI115">
        <f t="shared" si="173"/>
        <v>53.050154117669145</v>
      </c>
      <c r="DJ115">
        <f t="shared" si="173"/>
        <v>388.34384609051085</v>
      </c>
      <c r="DK115">
        <f t="shared" si="173"/>
        <v>3.2766114740511117E-2</v>
      </c>
    </row>
    <row r="116" spans="1:115" x14ac:dyDescent="0.25">
      <c r="A116" s="1" t="s">
        <v>9</v>
      </c>
      <c r="B116" s="1" t="s"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stm-as5_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2015-06-22T22:24:00Z</dcterms:created>
  <dcterms:modified xsi:type="dcterms:W3CDTF">2015-07-22T17:05:18Z</dcterms:modified>
</cp:coreProperties>
</file>