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2015\licor data\"/>
    </mc:Choice>
  </mc:AlternateContent>
  <bookViews>
    <workbookView xWindow="0" yWindow="0" windowWidth="16170" windowHeight="6240"/>
  </bookViews>
  <sheets>
    <sheet name="stm-as6_" sheetId="1" r:id="rId1"/>
  </sheets>
  <calcPr calcId="152511"/>
</workbook>
</file>

<file path=xl/calcChain.xml><?xml version="1.0" encoding="utf-8"?>
<calcChain xmlns="http://schemas.openxmlformats.org/spreadsheetml/2006/main">
  <c r="DD98" i="1" l="1"/>
  <c r="DC98" i="1"/>
  <c r="DA98" i="1"/>
  <c r="CZ98" i="1"/>
  <c r="CU98" i="1"/>
  <c r="CT98" i="1"/>
  <c r="CS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S98" i="1"/>
  <c r="BQ98" i="1"/>
  <c r="BJ98" i="1"/>
  <c r="BI98" i="1"/>
  <c r="BH98" i="1"/>
  <c r="DD81" i="1"/>
  <c r="DC81" i="1"/>
  <c r="DA81" i="1"/>
  <c r="CZ81" i="1"/>
  <c r="CU81" i="1"/>
  <c r="CT81" i="1"/>
  <c r="CS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S81" i="1"/>
  <c r="BQ81" i="1"/>
  <c r="BJ81" i="1"/>
  <c r="BI81" i="1"/>
  <c r="BH81" i="1"/>
  <c r="DD64" i="1"/>
  <c r="DC64" i="1"/>
  <c r="DA64" i="1"/>
  <c r="CZ64" i="1"/>
  <c r="CU64" i="1"/>
  <c r="CT64" i="1"/>
  <c r="CS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S64" i="1"/>
  <c r="BQ64" i="1"/>
  <c r="BJ64" i="1"/>
  <c r="BI64" i="1"/>
  <c r="BH64" i="1"/>
  <c r="DD47" i="1"/>
  <c r="DC47" i="1"/>
  <c r="DA47" i="1"/>
  <c r="CZ47" i="1"/>
  <c r="CU47" i="1"/>
  <c r="CT47" i="1"/>
  <c r="CS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S47" i="1"/>
  <c r="BQ47" i="1"/>
  <c r="BJ47" i="1"/>
  <c r="BI47" i="1"/>
  <c r="BH47" i="1"/>
  <c r="DD30" i="1"/>
  <c r="DC30" i="1"/>
  <c r="DA30" i="1"/>
  <c r="CZ30" i="1"/>
  <c r="CU30" i="1"/>
  <c r="CT30" i="1"/>
  <c r="CS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S30" i="1"/>
  <c r="BQ30" i="1"/>
  <c r="BJ30" i="1"/>
  <c r="BI30" i="1"/>
  <c r="BH30" i="1"/>
  <c r="BG98" i="1" l="1"/>
  <c r="BF98" i="1"/>
  <c r="BG81" i="1"/>
  <c r="BF81" i="1"/>
  <c r="BG64" i="1"/>
  <c r="BF64" i="1"/>
  <c r="BG47" i="1"/>
  <c r="BF47" i="1"/>
  <c r="BG30" i="1"/>
  <c r="BF30" i="1"/>
  <c r="E16" i="1"/>
  <c r="L16" i="1"/>
  <c r="AK16" i="1"/>
  <c r="AM16" i="1"/>
  <c r="AN16" i="1"/>
  <c r="AO16" i="1"/>
  <c r="AT16" i="1"/>
  <c r="AU16" i="1" s="1"/>
  <c r="AW16" i="1"/>
  <c r="L17" i="1"/>
  <c r="N17" i="1" s="1"/>
  <c r="AK17" i="1"/>
  <c r="AL17" i="1" s="1"/>
  <c r="AM17" i="1"/>
  <c r="AN17" i="1"/>
  <c r="AO17" i="1"/>
  <c r="AT17" i="1"/>
  <c r="AU17" i="1"/>
  <c r="AW17" i="1"/>
  <c r="L18" i="1"/>
  <c r="N18" i="1" s="1"/>
  <c r="AK18" i="1"/>
  <c r="AL18" i="1" s="1"/>
  <c r="AM18" i="1"/>
  <c r="AN18" i="1"/>
  <c r="AO18" i="1"/>
  <c r="AT18" i="1"/>
  <c r="AU18" i="1" s="1"/>
  <c r="AW18" i="1"/>
  <c r="L19" i="1"/>
  <c r="N19" i="1" s="1"/>
  <c r="AK19" i="1"/>
  <c r="AL19" i="1" s="1"/>
  <c r="AM19" i="1"/>
  <c r="AN19" i="1"/>
  <c r="AO19" i="1"/>
  <c r="AT19" i="1"/>
  <c r="AU19" i="1"/>
  <c r="AW19" i="1"/>
  <c r="L20" i="1"/>
  <c r="N20" i="1" s="1"/>
  <c r="AK20" i="1"/>
  <c r="AL20" i="1" s="1"/>
  <c r="AM20" i="1"/>
  <c r="AN20" i="1"/>
  <c r="AO20" i="1"/>
  <c r="AT20" i="1"/>
  <c r="AU20" i="1"/>
  <c r="AW20" i="1"/>
  <c r="E21" i="1"/>
  <c r="L21" i="1"/>
  <c r="N21" i="1" s="1"/>
  <c r="AK21" i="1"/>
  <c r="AL21" i="1" s="1"/>
  <c r="AM21" i="1"/>
  <c r="AN21" i="1"/>
  <c r="AO21" i="1"/>
  <c r="AT21" i="1"/>
  <c r="AU21" i="1"/>
  <c r="AW21" i="1"/>
  <c r="L22" i="1"/>
  <c r="N22" i="1" s="1"/>
  <c r="AK22" i="1"/>
  <c r="AL22" i="1" s="1"/>
  <c r="AM22" i="1"/>
  <c r="AN22" i="1"/>
  <c r="AO22" i="1"/>
  <c r="AT22" i="1"/>
  <c r="AU22" i="1" s="1"/>
  <c r="AW22" i="1"/>
  <c r="L23" i="1"/>
  <c r="N23" i="1" s="1"/>
  <c r="AK23" i="1"/>
  <c r="AL23" i="1" s="1"/>
  <c r="AP23" i="1" s="1"/>
  <c r="J23" i="1" s="1"/>
  <c r="AQ23" i="1" s="1"/>
  <c r="AM23" i="1"/>
  <c r="AN23" i="1"/>
  <c r="AO23" i="1"/>
  <c r="AT23" i="1"/>
  <c r="AU23" i="1" s="1"/>
  <c r="AW23" i="1"/>
  <c r="L24" i="1"/>
  <c r="N24" i="1"/>
  <c r="AK24" i="1"/>
  <c r="E24" i="1" s="1"/>
  <c r="AL24" i="1"/>
  <c r="H24" i="1" s="1"/>
  <c r="AM24" i="1"/>
  <c r="AN24" i="1"/>
  <c r="AP24" i="1" s="1"/>
  <c r="J24" i="1" s="1"/>
  <c r="AQ24" i="1" s="1"/>
  <c r="AO24" i="1"/>
  <c r="AT24" i="1"/>
  <c r="AU24" i="1" s="1"/>
  <c r="AX24" i="1" s="1"/>
  <c r="AW24" i="1"/>
  <c r="L25" i="1"/>
  <c r="N25" i="1" s="1"/>
  <c r="AK25" i="1"/>
  <c r="E25" i="1" s="1"/>
  <c r="AL25" i="1"/>
  <c r="AM25" i="1"/>
  <c r="AN25" i="1"/>
  <c r="AO25" i="1"/>
  <c r="AP25" i="1"/>
  <c r="J25" i="1" s="1"/>
  <c r="AQ25" i="1" s="1"/>
  <c r="AT25" i="1"/>
  <c r="AU25" i="1" s="1"/>
  <c r="AW25" i="1"/>
  <c r="L26" i="1"/>
  <c r="N26" i="1"/>
  <c r="AK26" i="1"/>
  <c r="E26" i="1" s="1"/>
  <c r="AL26" i="1"/>
  <c r="H26" i="1" s="1"/>
  <c r="AM26" i="1"/>
  <c r="AN26" i="1"/>
  <c r="AP26" i="1" s="1"/>
  <c r="J26" i="1" s="1"/>
  <c r="AQ26" i="1" s="1"/>
  <c r="I26" i="1" s="1"/>
  <c r="AO26" i="1"/>
  <c r="AT26" i="1"/>
  <c r="AU26" i="1" s="1"/>
  <c r="AX26" i="1" s="1"/>
  <c r="AW26" i="1"/>
  <c r="L27" i="1"/>
  <c r="N27" i="1" s="1"/>
  <c r="AK27" i="1"/>
  <c r="E27" i="1" s="1"/>
  <c r="AM27" i="1"/>
  <c r="AN27" i="1"/>
  <c r="AO27" i="1"/>
  <c r="AT27" i="1"/>
  <c r="AU27" i="1" s="1"/>
  <c r="AX27" i="1" s="1"/>
  <c r="AW27" i="1"/>
  <c r="L28" i="1"/>
  <c r="N28" i="1" s="1"/>
  <c r="AK28" i="1"/>
  <c r="E28" i="1" s="1"/>
  <c r="AL28" i="1"/>
  <c r="H28" i="1" s="1"/>
  <c r="AM28" i="1"/>
  <c r="AN28" i="1"/>
  <c r="AO28" i="1"/>
  <c r="AP28" i="1" s="1"/>
  <c r="J28" i="1" s="1"/>
  <c r="AQ28" i="1" s="1"/>
  <c r="AT28" i="1"/>
  <c r="AU28" i="1" s="1"/>
  <c r="AW28" i="1"/>
  <c r="AX28" i="1"/>
  <c r="L29" i="1"/>
  <c r="N29" i="1"/>
  <c r="AK29" i="1"/>
  <c r="E29" i="1" s="1"/>
  <c r="AM29" i="1"/>
  <c r="AN29" i="1"/>
  <c r="AO29" i="1"/>
  <c r="AT29" i="1"/>
  <c r="AU29" i="1" s="1"/>
  <c r="AW29" i="1"/>
  <c r="L30" i="1"/>
  <c r="N30" i="1"/>
  <c r="AK30" i="1"/>
  <c r="E30" i="1" s="1"/>
  <c r="AM30" i="1"/>
  <c r="AN30" i="1"/>
  <c r="AO30" i="1"/>
  <c r="AT30" i="1"/>
  <c r="AU30" i="1" s="1"/>
  <c r="AW30" i="1"/>
  <c r="AX30" i="1"/>
  <c r="L33" i="1"/>
  <c r="BR47" i="1" s="1"/>
  <c r="AK33" i="1"/>
  <c r="AM33" i="1"/>
  <c r="AN33" i="1"/>
  <c r="AO33" i="1"/>
  <c r="AT33" i="1"/>
  <c r="AU33" i="1" s="1"/>
  <c r="AX33" i="1" s="1"/>
  <c r="AW33" i="1"/>
  <c r="L34" i="1"/>
  <c r="N34" i="1" s="1"/>
  <c r="AK34" i="1"/>
  <c r="E34" i="1" s="1"/>
  <c r="AL34" i="1"/>
  <c r="H34" i="1" s="1"/>
  <c r="AM34" i="1"/>
  <c r="AN34" i="1"/>
  <c r="AO34" i="1"/>
  <c r="AT34" i="1"/>
  <c r="AU34" i="1" s="1"/>
  <c r="AX34" i="1" s="1"/>
  <c r="AW34" i="1"/>
  <c r="L35" i="1"/>
  <c r="N35" i="1" s="1"/>
  <c r="AK35" i="1"/>
  <c r="E35" i="1" s="1"/>
  <c r="AM35" i="1"/>
  <c r="AN35" i="1"/>
  <c r="AO35" i="1"/>
  <c r="AT35" i="1"/>
  <c r="AU35" i="1" s="1"/>
  <c r="AX35" i="1" s="1"/>
  <c r="AW35" i="1"/>
  <c r="L36" i="1"/>
  <c r="N36" i="1"/>
  <c r="AK36" i="1"/>
  <c r="E36" i="1" s="1"/>
  <c r="AL36" i="1"/>
  <c r="H36" i="1" s="1"/>
  <c r="AM36" i="1"/>
  <c r="AN36" i="1"/>
  <c r="AO36" i="1"/>
  <c r="AP36" i="1"/>
  <c r="J36" i="1" s="1"/>
  <c r="AQ36" i="1" s="1"/>
  <c r="I36" i="1" s="1"/>
  <c r="AT36" i="1"/>
  <c r="AU36" i="1" s="1"/>
  <c r="AX36" i="1" s="1"/>
  <c r="AW36" i="1"/>
  <c r="L37" i="1"/>
  <c r="N37" i="1"/>
  <c r="AK37" i="1"/>
  <c r="E37" i="1" s="1"/>
  <c r="AM37" i="1"/>
  <c r="AN37" i="1"/>
  <c r="AO37" i="1"/>
  <c r="AT37" i="1"/>
  <c r="AU37" i="1" s="1"/>
  <c r="AX37" i="1" s="1"/>
  <c r="AW37" i="1"/>
  <c r="L38" i="1"/>
  <c r="N38" i="1" s="1"/>
  <c r="AK38" i="1"/>
  <c r="E38" i="1" s="1"/>
  <c r="AL38" i="1"/>
  <c r="H38" i="1" s="1"/>
  <c r="AM38" i="1"/>
  <c r="AN38" i="1"/>
  <c r="AP38" i="1" s="1"/>
  <c r="J38" i="1" s="1"/>
  <c r="AQ38" i="1" s="1"/>
  <c r="AO38" i="1"/>
  <c r="AT38" i="1"/>
  <c r="AU38" i="1" s="1"/>
  <c r="AX38" i="1" s="1"/>
  <c r="AW38" i="1"/>
  <c r="L39" i="1"/>
  <c r="N39" i="1"/>
  <c r="AK39" i="1"/>
  <c r="E39" i="1" s="1"/>
  <c r="AM39" i="1"/>
  <c r="AN39" i="1"/>
  <c r="AO39" i="1"/>
  <c r="AT39" i="1"/>
  <c r="AU39" i="1" s="1"/>
  <c r="AW39" i="1"/>
  <c r="AX39" i="1"/>
  <c r="L40" i="1"/>
  <c r="N40" i="1"/>
  <c r="AK40" i="1"/>
  <c r="E40" i="1" s="1"/>
  <c r="AM40" i="1"/>
  <c r="AN40" i="1"/>
  <c r="AO40" i="1"/>
  <c r="AT40" i="1"/>
  <c r="AU40" i="1" s="1"/>
  <c r="AW40" i="1"/>
  <c r="L41" i="1"/>
  <c r="N41" i="1" s="1"/>
  <c r="AK41" i="1"/>
  <c r="E41" i="1" s="1"/>
  <c r="AM41" i="1"/>
  <c r="AN41" i="1"/>
  <c r="AO41" i="1"/>
  <c r="AT41" i="1"/>
  <c r="AU41" i="1" s="1"/>
  <c r="AW41" i="1"/>
  <c r="AX41" i="1"/>
  <c r="L42" i="1"/>
  <c r="N42" i="1" s="1"/>
  <c r="AK42" i="1"/>
  <c r="E42" i="1" s="1"/>
  <c r="AL42" i="1"/>
  <c r="H42" i="1" s="1"/>
  <c r="AM42" i="1"/>
  <c r="AN42" i="1"/>
  <c r="AO42" i="1"/>
  <c r="AT42" i="1"/>
  <c r="AU42" i="1" s="1"/>
  <c r="AW42" i="1"/>
  <c r="L43" i="1"/>
  <c r="N43" i="1" s="1"/>
  <c r="AK43" i="1"/>
  <c r="E43" i="1" s="1"/>
  <c r="AL43" i="1"/>
  <c r="H43" i="1" s="1"/>
  <c r="AM43" i="1"/>
  <c r="AN43" i="1"/>
  <c r="AO43" i="1"/>
  <c r="AP43" i="1"/>
  <c r="J43" i="1" s="1"/>
  <c r="AQ43" i="1" s="1"/>
  <c r="AT43" i="1"/>
  <c r="AU43" i="1" s="1"/>
  <c r="AX43" i="1" s="1"/>
  <c r="AW43" i="1"/>
  <c r="L44" i="1"/>
  <c r="N44" i="1"/>
  <c r="AK44" i="1"/>
  <c r="E44" i="1" s="1"/>
  <c r="AM44" i="1"/>
  <c r="AN44" i="1"/>
  <c r="AO44" i="1"/>
  <c r="AT44" i="1"/>
  <c r="AU44" i="1" s="1"/>
  <c r="AW44" i="1"/>
  <c r="L45" i="1"/>
  <c r="N45" i="1"/>
  <c r="AK45" i="1"/>
  <c r="E45" i="1" s="1"/>
  <c r="BC45" i="1" s="1"/>
  <c r="AL45" i="1"/>
  <c r="H45" i="1" s="1"/>
  <c r="AM45" i="1"/>
  <c r="AN45" i="1"/>
  <c r="AO45" i="1"/>
  <c r="AT45" i="1"/>
  <c r="AU45" i="1" s="1"/>
  <c r="AX45" i="1" s="1"/>
  <c r="AW45" i="1"/>
  <c r="L46" i="1"/>
  <c r="N46" i="1"/>
  <c r="AK46" i="1"/>
  <c r="E46" i="1" s="1"/>
  <c r="AM46" i="1"/>
  <c r="AN46" i="1"/>
  <c r="AO46" i="1"/>
  <c r="AT46" i="1"/>
  <c r="AU46" i="1" s="1"/>
  <c r="AW46" i="1"/>
  <c r="L47" i="1"/>
  <c r="N47" i="1" s="1"/>
  <c r="AK47" i="1"/>
  <c r="E47" i="1" s="1"/>
  <c r="AL47" i="1"/>
  <c r="H47" i="1" s="1"/>
  <c r="AM47" i="1"/>
  <c r="AN47" i="1"/>
  <c r="AO47" i="1"/>
  <c r="AP47" i="1" s="1"/>
  <c r="J47" i="1" s="1"/>
  <c r="AQ47" i="1" s="1"/>
  <c r="AT47" i="1"/>
  <c r="AU47" i="1" s="1"/>
  <c r="AW47" i="1"/>
  <c r="AX47" i="1"/>
  <c r="L50" i="1"/>
  <c r="AK50" i="1"/>
  <c r="AL50" i="1"/>
  <c r="AM50" i="1"/>
  <c r="AN50" i="1"/>
  <c r="AO50" i="1"/>
  <c r="AP50" i="1"/>
  <c r="AT50" i="1"/>
  <c r="AU50" i="1" s="1"/>
  <c r="AW50" i="1"/>
  <c r="L51" i="1"/>
  <c r="N51" i="1"/>
  <c r="AK51" i="1"/>
  <c r="E51" i="1" s="1"/>
  <c r="AM51" i="1"/>
  <c r="AN51" i="1"/>
  <c r="AO51" i="1"/>
  <c r="AT51" i="1"/>
  <c r="AU51" i="1" s="1"/>
  <c r="AX51" i="1" s="1"/>
  <c r="AW51" i="1"/>
  <c r="L52" i="1"/>
  <c r="N52" i="1" s="1"/>
  <c r="AK52" i="1"/>
  <c r="E52" i="1" s="1"/>
  <c r="AM52" i="1"/>
  <c r="AN52" i="1"/>
  <c r="AO52" i="1"/>
  <c r="AT52" i="1"/>
  <c r="AU52" i="1" s="1"/>
  <c r="AW52" i="1"/>
  <c r="L53" i="1"/>
  <c r="N53" i="1" s="1"/>
  <c r="AK53" i="1"/>
  <c r="E53" i="1" s="1"/>
  <c r="AM53" i="1"/>
  <c r="AN53" i="1"/>
  <c r="AO53" i="1"/>
  <c r="AT53" i="1"/>
  <c r="AU53" i="1" s="1"/>
  <c r="AW53" i="1"/>
  <c r="AX53" i="1" s="1"/>
  <c r="L54" i="1"/>
  <c r="N54" i="1"/>
  <c r="AK54" i="1"/>
  <c r="E54" i="1" s="1"/>
  <c r="AL54" i="1"/>
  <c r="H54" i="1" s="1"/>
  <c r="AM54" i="1"/>
  <c r="AN54" i="1"/>
  <c r="AO54" i="1"/>
  <c r="AP54" i="1"/>
  <c r="J54" i="1" s="1"/>
  <c r="AQ54" i="1" s="1"/>
  <c r="AT54" i="1"/>
  <c r="AU54" i="1" s="1"/>
  <c r="AW54" i="1"/>
  <c r="L55" i="1"/>
  <c r="N55" i="1" s="1"/>
  <c r="AK55" i="1"/>
  <c r="E55" i="1" s="1"/>
  <c r="AL55" i="1"/>
  <c r="H55" i="1" s="1"/>
  <c r="AM55" i="1"/>
  <c r="AP55" i="1" s="1"/>
  <c r="J55" i="1" s="1"/>
  <c r="AQ55" i="1" s="1"/>
  <c r="AN55" i="1"/>
  <c r="AO55" i="1"/>
  <c r="AT55" i="1"/>
  <c r="AU55" i="1" s="1"/>
  <c r="AW55" i="1"/>
  <c r="AX55" i="1"/>
  <c r="L56" i="1"/>
  <c r="N56" i="1"/>
  <c r="AK56" i="1"/>
  <c r="E56" i="1" s="1"/>
  <c r="AL56" i="1"/>
  <c r="H56" i="1" s="1"/>
  <c r="AM56" i="1"/>
  <c r="AN56" i="1"/>
  <c r="AO56" i="1"/>
  <c r="AT56" i="1"/>
  <c r="AU56" i="1" s="1"/>
  <c r="AW56" i="1"/>
  <c r="L57" i="1"/>
  <c r="N57" i="1"/>
  <c r="AK57" i="1"/>
  <c r="E57" i="1" s="1"/>
  <c r="BC57" i="1" s="1"/>
  <c r="AM57" i="1"/>
  <c r="AN57" i="1"/>
  <c r="AO57" i="1"/>
  <c r="AT57" i="1"/>
  <c r="AU57" i="1" s="1"/>
  <c r="AW57" i="1"/>
  <c r="AX57" i="1"/>
  <c r="L58" i="1"/>
  <c r="N58" i="1"/>
  <c r="AK58" i="1"/>
  <c r="E58" i="1" s="1"/>
  <c r="AL58" i="1"/>
  <c r="H58" i="1" s="1"/>
  <c r="AM58" i="1"/>
  <c r="AN58" i="1"/>
  <c r="AP58" i="1" s="1"/>
  <c r="J58" i="1" s="1"/>
  <c r="AQ58" i="1" s="1"/>
  <c r="AO58" i="1"/>
  <c r="AT58" i="1"/>
  <c r="AU58" i="1" s="1"/>
  <c r="AW58" i="1"/>
  <c r="L59" i="1"/>
  <c r="N59" i="1" s="1"/>
  <c r="AK59" i="1"/>
  <c r="E59" i="1" s="1"/>
  <c r="AL59" i="1"/>
  <c r="H59" i="1" s="1"/>
  <c r="AM59" i="1"/>
  <c r="AN59" i="1"/>
  <c r="AO59" i="1"/>
  <c r="AP59" i="1" s="1"/>
  <c r="J59" i="1" s="1"/>
  <c r="AQ59" i="1" s="1"/>
  <c r="AT59" i="1"/>
  <c r="AU59" i="1" s="1"/>
  <c r="AW59" i="1"/>
  <c r="AX59" i="1"/>
  <c r="L60" i="1"/>
  <c r="N60" i="1" s="1"/>
  <c r="AK60" i="1"/>
  <c r="E60" i="1" s="1"/>
  <c r="AL60" i="1"/>
  <c r="H60" i="1" s="1"/>
  <c r="AM60" i="1"/>
  <c r="AN60" i="1"/>
  <c r="AP60" i="1" s="1"/>
  <c r="J60" i="1" s="1"/>
  <c r="AQ60" i="1" s="1"/>
  <c r="AO60" i="1"/>
  <c r="AT60" i="1"/>
  <c r="AU60" i="1" s="1"/>
  <c r="AW60" i="1"/>
  <c r="L61" i="1"/>
  <c r="N61" i="1"/>
  <c r="AK61" i="1"/>
  <c r="E61" i="1" s="1"/>
  <c r="BC61" i="1" s="1"/>
  <c r="AM61" i="1"/>
  <c r="AN61" i="1"/>
  <c r="AO61" i="1"/>
  <c r="AT61" i="1"/>
  <c r="AU61" i="1" s="1"/>
  <c r="AW61" i="1"/>
  <c r="AX61" i="1"/>
  <c r="L62" i="1"/>
  <c r="N62" i="1"/>
  <c r="AK62" i="1"/>
  <c r="E62" i="1" s="1"/>
  <c r="AM62" i="1"/>
  <c r="AN62" i="1"/>
  <c r="AO62" i="1"/>
  <c r="AT62" i="1"/>
  <c r="AU62" i="1" s="1"/>
  <c r="AW62" i="1"/>
  <c r="L63" i="1"/>
  <c r="N63" i="1" s="1"/>
  <c r="AK63" i="1"/>
  <c r="E63" i="1" s="1"/>
  <c r="AM63" i="1"/>
  <c r="AN63" i="1"/>
  <c r="AO63" i="1"/>
  <c r="AT63" i="1"/>
  <c r="AU63" i="1" s="1"/>
  <c r="AW63" i="1"/>
  <c r="AX63" i="1"/>
  <c r="L64" i="1"/>
  <c r="N64" i="1"/>
  <c r="AK64" i="1"/>
  <c r="E64" i="1" s="1"/>
  <c r="AM64" i="1"/>
  <c r="AN64" i="1"/>
  <c r="AO64" i="1"/>
  <c r="AT64" i="1"/>
  <c r="AU64" i="1" s="1"/>
  <c r="AW64" i="1"/>
  <c r="L67" i="1"/>
  <c r="AK67" i="1"/>
  <c r="AL67" i="1"/>
  <c r="AM67" i="1"/>
  <c r="AN67" i="1"/>
  <c r="AO67" i="1"/>
  <c r="AP67" i="1"/>
  <c r="AT67" i="1"/>
  <c r="AU67" i="1" s="1"/>
  <c r="AX67" i="1" s="1"/>
  <c r="AW67" i="1"/>
  <c r="L68" i="1"/>
  <c r="N68" i="1"/>
  <c r="AK68" i="1"/>
  <c r="E68" i="1" s="1"/>
  <c r="AL68" i="1"/>
  <c r="H68" i="1" s="1"/>
  <c r="AM68" i="1"/>
  <c r="AN68" i="1"/>
  <c r="AO68" i="1"/>
  <c r="AT68" i="1"/>
  <c r="AU68" i="1" s="1"/>
  <c r="AW68" i="1"/>
  <c r="L69" i="1"/>
  <c r="N69" i="1"/>
  <c r="AK69" i="1"/>
  <c r="E69" i="1" s="1"/>
  <c r="BC69" i="1" s="1"/>
  <c r="AL69" i="1"/>
  <c r="H69" i="1" s="1"/>
  <c r="AM69" i="1"/>
  <c r="AN69" i="1"/>
  <c r="AO69" i="1"/>
  <c r="AP69" i="1" s="1"/>
  <c r="J69" i="1" s="1"/>
  <c r="AQ69" i="1" s="1"/>
  <c r="AT69" i="1"/>
  <c r="AU69" i="1" s="1"/>
  <c r="AX69" i="1" s="1"/>
  <c r="AW69" i="1"/>
  <c r="L70" i="1"/>
  <c r="N70" i="1"/>
  <c r="AK70" i="1"/>
  <c r="E70" i="1" s="1"/>
  <c r="BC70" i="1" s="1"/>
  <c r="AL70" i="1"/>
  <c r="H70" i="1" s="1"/>
  <c r="AM70" i="1"/>
  <c r="AN70" i="1"/>
  <c r="AP70" i="1" s="1"/>
  <c r="J70" i="1" s="1"/>
  <c r="AQ70" i="1" s="1"/>
  <c r="AO70" i="1"/>
  <c r="AT70" i="1"/>
  <c r="AU70" i="1" s="1"/>
  <c r="AW70" i="1"/>
  <c r="L71" i="1"/>
  <c r="N71" i="1" s="1"/>
  <c r="AK71" i="1"/>
  <c r="AL71" i="1" s="1"/>
  <c r="AM71" i="1"/>
  <c r="AN71" i="1"/>
  <c r="AO71" i="1"/>
  <c r="AP71" i="1" s="1"/>
  <c r="J71" i="1" s="1"/>
  <c r="AQ71" i="1" s="1"/>
  <c r="AT71" i="1"/>
  <c r="AU71" i="1"/>
  <c r="AX71" i="1" s="1"/>
  <c r="AW71" i="1"/>
  <c r="L72" i="1"/>
  <c r="N72" i="1" s="1"/>
  <c r="AK72" i="1"/>
  <c r="AL72" i="1" s="1"/>
  <c r="AM72" i="1"/>
  <c r="AN72" i="1"/>
  <c r="AO72" i="1"/>
  <c r="AT72" i="1"/>
  <c r="AU72" i="1"/>
  <c r="AX72" i="1" s="1"/>
  <c r="AW72" i="1"/>
  <c r="L73" i="1"/>
  <c r="N73" i="1" s="1"/>
  <c r="AK73" i="1"/>
  <c r="AL73" i="1" s="1"/>
  <c r="AM73" i="1"/>
  <c r="AN73" i="1"/>
  <c r="AO73" i="1"/>
  <c r="AP73" i="1" s="1"/>
  <c r="J73" i="1" s="1"/>
  <c r="AQ73" i="1" s="1"/>
  <c r="AT73" i="1"/>
  <c r="AU73" i="1"/>
  <c r="AW73" i="1"/>
  <c r="L74" i="1"/>
  <c r="N74" i="1" s="1"/>
  <c r="AK74" i="1"/>
  <c r="AL74" i="1" s="1"/>
  <c r="AM74" i="1"/>
  <c r="AN74" i="1"/>
  <c r="AO74" i="1"/>
  <c r="AT74" i="1"/>
  <c r="AU74" i="1"/>
  <c r="AX74" i="1" s="1"/>
  <c r="AW74" i="1"/>
  <c r="L75" i="1"/>
  <c r="N75" i="1" s="1"/>
  <c r="AK75" i="1"/>
  <c r="AL75" i="1" s="1"/>
  <c r="AM75" i="1"/>
  <c r="AN75" i="1"/>
  <c r="AO75" i="1"/>
  <c r="AT75" i="1"/>
  <c r="AU75" i="1"/>
  <c r="AW75" i="1"/>
  <c r="L76" i="1"/>
  <c r="N76" i="1" s="1"/>
  <c r="AK76" i="1"/>
  <c r="AL76" i="1" s="1"/>
  <c r="AM76" i="1"/>
  <c r="AN76" i="1"/>
  <c r="AO76" i="1"/>
  <c r="AP76" i="1" s="1"/>
  <c r="J76" i="1" s="1"/>
  <c r="AQ76" i="1" s="1"/>
  <c r="AT76" i="1"/>
  <c r="AU76" i="1"/>
  <c r="AX76" i="1" s="1"/>
  <c r="AW76" i="1"/>
  <c r="L77" i="1"/>
  <c r="N77" i="1" s="1"/>
  <c r="AK77" i="1"/>
  <c r="AL77" i="1" s="1"/>
  <c r="AM77" i="1"/>
  <c r="AN77" i="1"/>
  <c r="AO77" i="1"/>
  <c r="AT77" i="1"/>
  <c r="AU77" i="1"/>
  <c r="AX77" i="1" s="1"/>
  <c r="AW77" i="1"/>
  <c r="L78" i="1"/>
  <c r="N78" i="1" s="1"/>
  <c r="AK78" i="1"/>
  <c r="AL78" i="1" s="1"/>
  <c r="AM78" i="1"/>
  <c r="AN78" i="1"/>
  <c r="AO78" i="1"/>
  <c r="AP78" i="1" s="1"/>
  <c r="J78" i="1" s="1"/>
  <c r="AQ78" i="1" s="1"/>
  <c r="AT78" i="1"/>
  <c r="AU78" i="1"/>
  <c r="AW78" i="1"/>
  <c r="L79" i="1"/>
  <c r="N79" i="1" s="1"/>
  <c r="AK79" i="1"/>
  <c r="AL79" i="1" s="1"/>
  <c r="AM79" i="1"/>
  <c r="AN79" i="1"/>
  <c r="AO79" i="1"/>
  <c r="AT79" i="1"/>
  <c r="AU79" i="1"/>
  <c r="AX79" i="1" s="1"/>
  <c r="AW79" i="1"/>
  <c r="L80" i="1"/>
  <c r="N80" i="1" s="1"/>
  <c r="AK80" i="1"/>
  <c r="AL80" i="1" s="1"/>
  <c r="AM80" i="1"/>
  <c r="AN80" i="1"/>
  <c r="AO80" i="1"/>
  <c r="AT80" i="1"/>
  <c r="AU80" i="1"/>
  <c r="AW80" i="1"/>
  <c r="L81" i="1"/>
  <c r="N81" i="1" s="1"/>
  <c r="AK81" i="1"/>
  <c r="AL81" i="1" s="1"/>
  <c r="AM81" i="1"/>
  <c r="AN81" i="1"/>
  <c r="AO81" i="1"/>
  <c r="AP81" i="1" s="1"/>
  <c r="J81" i="1" s="1"/>
  <c r="AQ81" i="1" s="1"/>
  <c r="AT81" i="1"/>
  <c r="AU81" i="1"/>
  <c r="AW81" i="1"/>
  <c r="L84" i="1"/>
  <c r="AK84" i="1"/>
  <c r="AM84" i="1"/>
  <c r="AN84" i="1"/>
  <c r="AO84" i="1"/>
  <c r="AT84" i="1"/>
  <c r="AU84" i="1"/>
  <c r="AW84" i="1"/>
  <c r="L85" i="1"/>
  <c r="N85" i="1" s="1"/>
  <c r="AK85" i="1"/>
  <c r="AL85" i="1" s="1"/>
  <c r="AM85" i="1"/>
  <c r="AN85" i="1"/>
  <c r="AO85" i="1"/>
  <c r="AT85" i="1"/>
  <c r="AU85" i="1"/>
  <c r="AW85" i="1"/>
  <c r="L86" i="1"/>
  <c r="N86" i="1" s="1"/>
  <c r="AK86" i="1"/>
  <c r="AL86" i="1" s="1"/>
  <c r="AM86" i="1"/>
  <c r="AN86" i="1"/>
  <c r="AO86" i="1"/>
  <c r="AT86" i="1"/>
  <c r="AU86" i="1"/>
  <c r="AW86" i="1"/>
  <c r="L87" i="1"/>
  <c r="N87" i="1" s="1"/>
  <c r="AK87" i="1"/>
  <c r="AL87" i="1" s="1"/>
  <c r="AM87" i="1"/>
  <c r="AN87" i="1"/>
  <c r="AO87" i="1"/>
  <c r="AT87" i="1"/>
  <c r="AU87" i="1"/>
  <c r="AW87" i="1"/>
  <c r="L88" i="1"/>
  <c r="N88" i="1" s="1"/>
  <c r="AK88" i="1"/>
  <c r="AL88" i="1" s="1"/>
  <c r="AM88" i="1"/>
  <c r="AN88" i="1"/>
  <c r="AO88" i="1"/>
  <c r="AT88" i="1"/>
  <c r="AU88" i="1"/>
  <c r="AW88" i="1"/>
  <c r="L89" i="1"/>
  <c r="N89" i="1" s="1"/>
  <c r="AK89" i="1"/>
  <c r="AL89" i="1" s="1"/>
  <c r="AM89" i="1"/>
  <c r="AN89" i="1"/>
  <c r="AO89" i="1"/>
  <c r="AT89" i="1"/>
  <c r="AU89" i="1"/>
  <c r="AW89" i="1"/>
  <c r="L90" i="1"/>
  <c r="N90" i="1" s="1"/>
  <c r="AK90" i="1"/>
  <c r="AL90" i="1" s="1"/>
  <c r="AM90" i="1"/>
  <c r="AN90" i="1"/>
  <c r="AO90" i="1"/>
  <c r="AT90" i="1"/>
  <c r="AU90" i="1"/>
  <c r="AW90" i="1"/>
  <c r="L91" i="1"/>
  <c r="N91" i="1" s="1"/>
  <c r="AK91" i="1"/>
  <c r="AL91" i="1" s="1"/>
  <c r="AM91" i="1"/>
  <c r="AN91" i="1"/>
  <c r="AO91" i="1"/>
  <c r="AT91" i="1"/>
  <c r="AU91" i="1"/>
  <c r="AW91" i="1"/>
  <c r="L92" i="1"/>
  <c r="N92" i="1" s="1"/>
  <c r="AK92" i="1"/>
  <c r="AL92" i="1" s="1"/>
  <c r="AM92" i="1"/>
  <c r="AN92" i="1"/>
  <c r="AO92" i="1"/>
  <c r="AT92" i="1"/>
  <c r="AU92" i="1"/>
  <c r="AW92" i="1"/>
  <c r="L93" i="1"/>
  <c r="N93" i="1" s="1"/>
  <c r="AK93" i="1"/>
  <c r="AL93" i="1" s="1"/>
  <c r="AM93" i="1"/>
  <c r="AN93" i="1"/>
  <c r="AO93" i="1"/>
  <c r="AT93" i="1"/>
  <c r="AU93" i="1"/>
  <c r="AW93" i="1"/>
  <c r="L94" i="1"/>
  <c r="N94" i="1" s="1"/>
  <c r="AK94" i="1"/>
  <c r="AL94" i="1" s="1"/>
  <c r="AM94" i="1"/>
  <c r="AN94" i="1"/>
  <c r="AO94" i="1"/>
  <c r="AT94" i="1"/>
  <c r="AU94" i="1"/>
  <c r="AW94" i="1"/>
  <c r="L95" i="1"/>
  <c r="N95" i="1" s="1"/>
  <c r="AK95" i="1"/>
  <c r="AL95" i="1" s="1"/>
  <c r="AM95" i="1"/>
  <c r="AN95" i="1"/>
  <c r="AO95" i="1"/>
  <c r="AT95" i="1"/>
  <c r="AU95" i="1"/>
  <c r="AW95" i="1"/>
  <c r="L96" i="1"/>
  <c r="N96" i="1" s="1"/>
  <c r="AK96" i="1"/>
  <c r="AL96" i="1" s="1"/>
  <c r="AM96" i="1"/>
  <c r="AN96" i="1"/>
  <c r="AO96" i="1"/>
  <c r="AT96" i="1"/>
  <c r="AU96" i="1"/>
  <c r="AW96" i="1"/>
  <c r="L97" i="1"/>
  <c r="N97" i="1" s="1"/>
  <c r="AK97" i="1"/>
  <c r="AL97" i="1" s="1"/>
  <c r="AM97" i="1"/>
  <c r="AN97" i="1"/>
  <c r="AO97" i="1"/>
  <c r="AT97" i="1"/>
  <c r="AU97" i="1"/>
  <c r="AW97" i="1"/>
  <c r="L98" i="1"/>
  <c r="N98" i="1" s="1"/>
  <c r="AK98" i="1"/>
  <c r="AL98" i="1" s="1"/>
  <c r="AM98" i="1"/>
  <c r="AN98" i="1"/>
  <c r="AO98" i="1"/>
  <c r="AT98" i="1"/>
  <c r="AU98" i="1"/>
  <c r="AW98" i="1"/>
  <c r="AL84" i="1" l="1"/>
  <c r="CR98" i="1" s="1"/>
  <c r="CQ98" i="1"/>
  <c r="J67" i="1"/>
  <c r="N50" i="1"/>
  <c r="BT64" i="1" s="1"/>
  <c r="BR64" i="1"/>
  <c r="AP34" i="1"/>
  <c r="J34" i="1" s="1"/>
  <c r="AQ34" i="1" s="1"/>
  <c r="AR34" i="1" s="1"/>
  <c r="AS34" i="1" s="1"/>
  <c r="AV34" i="1" s="1"/>
  <c r="N84" i="1"/>
  <c r="BT98" i="1" s="1"/>
  <c r="BR98" i="1"/>
  <c r="AP56" i="1"/>
  <c r="J56" i="1" s="1"/>
  <c r="AQ56" i="1" s="1"/>
  <c r="AL52" i="1"/>
  <c r="AP45" i="1"/>
  <c r="J45" i="1" s="1"/>
  <c r="AQ45" i="1" s="1"/>
  <c r="AR45" i="1" s="1"/>
  <c r="AS45" i="1" s="1"/>
  <c r="AV45" i="1" s="1"/>
  <c r="F45" i="1" s="1"/>
  <c r="AY45" i="1" s="1"/>
  <c r="G45" i="1" s="1"/>
  <c r="AL16" i="1"/>
  <c r="CQ30" i="1"/>
  <c r="H50" i="1"/>
  <c r="CR64" i="1"/>
  <c r="N67" i="1"/>
  <c r="BT81" i="1" s="1"/>
  <c r="BR81" i="1"/>
  <c r="AP29" i="1"/>
  <c r="J29" i="1" s="1"/>
  <c r="AQ29" i="1" s="1"/>
  <c r="I29" i="1" s="1"/>
  <c r="E23" i="1"/>
  <c r="BC23" i="1" s="1"/>
  <c r="E18" i="1"/>
  <c r="J50" i="1"/>
  <c r="BC47" i="1"/>
  <c r="AP42" i="1"/>
  <c r="J42" i="1" s="1"/>
  <c r="AQ42" i="1" s="1"/>
  <c r="I42" i="1" s="1"/>
  <c r="AL40" i="1"/>
  <c r="H40" i="1" s="1"/>
  <c r="AL62" i="1"/>
  <c r="H62" i="1" s="1"/>
  <c r="BC51" i="1"/>
  <c r="AL29" i="1"/>
  <c r="BB29" i="1" s="1"/>
  <c r="AL27" i="1"/>
  <c r="AP27" i="1" s="1"/>
  <c r="J27" i="1" s="1"/>
  <c r="AQ27" i="1" s="1"/>
  <c r="I27" i="1" s="1"/>
  <c r="N16" i="1"/>
  <c r="BT30" i="1" s="1"/>
  <c r="BR30" i="1"/>
  <c r="AP64" i="1"/>
  <c r="J64" i="1" s="1"/>
  <c r="AQ64" i="1" s="1"/>
  <c r="AP44" i="1"/>
  <c r="J44" i="1" s="1"/>
  <c r="AQ44" i="1" s="1"/>
  <c r="AR44" i="1" s="1"/>
  <c r="AS44" i="1" s="1"/>
  <c r="AV44" i="1" s="1"/>
  <c r="F44" i="1" s="1"/>
  <c r="AY44" i="1" s="1"/>
  <c r="G44" i="1" s="1"/>
  <c r="E67" i="1"/>
  <c r="CQ81" i="1"/>
  <c r="AP40" i="1"/>
  <c r="J40" i="1" s="1"/>
  <c r="AQ40" i="1" s="1"/>
  <c r="I40" i="1" s="1"/>
  <c r="E50" i="1"/>
  <c r="BK64" i="1" s="1"/>
  <c r="CQ64" i="1"/>
  <c r="H67" i="1"/>
  <c r="CR81" i="1"/>
  <c r="AL64" i="1"/>
  <c r="H64" i="1" s="1"/>
  <c r="E33" i="1"/>
  <c r="CQ47" i="1"/>
  <c r="AP80" i="1"/>
  <c r="J80" i="1" s="1"/>
  <c r="AQ80" i="1" s="1"/>
  <c r="AP75" i="1"/>
  <c r="J75" i="1" s="1"/>
  <c r="AQ75" i="1" s="1"/>
  <c r="I75" i="1" s="1"/>
  <c r="AL44" i="1"/>
  <c r="H44" i="1" s="1"/>
  <c r="AL35" i="1"/>
  <c r="H35" i="1" s="1"/>
  <c r="N33" i="1"/>
  <c r="BT47" i="1" s="1"/>
  <c r="I24" i="1"/>
  <c r="AR24" i="1"/>
  <c r="AS24" i="1" s="1"/>
  <c r="AV24" i="1" s="1"/>
  <c r="F24" i="1" s="1"/>
  <c r="AY24" i="1" s="1"/>
  <c r="G24" i="1" s="1"/>
  <c r="BA24" i="1" s="1"/>
  <c r="I28" i="1"/>
  <c r="AR28" i="1"/>
  <c r="AS28" i="1" s="1"/>
  <c r="AV28" i="1" s="1"/>
  <c r="F28" i="1" s="1"/>
  <c r="AY28" i="1" s="1"/>
  <c r="G28" i="1" s="1"/>
  <c r="BA28" i="1" s="1"/>
  <c r="I38" i="1"/>
  <c r="AR38" i="1"/>
  <c r="AS38" i="1" s="1"/>
  <c r="AV38" i="1" s="1"/>
  <c r="F38" i="1" s="1"/>
  <c r="AY38" i="1" s="1"/>
  <c r="G38" i="1" s="1"/>
  <c r="BA38" i="1" s="1"/>
  <c r="AP37" i="1"/>
  <c r="J37" i="1" s="1"/>
  <c r="AQ37" i="1" s="1"/>
  <c r="AR37" i="1" s="1"/>
  <c r="AS37" i="1" s="1"/>
  <c r="AV37" i="1" s="1"/>
  <c r="F37" i="1" s="1"/>
  <c r="AY37" i="1" s="1"/>
  <c r="G37" i="1" s="1"/>
  <c r="AP53" i="1"/>
  <c r="J53" i="1" s="1"/>
  <c r="AQ53" i="1" s="1"/>
  <c r="I53" i="1" s="1"/>
  <c r="AP79" i="1"/>
  <c r="J79" i="1" s="1"/>
  <c r="AQ79" i="1" s="1"/>
  <c r="AR79" i="1" s="1"/>
  <c r="AS79" i="1" s="1"/>
  <c r="AV79" i="1" s="1"/>
  <c r="F79" i="1" s="1"/>
  <c r="AP74" i="1"/>
  <c r="J74" i="1" s="1"/>
  <c r="AQ74" i="1" s="1"/>
  <c r="BC55" i="1"/>
  <c r="AX29" i="1"/>
  <c r="AX58" i="1"/>
  <c r="AL53" i="1"/>
  <c r="H53" i="1" s="1"/>
  <c r="AX54" i="1"/>
  <c r="AX78" i="1"/>
  <c r="AX52" i="1"/>
  <c r="AX60" i="1"/>
  <c r="BC53" i="1"/>
  <c r="AX56" i="1"/>
  <c r="AL51" i="1"/>
  <c r="AL33" i="1"/>
  <c r="H33" i="1" s="1"/>
  <c r="F34" i="1"/>
  <c r="AY34" i="1" s="1"/>
  <c r="G34" i="1" s="1"/>
  <c r="AZ34" i="1" s="1"/>
  <c r="AX73" i="1"/>
  <c r="AX25" i="1"/>
  <c r="AX80" i="1"/>
  <c r="BC43" i="1"/>
  <c r="AX70" i="1"/>
  <c r="AL63" i="1"/>
  <c r="AX46" i="1"/>
  <c r="AL41" i="1"/>
  <c r="E22" i="1"/>
  <c r="BC22" i="1" s="1"/>
  <c r="BC63" i="1"/>
  <c r="BC41" i="1"/>
  <c r="AX23" i="1"/>
  <c r="AX68" i="1"/>
  <c r="AL61" i="1"/>
  <c r="AX44" i="1"/>
  <c r="AL39" i="1"/>
  <c r="E17" i="1"/>
  <c r="E20" i="1"/>
  <c r="AX50" i="1"/>
  <c r="BC67" i="1"/>
  <c r="AP68" i="1"/>
  <c r="J68" i="1" s="1"/>
  <c r="AQ68" i="1" s="1"/>
  <c r="I68" i="1" s="1"/>
  <c r="AL30" i="1"/>
  <c r="AX75" i="1"/>
  <c r="AX64" i="1"/>
  <c r="AX42" i="1"/>
  <c r="BC39" i="1"/>
  <c r="E19" i="1"/>
  <c r="BC19" i="1" s="1"/>
  <c r="AP77" i="1"/>
  <c r="J77" i="1" s="1"/>
  <c r="AQ77" i="1" s="1"/>
  <c r="AR77" i="1" s="1"/>
  <c r="AS77" i="1" s="1"/>
  <c r="AV77" i="1" s="1"/>
  <c r="F77" i="1" s="1"/>
  <c r="AY77" i="1" s="1"/>
  <c r="AP72" i="1"/>
  <c r="J72" i="1" s="1"/>
  <c r="AQ72" i="1" s="1"/>
  <c r="BC59" i="1"/>
  <c r="AL46" i="1"/>
  <c r="AX62" i="1"/>
  <c r="AL57" i="1"/>
  <c r="H57" i="1" s="1"/>
  <c r="AX40" i="1"/>
  <c r="AL37" i="1"/>
  <c r="H37" i="1" s="1"/>
  <c r="H98" i="1"/>
  <c r="E98" i="1"/>
  <c r="H97" i="1"/>
  <c r="E97" i="1"/>
  <c r="H96" i="1"/>
  <c r="E96" i="1"/>
  <c r="H95" i="1"/>
  <c r="E95" i="1"/>
  <c r="H94" i="1"/>
  <c r="E94" i="1"/>
  <c r="H93" i="1"/>
  <c r="E93" i="1"/>
  <c r="H92" i="1"/>
  <c r="E92" i="1"/>
  <c r="H91" i="1"/>
  <c r="E91" i="1"/>
  <c r="H90" i="1"/>
  <c r="E90" i="1"/>
  <c r="H89" i="1"/>
  <c r="E89" i="1"/>
  <c r="H88" i="1"/>
  <c r="E88" i="1"/>
  <c r="H87" i="1"/>
  <c r="E87" i="1"/>
  <c r="H86" i="1"/>
  <c r="E86" i="1"/>
  <c r="H85" i="1"/>
  <c r="E85" i="1"/>
  <c r="H84" i="1"/>
  <c r="E84" i="1"/>
  <c r="AR81" i="1"/>
  <c r="AS81" i="1" s="1"/>
  <c r="AV81" i="1" s="1"/>
  <c r="F81" i="1" s="1"/>
  <c r="AY81" i="1" s="1"/>
  <c r="I81" i="1"/>
  <c r="AR80" i="1"/>
  <c r="AS80" i="1" s="1"/>
  <c r="AV80" i="1" s="1"/>
  <c r="F80" i="1" s="1"/>
  <c r="AY80" i="1" s="1"/>
  <c r="I80" i="1"/>
  <c r="AR78" i="1"/>
  <c r="AS78" i="1" s="1"/>
  <c r="AV78" i="1" s="1"/>
  <c r="F78" i="1" s="1"/>
  <c r="AY78" i="1" s="1"/>
  <c r="I78" i="1"/>
  <c r="AR76" i="1"/>
  <c r="AS76" i="1" s="1"/>
  <c r="AV76" i="1" s="1"/>
  <c r="F76" i="1" s="1"/>
  <c r="AY76" i="1" s="1"/>
  <c r="I76" i="1"/>
  <c r="AR75" i="1"/>
  <c r="AS75" i="1" s="1"/>
  <c r="AV75" i="1" s="1"/>
  <c r="F75" i="1" s="1"/>
  <c r="AY75" i="1" s="1"/>
  <c r="AR73" i="1"/>
  <c r="AS73" i="1" s="1"/>
  <c r="AV73" i="1" s="1"/>
  <c r="F73" i="1" s="1"/>
  <c r="AY73" i="1" s="1"/>
  <c r="I73" i="1"/>
  <c r="AR72" i="1"/>
  <c r="AS72" i="1" s="1"/>
  <c r="AV72" i="1" s="1"/>
  <c r="F72" i="1" s="1"/>
  <c r="AY72" i="1" s="1"/>
  <c r="I72" i="1"/>
  <c r="AR71" i="1"/>
  <c r="AS71" i="1" s="1"/>
  <c r="AV71" i="1" s="1"/>
  <c r="F71" i="1" s="1"/>
  <c r="AY71" i="1" s="1"/>
  <c r="I71" i="1"/>
  <c r="I70" i="1"/>
  <c r="AR70" i="1"/>
  <c r="AS70" i="1" s="1"/>
  <c r="AV70" i="1" s="1"/>
  <c r="F70" i="1" s="1"/>
  <c r="AY70" i="1" s="1"/>
  <c r="G70" i="1" s="1"/>
  <c r="I60" i="1"/>
  <c r="AR60" i="1"/>
  <c r="AS60" i="1" s="1"/>
  <c r="AV60" i="1" s="1"/>
  <c r="F60" i="1" s="1"/>
  <c r="AY60" i="1" s="1"/>
  <c r="G60" i="1" s="1"/>
  <c r="I58" i="1"/>
  <c r="AR58" i="1"/>
  <c r="AS58" i="1" s="1"/>
  <c r="AV58" i="1" s="1"/>
  <c r="F58" i="1" s="1"/>
  <c r="AY58" i="1" s="1"/>
  <c r="G58" i="1" s="1"/>
  <c r="I56" i="1"/>
  <c r="I54" i="1"/>
  <c r="AR54" i="1"/>
  <c r="AS54" i="1" s="1"/>
  <c r="AV54" i="1" s="1"/>
  <c r="F54" i="1" s="1"/>
  <c r="AY54" i="1" s="1"/>
  <c r="G54" i="1" s="1"/>
  <c r="I44" i="1"/>
  <c r="AR42" i="1"/>
  <c r="AS42" i="1" s="1"/>
  <c r="AV42" i="1" s="1"/>
  <c r="F42" i="1" s="1"/>
  <c r="AY42" i="1" s="1"/>
  <c r="G42" i="1" s="1"/>
  <c r="AX98" i="1"/>
  <c r="AP98" i="1"/>
  <c r="J98" i="1" s="1"/>
  <c r="AQ98" i="1" s="1"/>
  <c r="AX97" i="1"/>
  <c r="AP97" i="1"/>
  <c r="J97" i="1" s="1"/>
  <c r="AQ97" i="1" s="1"/>
  <c r="AX96" i="1"/>
  <c r="AP96" i="1"/>
  <c r="J96" i="1" s="1"/>
  <c r="AQ96" i="1" s="1"/>
  <c r="AX95" i="1"/>
  <c r="AP95" i="1"/>
  <c r="J95" i="1" s="1"/>
  <c r="AQ95" i="1" s="1"/>
  <c r="AX94" i="1"/>
  <c r="AP94" i="1"/>
  <c r="J94" i="1" s="1"/>
  <c r="AQ94" i="1" s="1"/>
  <c r="AX93" i="1"/>
  <c r="AP93" i="1"/>
  <c r="J93" i="1" s="1"/>
  <c r="AQ93" i="1" s="1"/>
  <c r="AX92" i="1"/>
  <c r="AP92" i="1"/>
  <c r="J92" i="1" s="1"/>
  <c r="AQ92" i="1" s="1"/>
  <c r="AX91" i="1"/>
  <c r="AP91" i="1"/>
  <c r="J91" i="1" s="1"/>
  <c r="AQ91" i="1" s="1"/>
  <c r="AX90" i="1"/>
  <c r="AP90" i="1"/>
  <c r="J90" i="1" s="1"/>
  <c r="AQ90" i="1" s="1"/>
  <c r="AX89" i="1"/>
  <c r="AP89" i="1"/>
  <c r="J89" i="1" s="1"/>
  <c r="AQ89" i="1" s="1"/>
  <c r="AX88" i="1"/>
  <c r="AP88" i="1"/>
  <c r="J88" i="1" s="1"/>
  <c r="AQ88" i="1" s="1"/>
  <c r="AX87" i="1"/>
  <c r="AP87" i="1"/>
  <c r="J87" i="1" s="1"/>
  <c r="AQ87" i="1" s="1"/>
  <c r="AX86" i="1"/>
  <c r="AP86" i="1"/>
  <c r="J86" i="1" s="1"/>
  <c r="AQ86" i="1" s="1"/>
  <c r="AX85" i="1"/>
  <c r="AP85" i="1"/>
  <c r="J85" i="1" s="1"/>
  <c r="AQ85" i="1" s="1"/>
  <c r="AX84" i="1"/>
  <c r="AP84" i="1"/>
  <c r="AX81" i="1"/>
  <c r="H81" i="1"/>
  <c r="BB81" i="1"/>
  <c r="H80" i="1"/>
  <c r="H79" i="1"/>
  <c r="H78" i="1"/>
  <c r="H77" i="1"/>
  <c r="H76" i="1"/>
  <c r="H75" i="1"/>
  <c r="H74" i="1"/>
  <c r="H73" i="1"/>
  <c r="H72" i="1"/>
  <c r="H71" i="1"/>
  <c r="I69" i="1"/>
  <c r="AR69" i="1"/>
  <c r="AS69" i="1" s="1"/>
  <c r="AV69" i="1" s="1"/>
  <c r="F69" i="1" s="1"/>
  <c r="AY69" i="1" s="1"/>
  <c r="G69" i="1" s="1"/>
  <c r="BB69" i="1"/>
  <c r="BD69" i="1" s="1"/>
  <c r="I59" i="1"/>
  <c r="AR59" i="1"/>
  <c r="AS59" i="1" s="1"/>
  <c r="AV59" i="1" s="1"/>
  <c r="F59" i="1" s="1"/>
  <c r="AY59" i="1" s="1"/>
  <c r="G59" i="1" s="1"/>
  <c r="BB59" i="1"/>
  <c r="BD59" i="1" s="1"/>
  <c r="I55" i="1"/>
  <c r="AR55" i="1"/>
  <c r="AS55" i="1" s="1"/>
  <c r="AV55" i="1" s="1"/>
  <c r="F55" i="1" s="1"/>
  <c r="AY55" i="1" s="1"/>
  <c r="G55" i="1" s="1"/>
  <c r="I47" i="1"/>
  <c r="AR47" i="1"/>
  <c r="AS47" i="1" s="1"/>
  <c r="AV47" i="1" s="1"/>
  <c r="F47" i="1" s="1"/>
  <c r="AY47" i="1" s="1"/>
  <c r="G47" i="1" s="1"/>
  <c r="I43" i="1"/>
  <c r="AR43" i="1"/>
  <c r="AS43" i="1" s="1"/>
  <c r="AV43" i="1" s="1"/>
  <c r="F43" i="1" s="1"/>
  <c r="AY43" i="1" s="1"/>
  <c r="G43" i="1" s="1"/>
  <c r="AR29" i="1"/>
  <c r="AS29" i="1" s="1"/>
  <c r="AV29" i="1" s="1"/>
  <c r="F29" i="1" s="1"/>
  <c r="AY29" i="1" s="1"/>
  <c r="G29" i="1" s="1"/>
  <c r="I25" i="1"/>
  <c r="AR25" i="1"/>
  <c r="AS25" i="1" s="1"/>
  <c r="AV25" i="1" s="1"/>
  <c r="F25" i="1" s="1"/>
  <c r="AY25" i="1" s="1"/>
  <c r="G25" i="1" s="1"/>
  <c r="I23" i="1"/>
  <c r="AR23" i="1"/>
  <c r="AS23" i="1" s="1"/>
  <c r="AV23" i="1" s="1"/>
  <c r="F23" i="1" s="1"/>
  <c r="AY23" i="1" s="1"/>
  <c r="E81" i="1"/>
  <c r="E80" i="1"/>
  <c r="E79" i="1"/>
  <c r="E78" i="1"/>
  <c r="E77" i="1"/>
  <c r="E76" i="1"/>
  <c r="E75" i="1"/>
  <c r="E74" i="1"/>
  <c r="E73" i="1"/>
  <c r="E72" i="1"/>
  <c r="E71" i="1"/>
  <c r="BE81" i="1" s="1"/>
  <c r="AZ38" i="1"/>
  <c r="BC38" i="1"/>
  <c r="BC34" i="1"/>
  <c r="BC28" i="1"/>
  <c r="H27" i="1"/>
  <c r="BC24" i="1"/>
  <c r="H23" i="1"/>
  <c r="BB23" i="1"/>
  <c r="BC20" i="1"/>
  <c r="BC18" i="1"/>
  <c r="BC16" i="1"/>
  <c r="BC68" i="1"/>
  <c r="BC64" i="1"/>
  <c r="BC62" i="1"/>
  <c r="BC60" i="1"/>
  <c r="BC58" i="1"/>
  <c r="BC56" i="1"/>
  <c r="BC54" i="1"/>
  <c r="BC52" i="1"/>
  <c r="BC46" i="1"/>
  <c r="BC44" i="1"/>
  <c r="BB42" i="1"/>
  <c r="BC42" i="1"/>
  <c r="BC40" i="1"/>
  <c r="BB38" i="1"/>
  <c r="BD38" i="1" s="1"/>
  <c r="AR36" i="1"/>
  <c r="AS36" i="1" s="1"/>
  <c r="AV36" i="1" s="1"/>
  <c r="F36" i="1" s="1"/>
  <c r="BC36" i="1"/>
  <c r="BC30" i="1"/>
  <c r="AR26" i="1"/>
  <c r="AS26" i="1" s="1"/>
  <c r="AV26" i="1" s="1"/>
  <c r="F26" i="1" s="1"/>
  <c r="BC26" i="1"/>
  <c r="H25" i="1"/>
  <c r="BC21" i="1"/>
  <c r="BC37" i="1"/>
  <c r="BC35" i="1"/>
  <c r="BC33" i="1"/>
  <c r="BC29" i="1"/>
  <c r="BC27" i="1"/>
  <c r="BC25" i="1"/>
  <c r="H22" i="1"/>
  <c r="H21" i="1"/>
  <c r="H20" i="1"/>
  <c r="H19" i="1"/>
  <c r="H18" i="1"/>
  <c r="H17" i="1"/>
  <c r="H16" i="1"/>
  <c r="AX22" i="1"/>
  <c r="AP22" i="1"/>
  <c r="J22" i="1" s="1"/>
  <c r="AQ22" i="1" s="1"/>
  <c r="AX21" i="1"/>
  <c r="AP21" i="1"/>
  <c r="J21" i="1" s="1"/>
  <c r="AQ21" i="1" s="1"/>
  <c r="AX20" i="1"/>
  <c r="AP20" i="1"/>
  <c r="J20" i="1" s="1"/>
  <c r="AQ20" i="1" s="1"/>
  <c r="AX19" i="1"/>
  <c r="AP19" i="1"/>
  <c r="J19" i="1" s="1"/>
  <c r="AQ19" i="1" s="1"/>
  <c r="AX18" i="1"/>
  <c r="AP18" i="1"/>
  <c r="J18" i="1" s="1"/>
  <c r="AQ18" i="1" s="1"/>
  <c r="AX17" i="1"/>
  <c r="AP17" i="1"/>
  <c r="J17" i="1" s="1"/>
  <c r="AQ17" i="1" s="1"/>
  <c r="AX16" i="1"/>
  <c r="AP16" i="1"/>
  <c r="BD42" i="1" l="1"/>
  <c r="BC50" i="1"/>
  <c r="DI64" i="1" s="1"/>
  <c r="AZ24" i="1"/>
  <c r="I37" i="1"/>
  <c r="AR56" i="1"/>
  <c r="AS56" i="1" s="1"/>
  <c r="AV56" i="1" s="1"/>
  <c r="F56" i="1" s="1"/>
  <c r="AY56" i="1" s="1"/>
  <c r="G56" i="1" s="1"/>
  <c r="CR30" i="1"/>
  <c r="DI30" i="1"/>
  <c r="H52" i="1"/>
  <c r="AP52" i="1"/>
  <c r="J52" i="1" s="1"/>
  <c r="AQ52" i="1" s="1"/>
  <c r="BB72" i="1"/>
  <c r="BB73" i="1"/>
  <c r="DI47" i="1"/>
  <c r="BK81" i="1"/>
  <c r="BB24" i="1"/>
  <c r="BD24" i="1" s="1"/>
  <c r="AZ28" i="1"/>
  <c r="BE64" i="1"/>
  <c r="BN64" i="1"/>
  <c r="AR53" i="1"/>
  <c r="AS53" i="1" s="1"/>
  <c r="AV53" i="1" s="1"/>
  <c r="F53" i="1" s="1"/>
  <c r="AY53" i="1" s="1"/>
  <c r="G53" i="1" s="1"/>
  <c r="BE47" i="1"/>
  <c r="BK47" i="1"/>
  <c r="BK30" i="1"/>
  <c r="I45" i="1"/>
  <c r="G23" i="1"/>
  <c r="H29" i="1"/>
  <c r="BB60" i="1"/>
  <c r="AR40" i="1"/>
  <c r="AS40" i="1" s="1"/>
  <c r="AV40" i="1" s="1"/>
  <c r="F40" i="1" s="1"/>
  <c r="AY40" i="1" s="1"/>
  <c r="G40" i="1" s="1"/>
  <c r="AR64" i="1"/>
  <c r="AS64" i="1" s="1"/>
  <c r="AV64" i="1" s="1"/>
  <c r="F64" i="1" s="1"/>
  <c r="AY64" i="1" s="1"/>
  <c r="G64" i="1" s="1"/>
  <c r="AP35" i="1"/>
  <c r="J35" i="1" s="1"/>
  <c r="AQ35" i="1" s="1"/>
  <c r="BB71" i="1"/>
  <c r="BB55" i="1"/>
  <c r="BD55" i="1" s="1"/>
  <c r="BB76" i="1"/>
  <c r="I64" i="1"/>
  <c r="AP62" i="1"/>
  <c r="J62" i="1" s="1"/>
  <c r="AQ62" i="1" s="1"/>
  <c r="CV81" i="1"/>
  <c r="AP33" i="1"/>
  <c r="CR47" i="1"/>
  <c r="BE30" i="1"/>
  <c r="BC17" i="1"/>
  <c r="BA34" i="1"/>
  <c r="BK98" i="1"/>
  <c r="AQ67" i="1"/>
  <c r="BP81" i="1"/>
  <c r="J84" i="1"/>
  <c r="CV98" i="1"/>
  <c r="BB28" i="1"/>
  <c r="BD28" i="1" s="1"/>
  <c r="AR68" i="1"/>
  <c r="AS68" i="1" s="1"/>
  <c r="AV68" i="1" s="1"/>
  <c r="F68" i="1" s="1"/>
  <c r="AY68" i="1" s="1"/>
  <c r="G68" i="1" s="1"/>
  <c r="BA68" i="1" s="1"/>
  <c r="AR27" i="1"/>
  <c r="AS27" i="1" s="1"/>
  <c r="AV27" i="1" s="1"/>
  <c r="F27" i="1" s="1"/>
  <c r="BN98" i="1"/>
  <c r="I34" i="1"/>
  <c r="AQ50" i="1"/>
  <c r="BB34" i="1"/>
  <c r="BD34" i="1" s="1"/>
  <c r="J16" i="1"/>
  <c r="CV30" i="1"/>
  <c r="AP57" i="1"/>
  <c r="J57" i="1" s="1"/>
  <c r="AQ57" i="1" s="1"/>
  <c r="BN81" i="1"/>
  <c r="AY79" i="1"/>
  <c r="BB79" i="1"/>
  <c r="I79" i="1"/>
  <c r="H46" i="1"/>
  <c r="AP46" i="1"/>
  <c r="J46" i="1" s="1"/>
  <c r="AQ46" i="1" s="1"/>
  <c r="BB80" i="1"/>
  <c r="I74" i="1"/>
  <c r="BD60" i="1"/>
  <c r="BB75" i="1"/>
  <c r="BD75" i="1" s="1"/>
  <c r="AR74" i="1"/>
  <c r="AS74" i="1" s="1"/>
  <c r="AV74" i="1" s="1"/>
  <c r="F74" i="1" s="1"/>
  <c r="AY74" i="1" s="1"/>
  <c r="G74" i="1" s="1"/>
  <c r="BE98" i="1"/>
  <c r="AP51" i="1"/>
  <c r="H51" i="1"/>
  <c r="H41" i="1"/>
  <c r="AP41" i="1"/>
  <c r="J41" i="1" s="1"/>
  <c r="AQ41" i="1" s="1"/>
  <c r="H63" i="1"/>
  <c r="AP63" i="1"/>
  <c r="J63" i="1" s="1"/>
  <c r="AQ63" i="1" s="1"/>
  <c r="BB25" i="1"/>
  <c r="BB45" i="1"/>
  <c r="BD45" i="1" s="1"/>
  <c r="BB77" i="1"/>
  <c r="H39" i="1"/>
  <c r="BN47" i="1" s="1"/>
  <c r="AP39" i="1"/>
  <c r="J39" i="1" s="1"/>
  <c r="AQ39" i="1" s="1"/>
  <c r="I77" i="1"/>
  <c r="AP30" i="1"/>
  <c r="J30" i="1" s="1"/>
  <c r="AQ30" i="1" s="1"/>
  <c r="H30" i="1"/>
  <c r="BN30" i="1" s="1"/>
  <c r="BB37" i="1"/>
  <c r="BD37" i="1" s="1"/>
  <c r="BB78" i="1"/>
  <c r="H61" i="1"/>
  <c r="AP61" i="1"/>
  <c r="J61" i="1" s="1"/>
  <c r="AQ61" i="1" s="1"/>
  <c r="AR17" i="1"/>
  <c r="AS17" i="1" s="1"/>
  <c r="AV17" i="1" s="1"/>
  <c r="F17" i="1" s="1"/>
  <c r="AY17" i="1" s="1"/>
  <c r="G17" i="1" s="1"/>
  <c r="I17" i="1"/>
  <c r="AR18" i="1"/>
  <c r="AS18" i="1" s="1"/>
  <c r="AV18" i="1" s="1"/>
  <c r="F18" i="1" s="1"/>
  <c r="AY18" i="1" s="1"/>
  <c r="G18" i="1" s="1"/>
  <c r="I18" i="1"/>
  <c r="AR19" i="1"/>
  <c r="AS19" i="1" s="1"/>
  <c r="AV19" i="1" s="1"/>
  <c r="F19" i="1" s="1"/>
  <c r="AY19" i="1" s="1"/>
  <c r="G19" i="1" s="1"/>
  <c r="I19" i="1"/>
  <c r="AR20" i="1"/>
  <c r="AS20" i="1" s="1"/>
  <c r="AV20" i="1" s="1"/>
  <c r="F20" i="1" s="1"/>
  <c r="AY20" i="1" s="1"/>
  <c r="G20" i="1" s="1"/>
  <c r="I20" i="1"/>
  <c r="AR21" i="1"/>
  <c r="AS21" i="1" s="1"/>
  <c r="AV21" i="1" s="1"/>
  <c r="F21" i="1" s="1"/>
  <c r="AY21" i="1" s="1"/>
  <c r="G21" i="1" s="1"/>
  <c r="I21" i="1"/>
  <c r="AR22" i="1"/>
  <c r="AS22" i="1" s="1"/>
  <c r="AV22" i="1" s="1"/>
  <c r="F22" i="1" s="1"/>
  <c r="AY22" i="1" s="1"/>
  <c r="G22" i="1" s="1"/>
  <c r="I22" i="1"/>
  <c r="BB19" i="1"/>
  <c r="BD19" i="1" s="1"/>
  <c r="BB20" i="1"/>
  <c r="BD20" i="1" s="1"/>
  <c r="BB21" i="1"/>
  <c r="BD21" i="1" s="1"/>
  <c r="BB22" i="1"/>
  <c r="BD22" i="1" s="1"/>
  <c r="BD25" i="1"/>
  <c r="AY26" i="1"/>
  <c r="G26" i="1" s="1"/>
  <c r="BB26" i="1"/>
  <c r="BD26" i="1" s="1"/>
  <c r="BD29" i="1"/>
  <c r="AY36" i="1"/>
  <c r="G36" i="1" s="1"/>
  <c r="BB36" i="1"/>
  <c r="BD36" i="1" s="1"/>
  <c r="BD23" i="1"/>
  <c r="BC71" i="1"/>
  <c r="BC73" i="1"/>
  <c r="BC75" i="1"/>
  <c r="BC77" i="1"/>
  <c r="BD77" i="1" s="1"/>
  <c r="BC79" i="1"/>
  <c r="BD79" i="1" s="1"/>
  <c r="BC81" i="1"/>
  <c r="BD81" i="1" s="1"/>
  <c r="BA43" i="1"/>
  <c r="AZ43" i="1"/>
  <c r="BA47" i="1"/>
  <c r="AZ47" i="1"/>
  <c r="BA53" i="1"/>
  <c r="AZ53" i="1"/>
  <c r="AR85" i="1"/>
  <c r="AS85" i="1" s="1"/>
  <c r="AV85" i="1" s="1"/>
  <c r="F85" i="1" s="1"/>
  <c r="AY85" i="1" s="1"/>
  <c r="G85" i="1" s="1"/>
  <c r="I85" i="1"/>
  <c r="AR86" i="1"/>
  <c r="AS86" i="1" s="1"/>
  <c r="AV86" i="1" s="1"/>
  <c r="F86" i="1" s="1"/>
  <c r="AY86" i="1" s="1"/>
  <c r="G86" i="1" s="1"/>
  <c r="I86" i="1"/>
  <c r="AR87" i="1"/>
  <c r="AS87" i="1" s="1"/>
  <c r="AV87" i="1" s="1"/>
  <c r="F87" i="1" s="1"/>
  <c r="AY87" i="1" s="1"/>
  <c r="G87" i="1" s="1"/>
  <c r="I87" i="1"/>
  <c r="AR88" i="1"/>
  <c r="AS88" i="1" s="1"/>
  <c r="AV88" i="1" s="1"/>
  <c r="F88" i="1" s="1"/>
  <c r="AY88" i="1" s="1"/>
  <c r="G88" i="1" s="1"/>
  <c r="I88" i="1"/>
  <c r="AR89" i="1"/>
  <c r="AS89" i="1" s="1"/>
  <c r="AV89" i="1" s="1"/>
  <c r="F89" i="1" s="1"/>
  <c r="AY89" i="1" s="1"/>
  <c r="G89" i="1" s="1"/>
  <c r="I89" i="1"/>
  <c r="AR90" i="1"/>
  <c r="AS90" i="1" s="1"/>
  <c r="AV90" i="1" s="1"/>
  <c r="F90" i="1" s="1"/>
  <c r="AY90" i="1" s="1"/>
  <c r="G90" i="1" s="1"/>
  <c r="I90" i="1"/>
  <c r="AR91" i="1"/>
  <c r="AS91" i="1" s="1"/>
  <c r="AV91" i="1" s="1"/>
  <c r="F91" i="1" s="1"/>
  <c r="AY91" i="1" s="1"/>
  <c r="G91" i="1" s="1"/>
  <c r="I91" i="1"/>
  <c r="AR92" i="1"/>
  <c r="AS92" i="1" s="1"/>
  <c r="AV92" i="1" s="1"/>
  <c r="F92" i="1" s="1"/>
  <c r="AY92" i="1" s="1"/>
  <c r="G92" i="1" s="1"/>
  <c r="I92" i="1"/>
  <c r="AR93" i="1"/>
  <c r="AS93" i="1" s="1"/>
  <c r="AV93" i="1" s="1"/>
  <c r="F93" i="1" s="1"/>
  <c r="AY93" i="1" s="1"/>
  <c r="G93" i="1" s="1"/>
  <c r="I93" i="1"/>
  <c r="AR94" i="1"/>
  <c r="AS94" i="1" s="1"/>
  <c r="AV94" i="1" s="1"/>
  <c r="F94" i="1" s="1"/>
  <c r="AY94" i="1" s="1"/>
  <c r="G94" i="1" s="1"/>
  <c r="I94" i="1"/>
  <c r="AR95" i="1"/>
  <c r="AS95" i="1" s="1"/>
  <c r="AV95" i="1" s="1"/>
  <c r="F95" i="1" s="1"/>
  <c r="AY95" i="1" s="1"/>
  <c r="G95" i="1" s="1"/>
  <c r="I95" i="1"/>
  <c r="AR96" i="1"/>
  <c r="AS96" i="1" s="1"/>
  <c r="AV96" i="1" s="1"/>
  <c r="F96" i="1" s="1"/>
  <c r="AY96" i="1" s="1"/>
  <c r="G96" i="1" s="1"/>
  <c r="I96" i="1"/>
  <c r="AR97" i="1"/>
  <c r="AS97" i="1" s="1"/>
  <c r="AV97" i="1" s="1"/>
  <c r="F97" i="1" s="1"/>
  <c r="AY97" i="1" s="1"/>
  <c r="G97" i="1" s="1"/>
  <c r="I97" i="1"/>
  <c r="AR98" i="1"/>
  <c r="AS98" i="1" s="1"/>
  <c r="AV98" i="1" s="1"/>
  <c r="F98" i="1" s="1"/>
  <c r="AY98" i="1" s="1"/>
  <c r="G98" i="1" s="1"/>
  <c r="I98" i="1"/>
  <c r="BA40" i="1"/>
  <c r="AZ40" i="1"/>
  <c r="BA42" i="1"/>
  <c r="AZ42" i="1"/>
  <c r="BA44" i="1"/>
  <c r="AZ44" i="1"/>
  <c r="BA54" i="1"/>
  <c r="AZ54" i="1"/>
  <c r="BA56" i="1"/>
  <c r="AZ56" i="1"/>
  <c r="BA58" i="1"/>
  <c r="AZ58" i="1"/>
  <c r="BA60" i="1"/>
  <c r="AZ60" i="1"/>
  <c r="BA64" i="1"/>
  <c r="AZ64" i="1"/>
  <c r="AZ68" i="1"/>
  <c r="BA70" i="1"/>
  <c r="AZ70" i="1"/>
  <c r="BC84" i="1"/>
  <c r="BB85" i="1"/>
  <c r="BD85" i="1" s="1"/>
  <c r="BC86" i="1"/>
  <c r="BC88" i="1"/>
  <c r="BC90" i="1"/>
  <c r="BC92" i="1"/>
  <c r="BC94" i="1"/>
  <c r="BC96" i="1"/>
  <c r="BC98" i="1"/>
  <c r="BB44" i="1"/>
  <c r="BD44" i="1" s="1"/>
  <c r="BB54" i="1"/>
  <c r="BD54" i="1" s="1"/>
  <c r="BB58" i="1"/>
  <c r="BD58" i="1" s="1"/>
  <c r="BB68" i="1"/>
  <c r="BD68" i="1" s="1"/>
  <c r="BB70" i="1"/>
  <c r="BD70" i="1" s="1"/>
  <c r="BC72" i="1"/>
  <c r="BD72" i="1" s="1"/>
  <c r="BC74" i="1"/>
  <c r="BC76" i="1"/>
  <c r="BD76" i="1" s="1"/>
  <c r="BC78" i="1"/>
  <c r="BC80" i="1"/>
  <c r="BD80" i="1" s="1"/>
  <c r="BA23" i="1"/>
  <c r="AZ23" i="1"/>
  <c r="BA25" i="1"/>
  <c r="AZ25" i="1"/>
  <c r="BA29" i="1"/>
  <c r="AZ29" i="1"/>
  <c r="BA37" i="1"/>
  <c r="AZ37" i="1"/>
  <c r="BB43" i="1"/>
  <c r="BD43" i="1" s="1"/>
  <c r="BA45" i="1"/>
  <c r="AZ45" i="1"/>
  <c r="BB47" i="1"/>
  <c r="BD47" i="1" s="1"/>
  <c r="BB53" i="1"/>
  <c r="BD53" i="1" s="1"/>
  <c r="BA55" i="1"/>
  <c r="AZ55" i="1"/>
  <c r="BA59" i="1"/>
  <c r="AZ59" i="1"/>
  <c r="BA69" i="1"/>
  <c r="AZ69" i="1"/>
  <c r="G71" i="1"/>
  <c r="G72" i="1"/>
  <c r="G73" i="1"/>
  <c r="G75" i="1"/>
  <c r="G76" i="1"/>
  <c r="G77" i="1"/>
  <c r="G78" i="1"/>
  <c r="G79" i="1"/>
  <c r="G80" i="1"/>
  <c r="G81" i="1"/>
  <c r="BC85" i="1"/>
  <c r="BC87" i="1"/>
  <c r="BC89" i="1"/>
  <c r="BB90" i="1"/>
  <c r="BC91" i="1"/>
  <c r="BC93" i="1"/>
  <c r="BC95" i="1"/>
  <c r="BC97" i="1"/>
  <c r="AR35" i="1" l="1"/>
  <c r="AS35" i="1" s="1"/>
  <c r="AV35" i="1" s="1"/>
  <c r="F35" i="1" s="1"/>
  <c r="I35" i="1"/>
  <c r="AQ84" i="1"/>
  <c r="BP98" i="1"/>
  <c r="DI81" i="1"/>
  <c r="AR50" i="1"/>
  <c r="I50" i="1"/>
  <c r="CW81" i="1"/>
  <c r="I67" i="1"/>
  <c r="BO81" i="1" s="1"/>
  <c r="AR67" i="1"/>
  <c r="BB17" i="1"/>
  <c r="BD17" i="1" s="1"/>
  <c r="AQ16" i="1"/>
  <c r="BP30" i="1"/>
  <c r="I52" i="1"/>
  <c r="AR52" i="1"/>
  <c r="AS52" i="1" s="1"/>
  <c r="AV52" i="1" s="1"/>
  <c r="F52" i="1" s="1"/>
  <c r="AY52" i="1" s="1"/>
  <c r="G52" i="1" s="1"/>
  <c r="BD73" i="1"/>
  <c r="BB52" i="1"/>
  <c r="BD52" i="1" s="1"/>
  <c r="J33" i="1"/>
  <c r="CV47" i="1"/>
  <c r="I62" i="1"/>
  <c r="AR62" i="1"/>
  <c r="AS62" i="1" s="1"/>
  <c r="AV62" i="1" s="1"/>
  <c r="F62" i="1" s="1"/>
  <c r="AY62" i="1" s="1"/>
  <c r="G62" i="1" s="1"/>
  <c r="BB18" i="1"/>
  <c r="BD18" i="1" s="1"/>
  <c r="BB40" i="1"/>
  <c r="BD40" i="1" s="1"/>
  <c r="BD71" i="1"/>
  <c r="I57" i="1"/>
  <c r="AR57" i="1"/>
  <c r="AS57" i="1" s="1"/>
  <c r="AV57" i="1" s="1"/>
  <c r="F57" i="1" s="1"/>
  <c r="AY57" i="1" s="1"/>
  <c r="G57" i="1" s="1"/>
  <c r="J51" i="1"/>
  <c r="CV64" i="1"/>
  <c r="BB56" i="1"/>
  <c r="BD56" i="1" s="1"/>
  <c r="DI98" i="1"/>
  <c r="BB62" i="1"/>
  <c r="BD62" i="1" s="1"/>
  <c r="AY27" i="1"/>
  <c r="G27" i="1" s="1"/>
  <c r="BB27" i="1"/>
  <c r="BD27" i="1" s="1"/>
  <c r="BB98" i="1"/>
  <c r="BD98" i="1" s="1"/>
  <c r="BB57" i="1"/>
  <c r="BD57" i="1" s="1"/>
  <c r="BB89" i="1"/>
  <c r="BD89" i="1" s="1"/>
  <c r="BB64" i="1"/>
  <c r="BD64" i="1" s="1"/>
  <c r="I61" i="1"/>
  <c r="AR61" i="1"/>
  <c r="AS61" i="1" s="1"/>
  <c r="AV61" i="1" s="1"/>
  <c r="F61" i="1" s="1"/>
  <c r="AY61" i="1" s="1"/>
  <c r="G61" i="1" s="1"/>
  <c r="BD78" i="1"/>
  <c r="BB61" i="1"/>
  <c r="BD61" i="1" s="1"/>
  <c r="AR46" i="1"/>
  <c r="AS46" i="1" s="1"/>
  <c r="AV46" i="1" s="1"/>
  <c r="F46" i="1" s="1"/>
  <c r="I46" i="1"/>
  <c r="I30" i="1"/>
  <c r="AR30" i="1"/>
  <c r="AS30" i="1" s="1"/>
  <c r="AV30" i="1" s="1"/>
  <c r="F30" i="1" s="1"/>
  <c r="AY30" i="1" s="1"/>
  <c r="G30" i="1" s="1"/>
  <c r="BA30" i="1" s="1"/>
  <c r="BB86" i="1"/>
  <c r="BD86" i="1" s="1"/>
  <c r="BB97" i="1"/>
  <c r="BD97" i="1" s="1"/>
  <c r="BB74" i="1"/>
  <c r="BD74" i="1" s="1"/>
  <c r="BD90" i="1"/>
  <c r="I39" i="1"/>
  <c r="AR39" i="1"/>
  <c r="AS39" i="1" s="1"/>
  <c r="AV39" i="1" s="1"/>
  <c r="F39" i="1" s="1"/>
  <c r="I63" i="1"/>
  <c r="AR63" i="1"/>
  <c r="AS63" i="1" s="1"/>
  <c r="AV63" i="1" s="1"/>
  <c r="F63" i="1" s="1"/>
  <c r="AY63" i="1" s="1"/>
  <c r="G63" i="1" s="1"/>
  <c r="BB94" i="1"/>
  <c r="BD94" i="1" s="1"/>
  <c r="BB93" i="1"/>
  <c r="BD93" i="1" s="1"/>
  <c r="I41" i="1"/>
  <c r="AR41" i="1"/>
  <c r="AS41" i="1" s="1"/>
  <c r="AV41" i="1" s="1"/>
  <c r="F41" i="1" s="1"/>
  <c r="AY41" i="1" s="1"/>
  <c r="G41" i="1" s="1"/>
  <c r="BB41" i="1"/>
  <c r="BD41" i="1" s="1"/>
  <c r="AZ81" i="1"/>
  <c r="BA81" i="1"/>
  <c r="AZ79" i="1"/>
  <c r="BA79" i="1"/>
  <c r="AZ77" i="1"/>
  <c r="BA77" i="1"/>
  <c r="AZ75" i="1"/>
  <c r="BA75" i="1"/>
  <c r="AZ73" i="1"/>
  <c r="BA73" i="1"/>
  <c r="AZ71" i="1"/>
  <c r="BA71" i="1"/>
  <c r="AZ98" i="1"/>
  <c r="BA98" i="1"/>
  <c r="AZ97" i="1"/>
  <c r="BA97" i="1"/>
  <c r="AZ96" i="1"/>
  <c r="BA96" i="1"/>
  <c r="AZ95" i="1"/>
  <c r="BA95" i="1"/>
  <c r="AZ94" i="1"/>
  <c r="BA94" i="1"/>
  <c r="AZ93" i="1"/>
  <c r="BA93" i="1"/>
  <c r="AZ92" i="1"/>
  <c r="BA92" i="1"/>
  <c r="AZ91" i="1"/>
  <c r="BA91" i="1"/>
  <c r="AZ90" i="1"/>
  <c r="BA90" i="1"/>
  <c r="AZ89" i="1"/>
  <c r="BA89" i="1"/>
  <c r="AZ88" i="1"/>
  <c r="BA88" i="1"/>
  <c r="AZ87" i="1"/>
  <c r="BA87" i="1"/>
  <c r="AZ86" i="1"/>
  <c r="BA86" i="1"/>
  <c r="AZ85" i="1"/>
  <c r="BA85" i="1"/>
  <c r="BB96" i="1"/>
  <c r="BD96" i="1" s="1"/>
  <c r="BB92" i="1"/>
  <c r="BD92" i="1" s="1"/>
  <c r="BB88" i="1"/>
  <c r="BD88" i="1" s="1"/>
  <c r="AZ80" i="1"/>
  <c r="BA80" i="1"/>
  <c r="AZ78" i="1"/>
  <c r="BA78" i="1"/>
  <c r="AZ76" i="1"/>
  <c r="BA76" i="1"/>
  <c r="AZ74" i="1"/>
  <c r="BA74" i="1"/>
  <c r="AZ72" i="1"/>
  <c r="BA72" i="1"/>
  <c r="BB95" i="1"/>
  <c r="BD95" i="1" s="1"/>
  <c r="BB91" i="1"/>
  <c r="BD91" i="1" s="1"/>
  <c r="BB87" i="1"/>
  <c r="BD87" i="1" s="1"/>
  <c r="BA36" i="1"/>
  <c r="AZ36" i="1"/>
  <c r="BA26" i="1"/>
  <c r="AZ26" i="1"/>
  <c r="AZ22" i="1"/>
  <c r="BA22" i="1"/>
  <c r="AZ21" i="1"/>
  <c r="BA21" i="1"/>
  <c r="AZ20" i="1"/>
  <c r="BA20" i="1"/>
  <c r="AZ19" i="1"/>
  <c r="BA19" i="1"/>
  <c r="AZ18" i="1"/>
  <c r="BA18" i="1"/>
  <c r="AZ17" i="1"/>
  <c r="BA17" i="1"/>
  <c r="AZ57" i="1" l="1"/>
  <c r="BA57" i="1"/>
  <c r="CW30" i="1"/>
  <c r="I16" i="1"/>
  <c r="BO30" i="1" s="1"/>
  <c r="AR16" i="1"/>
  <c r="AQ51" i="1"/>
  <c r="BP64" i="1"/>
  <c r="AS50" i="1"/>
  <c r="BA52" i="1"/>
  <c r="AZ52" i="1"/>
  <c r="AZ27" i="1"/>
  <c r="BA27" i="1"/>
  <c r="AS67" i="1"/>
  <c r="CX81" i="1"/>
  <c r="BA62" i="1"/>
  <c r="AZ62" i="1"/>
  <c r="CW98" i="1"/>
  <c r="AR84" i="1"/>
  <c r="I84" i="1"/>
  <c r="BO98" i="1" s="1"/>
  <c r="AQ33" i="1"/>
  <c r="BP47" i="1"/>
  <c r="AY35" i="1"/>
  <c r="G35" i="1" s="1"/>
  <c r="BB35" i="1"/>
  <c r="BD35" i="1" s="1"/>
  <c r="AZ30" i="1"/>
  <c r="AZ41" i="1"/>
  <c r="BA41" i="1"/>
  <c r="BB30" i="1"/>
  <c r="BD30" i="1" s="1"/>
  <c r="AY46" i="1"/>
  <c r="G46" i="1" s="1"/>
  <c r="BB46" i="1"/>
  <c r="BD46" i="1" s="1"/>
  <c r="BA61" i="1"/>
  <c r="AZ61" i="1"/>
  <c r="BA63" i="1"/>
  <c r="AZ63" i="1"/>
  <c r="AY39" i="1"/>
  <c r="G39" i="1" s="1"/>
  <c r="BB39" i="1"/>
  <c r="BD39" i="1" s="1"/>
  <c r="BB63" i="1"/>
  <c r="BD63" i="1" s="1"/>
  <c r="AZ35" i="1" l="1"/>
  <c r="BA35" i="1"/>
  <c r="AV67" i="1"/>
  <c r="CY81" i="1"/>
  <c r="I51" i="1"/>
  <c r="BO64" i="1" s="1"/>
  <c r="AR51" i="1"/>
  <c r="CW64" i="1"/>
  <c r="CW47" i="1"/>
  <c r="AR33" i="1"/>
  <c r="I33" i="1"/>
  <c r="BO47" i="1" s="1"/>
  <c r="AV50" i="1"/>
  <c r="AS16" i="1"/>
  <c r="CX30" i="1"/>
  <c r="AS84" i="1"/>
  <c r="CX98" i="1"/>
  <c r="BA46" i="1"/>
  <c r="AZ46" i="1"/>
  <c r="BA39" i="1"/>
  <c r="AZ39" i="1"/>
  <c r="AV16" i="1" l="1"/>
  <c r="CY30" i="1"/>
  <c r="F67" i="1"/>
  <c r="DB81" i="1"/>
  <c r="F50" i="1"/>
  <c r="AS33" i="1"/>
  <c r="CX47" i="1"/>
  <c r="AV84" i="1"/>
  <c r="CY98" i="1"/>
  <c r="AS51" i="1"/>
  <c r="CX64" i="1"/>
  <c r="F84" i="1" l="1"/>
  <c r="DB98" i="1"/>
  <c r="AY50" i="1"/>
  <c r="BB50" i="1"/>
  <c r="AV51" i="1"/>
  <c r="CY64" i="1"/>
  <c r="AV33" i="1"/>
  <c r="CY47" i="1"/>
  <c r="AY67" i="1"/>
  <c r="BL81" i="1"/>
  <c r="BB67" i="1"/>
  <c r="F16" i="1"/>
  <c r="DB30" i="1"/>
  <c r="AY16" i="1" l="1"/>
  <c r="BL30" i="1"/>
  <c r="BB16" i="1"/>
  <c r="G67" i="1"/>
  <c r="DE81" i="1"/>
  <c r="F51" i="1"/>
  <c r="DB64" i="1"/>
  <c r="BD67" i="1"/>
  <c r="DJ81" i="1" s="1"/>
  <c r="DH81" i="1"/>
  <c r="F33" i="1"/>
  <c r="DB47" i="1"/>
  <c r="BD50" i="1"/>
  <c r="G50" i="1"/>
  <c r="AY84" i="1"/>
  <c r="BL98" i="1"/>
  <c r="BB84" i="1"/>
  <c r="BD84" i="1" l="1"/>
  <c r="DJ98" i="1" s="1"/>
  <c r="DH98" i="1"/>
  <c r="AZ50" i="1"/>
  <c r="BA50" i="1"/>
  <c r="G84" i="1"/>
  <c r="DE98" i="1"/>
  <c r="AY33" i="1"/>
  <c r="BL47" i="1"/>
  <c r="BB33" i="1"/>
  <c r="AY51" i="1"/>
  <c r="BB51" i="1"/>
  <c r="BL64" i="1"/>
  <c r="BM81" i="1"/>
  <c r="BA67" i="1"/>
  <c r="DG81" i="1" s="1"/>
  <c r="AZ67" i="1"/>
  <c r="DF81" i="1" s="1"/>
  <c r="BD16" i="1"/>
  <c r="DJ30" i="1" s="1"/>
  <c r="DH30" i="1"/>
  <c r="G16" i="1"/>
  <c r="DE30" i="1"/>
  <c r="G51" i="1" l="1"/>
  <c r="DE64" i="1"/>
  <c r="BM98" i="1"/>
  <c r="BA84" i="1"/>
  <c r="DG98" i="1" s="1"/>
  <c r="AZ84" i="1"/>
  <c r="DF98" i="1" s="1"/>
  <c r="BM30" i="1"/>
  <c r="AZ16" i="1"/>
  <c r="DF30" i="1" s="1"/>
  <c r="BA16" i="1"/>
  <c r="DG30" i="1" s="1"/>
  <c r="BD33" i="1"/>
  <c r="DJ47" i="1" s="1"/>
  <c r="DH47" i="1"/>
  <c r="G33" i="1"/>
  <c r="DE47" i="1"/>
  <c r="BD51" i="1"/>
  <c r="DJ64" i="1" s="1"/>
  <c r="DH64" i="1"/>
  <c r="BM47" i="1" l="1"/>
  <c r="BA33" i="1"/>
  <c r="DG47" i="1" s="1"/>
  <c r="AZ33" i="1"/>
  <c r="DF47" i="1" s="1"/>
  <c r="BA51" i="1"/>
  <c r="DG64" i="1" s="1"/>
  <c r="AZ51" i="1"/>
  <c r="DF64" i="1" s="1"/>
  <c r="BM64" i="1"/>
</calcChain>
</file>

<file path=xl/sharedStrings.xml><?xml version="1.0" encoding="utf-8"?>
<sst xmlns="http://schemas.openxmlformats.org/spreadsheetml/2006/main" count="340" uniqueCount="124">
  <si>
    <t>OPEN 6.2.4</t>
  </si>
  <si>
    <t>Mon Jun 22 2015 13:49:35</t>
  </si>
  <si>
    <t>Unit=</t>
  </si>
  <si>
    <t>PSC-3840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</si>
  <si>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</si>
  <si>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</si>
  <si>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</si>
  <si>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</si>
  <si>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</si>
  <si>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</si>
  <si>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</si>
  <si>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</si>
  <si>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</si>
  <si>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</si>
  <si>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</si>
  <si>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</si>
  <si>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</si>
  <si>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</si>
  <si>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</si>
  <si>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</si>
  <si>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</si>
  <si>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</si>
  <si>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</si>
  <si>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</si>
  <si>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</si>
  <si>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</si>
  <si>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</si>
  <si>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</si>
  <si>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</si>
  <si>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</si>
  <si>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</si>
  <si>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</si>
  <si>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</si>
  <si>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</si>
  <si>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</si>
  <si>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</si>
  <si>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</si>
  <si>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</si>
  <si>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</si>
  <si>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</si>
  <si>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</si>
  <si>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</si>
  <si>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</si>
  <si>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</si>
  <si>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</si>
  <si>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</si>
  <si>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</si>
  <si>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</si>
  <si>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</si>
  <si>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</si>
  <si>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</si>
  <si>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</si>
  <si>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</si>
  <si>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</si>
  <si>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</si>
  <si>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</si>
  <si>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</si>
  <si>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</si>
  <si>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</si>
  <si>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</si>
  <si>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</si>
  <si>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</si>
  <si>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</si>
  <si>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</si>
  <si>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</si>
  <si>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</si>
  <si>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</si>
  <si>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</si>
  <si>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</si>
  <si>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"13:50:38 CO2 Mixer: CO2R -&gt; 400 uml"
</t>
  </si>
  <si>
    <t xml:space="preserve">"13:50:46 Coolers: Tblock -&gt; 22.70 C"
</t>
  </si>
  <si>
    <t xml:space="preserve">"13:57:16 Flow: Fixed -&gt; 500 umol/s"
</t>
  </si>
  <si>
    <t xml:space="preserve">"13:57:44 Flow: Fixed -&gt; 500 umol/s"
</t>
  </si>
  <si>
    <t xml:space="preserve">"14:00:10 Flow: Fixed -&gt; 500 umol/s"
</t>
  </si>
  <si>
    <t>14:01:40</t>
  </si>
  <si>
    <t>14:01:41</t>
  </si>
  <si>
    <t>14:01:42</t>
  </si>
  <si>
    <t>14:01:43</t>
  </si>
  <si>
    <t>14:01:44</t>
  </si>
  <si>
    <t>14:01:45</t>
  </si>
  <si>
    <t>14:01:46</t>
  </si>
  <si>
    <t>14:01:47</t>
  </si>
  <si>
    <t xml:space="preserve">"14:02:04 Coolers: Tblock -&gt; 28.00 C"
</t>
  </si>
  <si>
    <t xml:space="preserve">"14:04:06 Flow: Fixed -&gt; 500 umol/s"
</t>
  </si>
  <si>
    <t>14:04:47</t>
  </si>
  <si>
    <t>14:04:48</t>
  </si>
  <si>
    <t>14:04:49</t>
  </si>
  <si>
    <t>14:04:50</t>
  </si>
  <si>
    <t>14:04:51</t>
  </si>
  <si>
    <t>14:04:52</t>
  </si>
  <si>
    <t>14:04:53</t>
  </si>
  <si>
    <t>14:04:54</t>
  </si>
  <si>
    <t xml:space="preserve">"14:05:03 Coolers: Tblock -&gt; 33.00 C"
</t>
  </si>
  <si>
    <t xml:space="preserve">"14:06:28 Flow: Fixed -&gt; 500 umol/s"
</t>
  </si>
  <si>
    <t>14:06:44</t>
  </si>
  <si>
    <t>14:06:45</t>
  </si>
  <si>
    <t>14:06:46</t>
  </si>
  <si>
    <t>14:06:47</t>
  </si>
  <si>
    <t>14:06:48</t>
  </si>
  <si>
    <t>14:06:49</t>
  </si>
  <si>
    <t>14:06:50</t>
  </si>
  <si>
    <t>14:06:51</t>
  </si>
  <si>
    <t>14:06:52</t>
  </si>
  <si>
    <t xml:space="preserve">"14:07:02 Coolers: Tblock -&gt; 38.00 C"
</t>
  </si>
  <si>
    <t xml:space="preserve">"14:09:04 Flow: Fixed -&gt; 500 umol/s"
</t>
  </si>
  <si>
    <t>14:09:22</t>
  </si>
  <si>
    <t>14:09:23</t>
  </si>
  <si>
    <t>14:09:24</t>
  </si>
  <si>
    <t>14:09:25</t>
  </si>
  <si>
    <t>14:09:26</t>
  </si>
  <si>
    <t>14:09:27</t>
  </si>
  <si>
    <t>14:09:28</t>
  </si>
  <si>
    <t>14:09:29</t>
  </si>
  <si>
    <t xml:space="preserve">"14:09:49 Coolers: Tblock -&gt; 43.00 C"
</t>
  </si>
  <si>
    <t xml:space="preserve">"14:15:15 Flow: Fixed -&gt; 500 umol/s"
</t>
  </si>
  <si>
    <t>14:15:40</t>
  </si>
  <si>
    <t>14:15:41</t>
  </si>
  <si>
    <t>14:15:42</t>
  </si>
  <si>
    <t>14:15:43</t>
  </si>
  <si>
    <t>14:15:44</t>
  </si>
  <si>
    <t>14:15:45</t>
  </si>
  <si>
    <t>14:15:46</t>
  </si>
  <si>
    <t>14:15:47</t>
  </si>
  <si>
    <t>14:15:48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</si>
</sst>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98"/>
  <sheetViews>
    <sheetView tabSelected="1" topLeftCell="K1" workbookViewId="0">
      <selection activeCell="K1" sqref="K1:K1048576"/>
    </sheetView>
  </sheetViews>
  <sheetFormatPr defaultRowHeight="15" x14ac:dyDescent="0.25"/>
  <sheetData>
    <row r="1" spans="1:114" x14ac:dyDescent="0.25">
      <c r="A1" s="1" t="s">
        <v>0</v>
      </c>
    </row>
    <row r="2" spans="1:114" x14ac:dyDescent="0.25">
      <c r="A2" s="1" t="s">
        <v>1</v>
      </c>
    </row>
    <row r="3" spans="1:114" x14ac:dyDescent="0.25">
      <c r="A3" s="1" t="s">
        <v>2</v>
      </c>
      <c r="B3" s="1" t="s">
        <v>3</v>
      </c>
    </row>
    <row r="4" spans="1:114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14" x14ac:dyDescent="0.25">
      <c r="A5" s="1" t="s">
        <v>6</v>
      </c>
      <c r="B5" s="1">
        <v>4</v>
      </c>
    </row>
    <row r="6" spans="1:114" x14ac:dyDescent="0.25">
      <c r="A6" s="1" t="s">
        <v>7</v>
      </c>
      <c r="B6" s="1" t="s">
        <v>8</v>
      </c>
    </row>
    <row r="7" spans="1:114" x14ac:dyDescent="0.25">
      <c r="A7" s="1" t="s">
        <v>9</v>
      </c>
      <c r="B7" s="1" t="s">
        <v>10</v>
      </c>
    </row>
    <row r="9" spans="1:114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2" t="s">
        <v>15</v>
      </c>
      <c r="BF9" s="2" t="s">
        <v>25</v>
      </c>
      <c r="BG9" s="2" t="s">
        <v>26</v>
      </c>
      <c r="BH9" s="3" t="s">
        <v>12</v>
      </c>
      <c r="BI9" s="3" t="s">
        <v>13</v>
      </c>
      <c r="BJ9" s="3" t="s">
        <v>14</v>
      </c>
      <c r="BK9" s="3" t="s">
        <v>15</v>
      </c>
      <c r="BL9" s="3" t="s">
        <v>16</v>
      </c>
      <c r="BM9" s="3" t="s">
        <v>17</v>
      </c>
      <c r="BN9" s="3" t="s">
        <v>18</v>
      </c>
      <c r="BO9" s="3" t="s">
        <v>19</v>
      </c>
      <c r="BP9" s="3" t="s">
        <v>20</v>
      </c>
      <c r="BQ9" s="3" t="s">
        <v>21</v>
      </c>
      <c r="BR9" s="3" t="s">
        <v>22</v>
      </c>
      <c r="BS9" s="3" t="s">
        <v>23</v>
      </c>
      <c r="BT9" s="3" t="s">
        <v>24</v>
      </c>
      <c r="BU9" s="3" t="s">
        <v>25</v>
      </c>
      <c r="BV9" s="3" t="s">
        <v>26</v>
      </c>
      <c r="BW9" s="3" t="s">
        <v>27</v>
      </c>
      <c r="BX9" s="3" t="s">
        <v>28</v>
      </c>
      <c r="BY9" s="3" t="s">
        <v>29</v>
      </c>
      <c r="BZ9" s="3" t="s">
        <v>30</v>
      </c>
      <c r="CA9" s="3" t="s">
        <v>31</v>
      </c>
      <c r="CB9" s="3" t="s">
        <v>32</v>
      </c>
      <c r="CC9" s="3" t="s">
        <v>33</v>
      </c>
      <c r="CD9" s="3" t="s">
        <v>34</v>
      </c>
      <c r="CE9" s="3" t="s">
        <v>35</v>
      </c>
      <c r="CF9" s="3" t="s">
        <v>36</v>
      </c>
      <c r="CG9" s="3" t="s">
        <v>37</v>
      </c>
      <c r="CH9" s="3" t="s">
        <v>38</v>
      </c>
      <c r="CI9" s="3" t="s">
        <v>39</v>
      </c>
      <c r="CJ9" s="3" t="s">
        <v>40</v>
      </c>
      <c r="CK9" s="3" t="s">
        <v>41</v>
      </c>
      <c r="CL9" s="3" t="s">
        <v>42</v>
      </c>
      <c r="CM9" s="3" t="s">
        <v>43</v>
      </c>
      <c r="CN9" s="3" t="s">
        <v>44</v>
      </c>
      <c r="CO9" s="3" t="s">
        <v>45</v>
      </c>
      <c r="CP9" s="3" t="s">
        <v>46</v>
      </c>
      <c r="CQ9" s="3" t="s">
        <v>47</v>
      </c>
      <c r="CR9" s="3" t="s">
        <v>48</v>
      </c>
      <c r="CS9" s="3" t="s">
        <v>49</v>
      </c>
      <c r="CT9" s="3" t="s">
        <v>50</v>
      </c>
      <c r="CU9" s="3" t="s">
        <v>51</v>
      </c>
      <c r="CV9" s="3" t="s">
        <v>52</v>
      </c>
      <c r="CW9" s="3" t="s">
        <v>53</v>
      </c>
      <c r="CX9" s="3" t="s">
        <v>54</v>
      </c>
      <c r="CY9" s="3" t="s">
        <v>55</v>
      </c>
      <c r="CZ9" s="3" t="s">
        <v>56</v>
      </c>
      <c r="DA9" s="3" t="s">
        <v>57</v>
      </c>
      <c r="DB9" s="3" t="s">
        <v>58</v>
      </c>
      <c r="DC9" s="3" t="s">
        <v>59</v>
      </c>
      <c r="DD9" s="3" t="s">
        <v>60</v>
      </c>
      <c r="DE9" s="3" t="s">
        <v>61</v>
      </c>
      <c r="DF9" s="3" t="s">
        <v>62</v>
      </c>
      <c r="DG9" s="3" t="s">
        <v>63</v>
      </c>
      <c r="DH9" s="3" t="s">
        <v>64</v>
      </c>
      <c r="DI9" s="3" t="s">
        <v>65</v>
      </c>
      <c r="DJ9" s="3" t="s">
        <v>66</v>
      </c>
    </row>
    <row r="10" spans="1:114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  <c r="BE10" s="2" t="s">
        <v>68</v>
      </c>
      <c r="BF10" s="2" t="s">
        <v>67</v>
      </c>
      <c r="BG10" s="2" t="s">
        <v>67</v>
      </c>
      <c r="BH10" s="3" t="s">
        <v>67</v>
      </c>
      <c r="BI10" s="3" t="s">
        <v>67</v>
      </c>
      <c r="BJ10" s="3" t="s">
        <v>67</v>
      </c>
      <c r="BK10" s="3" t="s">
        <v>68</v>
      </c>
      <c r="BL10" s="3" t="s">
        <v>68</v>
      </c>
      <c r="BM10" s="3" t="s">
        <v>68</v>
      </c>
      <c r="BN10" s="3" t="s">
        <v>68</v>
      </c>
      <c r="BO10" s="3" t="s">
        <v>68</v>
      </c>
      <c r="BP10" s="3" t="s">
        <v>68</v>
      </c>
      <c r="BQ10" s="3" t="s">
        <v>67</v>
      </c>
      <c r="BR10" s="3" t="s">
        <v>68</v>
      </c>
      <c r="BS10" s="3" t="s">
        <v>67</v>
      </c>
      <c r="BT10" s="3" t="s">
        <v>68</v>
      </c>
      <c r="BU10" s="3" t="s">
        <v>67</v>
      </c>
      <c r="BV10" s="3" t="s">
        <v>67</v>
      </c>
      <c r="BW10" s="3" t="s">
        <v>67</v>
      </c>
      <c r="BX10" s="3" t="s">
        <v>67</v>
      </c>
      <c r="BY10" s="3" t="s">
        <v>67</v>
      </c>
      <c r="BZ10" s="3" t="s">
        <v>67</v>
      </c>
      <c r="CA10" s="3" t="s">
        <v>67</v>
      </c>
      <c r="CB10" s="3" t="s">
        <v>67</v>
      </c>
      <c r="CC10" s="3" t="s">
        <v>67</v>
      </c>
      <c r="CD10" s="3" t="s">
        <v>67</v>
      </c>
      <c r="CE10" s="3" t="s">
        <v>67</v>
      </c>
      <c r="CF10" s="3" t="s">
        <v>67</v>
      </c>
      <c r="CG10" s="3" t="s">
        <v>67</v>
      </c>
      <c r="CH10" s="3" t="s">
        <v>67</v>
      </c>
      <c r="CI10" s="3" t="s">
        <v>67</v>
      </c>
      <c r="CJ10" s="3" t="s">
        <v>67</v>
      </c>
      <c r="CK10" s="3" t="s">
        <v>67</v>
      </c>
      <c r="CL10" s="3" t="s">
        <v>67</v>
      </c>
      <c r="CM10" s="3" t="s">
        <v>67</v>
      </c>
      <c r="CN10" s="3" t="s">
        <v>67</v>
      </c>
      <c r="CO10" s="3" t="s">
        <v>67</v>
      </c>
      <c r="CP10" s="3" t="s">
        <v>67</v>
      </c>
      <c r="CQ10" s="3" t="s">
        <v>68</v>
      </c>
      <c r="CR10" s="3" t="s">
        <v>68</v>
      </c>
      <c r="CS10" s="3" t="s">
        <v>68</v>
      </c>
      <c r="CT10" s="3" t="s">
        <v>68</v>
      </c>
      <c r="CU10" s="3" t="s">
        <v>68</v>
      </c>
      <c r="CV10" s="3" t="s">
        <v>68</v>
      </c>
      <c r="CW10" s="3" t="s">
        <v>68</v>
      </c>
      <c r="CX10" s="3" t="s">
        <v>68</v>
      </c>
      <c r="CY10" s="3" t="s">
        <v>68</v>
      </c>
      <c r="CZ10" s="3" t="s">
        <v>68</v>
      </c>
      <c r="DA10" s="3" t="s">
        <v>68</v>
      </c>
      <c r="DB10" s="3" t="s">
        <v>68</v>
      </c>
      <c r="DC10" s="3" t="s">
        <v>68</v>
      </c>
      <c r="DD10" s="3" t="s">
        <v>68</v>
      </c>
      <c r="DE10" s="3" t="s">
        <v>68</v>
      </c>
      <c r="DF10" s="3" t="s">
        <v>68</v>
      </c>
      <c r="DG10" s="3" t="s">
        <v>68</v>
      </c>
      <c r="DH10" s="3" t="s">
        <v>68</v>
      </c>
      <c r="DI10" s="3" t="s">
        <v>68</v>
      </c>
      <c r="DJ10" s="3" t="s">
        <v>68</v>
      </c>
    </row>
    <row r="11" spans="1:114" x14ac:dyDescent="0.25">
      <c r="A11" s="1" t="s">
        <v>9</v>
      </c>
      <c r="B11" s="1" t="s">
        <v>69</v>
      </c>
    </row>
    <row r="12" spans="1:114" x14ac:dyDescent="0.25">
      <c r="A12" s="1" t="s">
        <v>9</v>
      </c>
      <c r="B12" s="1" t="s">
        <v>70</v>
      </c>
    </row>
    <row r="13" spans="1:114" x14ac:dyDescent="0.25">
      <c r="A13" s="1" t="s">
        <v>9</v>
      </c>
      <c r="B13" s="1" t="s">
        <v>71</v>
      </c>
    </row>
    <row r="14" spans="1:114" x14ac:dyDescent="0.25">
      <c r="A14" s="1" t="s">
        <v>9</v>
      </c>
      <c r="B14" s="1" t="s">
        <v>72</v>
      </c>
    </row>
    <row r="15" spans="1:114" x14ac:dyDescent="0.25">
      <c r="A15" s="1" t="s">
        <v>9</v>
      </c>
      <c r="B15" s="1" t="s">
        <v>73</v>
      </c>
    </row>
    <row r="16" spans="1:114" x14ac:dyDescent="0.25">
      <c r="A16" s="1">
        <v>1</v>
      </c>
      <c r="B16" s="1" t="s">
        <v>74</v>
      </c>
      <c r="C16" s="1">
        <v>730.50003242120147</v>
      </c>
      <c r="D16" s="1">
        <v>0</v>
      </c>
      <c r="E16">
        <f t="shared" ref="E16:E30" si="0">(R16-S16*(1000-T16)/(1000-U16))*AK16</f>
        <v>10.721939032910239</v>
      </c>
      <c r="F16">
        <f t="shared" ref="F16:F30" si="1">IF(AV16&lt;&gt;0,1/(1/AV16-1/N16),0)</f>
        <v>0.12056160172530621</v>
      </c>
      <c r="G16">
        <f t="shared" ref="G16:G30" si="2">((AY16-AL16/2)*S16-E16)/(AY16+AL16/2)</f>
        <v>235.19163386586513</v>
      </c>
      <c r="H16">
        <f t="shared" ref="H16:H30" si="3">AL16*1000</f>
        <v>4.4980450904618721</v>
      </c>
      <c r="I16">
        <f t="shared" ref="I16:I30" si="4">(AQ16-AW16)</f>
        <v>2.8093775780876795</v>
      </c>
      <c r="J16">
        <f t="shared" ref="J16:J30" si="5">(P16+AP16*D16)</f>
        <v>28.261920928955078</v>
      </c>
      <c r="K16" s="1">
        <v>0.53607411599999999</v>
      </c>
      <c r="L16">
        <f t="shared" ref="L16:L30" si="6">(K16*AE16+AF16)</f>
        <v>2.6196882285697791</v>
      </c>
      <c r="M16" s="1">
        <v>1</v>
      </c>
      <c r="N16">
        <f t="shared" ref="N16:N30" si="7">L16*(M16+1)*(M16+1)/(M16*M16+1)</f>
        <v>5.2393764571395582</v>
      </c>
      <c r="O16" s="1">
        <v>24.619709014892578</v>
      </c>
      <c r="P16" s="1">
        <v>28.261920928955078</v>
      </c>
      <c r="Q16" s="1">
        <v>22.694395065307617</v>
      </c>
      <c r="R16" s="1">
        <v>400.95144653320312</v>
      </c>
      <c r="S16" s="1">
        <v>399.60885620117187</v>
      </c>
      <c r="T16" s="1">
        <v>13.248470306396484</v>
      </c>
      <c r="U16" s="1">
        <v>13.724224090576172</v>
      </c>
      <c r="V16" s="1">
        <v>32.416793823242187</v>
      </c>
      <c r="W16" s="1">
        <v>33.580883026123047</v>
      </c>
      <c r="X16" s="1">
        <v>499.87884521484375</v>
      </c>
      <c r="Y16" s="1">
        <v>1500.2540283203125</v>
      </c>
      <c r="Z16" s="1">
        <v>263.676025390625</v>
      </c>
      <c r="AA16" s="1">
        <v>76.0548095703125</v>
      </c>
      <c r="AB16" s="1">
        <v>1.5742559432983398</v>
      </c>
      <c r="AC16" s="1">
        <v>0.41905057430267334</v>
      </c>
      <c r="AD16" s="1">
        <v>1</v>
      </c>
      <c r="AE16" s="1">
        <v>-0.21956524252891541</v>
      </c>
      <c r="AF16" s="1">
        <v>2.737391471862793</v>
      </c>
      <c r="AG16" s="1">
        <v>1</v>
      </c>
      <c r="AH16" s="1">
        <v>0</v>
      </c>
      <c r="AI16" s="1">
        <v>0.15999999642372131</v>
      </c>
      <c r="AJ16" s="1">
        <v>111115</v>
      </c>
      <c r="AK16">
        <f t="shared" ref="AK16:AK30" si="8">X16*0.000001/(K16*0.0001)</f>
        <v>9.3248084601578416</v>
      </c>
      <c r="AL16">
        <f t="shared" ref="AL16:AL30" si="9">(U16-T16)/(1000-U16)*AK16</f>
        <v>4.4980450904618724E-3</v>
      </c>
      <c r="AM16">
        <f t="shared" ref="AM16:AM30" si="10">(P16+273.15)</f>
        <v>301.41192092895506</v>
      </c>
      <c r="AN16">
        <f t="shared" ref="AN16:AN30" si="11">(O16+273.15)</f>
        <v>297.76970901489256</v>
      </c>
      <c r="AO16">
        <f t="shared" ref="AO16:AO30" si="12">(Y16*AG16+Z16*AH16)*AI16</f>
        <v>240.04063916592349</v>
      </c>
      <c r="AP16">
        <f t="shared" ref="AP16:AP30" si="13">((AO16+0.00000010773*(AN16^4-AM16^4))-AL16*44100)/(L16*51.4+0.00000043092*AM16^3)</f>
        <v>-3.6059595037082363E-3</v>
      </c>
      <c r="AQ16">
        <f t="shared" ref="AQ16:AQ30" si="14">0.61365*EXP(17.502*J16/(240.97+J16))</f>
        <v>3.8531708277967454</v>
      </c>
      <c r="AR16">
        <f t="shared" ref="AR16:AR30" si="15">AQ16*1000/AA16</f>
        <v>50.66307902900602</v>
      </c>
      <c r="AS16">
        <f t="shared" ref="AS16:AS30" si="16">(AR16-U16)</f>
        <v>36.938854938429849</v>
      </c>
      <c r="AT16">
        <f t="shared" ref="AT16:AT30" si="17">IF(D16,P16,(O16+P16)/2)</f>
        <v>26.440814971923828</v>
      </c>
      <c r="AU16">
        <f t="shared" ref="AU16:AU30" si="18">0.61365*EXP(17.502*AT16/(240.97+AT16))</f>
        <v>3.4632832401416014</v>
      </c>
      <c r="AV16">
        <f t="shared" ref="AV16:AV30" si="19">IF(AS16&lt;&gt;0,(1000-(AR16+U16)/2)/AS16*AL16,0)</f>
        <v>0.11784979803449089</v>
      </c>
      <c r="AW16">
        <f t="shared" ref="AW16:AW30" si="20">U16*AA16/1000</f>
        <v>1.0437932497090661</v>
      </c>
      <c r="AX16">
        <f t="shared" ref="AX16:AX30" si="21">(AU16-AW16)</f>
        <v>2.4194899904325355</v>
      </c>
      <c r="AY16">
        <f t="shared" ref="AY16:AY30" si="22">1/(1.6/F16+1.37/N16)</f>
        <v>7.3895054752945152E-2</v>
      </c>
      <c r="AZ16">
        <f t="shared" ref="AZ16:AZ30" si="23">G16*AA16*0.001</f>
        <v>17.887454926199034</v>
      </c>
      <c r="BA16">
        <f t="shared" ref="BA16:BA30" si="24">G16/S16</f>
        <v>0.58855460837800977</v>
      </c>
      <c r="BB16">
        <f t="shared" ref="BB16:BB30" si="25">(1-AL16*AA16/AQ16/F16)*100</f>
        <v>26.358400103820657</v>
      </c>
      <c r="BC16">
        <f t="shared" ref="BC16:BC30" si="26">(S16-E16/(N16/1.35))</f>
        <v>396.84619583255022</v>
      </c>
      <c r="BD16">
        <f t="shared" ref="BD16:BD30" si="27">E16*BB16/100/BC16</f>
        <v>7.1214783431480591E-3</v>
      </c>
    </row>
    <row r="17" spans="1:114" x14ac:dyDescent="0.25">
      <c r="A17" s="1">
        <v>2</v>
      </c>
      <c r="B17" s="1" t="s">
        <v>75</v>
      </c>
      <c r="C17" s="1">
        <v>730.50003242120147</v>
      </c>
      <c r="D17" s="1">
        <v>0</v>
      </c>
      <c r="E17">
        <f t="shared" si="0"/>
        <v>10.721939032910239</v>
      </c>
      <c r="F17">
        <f t="shared" si="1"/>
        <v>0.12056160172530621</v>
      </c>
      <c r="G17">
        <f t="shared" si="2"/>
        <v>235.19163386586513</v>
      </c>
      <c r="H17">
        <f t="shared" si="3"/>
        <v>4.4980450904618721</v>
      </c>
      <c r="I17">
        <f t="shared" si="4"/>
        <v>2.8093775780876795</v>
      </c>
      <c r="J17">
        <f t="shared" si="5"/>
        <v>28.261920928955078</v>
      </c>
      <c r="K17" s="1">
        <v>0.53607411599999999</v>
      </c>
      <c r="L17">
        <f t="shared" si="6"/>
        <v>2.6196882285697791</v>
      </c>
      <c r="M17" s="1">
        <v>1</v>
      </c>
      <c r="N17">
        <f t="shared" si="7"/>
        <v>5.2393764571395582</v>
      </c>
      <c r="O17" s="1">
        <v>24.619709014892578</v>
      </c>
      <c r="P17" s="1">
        <v>28.261920928955078</v>
      </c>
      <c r="Q17" s="1">
        <v>22.694395065307617</v>
      </c>
      <c r="R17" s="1">
        <v>400.95144653320312</v>
      </c>
      <c r="S17" s="1">
        <v>399.60885620117187</v>
      </c>
      <c r="T17" s="1">
        <v>13.248470306396484</v>
      </c>
      <c r="U17" s="1">
        <v>13.724224090576172</v>
      </c>
      <c r="V17" s="1">
        <v>32.416793823242187</v>
      </c>
      <c r="W17" s="1">
        <v>33.580883026123047</v>
      </c>
      <c r="X17" s="1">
        <v>499.87884521484375</v>
      </c>
      <c r="Y17" s="1">
        <v>1500.2540283203125</v>
      </c>
      <c r="Z17" s="1">
        <v>263.676025390625</v>
      </c>
      <c r="AA17" s="1">
        <v>76.0548095703125</v>
      </c>
      <c r="AB17" s="1">
        <v>1.5742559432983398</v>
      </c>
      <c r="AC17" s="1">
        <v>0.41905057430267334</v>
      </c>
      <c r="AD17" s="1">
        <v>1</v>
      </c>
      <c r="AE17" s="1">
        <v>-0.21956524252891541</v>
      </c>
      <c r="AF17" s="1">
        <v>2.737391471862793</v>
      </c>
      <c r="AG17" s="1">
        <v>1</v>
      </c>
      <c r="AH17" s="1">
        <v>0</v>
      </c>
      <c r="AI17" s="1">
        <v>0.15999999642372131</v>
      </c>
      <c r="AJ17" s="1">
        <v>111115</v>
      </c>
      <c r="AK17">
        <f t="shared" si="8"/>
        <v>9.3248084601578416</v>
      </c>
      <c r="AL17">
        <f t="shared" si="9"/>
        <v>4.4980450904618724E-3</v>
      </c>
      <c r="AM17">
        <f t="shared" si="10"/>
        <v>301.41192092895506</v>
      </c>
      <c r="AN17">
        <f t="shared" si="11"/>
        <v>297.76970901489256</v>
      </c>
      <c r="AO17">
        <f t="shared" si="12"/>
        <v>240.04063916592349</v>
      </c>
      <c r="AP17">
        <f t="shared" si="13"/>
        <v>-3.6059595037082363E-3</v>
      </c>
      <c r="AQ17">
        <f t="shared" si="14"/>
        <v>3.8531708277967454</v>
      </c>
      <c r="AR17">
        <f t="shared" si="15"/>
        <v>50.66307902900602</v>
      </c>
      <c r="AS17">
        <f t="shared" si="16"/>
        <v>36.938854938429849</v>
      </c>
      <c r="AT17">
        <f t="shared" si="17"/>
        <v>26.440814971923828</v>
      </c>
      <c r="AU17">
        <f t="shared" si="18"/>
        <v>3.4632832401416014</v>
      </c>
      <c r="AV17">
        <f t="shared" si="19"/>
        <v>0.11784979803449089</v>
      </c>
      <c r="AW17">
        <f t="shared" si="20"/>
        <v>1.0437932497090661</v>
      </c>
      <c r="AX17">
        <f t="shared" si="21"/>
        <v>2.4194899904325355</v>
      </c>
      <c r="AY17">
        <f t="shared" si="22"/>
        <v>7.3895054752945152E-2</v>
      </c>
      <c r="AZ17">
        <f t="shared" si="23"/>
        <v>17.887454926199034</v>
      </c>
      <c r="BA17">
        <f t="shared" si="24"/>
        <v>0.58855460837800977</v>
      </c>
      <c r="BB17">
        <f t="shared" si="25"/>
        <v>26.358400103820657</v>
      </c>
      <c r="BC17">
        <f t="shared" si="26"/>
        <v>396.84619583255022</v>
      </c>
      <c r="BD17">
        <f t="shared" si="27"/>
        <v>7.1214783431480591E-3</v>
      </c>
    </row>
    <row r="18" spans="1:114" x14ac:dyDescent="0.25">
      <c r="A18" s="1">
        <v>3</v>
      </c>
      <c r="B18" s="1" t="s">
        <v>75</v>
      </c>
      <c r="C18" s="1">
        <v>731.0000324100256</v>
      </c>
      <c r="D18" s="1">
        <v>0</v>
      </c>
      <c r="E18">
        <f t="shared" si="0"/>
        <v>10.739138851966766</v>
      </c>
      <c r="F18">
        <f t="shared" si="1"/>
        <v>0.12036232672396378</v>
      </c>
      <c r="G18">
        <f t="shared" si="2"/>
        <v>234.71924293382656</v>
      </c>
      <c r="H18">
        <f t="shared" si="3"/>
        <v>4.4939740760386107</v>
      </c>
      <c r="I18">
        <f t="shared" si="4"/>
        <v>2.8113387256613898</v>
      </c>
      <c r="J18">
        <f t="shared" si="5"/>
        <v>28.270713806152344</v>
      </c>
      <c r="K18" s="1">
        <v>0.53607411599999999</v>
      </c>
      <c r="L18">
        <f t="shared" si="6"/>
        <v>2.6196882285697791</v>
      </c>
      <c r="M18" s="1">
        <v>1</v>
      </c>
      <c r="N18">
        <f t="shared" si="7"/>
        <v>5.2393764571395582</v>
      </c>
      <c r="O18" s="1">
        <v>24.620212554931641</v>
      </c>
      <c r="P18" s="1">
        <v>28.270713806152344</v>
      </c>
      <c r="Q18" s="1">
        <v>22.695537567138672</v>
      </c>
      <c r="R18" s="1">
        <v>400.94876098632812</v>
      </c>
      <c r="S18" s="1">
        <v>399.60452270507812</v>
      </c>
      <c r="T18" s="1">
        <v>13.249051094055176</v>
      </c>
      <c r="U18" s="1">
        <v>13.724367141723633</v>
      </c>
      <c r="V18" s="1">
        <v>32.417228698730469</v>
      </c>
      <c r="W18" s="1">
        <v>33.580207824707031</v>
      </c>
      <c r="X18" s="1">
        <v>499.88629150390625</v>
      </c>
      <c r="Y18" s="1">
        <v>1500.3643798828125</v>
      </c>
      <c r="Z18" s="1">
        <v>263.88809204101562</v>
      </c>
      <c r="AA18" s="1">
        <v>76.054786682128906</v>
      </c>
      <c r="AB18" s="1">
        <v>1.5742559432983398</v>
      </c>
      <c r="AC18" s="1">
        <v>0.41905057430267334</v>
      </c>
      <c r="AD18" s="1">
        <v>1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0.15999999642372131</v>
      </c>
      <c r="AJ18" s="1">
        <v>111115</v>
      </c>
      <c r="AK18">
        <f t="shared" si="8"/>
        <v>9.324947364254129</v>
      </c>
      <c r="AL18">
        <f t="shared" si="9"/>
        <v>4.4939740760386107E-3</v>
      </c>
      <c r="AM18">
        <f t="shared" si="10"/>
        <v>301.42071380615232</v>
      </c>
      <c r="AN18">
        <f t="shared" si="11"/>
        <v>297.77021255493162</v>
      </c>
      <c r="AO18">
        <f t="shared" si="12"/>
        <v>240.05829541552885</v>
      </c>
      <c r="AP18">
        <f t="shared" si="13"/>
        <v>-2.9288740851375968E-3</v>
      </c>
      <c r="AQ18">
        <f t="shared" si="14"/>
        <v>3.8551425409724001</v>
      </c>
      <c r="AR18">
        <f t="shared" si="15"/>
        <v>50.689019181461575</v>
      </c>
      <c r="AS18">
        <f t="shared" si="16"/>
        <v>36.964652039737942</v>
      </c>
      <c r="AT18">
        <f t="shared" si="17"/>
        <v>26.445463180541992</v>
      </c>
      <c r="AU18">
        <f t="shared" si="18"/>
        <v>3.4642327912077007</v>
      </c>
      <c r="AV18">
        <f t="shared" si="19"/>
        <v>0.11765937975609622</v>
      </c>
      <c r="AW18">
        <f t="shared" si="20"/>
        <v>1.0438038153110101</v>
      </c>
      <c r="AX18">
        <f t="shared" si="21"/>
        <v>2.4204289758966908</v>
      </c>
      <c r="AY18">
        <f t="shared" si="22"/>
        <v>7.3775270588987432E-2</v>
      </c>
      <c r="AZ18">
        <f t="shared" si="23"/>
        <v>17.851521951522972</v>
      </c>
      <c r="BA18">
        <f t="shared" si="24"/>
        <v>0.58737884482618186</v>
      </c>
      <c r="BB18">
        <f t="shared" si="25"/>
        <v>26.340952179465205</v>
      </c>
      <c r="BC18">
        <f t="shared" si="26"/>
        <v>396.83743055799653</v>
      </c>
      <c r="BD18">
        <f t="shared" si="27"/>
        <v>7.1283382353961589E-3</v>
      </c>
    </row>
    <row r="19" spans="1:114" x14ac:dyDescent="0.25">
      <c r="A19" s="1">
        <v>4</v>
      </c>
      <c r="B19" s="1" t="s">
        <v>76</v>
      </c>
      <c r="C19" s="1">
        <v>731.0000324100256</v>
      </c>
      <c r="D19" s="1">
        <v>0</v>
      </c>
      <c r="E19">
        <f t="shared" si="0"/>
        <v>10.739138851966766</v>
      </c>
      <c r="F19">
        <f t="shared" si="1"/>
        <v>0.12036232672396378</v>
      </c>
      <c r="G19">
        <f t="shared" si="2"/>
        <v>234.71924293382656</v>
      </c>
      <c r="H19">
        <f t="shared" si="3"/>
        <v>4.4939740760386107</v>
      </c>
      <c r="I19">
        <f t="shared" si="4"/>
        <v>2.8113387256613898</v>
      </c>
      <c r="J19">
        <f t="shared" si="5"/>
        <v>28.270713806152344</v>
      </c>
      <c r="K19" s="1">
        <v>0.53607411599999999</v>
      </c>
      <c r="L19">
        <f t="shared" si="6"/>
        <v>2.6196882285697791</v>
      </c>
      <c r="M19" s="1">
        <v>1</v>
      </c>
      <c r="N19">
        <f t="shared" si="7"/>
        <v>5.2393764571395582</v>
      </c>
      <c r="O19" s="1">
        <v>24.620212554931641</v>
      </c>
      <c r="P19" s="1">
        <v>28.270713806152344</v>
      </c>
      <c r="Q19" s="1">
        <v>22.695537567138672</v>
      </c>
      <c r="R19" s="1">
        <v>400.94876098632812</v>
      </c>
      <c r="S19" s="1">
        <v>399.60452270507812</v>
      </c>
      <c r="T19" s="1">
        <v>13.249051094055176</v>
      </c>
      <c r="U19" s="1">
        <v>13.724367141723633</v>
      </c>
      <c r="V19" s="1">
        <v>32.417228698730469</v>
      </c>
      <c r="W19" s="1">
        <v>33.580207824707031</v>
      </c>
      <c r="X19" s="1">
        <v>499.88629150390625</v>
      </c>
      <c r="Y19" s="1">
        <v>1500.3643798828125</v>
      </c>
      <c r="Z19" s="1">
        <v>263.88809204101562</v>
      </c>
      <c r="AA19" s="1">
        <v>76.054786682128906</v>
      </c>
      <c r="AB19" s="1">
        <v>1.5742559432983398</v>
      </c>
      <c r="AC19" s="1">
        <v>0.41905057430267334</v>
      </c>
      <c r="AD19" s="1">
        <v>1</v>
      </c>
      <c r="AE19" s="1">
        <v>-0.21956524252891541</v>
      </c>
      <c r="AF19" s="1">
        <v>2.737391471862793</v>
      </c>
      <c r="AG19" s="1">
        <v>1</v>
      </c>
      <c r="AH19" s="1">
        <v>0</v>
      </c>
      <c r="AI19" s="1">
        <v>0.15999999642372131</v>
      </c>
      <c r="AJ19" s="1">
        <v>111115</v>
      </c>
      <c r="AK19">
        <f t="shared" si="8"/>
        <v>9.324947364254129</v>
      </c>
      <c r="AL19">
        <f t="shared" si="9"/>
        <v>4.4939740760386107E-3</v>
      </c>
      <c r="AM19">
        <f t="shared" si="10"/>
        <v>301.42071380615232</v>
      </c>
      <c r="AN19">
        <f t="shared" si="11"/>
        <v>297.77021255493162</v>
      </c>
      <c r="AO19">
        <f t="shared" si="12"/>
        <v>240.05829541552885</v>
      </c>
      <c r="AP19">
        <f t="shared" si="13"/>
        <v>-2.9288740851375968E-3</v>
      </c>
      <c r="AQ19">
        <f t="shared" si="14"/>
        <v>3.8551425409724001</v>
      </c>
      <c r="AR19">
        <f t="shared" si="15"/>
        <v>50.689019181461575</v>
      </c>
      <c r="AS19">
        <f t="shared" si="16"/>
        <v>36.964652039737942</v>
      </c>
      <c r="AT19">
        <f t="shared" si="17"/>
        <v>26.445463180541992</v>
      </c>
      <c r="AU19">
        <f t="shared" si="18"/>
        <v>3.4642327912077007</v>
      </c>
      <c r="AV19">
        <f t="shared" si="19"/>
        <v>0.11765937975609622</v>
      </c>
      <c r="AW19">
        <f t="shared" si="20"/>
        <v>1.0438038153110101</v>
      </c>
      <c r="AX19">
        <f t="shared" si="21"/>
        <v>2.4204289758966908</v>
      </c>
      <c r="AY19">
        <f t="shared" si="22"/>
        <v>7.3775270588987432E-2</v>
      </c>
      <c r="AZ19">
        <f t="shared" si="23"/>
        <v>17.851521951522972</v>
      </c>
      <c r="BA19">
        <f t="shared" si="24"/>
        <v>0.58737884482618186</v>
      </c>
      <c r="BB19">
        <f t="shared" si="25"/>
        <v>26.340952179465205</v>
      </c>
      <c r="BC19">
        <f t="shared" si="26"/>
        <v>396.83743055799653</v>
      </c>
      <c r="BD19">
        <f t="shared" si="27"/>
        <v>7.1283382353961589E-3</v>
      </c>
    </row>
    <row r="20" spans="1:114" x14ac:dyDescent="0.25">
      <c r="A20" s="1">
        <v>5</v>
      </c>
      <c r="B20" s="1" t="s">
        <v>76</v>
      </c>
      <c r="C20" s="1">
        <v>731.50003239884973</v>
      </c>
      <c r="D20" s="1">
        <v>0</v>
      </c>
      <c r="E20">
        <f t="shared" si="0"/>
        <v>10.974605757657917</v>
      </c>
      <c r="F20">
        <f t="shared" si="1"/>
        <v>0.12102819057764609</v>
      </c>
      <c r="G20">
        <f t="shared" si="2"/>
        <v>232.37283606898453</v>
      </c>
      <c r="H20">
        <f t="shared" si="3"/>
        <v>4.5198833256597561</v>
      </c>
      <c r="I20">
        <f t="shared" si="4"/>
        <v>2.8123096099127953</v>
      </c>
      <c r="J20">
        <f t="shared" si="5"/>
        <v>28.275537490844727</v>
      </c>
      <c r="K20" s="1">
        <v>0.53607411599999999</v>
      </c>
      <c r="L20">
        <f t="shared" si="6"/>
        <v>2.6196882285697791</v>
      </c>
      <c r="M20" s="1">
        <v>1</v>
      </c>
      <c r="N20">
        <f t="shared" si="7"/>
        <v>5.2393764571395582</v>
      </c>
      <c r="O20" s="1">
        <v>24.620349884033203</v>
      </c>
      <c r="P20" s="1">
        <v>28.275537490844727</v>
      </c>
      <c r="Q20" s="1">
        <v>22.696191787719727</v>
      </c>
      <c r="R20" s="1">
        <v>400.9521484375</v>
      </c>
      <c r="S20" s="1">
        <v>399.58151245117187</v>
      </c>
      <c r="T20" s="1">
        <v>13.24779224395752</v>
      </c>
      <c r="U20" s="1">
        <v>13.725864410400391</v>
      </c>
      <c r="V20" s="1">
        <v>32.413795471191406</v>
      </c>
      <c r="W20" s="1">
        <v>33.583507537841797</v>
      </c>
      <c r="X20" s="1">
        <v>499.86904907226563</v>
      </c>
      <c r="Y20" s="1">
        <v>1500.4302978515625</v>
      </c>
      <c r="Z20" s="1">
        <v>263.38507080078125</v>
      </c>
      <c r="AA20" s="1">
        <v>76.054588317871094</v>
      </c>
      <c r="AB20" s="1">
        <v>1.5742559432983398</v>
      </c>
      <c r="AC20" s="1">
        <v>0.41905057430267334</v>
      </c>
      <c r="AD20" s="1">
        <v>1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0.15999999642372131</v>
      </c>
      <c r="AJ20" s="1">
        <v>111115</v>
      </c>
      <c r="AK20">
        <f t="shared" si="8"/>
        <v>9.324625721572156</v>
      </c>
      <c r="AL20">
        <f t="shared" si="9"/>
        <v>4.5198833256597558E-3</v>
      </c>
      <c r="AM20">
        <f t="shared" si="10"/>
        <v>301.4255374908447</v>
      </c>
      <c r="AN20">
        <f t="shared" si="11"/>
        <v>297.77034988403318</v>
      </c>
      <c r="AO20">
        <f t="shared" si="12"/>
        <v>240.06884229029311</v>
      </c>
      <c r="AP20">
        <f t="shared" si="13"/>
        <v>-1.1036652486172934E-2</v>
      </c>
      <c r="AQ20">
        <f t="shared" si="14"/>
        <v>3.8562245769527155</v>
      </c>
      <c r="AR20">
        <f t="shared" si="15"/>
        <v>50.703378484353593</v>
      </c>
      <c r="AS20">
        <f t="shared" si="16"/>
        <v>36.977514073953202</v>
      </c>
      <c r="AT20">
        <f t="shared" si="17"/>
        <v>26.447943687438965</v>
      </c>
      <c r="AU20">
        <f t="shared" si="18"/>
        <v>3.4647396101866668</v>
      </c>
      <c r="AV20">
        <f t="shared" si="19"/>
        <v>0.11829559408966697</v>
      </c>
      <c r="AW20">
        <f t="shared" si="20"/>
        <v>1.0439149670399201</v>
      </c>
      <c r="AX20">
        <f t="shared" si="21"/>
        <v>2.4208246431467466</v>
      </c>
      <c r="AY20">
        <f t="shared" si="22"/>
        <v>7.4175491291709028E-2</v>
      </c>
      <c r="AZ20">
        <f t="shared" si="23"/>
        <v>17.673020383482765</v>
      </c>
      <c r="BA20">
        <f t="shared" si="24"/>
        <v>0.58154050882767017</v>
      </c>
      <c r="BB20">
        <f t="shared" si="25"/>
        <v>26.344736851115179</v>
      </c>
      <c r="BC20">
        <f t="shared" si="26"/>
        <v>396.75374890067354</v>
      </c>
      <c r="BD20">
        <f t="shared" si="27"/>
        <v>7.2872178657752947E-3</v>
      </c>
    </row>
    <row r="21" spans="1:114" x14ac:dyDescent="0.25">
      <c r="A21" s="1">
        <v>6</v>
      </c>
      <c r="B21" s="1" t="s">
        <v>77</v>
      </c>
      <c r="C21" s="1">
        <v>732.00003238767385</v>
      </c>
      <c r="D21" s="1">
        <v>0</v>
      </c>
      <c r="E21">
        <f t="shared" si="0"/>
        <v>11.450485269853523</v>
      </c>
      <c r="F21">
        <f t="shared" si="1"/>
        <v>0.12205090264943012</v>
      </c>
      <c r="G21">
        <f t="shared" si="2"/>
        <v>227.37248348113553</v>
      </c>
      <c r="H21">
        <f t="shared" si="3"/>
        <v>4.5558732548686312</v>
      </c>
      <c r="I21">
        <f t="shared" si="4"/>
        <v>2.8115043428923601</v>
      </c>
      <c r="J21">
        <f t="shared" si="5"/>
        <v>28.273004531860352</v>
      </c>
      <c r="K21" s="1">
        <v>0.53607411599999999</v>
      </c>
      <c r="L21">
        <f t="shared" si="6"/>
        <v>2.6196882285697791</v>
      </c>
      <c r="M21" s="1">
        <v>1</v>
      </c>
      <c r="N21">
        <f t="shared" si="7"/>
        <v>5.2393764571395582</v>
      </c>
      <c r="O21" s="1">
        <v>24.620710372924805</v>
      </c>
      <c r="P21" s="1">
        <v>28.273004531860352</v>
      </c>
      <c r="Q21" s="1">
        <v>22.696176528930664</v>
      </c>
      <c r="R21" s="1">
        <v>400.99267578125</v>
      </c>
      <c r="S21" s="1">
        <v>399.56948852539062</v>
      </c>
      <c r="T21" s="1">
        <v>13.247054100036621</v>
      </c>
      <c r="U21" s="1">
        <v>13.728924751281738</v>
      </c>
      <c r="V21" s="1">
        <v>32.411422729492188</v>
      </c>
      <c r="W21" s="1">
        <v>33.590412139892578</v>
      </c>
      <c r="X21" s="1">
        <v>499.87600708007812</v>
      </c>
      <c r="Y21" s="1">
        <v>1500.483642578125</v>
      </c>
      <c r="Z21" s="1">
        <v>262.714111328125</v>
      </c>
      <c r="AA21" s="1">
        <v>76.054901123046875</v>
      </c>
      <c r="AB21" s="1">
        <v>1.5742559432983398</v>
      </c>
      <c r="AC21" s="1">
        <v>0.41905057430267334</v>
      </c>
      <c r="AD21" s="1">
        <v>1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111115</v>
      </c>
      <c r="AK21">
        <f t="shared" si="8"/>
        <v>9.3247555172031102</v>
      </c>
      <c r="AL21">
        <f t="shared" si="9"/>
        <v>4.5558732548686308E-3</v>
      </c>
      <c r="AM21">
        <f t="shared" si="10"/>
        <v>301.42300453186033</v>
      </c>
      <c r="AN21">
        <f t="shared" si="11"/>
        <v>297.77071037292478</v>
      </c>
      <c r="AO21">
        <f t="shared" si="12"/>
        <v>240.07737744635233</v>
      </c>
      <c r="AP21">
        <f t="shared" si="13"/>
        <v>-2.1583575613622608E-2</v>
      </c>
      <c r="AQ21">
        <f t="shared" si="14"/>
        <v>3.8556563573768434</v>
      </c>
      <c r="AR21">
        <f t="shared" si="15"/>
        <v>50.69569877079843</v>
      </c>
      <c r="AS21">
        <f t="shared" si="16"/>
        <v>36.966774019516691</v>
      </c>
      <c r="AT21">
        <f t="shared" si="17"/>
        <v>26.446857452392578</v>
      </c>
      <c r="AU21">
        <f t="shared" si="18"/>
        <v>3.4645176618817364</v>
      </c>
      <c r="AV21">
        <f t="shared" si="19"/>
        <v>0.11927245917945706</v>
      </c>
      <c r="AW21">
        <f t="shared" si="20"/>
        <v>1.0441520144844836</v>
      </c>
      <c r="AX21">
        <f t="shared" si="21"/>
        <v>2.4203656473972526</v>
      </c>
      <c r="AY21">
        <f t="shared" si="22"/>
        <v>7.4790031033659679E-2</v>
      </c>
      <c r="AZ21">
        <f t="shared" si="23"/>
        <v>17.292791749259372</v>
      </c>
      <c r="BA21">
        <f t="shared" si="24"/>
        <v>0.56904365826392966</v>
      </c>
      <c r="BB21">
        <f t="shared" si="25"/>
        <v>26.369199142541746</v>
      </c>
      <c r="BC21">
        <f t="shared" si="26"/>
        <v>396.61910783777313</v>
      </c>
      <c r="BD21">
        <f t="shared" si="27"/>
        <v>7.6128487103301447E-3</v>
      </c>
    </row>
    <row r="22" spans="1:114" x14ac:dyDescent="0.25">
      <c r="A22" s="1">
        <v>7</v>
      </c>
      <c r="B22" s="1" t="s">
        <v>77</v>
      </c>
      <c r="C22" s="1">
        <v>732.50003237649798</v>
      </c>
      <c r="D22" s="1">
        <v>0</v>
      </c>
      <c r="E22">
        <f t="shared" si="0"/>
        <v>11.017684366098319</v>
      </c>
      <c r="F22">
        <f t="shared" si="1"/>
        <v>0.12211454774066932</v>
      </c>
      <c r="G22">
        <f t="shared" si="2"/>
        <v>233.09223434905505</v>
      </c>
      <c r="H22">
        <f t="shared" si="3"/>
        <v>4.5586580944105339</v>
      </c>
      <c r="I22">
        <f t="shared" si="4"/>
        <v>2.8117736352179463</v>
      </c>
      <c r="J22">
        <f t="shared" si="5"/>
        <v>28.274263381958008</v>
      </c>
      <c r="K22" s="1">
        <v>0.53607411599999999</v>
      </c>
      <c r="L22">
        <f t="shared" si="6"/>
        <v>2.6196882285697791</v>
      </c>
      <c r="M22" s="1">
        <v>1</v>
      </c>
      <c r="N22">
        <f t="shared" si="7"/>
        <v>5.2393764571395582</v>
      </c>
      <c r="O22" s="1">
        <v>24.619699478149414</v>
      </c>
      <c r="P22" s="1">
        <v>28.274263381958008</v>
      </c>
      <c r="Q22" s="1">
        <v>22.696771621704102</v>
      </c>
      <c r="R22" s="1">
        <v>400.98126220703125</v>
      </c>
      <c r="S22" s="1">
        <v>399.60427856445312</v>
      </c>
      <c r="T22" s="1">
        <v>13.246956825256348</v>
      </c>
      <c r="U22" s="1">
        <v>13.729147911071777</v>
      </c>
      <c r="V22" s="1">
        <v>32.413021087646484</v>
      </c>
      <c r="W22" s="1">
        <v>33.592864990234375</v>
      </c>
      <c r="X22" s="1">
        <v>499.84906005859375</v>
      </c>
      <c r="Y22" s="1">
        <v>1500.54296875</v>
      </c>
      <c r="Z22" s="1">
        <v>261.8365478515625</v>
      </c>
      <c r="AA22" s="1">
        <v>76.054618835449219</v>
      </c>
      <c r="AB22" s="1">
        <v>1.5742559432983398</v>
      </c>
      <c r="AC22" s="1">
        <v>0.41905057430267334</v>
      </c>
      <c r="AD22" s="1">
        <v>1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0.15999999642372131</v>
      </c>
      <c r="AJ22" s="1">
        <v>111115</v>
      </c>
      <c r="AK22">
        <f t="shared" si="8"/>
        <v>9.324252843772701</v>
      </c>
      <c r="AL22">
        <f t="shared" si="9"/>
        <v>4.5586580944105342E-3</v>
      </c>
      <c r="AM22">
        <f t="shared" si="10"/>
        <v>301.42426338195799</v>
      </c>
      <c r="AN22">
        <f t="shared" si="11"/>
        <v>297.76969947814939</v>
      </c>
      <c r="AO22">
        <f t="shared" si="12"/>
        <v>240.08686963364016</v>
      </c>
      <c r="AP22">
        <f t="shared" si="13"/>
        <v>-2.2537281261518813E-2</v>
      </c>
      <c r="AQ22">
        <f t="shared" si="14"/>
        <v>3.8559387465300139</v>
      </c>
      <c r="AR22">
        <f t="shared" si="15"/>
        <v>50.699599913486814</v>
      </c>
      <c r="AS22">
        <f t="shared" si="16"/>
        <v>36.970452002415037</v>
      </c>
      <c r="AT22">
        <f t="shared" si="17"/>
        <v>26.446981430053711</v>
      </c>
      <c r="AU22">
        <f t="shared" si="18"/>
        <v>3.4645429933696765</v>
      </c>
      <c r="AV22">
        <f t="shared" si="19"/>
        <v>0.11933323881814484</v>
      </c>
      <c r="AW22">
        <f t="shared" si="20"/>
        <v>1.0441651113120678</v>
      </c>
      <c r="AX22">
        <f t="shared" si="21"/>
        <v>2.4203778820576085</v>
      </c>
      <c r="AY22">
        <f t="shared" si="22"/>
        <v>7.4828268217821486E-2</v>
      </c>
      <c r="AZ22">
        <f t="shared" si="23"/>
        <v>17.727741036920587</v>
      </c>
      <c r="BA22">
        <f t="shared" si="24"/>
        <v>0.58330765422837949</v>
      </c>
      <c r="BB22">
        <f t="shared" si="25"/>
        <v>26.368256655223753</v>
      </c>
      <c r="BC22">
        <f t="shared" si="26"/>
        <v>396.76541519666353</v>
      </c>
      <c r="BD22">
        <f t="shared" si="27"/>
        <v>7.3221384219571382E-3</v>
      </c>
    </row>
    <row r="23" spans="1:114" x14ac:dyDescent="0.25">
      <c r="A23" s="1">
        <v>8</v>
      </c>
      <c r="B23" s="1" t="s">
        <v>78</v>
      </c>
      <c r="C23" s="1">
        <v>733.00003236532211</v>
      </c>
      <c r="D23" s="1">
        <v>0</v>
      </c>
      <c r="E23">
        <f t="shared" si="0"/>
        <v>10.772594714510191</v>
      </c>
      <c r="F23">
        <f t="shared" si="1"/>
        <v>0.12213186435705549</v>
      </c>
      <c r="G23">
        <f t="shared" si="2"/>
        <v>236.29971788243165</v>
      </c>
      <c r="H23">
        <f t="shared" si="3"/>
        <v>4.5599910690321659</v>
      </c>
      <c r="I23">
        <f t="shared" si="4"/>
        <v>2.8122105256990313</v>
      </c>
      <c r="J23">
        <f t="shared" si="5"/>
        <v>28.275775909423828</v>
      </c>
      <c r="K23" s="1">
        <v>0.53607411599999999</v>
      </c>
      <c r="L23">
        <f t="shared" si="6"/>
        <v>2.6196882285697791</v>
      </c>
      <c r="M23" s="1">
        <v>1</v>
      </c>
      <c r="N23">
        <f t="shared" si="7"/>
        <v>5.2393764571395582</v>
      </c>
      <c r="O23" s="1">
        <v>24.619970321655273</v>
      </c>
      <c r="P23" s="1">
        <v>28.275775909423828</v>
      </c>
      <c r="Q23" s="1">
        <v>22.697093963623047</v>
      </c>
      <c r="R23" s="1">
        <v>400.96829223632812</v>
      </c>
      <c r="S23" s="1">
        <v>399.61746215820312</v>
      </c>
      <c r="T23" s="1">
        <v>13.245465278625488</v>
      </c>
      <c r="U23" s="1">
        <v>13.727822303771973</v>
      </c>
      <c r="V23" s="1">
        <v>32.408950805664063</v>
      </c>
      <c r="W23" s="1">
        <v>33.589179992675781</v>
      </c>
      <c r="X23" s="1">
        <v>499.82388305664062</v>
      </c>
      <c r="Y23" s="1">
        <v>1500.4769287109375</v>
      </c>
      <c r="Z23" s="1">
        <v>260.66238403320312</v>
      </c>
      <c r="AA23" s="1">
        <v>76.054855346679688</v>
      </c>
      <c r="AB23" s="1">
        <v>1.5742559432983398</v>
      </c>
      <c r="AC23" s="1">
        <v>0.41905057430267334</v>
      </c>
      <c r="AD23" s="1">
        <v>1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0.15999999642372131</v>
      </c>
      <c r="AJ23" s="1">
        <v>111115</v>
      </c>
      <c r="AK23">
        <f t="shared" si="8"/>
        <v>9.3237831885291129</v>
      </c>
      <c r="AL23">
        <f t="shared" si="9"/>
        <v>4.5599910690321656E-3</v>
      </c>
      <c r="AM23">
        <f t="shared" si="10"/>
        <v>301.42577590942381</v>
      </c>
      <c r="AN23">
        <f t="shared" si="11"/>
        <v>297.76997032165525</v>
      </c>
      <c r="AO23">
        <f t="shared" si="12"/>
        <v>240.07630322762634</v>
      </c>
      <c r="AP23">
        <f t="shared" si="13"/>
        <v>-2.3111628113400617E-2</v>
      </c>
      <c r="AQ23">
        <f t="shared" si="14"/>
        <v>3.8562780652373316</v>
      </c>
      <c r="AR23">
        <f t="shared" si="15"/>
        <v>50.703903750251293</v>
      </c>
      <c r="AS23">
        <f t="shared" si="16"/>
        <v>36.97608144647932</v>
      </c>
      <c r="AT23">
        <f t="shared" si="17"/>
        <v>26.447873115539551</v>
      </c>
      <c r="AU23">
        <f t="shared" si="18"/>
        <v>3.4647251899899278</v>
      </c>
      <c r="AV23">
        <f t="shared" si="19"/>
        <v>0.11934977554978372</v>
      </c>
      <c r="AW23">
        <f t="shared" si="20"/>
        <v>1.0440675395383006</v>
      </c>
      <c r="AX23">
        <f t="shared" si="21"/>
        <v>2.4206576504516271</v>
      </c>
      <c r="AY23">
        <f t="shared" si="22"/>
        <v>7.4838671691953587E-2</v>
      </c>
      <c r="AZ23">
        <f t="shared" si="23"/>
        <v>17.971740862009561</v>
      </c>
      <c r="BA23">
        <f t="shared" si="24"/>
        <v>0.59131479542023568</v>
      </c>
      <c r="BB23">
        <f t="shared" si="25"/>
        <v>26.363420315245911</v>
      </c>
      <c r="BC23">
        <f t="shared" si="26"/>
        <v>396.84174963142499</v>
      </c>
      <c r="BD23">
        <f t="shared" si="27"/>
        <v>7.1565666316157975E-3</v>
      </c>
    </row>
    <row r="24" spans="1:114" x14ac:dyDescent="0.25">
      <c r="A24" s="1">
        <v>9</v>
      </c>
      <c r="B24" s="1" t="s">
        <v>78</v>
      </c>
      <c r="C24" s="1">
        <v>733.50003235414624</v>
      </c>
      <c r="D24" s="1">
        <v>0</v>
      </c>
      <c r="E24">
        <f t="shared" si="0"/>
        <v>10.737638529533958</v>
      </c>
      <c r="F24">
        <f t="shared" si="1"/>
        <v>0.12245573086755959</v>
      </c>
      <c r="G24">
        <f t="shared" si="2"/>
        <v>237.12077853693086</v>
      </c>
      <c r="H24">
        <f t="shared" si="3"/>
        <v>4.5696988796122548</v>
      </c>
      <c r="I24">
        <f t="shared" si="4"/>
        <v>2.8109427910704357</v>
      </c>
      <c r="J24">
        <f t="shared" si="5"/>
        <v>28.270244598388672</v>
      </c>
      <c r="K24" s="1">
        <v>0.53607411599999999</v>
      </c>
      <c r="L24">
        <f t="shared" si="6"/>
        <v>2.6196882285697791</v>
      </c>
      <c r="M24" s="1">
        <v>1</v>
      </c>
      <c r="N24">
        <f t="shared" si="7"/>
        <v>5.2393764571395582</v>
      </c>
      <c r="O24" s="1">
        <v>24.620075225830078</v>
      </c>
      <c r="P24" s="1">
        <v>28.270244598388672</v>
      </c>
      <c r="Q24" s="1">
        <v>22.696880340576172</v>
      </c>
      <c r="R24" s="1">
        <v>400.9627685546875</v>
      </c>
      <c r="S24" s="1">
        <v>399.615234375</v>
      </c>
      <c r="T24" s="1">
        <v>13.244751930236816</v>
      </c>
      <c r="U24" s="1">
        <v>13.7281494140625</v>
      </c>
      <c r="V24" s="1">
        <v>32.407066345214844</v>
      </c>
      <c r="W24" s="1">
        <v>33.589836120605469</v>
      </c>
      <c r="X24" s="1">
        <v>499.8096923828125</v>
      </c>
      <c r="Y24" s="1">
        <v>1500.4869384765625</v>
      </c>
      <c r="Z24" s="1">
        <v>259.58724975585938</v>
      </c>
      <c r="AA24" s="1">
        <v>76.055007934570313</v>
      </c>
      <c r="AB24" s="1">
        <v>1.5742559432983398</v>
      </c>
      <c r="AC24" s="1">
        <v>0.41905057430267334</v>
      </c>
      <c r="AD24" s="1">
        <v>1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111115</v>
      </c>
      <c r="AK24">
        <f t="shared" si="8"/>
        <v>9.3235184737554544</v>
      </c>
      <c r="AL24">
        <f t="shared" si="9"/>
        <v>4.5696988796122551E-3</v>
      </c>
      <c r="AM24">
        <f t="shared" si="10"/>
        <v>301.42024459838865</v>
      </c>
      <c r="AN24">
        <f t="shared" si="11"/>
        <v>297.77007522583006</v>
      </c>
      <c r="AO24">
        <f t="shared" si="12"/>
        <v>240.07790479009054</v>
      </c>
      <c r="AP24">
        <f t="shared" si="13"/>
        <v>-2.5570155424312995E-2</v>
      </c>
      <c r="AQ24">
        <f t="shared" si="14"/>
        <v>3.8550373036839258</v>
      </c>
      <c r="AR24">
        <f t="shared" si="15"/>
        <v>50.687488021832728</v>
      </c>
      <c r="AS24">
        <f t="shared" si="16"/>
        <v>36.959338607770228</v>
      </c>
      <c r="AT24">
        <f t="shared" si="17"/>
        <v>26.445159912109375</v>
      </c>
      <c r="AU24">
        <f t="shared" si="18"/>
        <v>3.4641708316216282</v>
      </c>
      <c r="AV24">
        <f t="shared" si="19"/>
        <v>0.11965903647345889</v>
      </c>
      <c r="AW24">
        <f t="shared" si="20"/>
        <v>1.0440945126134902</v>
      </c>
      <c r="AX24">
        <f t="shared" si="21"/>
        <v>2.420076319008138</v>
      </c>
      <c r="AY24">
        <f t="shared" si="22"/>
        <v>7.5033233528227994E-2</v>
      </c>
      <c r="AZ24">
        <f t="shared" si="23"/>
        <v>18.034222693077766</v>
      </c>
      <c r="BA24">
        <f t="shared" si="24"/>
        <v>0.59337271990590856</v>
      </c>
      <c r="BB24">
        <f t="shared" si="25"/>
        <v>26.377985028416205</v>
      </c>
      <c r="BC24">
        <f t="shared" si="26"/>
        <v>396.84852880737128</v>
      </c>
      <c r="BD24">
        <f t="shared" si="27"/>
        <v>7.1371631192331825E-3</v>
      </c>
    </row>
    <row r="25" spans="1:114" x14ac:dyDescent="0.25">
      <c r="A25" s="1">
        <v>10</v>
      </c>
      <c r="B25" s="1" t="s">
        <v>79</v>
      </c>
      <c r="C25" s="1">
        <v>734.00003234297037</v>
      </c>
      <c r="D25" s="1">
        <v>0</v>
      </c>
      <c r="E25">
        <f t="shared" si="0"/>
        <v>11.494298383212039</v>
      </c>
      <c r="F25">
        <f t="shared" si="1"/>
        <v>0.12324870678673425</v>
      </c>
      <c r="G25">
        <f t="shared" si="2"/>
        <v>228.25371748516224</v>
      </c>
      <c r="H25">
        <f t="shared" si="3"/>
        <v>4.5953668473424365</v>
      </c>
      <c r="I25">
        <f t="shared" si="4"/>
        <v>2.8089907744640161</v>
      </c>
      <c r="J25">
        <f t="shared" si="5"/>
        <v>28.262075424194336</v>
      </c>
      <c r="K25" s="1">
        <v>0.53607411599999999</v>
      </c>
      <c r="L25">
        <f t="shared" si="6"/>
        <v>2.6196882285697791</v>
      </c>
      <c r="M25" s="1">
        <v>1</v>
      </c>
      <c r="N25">
        <f t="shared" si="7"/>
        <v>5.2393764571395582</v>
      </c>
      <c r="O25" s="1">
        <v>24.620067596435547</v>
      </c>
      <c r="P25" s="1">
        <v>28.262075424194336</v>
      </c>
      <c r="Q25" s="1">
        <v>22.697141647338867</v>
      </c>
      <c r="R25" s="1">
        <v>401.01113891601562</v>
      </c>
      <c r="S25" s="1">
        <v>399.581298828125</v>
      </c>
      <c r="T25" s="1">
        <v>13.24360466003418</v>
      </c>
      <c r="U25" s="1">
        <v>13.729739189147949</v>
      </c>
      <c r="V25" s="1">
        <v>32.404251098632812</v>
      </c>
      <c r="W25" s="1">
        <v>33.593719482421875</v>
      </c>
      <c r="X25" s="1">
        <v>499.78646850585937</v>
      </c>
      <c r="Y25" s="1">
        <v>1500.47705078125</v>
      </c>
      <c r="Z25" s="1">
        <v>258.85174560546875</v>
      </c>
      <c r="AA25" s="1">
        <v>76.054954528808594</v>
      </c>
      <c r="AB25" s="1">
        <v>1.5742559432983398</v>
      </c>
      <c r="AC25" s="1">
        <v>0.41905057430267334</v>
      </c>
      <c r="AD25" s="1">
        <v>0.66666668653488159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 t="shared" si="8"/>
        <v>9.3230852523731862</v>
      </c>
      <c r="AL25">
        <f t="shared" si="9"/>
        <v>4.5953668473424367E-3</v>
      </c>
      <c r="AM25">
        <f t="shared" si="10"/>
        <v>301.41207542419431</v>
      </c>
      <c r="AN25">
        <f t="shared" si="11"/>
        <v>297.77006759643552</v>
      </c>
      <c r="AO25">
        <f t="shared" si="12"/>
        <v>240.0763227588759</v>
      </c>
      <c r="AP25">
        <f t="shared" si="13"/>
        <v>-3.2652695515819959E-2</v>
      </c>
      <c r="AQ25">
        <f t="shared" si="14"/>
        <v>3.8532054641870648</v>
      </c>
      <c r="AR25">
        <f t="shared" si="15"/>
        <v>50.663437879349765</v>
      </c>
      <c r="AS25">
        <f t="shared" si="16"/>
        <v>36.933698690201815</v>
      </c>
      <c r="AT25">
        <f t="shared" si="17"/>
        <v>26.441071510314941</v>
      </c>
      <c r="AU25">
        <f t="shared" si="18"/>
        <v>3.4633356407064904</v>
      </c>
      <c r="AV25">
        <f t="shared" si="19"/>
        <v>0.12041609341916473</v>
      </c>
      <c r="AW25">
        <f t="shared" si="20"/>
        <v>1.0442146897230487</v>
      </c>
      <c r="AX25">
        <f t="shared" si="21"/>
        <v>2.4191209509834417</v>
      </c>
      <c r="AY25">
        <f t="shared" si="22"/>
        <v>7.5509526204648098E-2</v>
      </c>
      <c r="AZ25">
        <f t="shared" si="23"/>
        <v>17.359826104365538</v>
      </c>
      <c r="BA25">
        <f t="shared" si="24"/>
        <v>0.57123223272604351</v>
      </c>
      <c r="BB25">
        <f t="shared" si="25"/>
        <v>26.405872772646021</v>
      </c>
      <c r="BC25">
        <f t="shared" si="26"/>
        <v>396.61962906755809</v>
      </c>
      <c r="BD25">
        <f t="shared" si="27"/>
        <v>7.6525960510700902E-3</v>
      </c>
    </row>
    <row r="26" spans="1:114" x14ac:dyDescent="0.25">
      <c r="A26" s="1">
        <v>11</v>
      </c>
      <c r="B26" s="1" t="s">
        <v>79</v>
      </c>
      <c r="C26" s="1">
        <v>734.5000323317945</v>
      </c>
      <c r="D26" s="1">
        <v>0</v>
      </c>
      <c r="E26">
        <f t="shared" si="0"/>
        <v>11.460979675116882</v>
      </c>
      <c r="F26">
        <f t="shared" si="1"/>
        <v>0.12417098256364031</v>
      </c>
      <c r="G26">
        <f t="shared" si="2"/>
        <v>229.76044390729166</v>
      </c>
      <c r="H26">
        <f t="shared" si="3"/>
        <v>4.6267997584837959</v>
      </c>
      <c r="I26">
        <f t="shared" si="4"/>
        <v>2.807733146072636</v>
      </c>
      <c r="J26">
        <f t="shared" si="5"/>
        <v>28.257089614868164</v>
      </c>
      <c r="K26" s="1">
        <v>0.53607411599999999</v>
      </c>
      <c r="L26">
        <f t="shared" si="6"/>
        <v>2.6196882285697791</v>
      </c>
      <c r="M26" s="1">
        <v>1</v>
      </c>
      <c r="N26">
        <f t="shared" si="7"/>
        <v>5.2393764571395582</v>
      </c>
      <c r="O26" s="1">
        <v>24.619901657104492</v>
      </c>
      <c r="P26" s="1">
        <v>28.257089614868164</v>
      </c>
      <c r="Q26" s="1">
        <v>22.697092056274414</v>
      </c>
      <c r="R26" s="1">
        <v>401.00567626953125</v>
      </c>
      <c r="S26" s="1">
        <v>399.57803344726562</v>
      </c>
      <c r="T26" s="1">
        <v>13.241951942443848</v>
      </c>
      <c r="U26" s="1">
        <v>13.73142147064209</v>
      </c>
      <c r="V26" s="1">
        <v>32.400905609130859</v>
      </c>
      <c r="W26" s="1">
        <v>33.598556518554688</v>
      </c>
      <c r="X26" s="1">
        <v>499.775634765625</v>
      </c>
      <c r="Y26" s="1">
        <v>1500.431884765625</v>
      </c>
      <c r="Z26" s="1">
        <v>258.15731811523438</v>
      </c>
      <c r="AA26" s="1">
        <v>76.055831909179687</v>
      </c>
      <c r="AB26" s="1">
        <v>1.5742559432983398</v>
      </c>
      <c r="AC26" s="1">
        <v>0.41905057430267334</v>
      </c>
      <c r="AD26" s="1">
        <v>0.66666668653488159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0.15999999642372131</v>
      </c>
      <c r="AJ26" s="1">
        <v>111115</v>
      </c>
      <c r="AK26">
        <f t="shared" si="8"/>
        <v>9.3228831582986729</v>
      </c>
      <c r="AL26">
        <f t="shared" si="9"/>
        <v>4.6267997584837958E-3</v>
      </c>
      <c r="AM26">
        <f t="shared" si="10"/>
        <v>301.40708961486814</v>
      </c>
      <c r="AN26">
        <f t="shared" si="11"/>
        <v>297.76990165710447</v>
      </c>
      <c r="AO26">
        <f t="shared" si="12"/>
        <v>240.06909619653743</v>
      </c>
      <c r="AP26">
        <f t="shared" si="13"/>
        <v>-4.1778557893951684E-2</v>
      </c>
      <c r="AQ26">
        <f t="shared" si="14"/>
        <v>3.8520878293178917</v>
      </c>
      <c r="AR26">
        <f t="shared" si="15"/>
        <v>50.648158499111197</v>
      </c>
      <c r="AS26">
        <f t="shared" si="16"/>
        <v>36.916737028469107</v>
      </c>
      <c r="AT26">
        <f t="shared" si="17"/>
        <v>26.438495635986328</v>
      </c>
      <c r="AU26">
        <f t="shared" si="18"/>
        <v>3.4628095237050678</v>
      </c>
      <c r="AV26">
        <f t="shared" si="19"/>
        <v>0.12129631181929559</v>
      </c>
      <c r="AW26">
        <f t="shared" si="20"/>
        <v>1.0443546832452557</v>
      </c>
      <c r="AX26">
        <f t="shared" si="21"/>
        <v>2.4184548404598121</v>
      </c>
      <c r="AY26">
        <f t="shared" si="22"/>
        <v>7.6063329291284273E-2</v>
      </c>
      <c r="AZ26">
        <f t="shared" si="23"/>
        <v>17.474621701191481</v>
      </c>
      <c r="BA26">
        <f t="shared" si="24"/>
        <v>0.57500769480516079</v>
      </c>
      <c r="BB26">
        <f t="shared" si="25"/>
        <v>26.430648652447442</v>
      </c>
      <c r="BC26">
        <f t="shared" si="26"/>
        <v>396.62494872659738</v>
      </c>
      <c r="BD26">
        <f t="shared" si="27"/>
        <v>7.6374703098837579E-3</v>
      </c>
    </row>
    <row r="27" spans="1:114" x14ac:dyDescent="0.25">
      <c r="A27" s="1">
        <v>12</v>
      </c>
      <c r="B27" s="1" t="s">
        <v>80</v>
      </c>
      <c r="C27" s="1">
        <v>735.00003232061863</v>
      </c>
      <c r="D27" s="1">
        <v>0</v>
      </c>
      <c r="E27">
        <f t="shared" si="0"/>
        <v>12.047649998394267</v>
      </c>
      <c r="F27">
        <f t="shared" si="1"/>
        <v>0.12470928086687717</v>
      </c>
      <c r="G27">
        <f t="shared" si="2"/>
        <v>222.91227105100572</v>
      </c>
      <c r="H27">
        <f t="shared" si="3"/>
        <v>4.6434947661878203</v>
      </c>
      <c r="I27">
        <f t="shared" si="4"/>
        <v>2.8060131411621363</v>
      </c>
      <c r="J27">
        <f t="shared" si="5"/>
        <v>28.249467849731445</v>
      </c>
      <c r="K27" s="1">
        <v>0.53607411599999999</v>
      </c>
      <c r="L27">
        <f t="shared" si="6"/>
        <v>2.6196882285697791</v>
      </c>
      <c r="M27" s="1">
        <v>1</v>
      </c>
      <c r="N27">
        <f t="shared" si="7"/>
        <v>5.2393764571395582</v>
      </c>
      <c r="O27" s="1">
        <v>24.620210647583008</v>
      </c>
      <c r="P27" s="1">
        <v>28.249467849731445</v>
      </c>
      <c r="Q27" s="1">
        <v>22.697324752807617</v>
      </c>
      <c r="R27" s="1">
        <v>401.0428466796875</v>
      </c>
      <c r="S27" s="1">
        <v>399.55154418945312</v>
      </c>
      <c r="T27" s="1">
        <v>13.240344047546387</v>
      </c>
      <c r="U27" s="1">
        <v>13.731589317321777</v>
      </c>
      <c r="V27" s="1">
        <v>32.396350860595703</v>
      </c>
      <c r="W27" s="1">
        <v>33.598323822021484</v>
      </c>
      <c r="X27" s="1">
        <v>499.76580810546875</v>
      </c>
      <c r="Y27" s="1">
        <v>1500.4154052734375</v>
      </c>
      <c r="Z27" s="1">
        <v>257.35928344726562</v>
      </c>
      <c r="AA27" s="1">
        <v>76.055778503417969</v>
      </c>
      <c r="AB27" s="1">
        <v>1.5742559432983398</v>
      </c>
      <c r="AC27" s="1">
        <v>0.41905057430267334</v>
      </c>
      <c r="AD27" s="1">
        <v>0.66666668653488159</v>
      </c>
      <c r="AE27" s="1">
        <v>-0.21956524252891541</v>
      </c>
      <c r="AF27" s="1">
        <v>2.737391471862793</v>
      </c>
      <c r="AG27" s="1">
        <v>1</v>
      </c>
      <c r="AH27" s="1">
        <v>0</v>
      </c>
      <c r="AI27" s="1">
        <v>0.15999999642372131</v>
      </c>
      <c r="AJ27" s="1">
        <v>111115</v>
      </c>
      <c r="AK27">
        <f t="shared" si="8"/>
        <v>9.3226998504339029</v>
      </c>
      <c r="AL27">
        <f t="shared" si="9"/>
        <v>4.6434947661878204E-3</v>
      </c>
      <c r="AM27">
        <f t="shared" si="10"/>
        <v>301.39946784973142</v>
      </c>
      <c r="AN27">
        <f t="shared" si="11"/>
        <v>297.77021064758299</v>
      </c>
      <c r="AO27">
        <f t="shared" si="12"/>
        <v>240.06645947784637</v>
      </c>
      <c r="AP27">
        <f t="shared" si="13"/>
        <v>-4.6186058443067703E-2</v>
      </c>
      <c r="AQ27">
        <f t="shared" si="14"/>
        <v>3.8503798567802621</v>
      </c>
      <c r="AR27">
        <f t="shared" si="15"/>
        <v>50.625737222678282</v>
      </c>
      <c r="AS27">
        <f t="shared" si="16"/>
        <v>36.894147905356505</v>
      </c>
      <c r="AT27">
        <f t="shared" si="17"/>
        <v>26.434839248657227</v>
      </c>
      <c r="AU27">
        <f t="shared" si="18"/>
        <v>3.4620628339983468</v>
      </c>
      <c r="AV27">
        <f t="shared" si="19"/>
        <v>0.12180992289723486</v>
      </c>
      <c r="AW27">
        <f t="shared" si="20"/>
        <v>1.0443667156181256</v>
      </c>
      <c r="AX27">
        <f t="shared" si="21"/>
        <v>2.4176961183802215</v>
      </c>
      <c r="AY27">
        <f t="shared" si="22"/>
        <v>7.6386488082545181E-2</v>
      </c>
      <c r="AZ27">
        <f t="shared" si="23"/>
        <v>16.953766312749163</v>
      </c>
      <c r="BA27">
        <f t="shared" si="24"/>
        <v>0.55790616828478246</v>
      </c>
      <c r="BB27">
        <f t="shared" si="25"/>
        <v>26.451329785756904</v>
      </c>
      <c r="BC27">
        <f t="shared" si="26"/>
        <v>396.44729550053341</v>
      </c>
      <c r="BD27">
        <f t="shared" si="27"/>
        <v>8.038303372672943E-3</v>
      </c>
    </row>
    <row r="28" spans="1:114" x14ac:dyDescent="0.25">
      <c r="A28" s="1">
        <v>13</v>
      </c>
      <c r="B28" s="1" t="s">
        <v>80</v>
      </c>
      <c r="C28" s="1">
        <v>735.50003230944276</v>
      </c>
      <c r="D28" s="1">
        <v>0</v>
      </c>
      <c r="E28">
        <f t="shared" si="0"/>
        <v>12.013260908062941</v>
      </c>
      <c r="F28">
        <f t="shared" si="1"/>
        <v>0.12454708224742865</v>
      </c>
      <c r="G28">
        <f t="shared" si="2"/>
        <v>223.17891981606095</v>
      </c>
      <c r="H28">
        <f t="shared" si="3"/>
        <v>4.6345218630957623</v>
      </c>
      <c r="I28">
        <f t="shared" si="4"/>
        <v>2.804200620880648</v>
      </c>
      <c r="J28">
        <f t="shared" si="5"/>
        <v>28.240972518920898</v>
      </c>
      <c r="K28" s="1">
        <v>0.53607411599999999</v>
      </c>
      <c r="L28">
        <f t="shared" si="6"/>
        <v>2.6196882285697791</v>
      </c>
      <c r="M28" s="1">
        <v>1</v>
      </c>
      <c r="N28">
        <f t="shared" si="7"/>
        <v>5.2393764571395582</v>
      </c>
      <c r="O28" s="1">
        <v>24.619911193847656</v>
      </c>
      <c r="P28" s="1">
        <v>28.240972518920898</v>
      </c>
      <c r="Q28" s="1">
        <v>22.697500228881836</v>
      </c>
      <c r="R28" s="1">
        <v>401.052001953125</v>
      </c>
      <c r="S28" s="1">
        <v>399.56475830078125</v>
      </c>
      <c r="T28" s="1">
        <v>13.240056991577148</v>
      </c>
      <c r="U28" s="1">
        <v>13.730356216430664</v>
      </c>
      <c r="V28" s="1">
        <v>32.396331787109375</v>
      </c>
      <c r="W28" s="1">
        <v>33.596015930175781</v>
      </c>
      <c r="X28" s="1">
        <v>499.76315307617187</v>
      </c>
      <c r="Y28" s="1">
        <v>1500.3782958984375</v>
      </c>
      <c r="Z28" s="1">
        <v>257.05023193359375</v>
      </c>
      <c r="AA28" s="1">
        <v>76.056022644042969</v>
      </c>
      <c r="AB28" s="1">
        <v>1.5742559432983398</v>
      </c>
      <c r="AC28" s="1">
        <v>0.41905057430267334</v>
      </c>
      <c r="AD28" s="1">
        <v>0.66666668653488159</v>
      </c>
      <c r="AE28" s="1">
        <v>-0.21956524252891541</v>
      </c>
      <c r="AF28" s="1">
        <v>2.737391471862793</v>
      </c>
      <c r="AG28" s="1">
        <v>1</v>
      </c>
      <c r="AH28" s="1">
        <v>0</v>
      </c>
      <c r="AI28" s="1">
        <v>0.15999999642372131</v>
      </c>
      <c r="AJ28" s="1">
        <v>111115</v>
      </c>
      <c r="AK28">
        <f t="shared" si="8"/>
        <v>9.3226503231536704</v>
      </c>
      <c r="AL28">
        <f t="shared" si="9"/>
        <v>4.6345218630957623E-3</v>
      </c>
      <c r="AM28">
        <f t="shared" si="10"/>
        <v>301.39097251892088</v>
      </c>
      <c r="AN28">
        <f t="shared" si="11"/>
        <v>297.76991119384763</v>
      </c>
      <c r="AO28">
        <f t="shared" si="12"/>
        <v>240.06052197797908</v>
      </c>
      <c r="AP28">
        <f t="shared" si="13"/>
        <v>-4.2863806819609863E-2</v>
      </c>
      <c r="AQ28">
        <f t="shared" si="14"/>
        <v>3.8484769041882747</v>
      </c>
      <c r="AR28">
        <f t="shared" si="15"/>
        <v>50.600554307183508</v>
      </c>
      <c r="AS28">
        <f t="shared" si="16"/>
        <v>36.870198090752844</v>
      </c>
      <c r="AT28">
        <f t="shared" si="17"/>
        <v>26.430441856384277</v>
      </c>
      <c r="AU28">
        <f t="shared" si="18"/>
        <v>3.4611650060729779</v>
      </c>
      <c r="AV28">
        <f t="shared" si="19"/>
        <v>0.1216551738183759</v>
      </c>
      <c r="AW28">
        <f t="shared" si="20"/>
        <v>1.0442762833076267</v>
      </c>
      <c r="AX28">
        <f t="shared" si="21"/>
        <v>2.4168887227653513</v>
      </c>
      <c r="AY28">
        <f t="shared" si="22"/>
        <v>7.6289120596817084E-2</v>
      </c>
      <c r="AZ28">
        <f t="shared" si="23"/>
        <v>16.974100979203385</v>
      </c>
      <c r="BA28">
        <f t="shared" si="24"/>
        <v>0.55855506567988678</v>
      </c>
      <c r="BB28">
        <f t="shared" si="25"/>
        <v>26.461273783658058</v>
      </c>
      <c r="BC28">
        <f t="shared" si="26"/>
        <v>396.4693704509952</v>
      </c>
      <c r="BD28">
        <f t="shared" si="27"/>
        <v>8.0179254594413066E-3</v>
      </c>
    </row>
    <row r="29" spans="1:114" x14ac:dyDescent="0.25">
      <c r="A29" s="1">
        <v>14</v>
      </c>
      <c r="B29" s="1" t="s">
        <v>81</v>
      </c>
      <c r="C29" s="1">
        <v>736.00003229826689</v>
      </c>
      <c r="D29" s="1">
        <v>0</v>
      </c>
      <c r="E29">
        <f t="shared" si="0"/>
        <v>12.374760590528197</v>
      </c>
      <c r="F29">
        <f t="shared" si="1"/>
        <v>0.12448362068783785</v>
      </c>
      <c r="G29">
        <f t="shared" si="2"/>
        <v>218.4844940149508</v>
      </c>
      <c r="H29">
        <f t="shared" si="3"/>
        <v>4.6313595850407854</v>
      </c>
      <c r="I29">
        <f t="shared" si="4"/>
        <v>2.8037006003896177</v>
      </c>
      <c r="J29">
        <f t="shared" si="5"/>
        <v>28.238195419311523</v>
      </c>
      <c r="K29" s="1">
        <v>0.53607411599999999</v>
      </c>
      <c r="L29">
        <f t="shared" si="6"/>
        <v>2.6196882285697791</v>
      </c>
      <c r="M29" s="1">
        <v>1</v>
      </c>
      <c r="N29">
        <f t="shared" si="7"/>
        <v>5.2393764571395582</v>
      </c>
      <c r="O29" s="1">
        <v>24.619504928588867</v>
      </c>
      <c r="P29" s="1">
        <v>28.238195419311523</v>
      </c>
      <c r="Q29" s="1">
        <v>22.697298049926758</v>
      </c>
      <c r="R29" s="1">
        <v>401.06915283203125</v>
      </c>
      <c r="S29" s="1">
        <v>399.54324340820312</v>
      </c>
      <c r="T29" s="1">
        <v>13.23875904083252</v>
      </c>
      <c r="U29" s="1">
        <v>13.72873592376709</v>
      </c>
      <c r="V29" s="1">
        <v>32.39398193359375</v>
      </c>
      <c r="W29" s="1">
        <v>33.592910766601563</v>
      </c>
      <c r="X29" s="1">
        <v>499.75152587890625</v>
      </c>
      <c r="Y29" s="1">
        <v>1500.2586669921875</v>
      </c>
      <c r="Z29" s="1">
        <v>257.22662353515625</v>
      </c>
      <c r="AA29" s="1">
        <v>76.056121826171875</v>
      </c>
      <c r="AB29" s="1">
        <v>1.5742559432983398</v>
      </c>
      <c r="AC29" s="1">
        <v>0.41905057430267334</v>
      </c>
      <c r="AD29" s="1">
        <v>0.66666668653488159</v>
      </c>
      <c r="AE29" s="1">
        <v>-0.21956524252891541</v>
      </c>
      <c r="AF29" s="1">
        <v>2.737391471862793</v>
      </c>
      <c r="AG29" s="1">
        <v>1</v>
      </c>
      <c r="AH29" s="1">
        <v>0</v>
      </c>
      <c r="AI29" s="1">
        <v>0.15999999642372131</v>
      </c>
      <c r="AJ29" s="1">
        <v>111115</v>
      </c>
      <c r="AK29">
        <f t="shared" si="8"/>
        <v>9.3224334278229968</v>
      </c>
      <c r="AL29">
        <f t="shared" si="9"/>
        <v>4.6313595850407856E-3</v>
      </c>
      <c r="AM29">
        <f t="shared" si="10"/>
        <v>301.3881954193115</v>
      </c>
      <c r="AN29">
        <f t="shared" si="11"/>
        <v>297.76950492858884</v>
      </c>
      <c r="AO29">
        <f t="shared" si="12"/>
        <v>240.0413813534069</v>
      </c>
      <c r="AP29">
        <f t="shared" si="13"/>
        <v>-4.1850199543284755E-2</v>
      </c>
      <c r="AQ29">
        <f t="shared" si="14"/>
        <v>3.8478550123269897</v>
      </c>
      <c r="AR29">
        <f t="shared" si="15"/>
        <v>50.592311571202067</v>
      </c>
      <c r="AS29">
        <f t="shared" si="16"/>
        <v>36.863575647434978</v>
      </c>
      <c r="AT29">
        <f t="shared" si="17"/>
        <v>26.428850173950195</v>
      </c>
      <c r="AU29">
        <f t="shared" si="18"/>
        <v>3.460840077919515</v>
      </c>
      <c r="AV29">
        <f t="shared" si="19"/>
        <v>0.12159462440629613</v>
      </c>
      <c r="AW29">
        <f t="shared" si="20"/>
        <v>1.044154411937372</v>
      </c>
      <c r="AX29">
        <f t="shared" si="21"/>
        <v>2.416685665982143</v>
      </c>
      <c r="AY29">
        <f t="shared" si="22"/>
        <v>7.6251023380870725E-2</v>
      </c>
      <c r="AZ29">
        <f t="shared" si="23"/>
        <v>16.617083293930616</v>
      </c>
      <c r="BA29">
        <f t="shared" si="24"/>
        <v>0.5468356620205207</v>
      </c>
      <c r="BB29">
        <f t="shared" si="25"/>
        <v>26.462007986591153</v>
      </c>
      <c r="BC29">
        <f t="shared" si="26"/>
        <v>396.35471001422485</v>
      </c>
      <c r="BD29">
        <f t="shared" si="27"/>
        <v>8.2618171376582939E-3</v>
      </c>
    </row>
    <row r="30" spans="1:114" x14ac:dyDescent="0.25">
      <c r="A30" s="1">
        <v>15</v>
      </c>
      <c r="B30" s="1" t="s">
        <v>81</v>
      </c>
      <c r="C30" s="1">
        <v>736.50003228709102</v>
      </c>
      <c r="D30" s="1">
        <v>0</v>
      </c>
      <c r="E30">
        <f t="shared" si="0"/>
        <v>12.495951882088242</v>
      </c>
      <c r="F30">
        <f t="shared" si="1"/>
        <v>0.12437969227108475</v>
      </c>
      <c r="G30">
        <f t="shared" si="2"/>
        <v>216.80688504730162</v>
      </c>
      <c r="H30">
        <f t="shared" si="3"/>
        <v>4.6272578342911226</v>
      </c>
      <c r="I30">
        <f t="shared" si="4"/>
        <v>2.8035172938208728</v>
      </c>
      <c r="J30">
        <f t="shared" si="5"/>
        <v>28.237125396728516</v>
      </c>
      <c r="K30" s="1">
        <v>0.53607411599999999</v>
      </c>
      <c r="L30">
        <f t="shared" si="6"/>
        <v>2.6196882285697791</v>
      </c>
      <c r="M30" s="1">
        <v>1</v>
      </c>
      <c r="N30">
        <f t="shared" si="7"/>
        <v>5.2393764571395582</v>
      </c>
      <c r="O30" s="1">
        <v>24.620441436767578</v>
      </c>
      <c r="P30" s="1">
        <v>28.237125396728516</v>
      </c>
      <c r="Q30" s="1">
        <v>22.697298049926758</v>
      </c>
      <c r="R30" s="1">
        <v>401.07550048828125</v>
      </c>
      <c r="S30" s="1">
        <v>399.53680419921875</v>
      </c>
      <c r="T30" s="1">
        <v>13.238426208496094</v>
      </c>
      <c r="U30" s="1">
        <v>13.727958679199219</v>
      </c>
      <c r="V30" s="1">
        <v>32.391445159912109</v>
      </c>
      <c r="W30" s="1">
        <v>33.589218139648438</v>
      </c>
      <c r="X30" s="1">
        <v>499.76260375976562</v>
      </c>
      <c r="Y30" s="1">
        <v>1500.2144775390625</v>
      </c>
      <c r="Z30" s="1">
        <v>257.8897705078125</v>
      </c>
      <c r="AA30" s="1">
        <v>76.056327819824219</v>
      </c>
      <c r="AB30" s="1">
        <v>1.5742559432983398</v>
      </c>
      <c r="AC30" s="1">
        <v>0.41905057430267334</v>
      </c>
      <c r="AD30" s="1">
        <v>1</v>
      </c>
      <c r="AE30" s="1">
        <v>-0.21956524252891541</v>
      </c>
      <c r="AF30" s="1">
        <v>2.737391471862793</v>
      </c>
      <c r="AG30" s="1">
        <v>1</v>
      </c>
      <c r="AH30" s="1">
        <v>0</v>
      </c>
      <c r="AI30" s="1">
        <v>0.15999999642372131</v>
      </c>
      <c r="AJ30" s="1">
        <v>111115</v>
      </c>
      <c r="AK30">
        <f t="shared" si="8"/>
        <v>9.322640076130174</v>
      </c>
      <c r="AL30">
        <f t="shared" si="9"/>
        <v>4.6272578342911224E-3</v>
      </c>
      <c r="AM30">
        <f t="shared" si="10"/>
        <v>301.38712539672849</v>
      </c>
      <c r="AN30">
        <f t="shared" si="11"/>
        <v>297.77044143676756</v>
      </c>
      <c r="AO30">
        <f t="shared" si="12"/>
        <v>240.03431104106494</v>
      </c>
      <c r="AP30">
        <f t="shared" si="13"/>
        <v>-4.0504408592239423E-2</v>
      </c>
      <c r="AQ30">
        <f t="shared" si="14"/>
        <v>3.8476154194230494</v>
      </c>
      <c r="AR30">
        <f t="shared" si="15"/>
        <v>50.589024341774248</v>
      </c>
      <c r="AS30">
        <f t="shared" si="16"/>
        <v>36.861065662575029</v>
      </c>
      <c r="AT30">
        <f t="shared" si="17"/>
        <v>26.428783416748047</v>
      </c>
      <c r="AU30">
        <f t="shared" si="18"/>
        <v>3.4608264505981485</v>
      </c>
      <c r="AV30">
        <f t="shared" si="19"/>
        <v>0.12149546200063341</v>
      </c>
      <c r="AW30">
        <f t="shared" si="20"/>
        <v>1.0440981256021769</v>
      </c>
      <c r="AX30">
        <f t="shared" si="21"/>
        <v>2.4167283249959715</v>
      </c>
      <c r="AY30">
        <f t="shared" si="22"/>
        <v>7.6188631446034924E-2</v>
      </c>
      <c r="AZ30">
        <f t="shared" si="23"/>
        <v>16.489535522752519</v>
      </c>
      <c r="BA30">
        <f t="shared" si="24"/>
        <v>0.54264559051535199</v>
      </c>
      <c r="BB30">
        <f t="shared" si="25"/>
        <v>26.460966512638496</v>
      </c>
      <c r="BC30">
        <f t="shared" si="26"/>
        <v>396.31704414211663</v>
      </c>
      <c r="BD30">
        <f t="shared" si="27"/>
        <v>8.3431931374848556E-3</v>
      </c>
      <c r="BE30">
        <f>AVERAGE(E16:E30)</f>
        <v>11.317471056320697</v>
      </c>
      <c r="BF30">
        <f>AVERAGE(O16:O30)</f>
        <v>24.620045725504557</v>
      </c>
      <c r="BG30">
        <f>AVERAGE(P16:P30)</f>
        <v>28.261268107096353</v>
      </c>
      <c r="BH30" t="e">
        <f>AVERAGE(B16:B30)</f>
        <v>#DIV/0!</v>
      </c>
      <c r="BI30">
        <f t="shared" ref="BI30:DJ30" si="28">AVERAGE(C16:C30)</f>
        <v>733.13336569567525</v>
      </c>
      <c r="BJ30">
        <f t="shared" si="28"/>
        <v>0</v>
      </c>
      <c r="BK30">
        <f t="shared" si="28"/>
        <v>11.317471056320697</v>
      </c>
      <c r="BL30">
        <f t="shared" si="28"/>
        <v>0.12247789723430023</v>
      </c>
      <c r="BM30">
        <f t="shared" si="28"/>
        <v>229.69843568264622</v>
      </c>
      <c r="BN30">
        <f t="shared" si="28"/>
        <v>4.5671295740684021</v>
      </c>
      <c r="BO30">
        <f t="shared" si="28"/>
        <v>2.8089552726053757</v>
      </c>
      <c r="BP30">
        <f t="shared" si="28"/>
        <v>28.261268107096353</v>
      </c>
      <c r="BQ30">
        <f t="shared" si="28"/>
        <v>0.53607411599999999</v>
      </c>
      <c r="BR30">
        <f t="shared" si="28"/>
        <v>2.6196882285697787</v>
      </c>
      <c r="BS30">
        <f t="shared" si="28"/>
        <v>1</v>
      </c>
      <c r="BT30">
        <f t="shared" si="28"/>
        <v>5.2393764571395574</v>
      </c>
      <c r="BU30">
        <f t="shared" si="28"/>
        <v>24.620045725504557</v>
      </c>
      <c r="BV30">
        <f t="shared" si="28"/>
        <v>28.261268107096353</v>
      </c>
      <c r="BW30">
        <f t="shared" si="28"/>
        <v>22.696442286173504</v>
      </c>
      <c r="BX30">
        <f t="shared" si="28"/>
        <v>400.9942586263021</v>
      </c>
      <c r="BY30">
        <f t="shared" si="28"/>
        <v>399.58469441731773</v>
      </c>
      <c r="BZ30">
        <f t="shared" si="28"/>
        <v>13.244680404663086</v>
      </c>
      <c r="CA30">
        <f t="shared" si="28"/>
        <v>13.727792803446452</v>
      </c>
      <c r="CB30">
        <f t="shared" si="28"/>
        <v>32.407037862141927</v>
      </c>
      <c r="CC30">
        <f t="shared" si="28"/>
        <v>33.589115142822266</v>
      </c>
      <c r="CD30">
        <f t="shared" si="28"/>
        <v>499.82421061197914</v>
      </c>
      <c r="CE30">
        <f t="shared" si="28"/>
        <v>1500.3888916015626</v>
      </c>
      <c r="CF30">
        <f t="shared" si="28"/>
        <v>260.65657145182291</v>
      </c>
      <c r="CG30">
        <f t="shared" si="28"/>
        <v>76.055213419596356</v>
      </c>
      <c r="CH30">
        <f t="shared" si="28"/>
        <v>1.5742559432983398</v>
      </c>
      <c r="CI30">
        <f t="shared" si="28"/>
        <v>0.41905057430267334</v>
      </c>
      <c r="CJ30">
        <f t="shared" si="28"/>
        <v>0.8888888955116272</v>
      </c>
      <c r="CK30">
        <f t="shared" si="28"/>
        <v>-0.21956524252891541</v>
      </c>
      <c r="CL30">
        <f t="shared" si="28"/>
        <v>2.737391471862793</v>
      </c>
      <c r="CM30">
        <f t="shared" si="28"/>
        <v>1</v>
      </c>
      <c r="CN30">
        <f t="shared" si="28"/>
        <v>0</v>
      </c>
      <c r="CO30">
        <f t="shared" si="28"/>
        <v>0.15999999642372131</v>
      </c>
      <c r="CP30">
        <f t="shared" si="28"/>
        <v>111115</v>
      </c>
      <c r="CQ30">
        <f t="shared" si="28"/>
        <v>9.3237892987912705</v>
      </c>
      <c r="CR30">
        <f t="shared" si="28"/>
        <v>4.5671295740684027E-3</v>
      </c>
      <c r="CS30">
        <f t="shared" si="28"/>
        <v>301.41126810709636</v>
      </c>
      <c r="CT30">
        <f t="shared" si="28"/>
        <v>297.77004572550453</v>
      </c>
      <c r="CU30">
        <f t="shared" si="28"/>
        <v>240.0622172904412</v>
      </c>
      <c r="CV30">
        <f t="shared" si="28"/>
        <v>-2.4182979125646202E-2</v>
      </c>
      <c r="CW30">
        <f t="shared" si="28"/>
        <v>3.8530254849028438</v>
      </c>
      <c r="CX30">
        <f t="shared" si="28"/>
        <v>50.660899278863809</v>
      </c>
      <c r="CY30">
        <f t="shared" si="28"/>
        <v>36.933106475417368</v>
      </c>
      <c r="CZ30">
        <f t="shared" si="28"/>
        <v>26.440656916300455</v>
      </c>
      <c r="DA30">
        <f t="shared" si="28"/>
        <v>3.4632511921832521</v>
      </c>
      <c r="DB30">
        <f t="shared" si="28"/>
        <v>0.11967973653684577</v>
      </c>
      <c r="DC30">
        <f t="shared" si="28"/>
        <v>1.0440702122974679</v>
      </c>
      <c r="DD30">
        <f t="shared" si="28"/>
        <v>2.4191809798857844</v>
      </c>
      <c r="DE30">
        <f t="shared" si="28"/>
        <v>7.5046297696629141E-2</v>
      </c>
      <c r="DF30">
        <f t="shared" si="28"/>
        <v>17.469760292959116</v>
      </c>
      <c r="DG30">
        <f t="shared" si="28"/>
        <v>0.57484191047241684</v>
      </c>
      <c r="DH30">
        <f t="shared" si="28"/>
        <v>26.392960136856843</v>
      </c>
      <c r="DI30">
        <f t="shared" si="28"/>
        <v>396.66858673713506</v>
      </c>
      <c r="DJ30">
        <f t="shared" si="28"/>
        <v>7.5311248916140839E-3</v>
      </c>
    </row>
    <row r="31" spans="1:114" x14ac:dyDescent="0.25">
      <c r="A31" s="1" t="s">
        <v>9</v>
      </c>
      <c r="B31" s="1" t="s">
        <v>82</v>
      </c>
    </row>
    <row r="32" spans="1:114" x14ac:dyDescent="0.25">
      <c r="A32" s="1" t="s">
        <v>9</v>
      </c>
      <c r="B32" s="1" t="s">
        <v>83</v>
      </c>
    </row>
    <row r="33" spans="1:114" x14ac:dyDescent="0.25">
      <c r="A33" s="1">
        <v>16</v>
      </c>
      <c r="B33" s="1" t="s">
        <v>84</v>
      </c>
      <c r="C33" s="1">
        <v>917.00003352761269</v>
      </c>
      <c r="D33" s="1">
        <v>0</v>
      </c>
      <c r="E33">
        <f t="shared" ref="E33:E47" si="29">(R33-S33*(1000-T33)/(1000-U33))*AK33</f>
        <v>13.78025891035692</v>
      </c>
      <c r="F33">
        <f t="shared" ref="F33:F47" si="30">IF(AV33&lt;&gt;0,1/(1/AV33-1/N33),0)</f>
        <v>0.10963626252894265</v>
      </c>
      <c r="G33">
        <f t="shared" ref="G33:G47" si="31">((AY33-AL33/2)*S33-E33)/(AY33+AL33/2)</f>
        <v>175.17148667268521</v>
      </c>
      <c r="H33">
        <f t="shared" ref="H33:H47" si="32">AL33*1000</f>
        <v>4.2815754167380167</v>
      </c>
      <c r="I33">
        <f t="shared" ref="I33:I47" si="33">(AQ33-AW33)</f>
        <v>2.9183654673905099</v>
      </c>
      <c r="J33">
        <f t="shared" ref="J33:J47" si="34">(P33+AP33*D33)</f>
        <v>30.214862823486328</v>
      </c>
      <c r="K33" s="1">
        <v>0.53607411599999999</v>
      </c>
      <c r="L33">
        <f t="shared" ref="L33:L47" si="35">(K33*AE33+AF33)</f>
        <v>2.6196882285697791</v>
      </c>
      <c r="M33" s="1">
        <v>1</v>
      </c>
      <c r="N33">
        <f t="shared" ref="N33:N47" si="36">L33*(M33+1)*(M33+1)/(M33*M33+1)</f>
        <v>5.2393764571395582</v>
      </c>
      <c r="O33" s="1">
        <v>28.691730499267578</v>
      </c>
      <c r="P33" s="1">
        <v>30.214862823486328</v>
      </c>
      <c r="Q33" s="1">
        <v>27.938032150268555</v>
      </c>
      <c r="R33" s="1">
        <v>399.77212524414062</v>
      </c>
      <c r="S33" s="1">
        <v>398.111328125</v>
      </c>
      <c r="T33" s="1">
        <v>17.891332626342773</v>
      </c>
      <c r="U33" s="1">
        <v>18.342123031616211</v>
      </c>
      <c r="V33" s="1">
        <v>34.442100524902344</v>
      </c>
      <c r="W33" s="1">
        <v>35.309902191162109</v>
      </c>
      <c r="X33" s="1">
        <v>499.82034301757812</v>
      </c>
      <c r="Y33" s="1">
        <v>1499.835693359375</v>
      </c>
      <c r="Z33" s="1">
        <v>242.73963928222656</v>
      </c>
      <c r="AA33" s="1">
        <v>76.0516357421875</v>
      </c>
      <c r="AB33" s="1">
        <v>0.95557308197021484</v>
      </c>
      <c r="AC33" s="1">
        <v>0.38678967952728271</v>
      </c>
      <c r="AD33" s="1">
        <v>1</v>
      </c>
      <c r="AE33" s="1">
        <v>-0.21956524252891541</v>
      </c>
      <c r="AF33" s="1">
        <v>2.737391471862793</v>
      </c>
      <c r="AG33" s="1">
        <v>1</v>
      </c>
      <c r="AH33" s="1">
        <v>0</v>
      </c>
      <c r="AI33" s="1">
        <v>0.15999999642372131</v>
      </c>
      <c r="AJ33" s="1">
        <v>111115</v>
      </c>
      <c r="AK33">
        <f t="shared" ref="AK33:AK47" si="37">X33*0.000001/(K33*0.0001)</f>
        <v>9.3237171521554689</v>
      </c>
      <c r="AL33">
        <f t="shared" ref="AL33:AL47" si="38">(U33-T33)/(1000-U33)*AK33</f>
        <v>4.2815754167380166E-3</v>
      </c>
      <c r="AM33">
        <f t="shared" ref="AM33:AM47" si="39">(P33+273.15)</f>
        <v>303.36486282348631</v>
      </c>
      <c r="AN33">
        <f t="shared" ref="AN33:AN47" si="40">(O33+273.15)</f>
        <v>301.84173049926756</v>
      </c>
      <c r="AO33">
        <f t="shared" ref="AO33:AO47" si="41">(Y33*AG33+Z33*AH33)*AI33</f>
        <v>239.97370557366958</v>
      </c>
      <c r="AP33">
        <f t="shared" ref="AP33:AP47" si="42">((AO33+0.00000010773*(AN33^4-AM33^4))-AL33*44100)/(L33*51.4+0.00000043092*AM33^3)</f>
        <v>0.22476647754941093</v>
      </c>
      <c r="AQ33">
        <f t="shared" ref="AQ33:AQ47" si="43">0.61365*EXP(17.502*J33/(240.97+J33))</f>
        <v>4.3133139269293741</v>
      </c>
      <c r="AR33">
        <f t="shared" ref="AR33:AR47" si="44">AQ33*1000/AA33</f>
        <v>56.715597039245338</v>
      </c>
      <c r="AS33">
        <f t="shared" ref="AS33:AS47" si="45">(AR33-U33)</f>
        <v>38.373474007629127</v>
      </c>
      <c r="AT33">
        <f t="shared" ref="AT33:AT47" si="46">IF(D33,P33,(O33+P33)/2)</f>
        <v>29.453296661376953</v>
      </c>
      <c r="AU33">
        <f t="shared" ref="AU33:AU47" si="47">0.61365*EXP(17.502*AT33/(240.97+AT33))</f>
        <v>4.1284790026114973</v>
      </c>
      <c r="AV33">
        <f t="shared" ref="AV33:AV47" si="48">IF(AS33&lt;&gt;0,(1000-(AR33+U33)/2)/AS33*AL33,0)</f>
        <v>0.10738909829672522</v>
      </c>
      <c r="AW33">
        <f t="shared" ref="AW33:AW47" si="49">U33*AA33/1000</f>
        <v>1.3949484595388639</v>
      </c>
      <c r="AX33">
        <f t="shared" ref="AX33:AX47" si="50">(AU33-AW33)</f>
        <v>2.7335305430726331</v>
      </c>
      <c r="AY33">
        <f t="shared" ref="AY33:AY47" si="51">1/(1.6/F33+1.37/N33)</f>
        <v>6.7316526359443893E-2</v>
      </c>
      <c r="AZ33">
        <f t="shared" ref="AZ33:AZ47" si="52">G33*AA33*0.001</f>
        <v>13.322078096848507</v>
      </c>
      <c r="BA33">
        <f t="shared" ref="BA33:BA47" si="53">G33/S33</f>
        <v>0.44000628542196224</v>
      </c>
      <c r="BB33">
        <f t="shared" ref="BB33:BB47" si="54">(1-AL33*AA33/AQ33/F33)*100</f>
        <v>31.14319491254448</v>
      </c>
      <c r="BC33">
        <f t="shared" ref="BC33:BC47" si="55">(S33-E33/(N33/1.35))</f>
        <v>394.56064806198765</v>
      </c>
      <c r="BD33">
        <f t="shared" ref="BD33:BD47" si="56">E33*BB33/100/BC33</f>
        <v>1.0876941005103728E-2</v>
      </c>
    </row>
    <row r="34" spans="1:114" x14ac:dyDescent="0.25">
      <c r="A34" s="1">
        <v>17</v>
      </c>
      <c r="B34" s="1" t="s">
        <v>84</v>
      </c>
      <c r="C34" s="1">
        <v>917.00003352761269</v>
      </c>
      <c r="D34" s="1">
        <v>0</v>
      </c>
      <c r="E34">
        <f t="shared" si="29"/>
        <v>13.78025891035692</v>
      </c>
      <c r="F34">
        <f t="shared" si="30"/>
        <v>0.10963626252894265</v>
      </c>
      <c r="G34">
        <f t="shared" si="31"/>
        <v>175.17148667268521</v>
      </c>
      <c r="H34">
        <f t="shared" si="32"/>
        <v>4.2815754167380167</v>
      </c>
      <c r="I34">
        <f t="shared" si="33"/>
        <v>2.9183654673905099</v>
      </c>
      <c r="J34">
        <f t="shared" si="34"/>
        <v>30.214862823486328</v>
      </c>
      <c r="K34" s="1">
        <v>0.53607411599999999</v>
      </c>
      <c r="L34">
        <f t="shared" si="35"/>
        <v>2.6196882285697791</v>
      </c>
      <c r="M34" s="1">
        <v>1</v>
      </c>
      <c r="N34">
        <f t="shared" si="36"/>
        <v>5.2393764571395582</v>
      </c>
      <c r="O34" s="1">
        <v>28.691730499267578</v>
      </c>
      <c r="P34" s="1">
        <v>30.214862823486328</v>
      </c>
      <c r="Q34" s="1">
        <v>27.938032150268555</v>
      </c>
      <c r="R34" s="1">
        <v>399.77212524414062</v>
      </c>
      <c r="S34" s="1">
        <v>398.111328125</v>
      </c>
      <c r="T34" s="1">
        <v>17.891332626342773</v>
      </c>
      <c r="U34" s="1">
        <v>18.342123031616211</v>
      </c>
      <c r="V34" s="1">
        <v>34.442100524902344</v>
      </c>
      <c r="W34" s="1">
        <v>35.309902191162109</v>
      </c>
      <c r="X34" s="1">
        <v>499.82034301757812</v>
      </c>
      <c r="Y34" s="1">
        <v>1499.835693359375</v>
      </c>
      <c r="Z34" s="1">
        <v>242.73963928222656</v>
      </c>
      <c r="AA34" s="1">
        <v>76.0516357421875</v>
      </c>
      <c r="AB34" s="1">
        <v>0.95557308197021484</v>
      </c>
      <c r="AC34" s="1">
        <v>0.38678967952728271</v>
      </c>
      <c r="AD34" s="1">
        <v>1</v>
      </c>
      <c r="AE34" s="1">
        <v>-0.21956524252891541</v>
      </c>
      <c r="AF34" s="1">
        <v>2.737391471862793</v>
      </c>
      <c r="AG34" s="1">
        <v>1</v>
      </c>
      <c r="AH34" s="1">
        <v>0</v>
      </c>
      <c r="AI34" s="1">
        <v>0.15999999642372131</v>
      </c>
      <c r="AJ34" s="1">
        <v>111115</v>
      </c>
      <c r="AK34">
        <f t="shared" si="37"/>
        <v>9.3237171521554689</v>
      </c>
      <c r="AL34">
        <f t="shared" si="38"/>
        <v>4.2815754167380166E-3</v>
      </c>
      <c r="AM34">
        <f t="shared" si="39"/>
        <v>303.36486282348631</v>
      </c>
      <c r="AN34">
        <f t="shared" si="40"/>
        <v>301.84173049926756</v>
      </c>
      <c r="AO34">
        <f t="shared" si="41"/>
        <v>239.97370557366958</v>
      </c>
      <c r="AP34">
        <f t="shared" si="42"/>
        <v>0.22476647754941093</v>
      </c>
      <c r="AQ34">
        <f t="shared" si="43"/>
        <v>4.3133139269293741</v>
      </c>
      <c r="AR34">
        <f t="shared" si="44"/>
        <v>56.715597039245338</v>
      </c>
      <c r="AS34">
        <f t="shared" si="45"/>
        <v>38.373474007629127</v>
      </c>
      <c r="AT34">
        <f t="shared" si="46"/>
        <v>29.453296661376953</v>
      </c>
      <c r="AU34">
        <f t="shared" si="47"/>
        <v>4.1284790026114973</v>
      </c>
      <c r="AV34">
        <f t="shared" si="48"/>
        <v>0.10738909829672522</v>
      </c>
      <c r="AW34">
        <f t="shared" si="49"/>
        <v>1.3949484595388639</v>
      </c>
      <c r="AX34">
        <f t="shared" si="50"/>
        <v>2.7335305430726331</v>
      </c>
      <c r="AY34">
        <f t="shared" si="51"/>
        <v>6.7316526359443893E-2</v>
      </c>
      <c r="AZ34">
        <f t="shared" si="52"/>
        <v>13.322078096848507</v>
      </c>
      <c r="BA34">
        <f t="shared" si="53"/>
        <v>0.44000628542196224</v>
      </c>
      <c r="BB34">
        <f t="shared" si="54"/>
        <v>31.14319491254448</v>
      </c>
      <c r="BC34">
        <f t="shared" si="55"/>
        <v>394.56064806198765</v>
      </c>
      <c r="BD34">
        <f t="shared" si="56"/>
        <v>1.0876941005103728E-2</v>
      </c>
    </row>
    <row r="35" spans="1:114" x14ac:dyDescent="0.25">
      <c r="A35" s="1">
        <v>18</v>
      </c>
      <c r="B35" s="1" t="s">
        <v>85</v>
      </c>
      <c r="C35" s="1">
        <v>917.50003351643682</v>
      </c>
      <c r="D35" s="1">
        <v>0</v>
      </c>
      <c r="E35">
        <f t="shared" si="29"/>
        <v>14.046855723405754</v>
      </c>
      <c r="F35">
        <f t="shared" si="30"/>
        <v>0.10967654878040775</v>
      </c>
      <c r="G35">
        <f t="shared" si="31"/>
        <v>171.37390290862439</v>
      </c>
      <c r="H35">
        <f t="shared" si="32"/>
        <v>4.2841147137180169</v>
      </c>
      <c r="I35">
        <f t="shared" si="33"/>
        <v>2.919036005505081</v>
      </c>
      <c r="J35">
        <f t="shared" si="34"/>
        <v>30.217288970947266</v>
      </c>
      <c r="K35" s="1">
        <v>0.53607411599999999</v>
      </c>
      <c r="L35">
        <f t="shared" si="35"/>
        <v>2.6196882285697791</v>
      </c>
      <c r="M35" s="1">
        <v>1</v>
      </c>
      <c r="N35">
        <f t="shared" si="36"/>
        <v>5.2393764571395582</v>
      </c>
      <c r="O35" s="1">
        <v>28.691783905029297</v>
      </c>
      <c r="P35" s="1">
        <v>30.217288970947266</v>
      </c>
      <c r="Q35" s="1">
        <v>27.937999725341797</v>
      </c>
      <c r="R35" s="1">
        <v>399.77084350585937</v>
      </c>
      <c r="S35" s="1">
        <v>398.08126831054687</v>
      </c>
      <c r="T35" s="1">
        <v>17.890110015869141</v>
      </c>
      <c r="U35" s="1">
        <v>18.341192245483398</v>
      </c>
      <c r="V35" s="1">
        <v>34.439647674560547</v>
      </c>
      <c r="W35" s="1">
        <v>35.308013916015625</v>
      </c>
      <c r="X35" s="1">
        <v>499.793701171875</v>
      </c>
      <c r="Y35" s="1">
        <v>1499.8333740234375</v>
      </c>
      <c r="Z35" s="1">
        <v>247.41596984863281</v>
      </c>
      <c r="AA35" s="1">
        <v>76.051658630371094</v>
      </c>
      <c r="AB35" s="1">
        <v>0.95557308197021484</v>
      </c>
      <c r="AC35" s="1">
        <v>0.38678967952728271</v>
      </c>
      <c r="AD35" s="1">
        <v>1</v>
      </c>
      <c r="AE35" s="1">
        <v>-0.21956524252891541</v>
      </c>
      <c r="AF35" s="1">
        <v>2.737391471862793</v>
      </c>
      <c r="AG35" s="1">
        <v>1</v>
      </c>
      <c r="AH35" s="1">
        <v>0</v>
      </c>
      <c r="AI35" s="1">
        <v>0.15999999642372131</v>
      </c>
      <c r="AJ35" s="1">
        <v>111115</v>
      </c>
      <c r="AK35">
        <f t="shared" si="37"/>
        <v>9.3232201715158904</v>
      </c>
      <c r="AL35">
        <f t="shared" si="38"/>
        <v>4.2841147137180173E-3</v>
      </c>
      <c r="AM35">
        <f t="shared" si="39"/>
        <v>303.36728897094724</v>
      </c>
      <c r="AN35">
        <f t="shared" si="40"/>
        <v>301.84178390502927</v>
      </c>
      <c r="AO35">
        <f t="shared" si="41"/>
        <v>239.97333447992787</v>
      </c>
      <c r="AP35">
        <f t="shared" si="42"/>
        <v>0.22380539283735074</v>
      </c>
      <c r="AQ35">
        <f t="shared" si="43"/>
        <v>4.313914097032594</v>
      </c>
      <c r="AR35">
        <f t="shared" si="44"/>
        <v>56.723471581326436</v>
      </c>
      <c r="AS35">
        <f t="shared" si="45"/>
        <v>38.382279335843037</v>
      </c>
      <c r="AT35">
        <f t="shared" si="46"/>
        <v>29.454536437988281</v>
      </c>
      <c r="AU35">
        <f t="shared" si="47"/>
        <v>4.1287741979570827</v>
      </c>
      <c r="AV35">
        <f t="shared" si="48"/>
        <v>0.10742774972400125</v>
      </c>
      <c r="AW35">
        <f t="shared" si="49"/>
        <v>1.394878091527513</v>
      </c>
      <c r="AX35">
        <f t="shared" si="50"/>
        <v>2.7338961064295697</v>
      </c>
      <c r="AY35">
        <f t="shared" si="51"/>
        <v>6.7340826511090149E-2</v>
      </c>
      <c r="AZ35">
        <f t="shared" si="52"/>
        <v>13.033269562161061</v>
      </c>
      <c r="BA35">
        <f t="shared" si="53"/>
        <v>0.43049979125100157</v>
      </c>
      <c r="BB35">
        <f t="shared" si="54"/>
        <v>31.137226119465865</v>
      </c>
      <c r="BC35">
        <f t="shared" si="55"/>
        <v>394.46189577991737</v>
      </c>
      <c r="BD35">
        <f t="shared" si="56"/>
        <v>1.1088019593436884E-2</v>
      </c>
    </row>
    <row r="36" spans="1:114" x14ac:dyDescent="0.25">
      <c r="A36" s="1">
        <v>19</v>
      </c>
      <c r="B36" s="1" t="s">
        <v>85</v>
      </c>
      <c r="C36" s="1">
        <v>918.00003350526094</v>
      </c>
      <c r="D36" s="1">
        <v>0</v>
      </c>
      <c r="E36">
        <f t="shared" si="29"/>
        <v>14.155148304016166</v>
      </c>
      <c r="F36">
        <f t="shared" si="30"/>
        <v>0.10994386503685072</v>
      </c>
      <c r="G36">
        <f t="shared" si="31"/>
        <v>170.30210125060992</v>
      </c>
      <c r="H36">
        <f t="shared" si="32"/>
        <v>4.2949542266766354</v>
      </c>
      <c r="I36">
        <f t="shared" si="33"/>
        <v>2.9194295406978523</v>
      </c>
      <c r="J36">
        <f t="shared" si="34"/>
        <v>30.219369888305664</v>
      </c>
      <c r="K36" s="1">
        <v>0.53607411599999999</v>
      </c>
      <c r="L36">
        <f t="shared" si="35"/>
        <v>2.6196882285697791</v>
      </c>
      <c r="M36" s="1">
        <v>1</v>
      </c>
      <c r="N36">
        <f t="shared" si="36"/>
        <v>5.2393764571395582</v>
      </c>
      <c r="O36" s="1">
        <v>28.692720413208008</v>
      </c>
      <c r="P36" s="1">
        <v>30.219369888305664</v>
      </c>
      <c r="Q36" s="1">
        <v>27.937921524047852</v>
      </c>
      <c r="R36" s="1">
        <v>399.78564453125</v>
      </c>
      <c r="S36" s="1">
        <v>398.08395385742187</v>
      </c>
      <c r="T36" s="1">
        <v>17.890615463256836</v>
      </c>
      <c r="U36" s="1">
        <v>18.34284782409668</v>
      </c>
      <c r="V36" s="1">
        <v>34.438636779785156</v>
      </c>
      <c r="W36" s="1">
        <v>35.309162139892578</v>
      </c>
      <c r="X36" s="1">
        <v>499.78311157226562</v>
      </c>
      <c r="Y36" s="1">
        <v>1499.8323974609375</v>
      </c>
      <c r="Z36" s="1">
        <v>249.03604125976562</v>
      </c>
      <c r="AA36" s="1">
        <v>76.051406860351563</v>
      </c>
      <c r="AB36" s="1">
        <v>0.95557308197021484</v>
      </c>
      <c r="AC36" s="1">
        <v>0.38678967952728271</v>
      </c>
      <c r="AD36" s="1">
        <v>1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0.15999999642372131</v>
      </c>
      <c r="AJ36" s="1">
        <v>111115</v>
      </c>
      <c r="AK36">
        <f t="shared" si="37"/>
        <v>9.323022631674041</v>
      </c>
      <c r="AL36">
        <f t="shared" si="38"/>
        <v>4.2949542266766351E-3</v>
      </c>
      <c r="AM36">
        <f t="shared" si="39"/>
        <v>303.36936988830564</v>
      </c>
      <c r="AN36">
        <f t="shared" si="40"/>
        <v>301.84272041320799</v>
      </c>
      <c r="AO36">
        <f t="shared" si="41"/>
        <v>239.97317822993136</v>
      </c>
      <c r="AP36">
        <f t="shared" si="42"/>
        <v>0.22045005462501355</v>
      </c>
      <c r="AQ36">
        <f t="shared" si="43"/>
        <v>4.3144289235457434</v>
      </c>
      <c r="AR36">
        <f t="shared" si="44"/>
        <v>56.730428819917286</v>
      </c>
      <c r="AS36">
        <f t="shared" si="45"/>
        <v>38.387580995820606</v>
      </c>
      <c r="AT36">
        <f t="shared" si="46"/>
        <v>29.456045150756836</v>
      </c>
      <c r="AU36">
        <f t="shared" si="47"/>
        <v>4.1291334528056254</v>
      </c>
      <c r="AV36">
        <f t="shared" si="48"/>
        <v>0.10768420348524575</v>
      </c>
      <c r="AW36">
        <f t="shared" si="49"/>
        <v>1.394999382847891</v>
      </c>
      <c r="AX36">
        <f t="shared" si="50"/>
        <v>2.7341340699577343</v>
      </c>
      <c r="AY36">
        <f t="shared" si="51"/>
        <v>6.7502060295568503E-2</v>
      </c>
      <c r="AZ36">
        <f t="shared" si="52"/>
        <v>12.951714391382923</v>
      </c>
      <c r="BA36">
        <f t="shared" si="53"/>
        <v>0.4278044859642986</v>
      </c>
      <c r="BB36">
        <f t="shared" si="54"/>
        <v>31.139293690612945</v>
      </c>
      <c r="BC36">
        <f t="shared" si="55"/>
        <v>394.43667820033829</v>
      </c>
      <c r="BD36">
        <f t="shared" si="56"/>
        <v>1.1174957721580444E-2</v>
      </c>
    </row>
    <row r="37" spans="1:114" x14ac:dyDescent="0.25">
      <c r="A37" s="1">
        <v>20</v>
      </c>
      <c r="B37" s="1" t="s">
        <v>86</v>
      </c>
      <c r="C37" s="1">
        <v>918.50003349408507</v>
      </c>
      <c r="D37" s="1">
        <v>0</v>
      </c>
      <c r="E37">
        <f t="shared" si="29"/>
        <v>14.258521681467755</v>
      </c>
      <c r="F37">
        <f t="shared" si="30"/>
        <v>0.11000914867767331</v>
      </c>
      <c r="G37">
        <f t="shared" si="31"/>
        <v>168.91081942017465</v>
      </c>
      <c r="H37">
        <f t="shared" si="32"/>
        <v>4.2972133492329423</v>
      </c>
      <c r="I37">
        <f t="shared" si="33"/>
        <v>2.9192593598725889</v>
      </c>
      <c r="J37">
        <f t="shared" si="34"/>
        <v>30.218603134155273</v>
      </c>
      <c r="K37" s="1">
        <v>0.53607411599999999</v>
      </c>
      <c r="L37">
        <f t="shared" si="35"/>
        <v>2.6196882285697791</v>
      </c>
      <c r="M37" s="1">
        <v>1</v>
      </c>
      <c r="N37">
        <f t="shared" si="36"/>
        <v>5.2393764571395582</v>
      </c>
      <c r="O37" s="1">
        <v>28.694431304931641</v>
      </c>
      <c r="P37" s="1">
        <v>30.218603134155273</v>
      </c>
      <c r="Q37" s="1">
        <v>27.937749862670898</v>
      </c>
      <c r="R37" s="1">
        <v>399.76763916015625</v>
      </c>
      <c r="S37" s="1">
        <v>398.05471801757812</v>
      </c>
      <c r="T37" s="1">
        <v>17.890178680419922</v>
      </c>
      <c r="U37" s="1">
        <v>18.34266471862793</v>
      </c>
      <c r="V37" s="1">
        <v>34.434238433837891</v>
      </c>
      <c r="W37" s="1">
        <v>35.305164337158203</v>
      </c>
      <c r="X37" s="1">
        <v>499.7657470703125</v>
      </c>
      <c r="Y37" s="1">
        <v>1499.8663330078125</v>
      </c>
      <c r="Z37" s="1">
        <v>251.26414489746094</v>
      </c>
      <c r="AA37" s="1">
        <v>76.051101684570313</v>
      </c>
      <c r="AB37" s="1">
        <v>0.95557308197021484</v>
      </c>
      <c r="AC37" s="1">
        <v>0.38678967952728271</v>
      </c>
      <c r="AD37" s="1">
        <v>1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0.15999999642372131</v>
      </c>
      <c r="AJ37" s="1">
        <v>111115</v>
      </c>
      <c r="AK37">
        <f t="shared" si="37"/>
        <v>9.3226987118757378</v>
      </c>
      <c r="AL37">
        <f t="shared" si="38"/>
        <v>4.2972133492329423E-3</v>
      </c>
      <c r="AM37">
        <f t="shared" si="39"/>
        <v>303.36860313415525</v>
      </c>
      <c r="AN37">
        <f t="shared" si="40"/>
        <v>301.84443130493162</v>
      </c>
      <c r="AO37">
        <f t="shared" si="41"/>
        <v>239.97860791731</v>
      </c>
      <c r="AP37">
        <f t="shared" si="42"/>
        <v>0.22000912252782712</v>
      </c>
      <c r="AQ37">
        <f t="shared" si="43"/>
        <v>4.3142392195549419</v>
      </c>
      <c r="AR37">
        <f t="shared" si="44"/>
        <v>56.728162038318501</v>
      </c>
      <c r="AS37">
        <f t="shared" si="45"/>
        <v>38.385497319690572</v>
      </c>
      <c r="AT37">
        <f t="shared" si="46"/>
        <v>29.456517219543457</v>
      </c>
      <c r="AU37">
        <f t="shared" si="47"/>
        <v>4.1292458674736015</v>
      </c>
      <c r="AV37">
        <f t="shared" si="48"/>
        <v>0.10774683040702443</v>
      </c>
      <c r="AW37">
        <f t="shared" si="49"/>
        <v>1.3949798596823531</v>
      </c>
      <c r="AX37">
        <f t="shared" si="50"/>
        <v>2.7342660077912484</v>
      </c>
      <c r="AY37">
        <f t="shared" si="51"/>
        <v>6.7541434505642123E-2</v>
      </c>
      <c r="AZ37">
        <f t="shared" si="52"/>
        <v>12.845853903347797</v>
      </c>
      <c r="BA37">
        <f t="shared" si="53"/>
        <v>0.4243407043669698</v>
      </c>
      <c r="BB37">
        <f t="shared" si="54"/>
        <v>31.141208012493195</v>
      </c>
      <c r="BC37">
        <f t="shared" si="55"/>
        <v>394.38080673682805</v>
      </c>
      <c r="BD37">
        <f t="shared" si="56"/>
        <v>1.1258853931234361E-2</v>
      </c>
    </row>
    <row r="38" spans="1:114" x14ac:dyDescent="0.25">
      <c r="A38" s="1">
        <v>21</v>
      </c>
      <c r="B38" s="1" t="s">
        <v>86</v>
      </c>
      <c r="C38" s="1">
        <v>919.0000334829092</v>
      </c>
      <c r="D38" s="1">
        <v>0</v>
      </c>
      <c r="E38">
        <f t="shared" si="29"/>
        <v>14.139058586600903</v>
      </c>
      <c r="F38">
        <f t="shared" si="30"/>
        <v>0.10975212703021657</v>
      </c>
      <c r="G38">
        <f t="shared" si="31"/>
        <v>170.16947358236266</v>
      </c>
      <c r="H38">
        <f t="shared" si="32"/>
        <v>4.2881532218427241</v>
      </c>
      <c r="I38">
        <f t="shared" si="33"/>
        <v>2.9197757865341263</v>
      </c>
      <c r="J38">
        <f t="shared" si="34"/>
        <v>30.221040725708008</v>
      </c>
      <c r="K38" s="1">
        <v>0.53607411599999999</v>
      </c>
      <c r="L38">
        <f t="shared" si="35"/>
        <v>2.6196882285697791</v>
      </c>
      <c r="M38" s="1">
        <v>1</v>
      </c>
      <c r="N38">
        <f t="shared" si="36"/>
        <v>5.2393764571395582</v>
      </c>
      <c r="O38" s="1">
        <v>28.695405960083008</v>
      </c>
      <c r="P38" s="1">
        <v>30.221040725708008</v>
      </c>
      <c r="Q38" s="1">
        <v>27.937688827514648</v>
      </c>
      <c r="R38" s="1">
        <v>399.76986694335937</v>
      </c>
      <c r="S38" s="1">
        <v>398.07012939453125</v>
      </c>
      <c r="T38" s="1">
        <v>17.892250061035156</v>
      </c>
      <c r="U38" s="1">
        <v>18.343784332275391</v>
      </c>
      <c r="V38" s="1">
        <v>34.436317443847656</v>
      </c>
      <c r="W38" s="1">
        <v>35.305362701416016</v>
      </c>
      <c r="X38" s="1">
        <v>499.7626953125</v>
      </c>
      <c r="Y38" s="1">
        <v>1499.869140625</v>
      </c>
      <c r="Z38" s="1">
        <v>254.14881896972656</v>
      </c>
      <c r="AA38" s="1">
        <v>76.051185607910156</v>
      </c>
      <c r="AB38" s="1">
        <v>0.95557308197021484</v>
      </c>
      <c r="AC38" s="1">
        <v>0.38678967952728271</v>
      </c>
      <c r="AD38" s="1">
        <v>1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 t="shared" si="37"/>
        <v>9.3226417839674234</v>
      </c>
      <c r="AL38">
        <f t="shared" si="38"/>
        <v>4.2881532218427242E-3</v>
      </c>
      <c r="AM38">
        <f t="shared" si="39"/>
        <v>303.37104072570799</v>
      </c>
      <c r="AN38">
        <f t="shared" si="40"/>
        <v>301.84540596008299</v>
      </c>
      <c r="AO38">
        <f t="shared" si="41"/>
        <v>239.97905713604996</v>
      </c>
      <c r="AP38">
        <f t="shared" si="42"/>
        <v>0.22261446076518931</v>
      </c>
      <c r="AQ38">
        <f t="shared" si="43"/>
        <v>4.3148423335394765</v>
      </c>
      <c r="AR38">
        <f t="shared" si="44"/>
        <v>56.736029807412834</v>
      </c>
      <c r="AS38">
        <f t="shared" si="45"/>
        <v>38.392245475137443</v>
      </c>
      <c r="AT38">
        <f t="shared" si="46"/>
        <v>29.458223342895508</v>
      </c>
      <c r="AU38">
        <f t="shared" si="47"/>
        <v>4.129652172226872</v>
      </c>
      <c r="AV38">
        <f t="shared" si="48"/>
        <v>0.10750025942260207</v>
      </c>
      <c r="AW38">
        <f t="shared" si="49"/>
        <v>1.39506654700535</v>
      </c>
      <c r="AX38">
        <f t="shared" si="50"/>
        <v>2.7345856252215217</v>
      </c>
      <c r="AY38">
        <f t="shared" si="51"/>
        <v>6.7386413496765843E-2</v>
      </c>
      <c r="AZ38">
        <f t="shared" si="52"/>
        <v>12.941590220212628</v>
      </c>
      <c r="BA38">
        <f t="shared" si="53"/>
        <v>0.42748616642296716</v>
      </c>
      <c r="BB38">
        <f t="shared" si="54"/>
        <v>31.135022951182034</v>
      </c>
      <c r="BC38">
        <f t="shared" si="55"/>
        <v>394.42699948240192</v>
      </c>
      <c r="BD38">
        <f t="shared" si="56"/>
        <v>1.116099846561259E-2</v>
      </c>
    </row>
    <row r="39" spans="1:114" x14ac:dyDescent="0.25">
      <c r="A39" s="1">
        <v>22</v>
      </c>
      <c r="B39" s="1" t="s">
        <v>87</v>
      </c>
      <c r="C39" s="1">
        <v>919.50003347173333</v>
      </c>
      <c r="D39" s="1">
        <v>0</v>
      </c>
      <c r="E39">
        <f t="shared" si="29"/>
        <v>14.019145157614314</v>
      </c>
      <c r="F39">
        <f t="shared" si="30"/>
        <v>0.10994640739704784</v>
      </c>
      <c r="G39">
        <f t="shared" si="31"/>
        <v>172.23908963197272</v>
      </c>
      <c r="H39">
        <f t="shared" si="32"/>
        <v>4.2954965425793361</v>
      </c>
      <c r="I39">
        <f t="shared" si="33"/>
        <v>2.9197222757467634</v>
      </c>
      <c r="J39">
        <f t="shared" si="34"/>
        <v>30.220951080322266</v>
      </c>
      <c r="K39" s="1">
        <v>0.53607411599999999</v>
      </c>
      <c r="L39">
        <f t="shared" si="35"/>
        <v>2.6196882285697791</v>
      </c>
      <c r="M39" s="1">
        <v>1</v>
      </c>
      <c r="N39">
        <f t="shared" si="36"/>
        <v>5.2393764571395582</v>
      </c>
      <c r="O39" s="1">
        <v>28.695940017700195</v>
      </c>
      <c r="P39" s="1">
        <v>30.220951080322266</v>
      </c>
      <c r="Q39" s="1">
        <v>27.937253952026367</v>
      </c>
      <c r="R39" s="1">
        <v>399.75143432617187</v>
      </c>
      <c r="S39" s="1">
        <v>398.06430053710937</v>
      </c>
      <c r="T39" s="1">
        <v>17.891849517822266</v>
      </c>
      <c r="U39" s="1">
        <v>18.344142913818359</v>
      </c>
      <c r="V39" s="1">
        <v>34.434581756591797</v>
      </c>
      <c r="W39" s="1">
        <v>35.305061340332031</v>
      </c>
      <c r="X39" s="1">
        <v>499.77810668945312</v>
      </c>
      <c r="Y39" s="1">
        <v>1499.882080078125</v>
      </c>
      <c r="Z39" s="1">
        <v>254.78230285644531</v>
      </c>
      <c r="AA39" s="1">
        <v>76.051406860351563</v>
      </c>
      <c r="AB39" s="1">
        <v>0.95557308197021484</v>
      </c>
      <c r="AC39" s="1">
        <v>0.38678967952728271</v>
      </c>
      <c r="AD39" s="1">
        <v>1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 t="shared" si="37"/>
        <v>9.3229292699044084</v>
      </c>
      <c r="AL39">
        <f t="shared" si="38"/>
        <v>4.2954965425793358E-3</v>
      </c>
      <c r="AM39">
        <f t="shared" si="39"/>
        <v>303.37095108032224</v>
      </c>
      <c r="AN39">
        <f t="shared" si="40"/>
        <v>301.84594001770017</v>
      </c>
      <c r="AO39">
        <f t="shared" si="41"/>
        <v>239.98112744850368</v>
      </c>
      <c r="AP39">
        <f t="shared" si="42"/>
        <v>0.22047134141515687</v>
      </c>
      <c r="AQ39">
        <f t="shared" si="43"/>
        <v>4.3148201519899985</v>
      </c>
      <c r="AR39">
        <f t="shared" si="44"/>
        <v>56.735573082994144</v>
      </c>
      <c r="AS39">
        <f t="shared" si="45"/>
        <v>38.391430169175784</v>
      </c>
      <c r="AT39">
        <f t="shared" si="46"/>
        <v>29.45844554901123</v>
      </c>
      <c r="AU39">
        <f t="shared" si="47"/>
        <v>4.1297050920683676</v>
      </c>
      <c r="AV39">
        <f t="shared" si="48"/>
        <v>0.10768664241265019</v>
      </c>
      <c r="AW39">
        <f t="shared" si="49"/>
        <v>1.3950978762432351</v>
      </c>
      <c r="AX39">
        <f t="shared" si="50"/>
        <v>2.7346072158251324</v>
      </c>
      <c r="AY39">
        <f t="shared" si="51"/>
        <v>6.7503593672560369E-2</v>
      </c>
      <c r="AZ39">
        <f t="shared" si="52"/>
        <v>13.099025082857718</v>
      </c>
      <c r="BA39">
        <f t="shared" si="53"/>
        <v>0.43269162645223397</v>
      </c>
      <c r="BB39">
        <f t="shared" si="54"/>
        <v>31.138435590905377</v>
      </c>
      <c r="BC39">
        <f t="shared" si="55"/>
        <v>394.45206802860361</v>
      </c>
      <c r="BD39">
        <f t="shared" si="56"/>
        <v>1.1066851562260567E-2</v>
      </c>
    </row>
    <row r="40" spans="1:114" x14ac:dyDescent="0.25">
      <c r="A40" s="1">
        <v>23</v>
      </c>
      <c r="B40" s="1" t="s">
        <v>87</v>
      </c>
      <c r="C40" s="1">
        <v>920.00003346055746</v>
      </c>
      <c r="D40" s="1">
        <v>0</v>
      </c>
      <c r="E40">
        <f t="shared" si="29"/>
        <v>14.006917003245002</v>
      </c>
      <c r="F40">
        <f t="shared" si="30"/>
        <v>0.10983210327463569</v>
      </c>
      <c r="G40">
        <f t="shared" si="31"/>
        <v>172.17152077588537</v>
      </c>
      <c r="H40">
        <f t="shared" si="32"/>
        <v>4.2925061809197498</v>
      </c>
      <c r="I40">
        <f t="shared" si="33"/>
        <v>2.9206508828556048</v>
      </c>
      <c r="J40">
        <f t="shared" si="34"/>
        <v>30.224470138549805</v>
      </c>
      <c r="K40" s="1">
        <v>0.53607411599999999</v>
      </c>
      <c r="L40">
        <f t="shared" si="35"/>
        <v>2.6196882285697791</v>
      </c>
      <c r="M40" s="1">
        <v>1</v>
      </c>
      <c r="N40">
        <f t="shared" si="36"/>
        <v>5.2393764571395582</v>
      </c>
      <c r="O40" s="1">
        <v>28.696771621704102</v>
      </c>
      <c r="P40" s="1">
        <v>30.224470138549805</v>
      </c>
      <c r="Q40" s="1">
        <v>27.937288284301758</v>
      </c>
      <c r="R40" s="1">
        <v>399.71609497070312</v>
      </c>
      <c r="S40" s="1">
        <v>398.0303955078125</v>
      </c>
      <c r="T40" s="1">
        <v>17.891378402709961</v>
      </c>
      <c r="U40" s="1">
        <v>18.343362808227539</v>
      </c>
      <c r="V40" s="1">
        <v>34.432048797607422</v>
      </c>
      <c r="W40" s="1">
        <v>35.301895141601563</v>
      </c>
      <c r="X40" s="1">
        <v>499.77200317382812</v>
      </c>
      <c r="Y40" s="1">
        <v>1499.8663330078125</v>
      </c>
      <c r="Z40" s="1">
        <v>253.57539367675781</v>
      </c>
      <c r="AA40" s="1">
        <v>76.051490783691406</v>
      </c>
      <c r="AB40" s="1">
        <v>0.95557308197021484</v>
      </c>
      <c r="AC40" s="1">
        <v>0.38678967952728271</v>
      </c>
      <c r="AD40" s="1">
        <v>1</v>
      </c>
      <c r="AE40" s="1">
        <v>-0.21956524252891541</v>
      </c>
      <c r="AF40" s="1">
        <v>2.737391471862793</v>
      </c>
      <c r="AG40" s="1">
        <v>1</v>
      </c>
      <c r="AH40" s="1">
        <v>0</v>
      </c>
      <c r="AI40" s="1">
        <v>0.15999999642372131</v>
      </c>
      <c r="AJ40" s="1">
        <v>111115</v>
      </c>
      <c r="AK40">
        <f t="shared" si="37"/>
        <v>9.3228154140877795</v>
      </c>
      <c r="AL40">
        <f t="shared" si="38"/>
        <v>4.2925061809197494E-3</v>
      </c>
      <c r="AM40">
        <f t="shared" si="39"/>
        <v>303.37447013854978</v>
      </c>
      <c r="AN40">
        <f t="shared" si="40"/>
        <v>301.84677162170408</v>
      </c>
      <c r="AO40">
        <f t="shared" si="41"/>
        <v>239.97860791731</v>
      </c>
      <c r="AP40">
        <f t="shared" si="42"/>
        <v>0.22113111583955622</v>
      </c>
      <c r="AQ40">
        <f t="shared" si="43"/>
        <v>4.3156909704074291</v>
      </c>
      <c r="AR40">
        <f t="shared" si="44"/>
        <v>56.746960854222884</v>
      </c>
      <c r="AS40">
        <f t="shared" si="45"/>
        <v>38.403598045995345</v>
      </c>
      <c r="AT40">
        <f t="shared" si="46"/>
        <v>29.460620880126953</v>
      </c>
      <c r="AU40">
        <f t="shared" si="47"/>
        <v>4.1302231926412905</v>
      </c>
      <c r="AV40">
        <f t="shared" si="48"/>
        <v>0.1075769863216343</v>
      </c>
      <c r="AW40">
        <f t="shared" si="49"/>
        <v>1.3950400875518243</v>
      </c>
      <c r="AX40">
        <f t="shared" si="50"/>
        <v>2.7351831050894662</v>
      </c>
      <c r="AY40">
        <f t="shared" si="51"/>
        <v>6.7434652042486415E-2</v>
      </c>
      <c r="AZ40">
        <f t="shared" si="52"/>
        <v>13.093900825501381</v>
      </c>
      <c r="BA40">
        <f t="shared" si="53"/>
        <v>0.43255872596419837</v>
      </c>
      <c r="BB40">
        <f t="shared" si="54"/>
        <v>31.128582534231352</v>
      </c>
      <c r="BC40">
        <f t="shared" si="55"/>
        <v>394.42131375751882</v>
      </c>
      <c r="BD40">
        <f t="shared" si="56"/>
        <v>1.1054561626801254E-2</v>
      </c>
    </row>
    <row r="41" spans="1:114" x14ac:dyDescent="0.25">
      <c r="A41" s="1">
        <v>24</v>
      </c>
      <c r="B41" s="1" t="s">
        <v>88</v>
      </c>
      <c r="C41" s="1">
        <v>920.50003344938159</v>
      </c>
      <c r="D41" s="1">
        <v>0</v>
      </c>
      <c r="E41">
        <f t="shared" si="29"/>
        <v>13.464750762800163</v>
      </c>
      <c r="F41">
        <f t="shared" si="30"/>
        <v>0.10939657247845001</v>
      </c>
      <c r="G41">
        <f t="shared" si="31"/>
        <v>179.20912219401262</v>
      </c>
      <c r="H41">
        <f t="shared" si="32"/>
        <v>4.2778949649367819</v>
      </c>
      <c r="I41">
        <f t="shared" si="33"/>
        <v>2.9220326054405934</v>
      </c>
      <c r="J41">
        <f t="shared" si="34"/>
        <v>30.229646682739258</v>
      </c>
      <c r="K41" s="1">
        <v>0.53607411599999999</v>
      </c>
      <c r="L41">
        <f t="shared" si="35"/>
        <v>2.6196882285697791</v>
      </c>
      <c r="M41" s="1">
        <v>1</v>
      </c>
      <c r="N41">
        <f t="shared" si="36"/>
        <v>5.2393764571395582</v>
      </c>
      <c r="O41" s="1">
        <v>28.698127746582031</v>
      </c>
      <c r="P41" s="1">
        <v>30.229646682739258</v>
      </c>
      <c r="Q41" s="1">
        <v>27.937131881713867</v>
      </c>
      <c r="R41" s="1">
        <v>399.66946411132812</v>
      </c>
      <c r="S41" s="1">
        <v>398.04248046875</v>
      </c>
      <c r="T41" s="1">
        <v>17.891599655151367</v>
      </c>
      <c r="U41" s="1">
        <v>18.342061996459961</v>
      </c>
      <c r="V41" s="1">
        <v>34.429729461669922</v>
      </c>
      <c r="W41" s="1">
        <v>35.296581268310547</v>
      </c>
      <c r="X41" s="1">
        <v>499.75442504882812</v>
      </c>
      <c r="Y41" s="1">
        <v>1499.861328125</v>
      </c>
      <c r="Z41" s="1">
        <v>251.25752258300781</v>
      </c>
      <c r="AA41" s="1">
        <v>76.051406860351563</v>
      </c>
      <c r="AB41" s="1">
        <v>0.95557308197021484</v>
      </c>
      <c r="AC41" s="1">
        <v>0.38678967952728271</v>
      </c>
      <c r="AD41" s="1">
        <v>1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0.15999999642372131</v>
      </c>
      <c r="AJ41" s="1">
        <v>111115</v>
      </c>
      <c r="AK41">
        <f t="shared" si="37"/>
        <v>9.3224875093358932</v>
      </c>
      <c r="AL41">
        <f t="shared" si="38"/>
        <v>4.2778949649367815E-3</v>
      </c>
      <c r="AM41">
        <f t="shared" si="39"/>
        <v>303.37964668273924</v>
      </c>
      <c r="AN41">
        <f t="shared" si="40"/>
        <v>301.84812774658201</v>
      </c>
      <c r="AO41">
        <f t="shared" si="41"/>
        <v>239.9778071360779</v>
      </c>
      <c r="AP41">
        <f t="shared" si="42"/>
        <v>0.22520246718965201</v>
      </c>
      <c r="AQ41">
        <f t="shared" si="43"/>
        <v>4.3169722249911624</v>
      </c>
      <c r="AR41">
        <f t="shared" si="44"/>
        <v>56.76387069233509</v>
      </c>
      <c r="AS41">
        <f t="shared" si="45"/>
        <v>38.421808695875129</v>
      </c>
      <c r="AT41">
        <f t="shared" si="46"/>
        <v>29.463887214660645</v>
      </c>
      <c r="AU41">
        <f t="shared" si="47"/>
        <v>4.1310012448999975</v>
      </c>
      <c r="AV41">
        <f t="shared" si="48"/>
        <v>0.10715912287949267</v>
      </c>
      <c r="AW41">
        <f t="shared" si="49"/>
        <v>1.3949396195505688</v>
      </c>
      <c r="AX41">
        <f t="shared" si="50"/>
        <v>2.7360616253494285</v>
      </c>
      <c r="AY41">
        <f t="shared" si="51"/>
        <v>6.7171941887451542E-2</v>
      </c>
      <c r="AZ41">
        <f t="shared" si="52"/>
        <v>13.629105865063313</v>
      </c>
      <c r="BA41">
        <f t="shared" si="53"/>
        <v>0.45022612155106945</v>
      </c>
      <c r="BB41">
        <f t="shared" si="54"/>
        <v>31.110283134056559</v>
      </c>
      <c r="BC41">
        <f t="shared" si="55"/>
        <v>394.5730955756278</v>
      </c>
      <c r="BD41">
        <f t="shared" si="56"/>
        <v>1.0616339868513111E-2</v>
      </c>
    </row>
    <row r="42" spans="1:114" x14ac:dyDescent="0.25">
      <c r="A42" s="1">
        <v>25</v>
      </c>
      <c r="B42" s="1" t="s">
        <v>88</v>
      </c>
      <c r="C42" s="1">
        <v>921.00003343820572</v>
      </c>
      <c r="D42" s="1">
        <v>0</v>
      </c>
      <c r="E42">
        <f t="shared" si="29"/>
        <v>13.127177452393147</v>
      </c>
      <c r="F42">
        <f t="shared" si="30"/>
        <v>0.10846615327367112</v>
      </c>
      <c r="G42">
        <f t="shared" si="31"/>
        <v>182.49556088916074</v>
      </c>
      <c r="H42">
        <f t="shared" si="32"/>
        <v>4.2453320794560696</v>
      </c>
      <c r="I42">
        <f t="shared" si="33"/>
        <v>2.9241007792828171</v>
      </c>
      <c r="J42">
        <f t="shared" si="34"/>
        <v>30.237245559692383</v>
      </c>
      <c r="K42" s="1">
        <v>0.53607411599999999</v>
      </c>
      <c r="L42">
        <f t="shared" si="35"/>
        <v>2.6196882285697791</v>
      </c>
      <c r="M42" s="1">
        <v>1</v>
      </c>
      <c r="N42">
        <f t="shared" si="36"/>
        <v>5.2393764571395582</v>
      </c>
      <c r="O42" s="1">
        <v>28.699190139770508</v>
      </c>
      <c r="P42" s="1">
        <v>30.237245559692383</v>
      </c>
      <c r="Q42" s="1">
        <v>27.938369750976562</v>
      </c>
      <c r="R42" s="1">
        <v>399.65908813476562</v>
      </c>
      <c r="S42" s="1">
        <v>398.06973266601562</v>
      </c>
      <c r="T42" s="1">
        <v>17.892711639404297</v>
      </c>
      <c r="U42" s="1">
        <v>18.33973503112793</v>
      </c>
      <c r="V42" s="1">
        <v>34.429508209228516</v>
      </c>
      <c r="W42" s="1">
        <v>35.289680480957031</v>
      </c>
      <c r="X42" s="1">
        <v>499.76687622070312</v>
      </c>
      <c r="Y42" s="1">
        <v>1499.8997802734375</v>
      </c>
      <c r="Z42" s="1">
        <v>251.10658264160156</v>
      </c>
      <c r="AA42" s="1">
        <v>76.050872802734375</v>
      </c>
      <c r="AB42" s="1">
        <v>0.95557308197021484</v>
      </c>
      <c r="AC42" s="1">
        <v>0.38678967952728271</v>
      </c>
      <c r="AD42" s="1">
        <v>1</v>
      </c>
      <c r="AE42" s="1">
        <v>-0.21956524252891541</v>
      </c>
      <c r="AF42" s="1">
        <v>2.737391471862793</v>
      </c>
      <c r="AG42" s="1">
        <v>1</v>
      </c>
      <c r="AH42" s="1">
        <v>0</v>
      </c>
      <c r="AI42" s="1">
        <v>0.15999999642372131</v>
      </c>
      <c r="AJ42" s="1">
        <v>111115</v>
      </c>
      <c r="AK42">
        <f t="shared" si="37"/>
        <v>9.3227197752018132</v>
      </c>
      <c r="AL42">
        <f t="shared" si="38"/>
        <v>4.2453320794560694E-3</v>
      </c>
      <c r="AM42">
        <f t="shared" si="39"/>
        <v>303.38724555969236</v>
      </c>
      <c r="AN42">
        <f t="shared" si="40"/>
        <v>301.84919013977049</v>
      </c>
      <c r="AO42">
        <f t="shared" si="41"/>
        <v>239.98395947969038</v>
      </c>
      <c r="AP42">
        <f t="shared" si="42"/>
        <v>0.23449532038945997</v>
      </c>
      <c r="AQ42">
        <f t="shared" si="43"/>
        <v>4.3188536353709788</v>
      </c>
      <c r="AR42">
        <f t="shared" si="44"/>
        <v>56.789008149498798</v>
      </c>
      <c r="AS42">
        <f t="shared" si="45"/>
        <v>38.449273118370868</v>
      </c>
      <c r="AT42">
        <f t="shared" si="46"/>
        <v>29.468217849731445</v>
      </c>
      <c r="AU42">
        <f t="shared" si="47"/>
        <v>4.1320330142563924</v>
      </c>
      <c r="AV42">
        <f t="shared" si="48"/>
        <v>0.10626621822265091</v>
      </c>
      <c r="AW42">
        <f t="shared" si="49"/>
        <v>1.3947528560881619</v>
      </c>
      <c r="AX42">
        <f t="shared" si="50"/>
        <v>2.7372801581682307</v>
      </c>
      <c r="AY42">
        <f t="shared" si="51"/>
        <v>6.6610594240071055E-2</v>
      </c>
      <c r="AZ42">
        <f t="shared" si="52"/>
        <v>13.878946688245231</v>
      </c>
      <c r="BA42">
        <f t="shared" si="53"/>
        <v>0.45845123583479352</v>
      </c>
      <c r="BB42">
        <f t="shared" si="54"/>
        <v>31.078749988964038</v>
      </c>
      <c r="BC42">
        <f t="shared" si="55"/>
        <v>394.6873283463982</v>
      </c>
      <c r="BD42">
        <f t="shared" si="56"/>
        <v>1.0336695323180763E-2</v>
      </c>
    </row>
    <row r="43" spans="1:114" x14ac:dyDescent="0.25">
      <c r="A43" s="1">
        <v>26</v>
      </c>
      <c r="B43" s="1" t="s">
        <v>89</v>
      </c>
      <c r="C43" s="1">
        <v>921.50003342702985</v>
      </c>
      <c r="D43" s="1">
        <v>0</v>
      </c>
      <c r="E43">
        <f t="shared" si="29"/>
        <v>12.970519824031291</v>
      </c>
      <c r="F43">
        <f t="shared" si="30"/>
        <v>0.10740837169979199</v>
      </c>
      <c r="G43">
        <f t="shared" si="31"/>
        <v>182.9741240165753</v>
      </c>
      <c r="H43">
        <f t="shared" si="32"/>
        <v>4.2059408283348185</v>
      </c>
      <c r="I43">
        <f t="shared" si="33"/>
        <v>2.9249141439894366</v>
      </c>
      <c r="J43">
        <f t="shared" si="34"/>
        <v>30.239870071411133</v>
      </c>
      <c r="K43" s="1">
        <v>0.53607411599999999</v>
      </c>
      <c r="L43">
        <f t="shared" si="35"/>
        <v>2.6196882285697791</v>
      </c>
      <c r="M43" s="1">
        <v>1</v>
      </c>
      <c r="N43">
        <f t="shared" si="36"/>
        <v>5.2393764571395582</v>
      </c>
      <c r="O43" s="1">
        <v>28.700746536254883</v>
      </c>
      <c r="P43" s="1">
        <v>30.239870071411133</v>
      </c>
      <c r="Q43" s="1">
        <v>27.938840866088867</v>
      </c>
      <c r="R43" s="1">
        <v>399.67355346679687</v>
      </c>
      <c r="S43" s="1">
        <v>398.10272216796875</v>
      </c>
      <c r="T43" s="1">
        <v>17.894702911376953</v>
      </c>
      <c r="U43" s="1">
        <v>18.337564468383789</v>
      </c>
      <c r="V43" s="1">
        <v>34.430274963378906</v>
      </c>
      <c r="W43" s="1">
        <v>35.282363891601563</v>
      </c>
      <c r="X43" s="1">
        <v>499.7838134765625</v>
      </c>
      <c r="Y43" s="1">
        <v>1499.8822021484375</v>
      </c>
      <c r="Z43" s="1">
        <v>250.14369201660156</v>
      </c>
      <c r="AA43" s="1">
        <v>76.05096435546875</v>
      </c>
      <c r="AB43" s="1">
        <v>0.95557308197021484</v>
      </c>
      <c r="AC43" s="1">
        <v>0.38678967952728271</v>
      </c>
      <c r="AD43" s="1">
        <v>1</v>
      </c>
      <c r="AE43" s="1">
        <v>-0.21956524252891541</v>
      </c>
      <c r="AF43" s="1">
        <v>2.737391471862793</v>
      </c>
      <c r="AG43" s="1">
        <v>1</v>
      </c>
      <c r="AH43" s="1">
        <v>0</v>
      </c>
      <c r="AI43" s="1">
        <v>0.15999999642372131</v>
      </c>
      <c r="AJ43" s="1">
        <v>111115</v>
      </c>
      <c r="AK43">
        <f t="shared" si="37"/>
        <v>9.3230357250929536</v>
      </c>
      <c r="AL43">
        <f t="shared" si="38"/>
        <v>4.2059408283348183E-3</v>
      </c>
      <c r="AM43">
        <f t="shared" si="39"/>
        <v>303.38987007141111</v>
      </c>
      <c r="AN43">
        <f t="shared" si="40"/>
        <v>301.85074653625486</v>
      </c>
      <c r="AO43">
        <f t="shared" si="41"/>
        <v>239.98114697975325</v>
      </c>
      <c r="AP43">
        <f t="shared" si="42"/>
        <v>0.24622878708832868</v>
      </c>
      <c r="AQ43">
        <f t="shared" si="43"/>
        <v>4.3195036057406027</v>
      </c>
      <c r="AR43">
        <f t="shared" si="44"/>
        <v>56.797486295517189</v>
      </c>
      <c r="AS43">
        <f t="shared" si="45"/>
        <v>38.4599218271334</v>
      </c>
      <c r="AT43">
        <f t="shared" si="46"/>
        <v>29.470308303833008</v>
      </c>
      <c r="AU43">
        <f t="shared" si="47"/>
        <v>4.1325311431865099</v>
      </c>
      <c r="AV43">
        <f t="shared" si="48"/>
        <v>0.1052507089771451</v>
      </c>
      <c r="AW43">
        <f t="shared" si="49"/>
        <v>1.3945894617511658</v>
      </c>
      <c r="AX43">
        <f t="shared" si="50"/>
        <v>2.7379416814353439</v>
      </c>
      <c r="AY43">
        <f t="shared" si="51"/>
        <v>6.5972201566280517E-2</v>
      </c>
      <c r="AZ43">
        <f t="shared" si="52"/>
        <v>13.915358583557687</v>
      </c>
      <c r="BA43">
        <f t="shared" si="53"/>
        <v>0.45961535510268198</v>
      </c>
      <c r="BB43">
        <f t="shared" si="54"/>
        <v>31.056089925493513</v>
      </c>
      <c r="BC43">
        <f t="shared" si="55"/>
        <v>394.76068291851158</v>
      </c>
      <c r="BD43">
        <f t="shared" si="56"/>
        <v>1.020399567295973E-2</v>
      </c>
    </row>
    <row r="44" spans="1:114" x14ac:dyDescent="0.25">
      <c r="A44" s="1">
        <v>27</v>
      </c>
      <c r="B44" s="1" t="s">
        <v>89</v>
      </c>
      <c r="C44" s="1">
        <v>922.00003341585398</v>
      </c>
      <c r="D44" s="1">
        <v>0</v>
      </c>
      <c r="E44">
        <f t="shared" si="29"/>
        <v>12.640263206005429</v>
      </c>
      <c r="F44">
        <f t="shared" si="30"/>
        <v>0.1062431822544479</v>
      </c>
      <c r="G44">
        <f t="shared" si="31"/>
        <v>185.86509282909901</v>
      </c>
      <c r="H44">
        <f t="shared" si="32"/>
        <v>4.1612179932006557</v>
      </c>
      <c r="I44">
        <f t="shared" si="33"/>
        <v>2.9249323883969467</v>
      </c>
      <c r="J44">
        <f t="shared" si="34"/>
        <v>30.238826751708984</v>
      </c>
      <c r="K44" s="1">
        <v>0.53607411599999999</v>
      </c>
      <c r="L44">
        <f t="shared" si="35"/>
        <v>2.6196882285697791</v>
      </c>
      <c r="M44" s="1">
        <v>1</v>
      </c>
      <c r="N44">
        <f t="shared" si="36"/>
        <v>5.2393764571395582</v>
      </c>
      <c r="O44" s="1">
        <v>28.702417373657227</v>
      </c>
      <c r="P44" s="1">
        <v>30.238826751708984</v>
      </c>
      <c r="Q44" s="1">
        <v>27.938207626342773</v>
      </c>
      <c r="R44" s="1">
        <v>399.68035888671875</v>
      </c>
      <c r="S44" s="1">
        <v>398.14688110351562</v>
      </c>
      <c r="T44" s="1">
        <v>17.895727157592773</v>
      </c>
      <c r="U44" s="1">
        <v>18.333869934082031</v>
      </c>
      <c r="V44" s="1">
        <v>34.429012298583984</v>
      </c>
      <c r="W44" s="1">
        <v>35.271942138671875</v>
      </c>
      <c r="X44" s="1">
        <v>499.79678344726562</v>
      </c>
      <c r="Y44" s="1">
        <v>1499.8702392578125</v>
      </c>
      <c r="Z44" s="1">
        <v>248.90068054199219</v>
      </c>
      <c r="AA44" s="1">
        <v>76.051200866699219</v>
      </c>
      <c r="AB44" s="1">
        <v>0.95557308197021484</v>
      </c>
      <c r="AC44" s="1">
        <v>0.38678967952728271</v>
      </c>
      <c r="AD44" s="1">
        <v>1</v>
      </c>
      <c r="AE44" s="1">
        <v>-0.21956524252891541</v>
      </c>
      <c r="AF44" s="1">
        <v>2.737391471862793</v>
      </c>
      <c r="AG44" s="1">
        <v>1</v>
      </c>
      <c r="AH44" s="1">
        <v>0</v>
      </c>
      <c r="AI44" s="1">
        <v>0.15999999642372131</v>
      </c>
      <c r="AJ44" s="1">
        <v>111115</v>
      </c>
      <c r="AK44">
        <f t="shared" si="37"/>
        <v>9.3232776687032857</v>
      </c>
      <c r="AL44">
        <f t="shared" si="38"/>
        <v>4.1612179932006554E-3</v>
      </c>
      <c r="AM44">
        <f t="shared" si="39"/>
        <v>303.38882675170896</v>
      </c>
      <c r="AN44">
        <f t="shared" si="40"/>
        <v>301.8524173736572</v>
      </c>
      <c r="AO44">
        <f t="shared" si="41"/>
        <v>239.97923291729603</v>
      </c>
      <c r="AP44">
        <f t="shared" si="42"/>
        <v>0.25988214496910689</v>
      </c>
      <c r="AQ44">
        <f t="shared" si="43"/>
        <v>4.3192452134177568</v>
      </c>
      <c r="AR44">
        <f t="shared" si="44"/>
        <v>56.793912051282781</v>
      </c>
      <c r="AS44">
        <f t="shared" si="45"/>
        <v>38.46004211720075</v>
      </c>
      <c r="AT44">
        <f t="shared" si="46"/>
        <v>29.470622062683105</v>
      </c>
      <c r="AU44">
        <f t="shared" si="47"/>
        <v>4.1326059124938155</v>
      </c>
      <c r="AV44">
        <f t="shared" si="48"/>
        <v>0.104131619042511</v>
      </c>
      <c r="AW44">
        <f t="shared" si="49"/>
        <v>1.3943128250208101</v>
      </c>
      <c r="AX44">
        <f t="shared" si="50"/>
        <v>2.7382930874730054</v>
      </c>
      <c r="AY44">
        <f t="shared" si="51"/>
        <v>6.5268734947630636E-2</v>
      </c>
      <c r="AZ44">
        <f t="shared" si="52"/>
        <v>14.135263508853507</v>
      </c>
      <c r="BA44">
        <f t="shared" si="53"/>
        <v>0.4668254396818326</v>
      </c>
      <c r="BB44">
        <f t="shared" si="54"/>
        <v>31.036767055586377</v>
      </c>
      <c r="BC44">
        <f t="shared" si="55"/>
        <v>394.88993717751578</v>
      </c>
      <c r="BD44">
        <f t="shared" si="56"/>
        <v>9.9347404861758366E-3</v>
      </c>
    </row>
    <row r="45" spans="1:114" x14ac:dyDescent="0.25">
      <c r="A45" s="1">
        <v>28</v>
      </c>
      <c r="B45" s="1" t="s">
        <v>90</v>
      </c>
      <c r="C45" s="1">
        <v>922.50003340467811</v>
      </c>
      <c r="D45" s="1">
        <v>0</v>
      </c>
      <c r="E45">
        <f t="shared" si="29"/>
        <v>12.100344053247424</v>
      </c>
      <c r="F45">
        <f t="shared" si="30"/>
        <v>0.10519479879681018</v>
      </c>
      <c r="G45">
        <f t="shared" si="31"/>
        <v>192.17532143552722</v>
      </c>
      <c r="H45">
        <f t="shared" si="32"/>
        <v>4.1224611908636772</v>
      </c>
      <c r="I45">
        <f t="shared" si="33"/>
        <v>2.9259877935035954</v>
      </c>
      <c r="J45">
        <f t="shared" si="34"/>
        <v>30.242319107055664</v>
      </c>
      <c r="K45" s="1">
        <v>0.53607411599999999</v>
      </c>
      <c r="L45">
        <f t="shared" si="35"/>
        <v>2.6196882285697791</v>
      </c>
      <c r="M45" s="1">
        <v>1</v>
      </c>
      <c r="N45">
        <f t="shared" si="36"/>
        <v>5.2393764571395582</v>
      </c>
      <c r="O45" s="1">
        <v>28.703054428100586</v>
      </c>
      <c r="P45" s="1">
        <v>30.242319107055664</v>
      </c>
      <c r="Q45" s="1">
        <v>27.938085556030273</v>
      </c>
      <c r="R45" s="1">
        <v>399.68545532226562</v>
      </c>
      <c r="S45" s="1">
        <v>398.2115478515625</v>
      </c>
      <c r="T45" s="1">
        <v>17.897274017333984</v>
      </c>
      <c r="U45" s="1">
        <v>18.331327438354492</v>
      </c>
      <c r="V45" s="1">
        <v>34.430793762207031</v>
      </c>
      <c r="W45" s="1">
        <v>35.265823364257813</v>
      </c>
      <c r="X45" s="1">
        <v>499.80795288085937</v>
      </c>
      <c r="Y45" s="1">
        <v>1499.846923828125</v>
      </c>
      <c r="Z45" s="1">
        <v>248.58523559570312</v>
      </c>
      <c r="AA45" s="1">
        <v>76.051361083984375</v>
      </c>
      <c r="AB45" s="1">
        <v>0.95557308197021484</v>
      </c>
      <c r="AC45" s="1">
        <v>0.38678967952728271</v>
      </c>
      <c r="AD45" s="1">
        <v>1</v>
      </c>
      <c r="AE45" s="1">
        <v>-0.21956524252891541</v>
      </c>
      <c r="AF45" s="1">
        <v>2.737391471862793</v>
      </c>
      <c r="AG45" s="1">
        <v>1</v>
      </c>
      <c r="AH45" s="1">
        <v>0</v>
      </c>
      <c r="AI45" s="1">
        <v>0.15999999642372131</v>
      </c>
      <c r="AJ45" s="1">
        <v>111115</v>
      </c>
      <c r="AK45">
        <f t="shared" si="37"/>
        <v>9.3234860248477158</v>
      </c>
      <c r="AL45">
        <f t="shared" si="38"/>
        <v>4.1224611908636773E-3</v>
      </c>
      <c r="AM45">
        <f t="shared" si="39"/>
        <v>303.39231910705564</v>
      </c>
      <c r="AN45">
        <f t="shared" si="40"/>
        <v>301.85305442810056</v>
      </c>
      <c r="AO45">
        <f t="shared" si="41"/>
        <v>239.97550244862941</v>
      </c>
      <c r="AP45">
        <f t="shared" si="42"/>
        <v>0.27127287458226929</v>
      </c>
      <c r="AQ45">
        <f t="shared" si="43"/>
        <v>4.3201101956666434</v>
      </c>
      <c r="AR45">
        <f t="shared" si="44"/>
        <v>56.805166062654642</v>
      </c>
      <c r="AS45">
        <f t="shared" si="45"/>
        <v>38.47383862430015</v>
      </c>
      <c r="AT45">
        <f t="shared" si="46"/>
        <v>29.472686767578125</v>
      </c>
      <c r="AU45">
        <f t="shared" si="47"/>
        <v>4.1330979648578916</v>
      </c>
      <c r="AV45">
        <f t="shared" si="48"/>
        <v>0.10312429675576992</v>
      </c>
      <c r="AW45">
        <f t="shared" si="49"/>
        <v>1.3941224021630478</v>
      </c>
      <c r="AX45">
        <f t="shared" si="50"/>
        <v>2.7389755626948435</v>
      </c>
      <c r="AY45">
        <f t="shared" si="51"/>
        <v>6.4635563187186884E-2</v>
      </c>
      <c r="AZ45">
        <f t="shared" si="52"/>
        <v>14.615194761924045</v>
      </c>
      <c r="BA45">
        <f t="shared" si="53"/>
        <v>0.4825960534604149</v>
      </c>
      <c r="BB45">
        <f t="shared" si="54"/>
        <v>31.011853843073922</v>
      </c>
      <c r="BC45">
        <f t="shared" si="55"/>
        <v>395.09372178857285</v>
      </c>
      <c r="BD45">
        <f t="shared" si="56"/>
        <v>9.4978502703474531E-3</v>
      </c>
    </row>
    <row r="46" spans="1:114" x14ac:dyDescent="0.25">
      <c r="A46" s="1">
        <v>29</v>
      </c>
      <c r="B46" s="1" t="s">
        <v>90</v>
      </c>
      <c r="C46" s="1">
        <v>923.00003339350224</v>
      </c>
      <c r="D46" s="1">
        <v>0</v>
      </c>
      <c r="E46">
        <f t="shared" si="29"/>
        <v>11.725673874405075</v>
      </c>
      <c r="F46">
        <f t="shared" si="30"/>
        <v>0.10458025097461492</v>
      </c>
      <c r="G46">
        <f t="shared" si="31"/>
        <v>196.80067168434687</v>
      </c>
      <c r="H46">
        <f t="shared" si="32"/>
        <v>4.0988102630070467</v>
      </c>
      <c r="I46">
        <f t="shared" si="33"/>
        <v>2.9259773860909295</v>
      </c>
      <c r="J46">
        <f t="shared" si="34"/>
        <v>30.241474151611328</v>
      </c>
      <c r="K46" s="1">
        <v>0.53607411599999999</v>
      </c>
      <c r="L46">
        <f t="shared" si="35"/>
        <v>2.6196882285697791</v>
      </c>
      <c r="M46" s="1">
        <v>1</v>
      </c>
      <c r="N46">
        <f t="shared" si="36"/>
        <v>5.2393764571395582</v>
      </c>
      <c r="O46" s="1">
        <v>28.704229354858398</v>
      </c>
      <c r="P46" s="1">
        <v>30.241474151611328</v>
      </c>
      <c r="Q46" s="1">
        <v>27.937623977661133</v>
      </c>
      <c r="R46" s="1">
        <v>399.66937255859375</v>
      </c>
      <c r="S46" s="1">
        <v>398.2366943359375</v>
      </c>
      <c r="T46" s="1">
        <v>17.897106170654297</v>
      </c>
      <c r="U46" s="1">
        <v>18.328657150268555</v>
      </c>
      <c r="V46" s="1">
        <v>34.428226470947266</v>
      </c>
      <c r="W46" s="1">
        <v>35.258392333984375</v>
      </c>
      <c r="X46" s="1">
        <v>499.823486328125</v>
      </c>
      <c r="Y46" s="1">
        <v>1499.8209228515625</v>
      </c>
      <c r="Z46" s="1">
        <v>247.50625610351562</v>
      </c>
      <c r="AA46" s="1">
        <v>76.051589965820313</v>
      </c>
      <c r="AB46" s="1">
        <v>0.95557308197021484</v>
      </c>
      <c r="AC46" s="1">
        <v>0.38678967952728271</v>
      </c>
      <c r="AD46" s="1">
        <v>1</v>
      </c>
      <c r="AE46" s="1">
        <v>-0.21956524252891541</v>
      </c>
      <c r="AF46" s="1">
        <v>2.737391471862793</v>
      </c>
      <c r="AG46" s="1">
        <v>1</v>
      </c>
      <c r="AH46" s="1">
        <v>0</v>
      </c>
      <c r="AI46" s="1">
        <v>0.15999999642372131</v>
      </c>
      <c r="AJ46" s="1">
        <v>111115</v>
      </c>
      <c r="AK46">
        <f t="shared" si="37"/>
        <v>9.323775787901031</v>
      </c>
      <c r="AL46">
        <f t="shared" si="38"/>
        <v>4.0988102630070463E-3</v>
      </c>
      <c r="AM46">
        <f t="shared" si="39"/>
        <v>303.39147415161131</v>
      </c>
      <c r="AN46">
        <f t="shared" si="40"/>
        <v>301.85422935485838</v>
      </c>
      <c r="AO46">
        <f t="shared" si="41"/>
        <v>239.9713422924724</v>
      </c>
      <c r="AP46">
        <f t="shared" si="42"/>
        <v>0.27851942216023751</v>
      </c>
      <c r="AQ46">
        <f t="shared" si="43"/>
        <v>4.3199009043072545</v>
      </c>
      <c r="AR46">
        <f t="shared" si="44"/>
        <v>56.802243138489779</v>
      </c>
      <c r="AS46">
        <f t="shared" si="45"/>
        <v>38.473585988221224</v>
      </c>
      <c r="AT46">
        <f t="shared" si="46"/>
        <v>29.472851753234863</v>
      </c>
      <c r="AU46">
        <f t="shared" si="47"/>
        <v>4.1331372857953568</v>
      </c>
      <c r="AV46">
        <f t="shared" si="48"/>
        <v>0.10253363467674956</v>
      </c>
      <c r="AW46">
        <f t="shared" si="49"/>
        <v>1.3939235182163248</v>
      </c>
      <c r="AX46">
        <f t="shared" si="50"/>
        <v>2.7392137675790318</v>
      </c>
      <c r="AY46">
        <f t="shared" si="51"/>
        <v>6.4264307522362438E-2</v>
      </c>
      <c r="AZ46">
        <f t="shared" si="52"/>
        <v>14.967003987935973</v>
      </c>
      <c r="BA46">
        <f t="shared" si="53"/>
        <v>0.49418015588069647</v>
      </c>
      <c r="BB46">
        <f t="shared" si="54"/>
        <v>31.001023482826216</v>
      </c>
      <c r="BC46">
        <f t="shared" si="55"/>
        <v>395.21540738319788</v>
      </c>
      <c r="BD46">
        <f t="shared" si="56"/>
        <v>9.1977155834903745E-3</v>
      </c>
    </row>
    <row r="47" spans="1:114" x14ac:dyDescent="0.25">
      <c r="A47" s="1">
        <v>30</v>
      </c>
      <c r="B47" s="1" t="s">
        <v>91</v>
      </c>
      <c r="C47" s="1">
        <v>923.50003338232636</v>
      </c>
      <c r="D47" s="1">
        <v>0</v>
      </c>
      <c r="E47">
        <f t="shared" si="29"/>
        <v>11.628079867957124</v>
      </c>
      <c r="F47">
        <f t="shared" si="30"/>
        <v>0.10359090275836182</v>
      </c>
      <c r="G47">
        <f t="shared" si="31"/>
        <v>196.61272931369533</v>
      </c>
      <c r="H47">
        <f t="shared" si="32"/>
        <v>4.0615320255099432</v>
      </c>
      <c r="I47">
        <f t="shared" si="33"/>
        <v>2.9265328327950497</v>
      </c>
      <c r="J47">
        <f t="shared" si="34"/>
        <v>30.243087768554688</v>
      </c>
      <c r="K47" s="1">
        <v>0.53607411599999999</v>
      </c>
      <c r="L47">
        <f t="shared" si="35"/>
        <v>2.6196882285697791</v>
      </c>
      <c r="M47" s="1">
        <v>1</v>
      </c>
      <c r="N47">
        <f t="shared" si="36"/>
        <v>5.2393764571395582</v>
      </c>
      <c r="O47" s="1">
        <v>28.705869674682617</v>
      </c>
      <c r="P47" s="1">
        <v>30.243087768554688</v>
      </c>
      <c r="Q47" s="1">
        <v>27.937807083129883</v>
      </c>
      <c r="R47" s="1">
        <v>399.64749145507812</v>
      </c>
      <c r="S47" s="1">
        <v>398.22683715820312</v>
      </c>
      <c r="T47" s="1">
        <v>17.898830413818359</v>
      </c>
      <c r="U47" s="1">
        <v>18.326469421386719</v>
      </c>
      <c r="V47" s="1">
        <v>34.42852783203125</v>
      </c>
      <c r="W47" s="1">
        <v>35.251094818115234</v>
      </c>
      <c r="X47" s="1">
        <v>499.80947875976562</v>
      </c>
      <c r="Y47" s="1">
        <v>1499.80419921875</v>
      </c>
      <c r="Z47" s="1">
        <v>245.77754211425781</v>
      </c>
      <c r="AA47" s="1">
        <v>76.052169799804688</v>
      </c>
      <c r="AB47" s="1">
        <v>0.95557308197021484</v>
      </c>
      <c r="AC47" s="1">
        <v>0.38678967952728271</v>
      </c>
      <c r="AD47" s="1">
        <v>1</v>
      </c>
      <c r="AE47" s="1">
        <v>-0.21956524252891541</v>
      </c>
      <c r="AF47" s="1">
        <v>2.737391471862793</v>
      </c>
      <c r="AG47" s="1">
        <v>1</v>
      </c>
      <c r="AH47" s="1">
        <v>0</v>
      </c>
      <c r="AI47" s="1">
        <v>0.15999999642372131</v>
      </c>
      <c r="AJ47" s="1">
        <v>111115</v>
      </c>
      <c r="AK47">
        <f t="shared" si="37"/>
        <v>9.3235144888018731</v>
      </c>
      <c r="AL47">
        <f t="shared" si="38"/>
        <v>4.0615320255099436E-3</v>
      </c>
      <c r="AM47">
        <f t="shared" si="39"/>
        <v>303.39308776855466</v>
      </c>
      <c r="AN47">
        <f t="shared" si="40"/>
        <v>301.85586967468259</v>
      </c>
      <c r="AO47">
        <f t="shared" si="41"/>
        <v>239.96866651128221</v>
      </c>
      <c r="AP47">
        <f t="shared" si="42"/>
        <v>0.28970837652075243</v>
      </c>
      <c r="AQ47">
        <f t="shared" si="43"/>
        <v>4.3203005970612809</v>
      </c>
      <c r="AR47">
        <f t="shared" si="44"/>
        <v>56.807065576613915</v>
      </c>
      <c r="AS47">
        <f t="shared" si="45"/>
        <v>38.480596155227197</v>
      </c>
      <c r="AT47">
        <f t="shared" si="46"/>
        <v>29.474478721618652</v>
      </c>
      <c r="AU47">
        <f t="shared" si="47"/>
        <v>4.1335250577067777</v>
      </c>
      <c r="AV47">
        <f t="shared" si="48"/>
        <v>0.10158245419196492</v>
      </c>
      <c r="AW47">
        <f t="shared" si="49"/>
        <v>1.3937677642662312</v>
      </c>
      <c r="AX47">
        <f t="shared" si="50"/>
        <v>2.7397572934405465</v>
      </c>
      <c r="AY47">
        <f t="shared" si="51"/>
        <v>6.3666476417859608E-2</v>
      </c>
      <c r="AZ47">
        <f t="shared" si="52"/>
        <v>14.952824674568195</v>
      </c>
      <c r="BA47">
        <f t="shared" si="53"/>
        <v>0.4937204401309277</v>
      </c>
      <c r="BB47">
        <f t="shared" si="54"/>
        <v>30.981437725513338</v>
      </c>
      <c r="BC47">
        <f t="shared" si="55"/>
        <v>395.23069669184076</v>
      </c>
      <c r="BD47">
        <f t="shared" si="56"/>
        <v>9.1150468653323647E-3</v>
      </c>
      <c r="BE47">
        <f>AVERAGE(E33:E47)</f>
        <v>13.322864887860229</v>
      </c>
      <c r="BF47">
        <f>AVERAGE(O33:O47)</f>
        <v>28.69760996500651</v>
      </c>
      <c r="BG47">
        <f>AVERAGE(P33:P47)</f>
        <v>30.228261311848957</v>
      </c>
      <c r="BH47" t="e">
        <f>AVERAGE(B33:B47)</f>
        <v>#DIV/0!</v>
      </c>
      <c r="BI47">
        <f t="shared" ref="BI47:DJ47" si="57">AVERAGE(C33:C47)</f>
        <v>920.03336679314577</v>
      </c>
      <c r="BJ47">
        <f t="shared" si="57"/>
        <v>0</v>
      </c>
      <c r="BK47">
        <f t="shared" si="57"/>
        <v>13.322864887860229</v>
      </c>
      <c r="BL47">
        <f t="shared" si="57"/>
        <v>0.10822086383272436</v>
      </c>
      <c r="BM47">
        <f t="shared" si="57"/>
        <v>179.44283355182779</v>
      </c>
      <c r="BN47">
        <f t="shared" si="57"/>
        <v>4.2325852275836287</v>
      </c>
      <c r="BO47">
        <f t="shared" si="57"/>
        <v>2.9219388476994936</v>
      </c>
      <c r="BP47">
        <f t="shared" si="57"/>
        <v>30.228261311848957</v>
      </c>
      <c r="BQ47">
        <f t="shared" si="57"/>
        <v>0.53607411599999999</v>
      </c>
      <c r="BR47">
        <f t="shared" si="57"/>
        <v>2.6196882285697787</v>
      </c>
      <c r="BS47">
        <f t="shared" si="57"/>
        <v>1</v>
      </c>
      <c r="BT47">
        <f t="shared" si="57"/>
        <v>5.2393764571395574</v>
      </c>
      <c r="BU47">
        <f t="shared" si="57"/>
        <v>28.69760996500651</v>
      </c>
      <c r="BV47">
        <f t="shared" si="57"/>
        <v>30.228261311848957</v>
      </c>
      <c r="BW47">
        <f t="shared" si="57"/>
        <v>27.937868881225587</v>
      </c>
      <c r="BX47">
        <f t="shared" si="57"/>
        <v>399.71937052408856</v>
      </c>
      <c r="BY47">
        <f t="shared" si="57"/>
        <v>398.1096211751302</v>
      </c>
      <c r="BZ47">
        <f t="shared" si="57"/>
        <v>17.893133290608723</v>
      </c>
      <c r="CA47">
        <f t="shared" si="57"/>
        <v>18.338795089721678</v>
      </c>
      <c r="CB47">
        <f t="shared" si="57"/>
        <v>34.4337163289388</v>
      </c>
      <c r="CC47">
        <f t="shared" si="57"/>
        <v>35.291356150309248</v>
      </c>
      <c r="CD47">
        <f t="shared" si="57"/>
        <v>499.78925781250001</v>
      </c>
      <c r="CE47">
        <f t="shared" si="57"/>
        <v>1499.8537760416666</v>
      </c>
      <c r="CF47">
        <f t="shared" si="57"/>
        <v>249.26529744466146</v>
      </c>
      <c r="CG47">
        <f t="shared" si="57"/>
        <v>76.051405843098962</v>
      </c>
      <c r="CH47">
        <f t="shared" si="57"/>
        <v>0.95557308197021484</v>
      </c>
      <c r="CI47">
        <f t="shared" si="57"/>
        <v>0.38678967952728271</v>
      </c>
      <c r="CJ47">
        <f t="shared" si="57"/>
        <v>1</v>
      </c>
      <c r="CK47">
        <f t="shared" si="57"/>
        <v>-0.21956524252891541</v>
      </c>
      <c r="CL47">
        <f t="shared" si="57"/>
        <v>2.737391471862793</v>
      </c>
      <c r="CM47">
        <f t="shared" si="57"/>
        <v>1</v>
      </c>
      <c r="CN47">
        <f t="shared" si="57"/>
        <v>0</v>
      </c>
      <c r="CO47">
        <f t="shared" si="57"/>
        <v>0.15999999642372131</v>
      </c>
      <c r="CP47">
        <f t="shared" si="57"/>
        <v>111115</v>
      </c>
      <c r="CQ47">
        <f t="shared" si="57"/>
        <v>9.3231372844813851</v>
      </c>
      <c r="CR47">
        <f t="shared" si="57"/>
        <v>4.2325852275836287E-3</v>
      </c>
      <c r="CS47">
        <f t="shared" si="57"/>
        <v>303.37826131184897</v>
      </c>
      <c r="CT47">
        <f t="shared" si="57"/>
        <v>301.84760996500648</v>
      </c>
      <c r="CU47">
        <f t="shared" si="57"/>
        <v>239.97659880277158</v>
      </c>
      <c r="CV47">
        <f t="shared" si="57"/>
        <v>0.23888825573391478</v>
      </c>
      <c r="CW47">
        <f t="shared" si="57"/>
        <v>4.3166299950989737</v>
      </c>
      <c r="CX47">
        <f t="shared" si="57"/>
        <v>56.759371481938324</v>
      </c>
      <c r="CY47">
        <f t="shared" si="57"/>
        <v>38.420576392216653</v>
      </c>
      <c r="CZ47">
        <f t="shared" si="57"/>
        <v>29.462935638427734</v>
      </c>
      <c r="DA47">
        <f t="shared" si="57"/>
        <v>4.1307749069061712</v>
      </c>
      <c r="DB47">
        <f t="shared" si="57"/>
        <v>0.10602992820752617</v>
      </c>
      <c r="DC47">
        <f t="shared" si="57"/>
        <v>1.3946911473994803</v>
      </c>
      <c r="DD47">
        <f t="shared" si="57"/>
        <v>2.7360837595066916</v>
      </c>
      <c r="DE47">
        <f t="shared" si="57"/>
        <v>6.6462123534122924E-2</v>
      </c>
      <c r="DF47">
        <f t="shared" si="57"/>
        <v>13.646880549953899</v>
      </c>
      <c r="DG47">
        <f t="shared" si="57"/>
        <v>0.45073392486053404</v>
      </c>
      <c r="DH47">
        <f t="shared" si="57"/>
        <v>31.092157591966245</v>
      </c>
      <c r="DI47">
        <f t="shared" si="57"/>
        <v>394.67679519941652</v>
      </c>
      <c r="DJ47">
        <f t="shared" si="57"/>
        <v>1.0497367265408879E-2</v>
      </c>
    </row>
    <row r="48" spans="1:114" x14ac:dyDescent="0.25">
      <c r="A48" s="1" t="s">
        <v>9</v>
      </c>
      <c r="B48" s="1" t="s">
        <v>92</v>
      </c>
    </row>
    <row r="49" spans="1:114" x14ac:dyDescent="0.25">
      <c r="A49" s="1" t="s">
        <v>9</v>
      </c>
      <c r="B49" s="1" t="s">
        <v>93</v>
      </c>
    </row>
    <row r="50" spans="1:114" x14ac:dyDescent="0.25">
      <c r="A50" s="1">
        <v>31</v>
      </c>
      <c r="B50" s="1" t="s">
        <v>94</v>
      </c>
      <c r="C50" s="1">
        <v>1034.0000340864062</v>
      </c>
      <c r="D50" s="1">
        <v>0</v>
      </c>
      <c r="E50">
        <f t="shared" ref="E50:E64" si="58">(R50-S50*(1000-T50)/(1000-U50))*AK50</f>
        <v>10.15760532985629</v>
      </c>
      <c r="F50">
        <f t="shared" ref="F50:F64" si="59">IF(AV50&lt;&gt;0,1/(1/AV50-1/N50),0)</f>
        <v>9.7419931276784E-2</v>
      </c>
      <c r="G50">
        <f t="shared" ref="G50:G64" si="60">((AY50-AL50/2)*S50-E50)/(AY50+AL50/2)</f>
        <v>208.87278920578893</v>
      </c>
      <c r="H50">
        <f t="shared" ref="H50:H64" si="61">AL50*1000</f>
        <v>3.9296656768461751</v>
      </c>
      <c r="I50">
        <f t="shared" ref="I50:I64" si="62">(AQ50-AW50)</f>
        <v>2.9906393508748068</v>
      </c>
      <c r="J50">
        <f t="shared" ref="J50:J64" si="63">(P50+AP50*D50)</f>
        <v>31.937326431274414</v>
      </c>
      <c r="K50" s="1">
        <v>0.53607411599999999</v>
      </c>
      <c r="L50">
        <f t="shared" ref="L50:L64" si="64">(K50*AE50+AF50)</f>
        <v>2.6196882285697791</v>
      </c>
      <c r="M50" s="1">
        <v>1</v>
      </c>
      <c r="N50">
        <f t="shared" ref="N50:N64" si="65">L50*(M50+1)*(M50+1)/(M50*M50+1)</f>
        <v>5.2393764571395582</v>
      </c>
      <c r="O50" s="1">
        <v>32.537319183349609</v>
      </c>
      <c r="P50" s="1">
        <v>31.937326431274414</v>
      </c>
      <c r="Q50" s="1">
        <v>33.029136657714844</v>
      </c>
      <c r="R50" s="1">
        <v>399.5159912109375</v>
      </c>
      <c r="S50" s="1">
        <v>398.25872802734375</v>
      </c>
      <c r="T50" s="1">
        <v>22.830005645751953</v>
      </c>
      <c r="U50" s="1">
        <v>23.241670608520508</v>
      </c>
      <c r="V50" s="1">
        <v>35.273025512695313</v>
      </c>
      <c r="W50" s="1">
        <v>35.9090576171875</v>
      </c>
      <c r="X50" s="1">
        <v>499.83154296875</v>
      </c>
      <c r="Y50" s="1">
        <v>1498.9071044921875</v>
      </c>
      <c r="Z50" s="1">
        <v>253.50534057617187</v>
      </c>
      <c r="AA50" s="1">
        <v>76.050086975097656</v>
      </c>
      <c r="AB50" s="1">
        <v>0.98987483978271484</v>
      </c>
      <c r="AC50" s="1">
        <v>0.3310016393661499</v>
      </c>
      <c r="AD50" s="1">
        <v>1</v>
      </c>
      <c r="AE50" s="1">
        <v>-0.21956524252891541</v>
      </c>
      <c r="AF50" s="1">
        <v>2.737391471862793</v>
      </c>
      <c r="AG50" s="1">
        <v>1</v>
      </c>
      <c r="AH50" s="1">
        <v>0</v>
      </c>
      <c r="AI50" s="1">
        <v>0.15999999642372131</v>
      </c>
      <c r="AJ50" s="1">
        <v>111115</v>
      </c>
      <c r="AK50">
        <f t="shared" ref="AK50:AK64" si="66">X50*0.000001/(K50*0.0001)</f>
        <v>9.3239260775789816</v>
      </c>
      <c r="AL50">
        <f t="shared" ref="AL50:AL64" si="67">(U50-T50)/(1000-U50)*AK50</f>
        <v>3.9296656768461752E-3</v>
      </c>
      <c r="AM50">
        <f t="shared" ref="AM50:AM64" si="68">(P50+273.15)</f>
        <v>305.08732643127439</v>
      </c>
      <c r="AN50">
        <f t="shared" ref="AN50:AN64" si="69">(O50+273.15)</f>
        <v>305.68731918334959</v>
      </c>
      <c r="AO50">
        <f t="shared" ref="AO50:AO64" si="70">(Y50*AG50+Z50*AH50)*AI50</f>
        <v>239.82513135824047</v>
      </c>
      <c r="AP50">
        <f t="shared" ref="AP50:AP64" si="71">((AO50+0.00000010773*(AN50^4-AM50^4))-AL50*44100)/(L50*51.4+0.00000043092*AM50^3)</f>
        <v>0.50303746336777744</v>
      </c>
      <c r="AQ50">
        <f t="shared" ref="AQ50:AQ64" si="72">0.61365*EXP(17.502*J50/(240.97+J50))</f>
        <v>4.7581704220993624</v>
      </c>
      <c r="AR50">
        <f t="shared" ref="AR50:AR64" si="73">AQ50*1000/AA50</f>
        <v>62.566271931515466</v>
      </c>
      <c r="AS50">
        <f t="shared" ref="AS50:AS64" si="74">(AR50-U50)</f>
        <v>39.324601322994958</v>
      </c>
      <c r="AT50">
        <f t="shared" ref="AT50:AT64" si="75">IF(D50,P50,(O50+P50)/2)</f>
        <v>32.237322807312012</v>
      </c>
      <c r="AU50">
        <f t="shared" ref="AU50:AU64" si="76">0.61365*EXP(17.502*AT50/(240.97+AT50))</f>
        <v>4.8396013033557361</v>
      </c>
      <c r="AV50">
        <f t="shared" ref="AV50:AV64" si="77">IF(AS50&lt;&gt;0,(1000-(AR50+U50)/2)/AS50*AL50,0)</f>
        <v>9.564159042972209E-2</v>
      </c>
      <c r="AW50">
        <f t="shared" ref="AW50:AW64" si="78">U50*AA50/1000</f>
        <v>1.7675310712245556</v>
      </c>
      <c r="AX50">
        <f t="shared" ref="AX50:AX64" si="79">(AU50-AW50)</f>
        <v>3.0720702321311806</v>
      </c>
      <c r="AY50">
        <f t="shared" ref="AY50:AY64" si="80">1/(1.6/F50+1.37/N50)</f>
        <v>5.9933262959149171E-2</v>
      </c>
      <c r="AZ50">
        <f t="shared" ref="AZ50:AZ64" si="81">G50*AA50*0.001</f>
        <v>15.884793785831487</v>
      </c>
      <c r="BA50">
        <f t="shared" ref="BA50:BA64" si="82">G50/S50</f>
        <v>0.52446506380507518</v>
      </c>
      <c r="BB50">
        <f t="shared" ref="BB50:BB64" si="83">(1-AL50*AA50/AQ50/F50)*100</f>
        <v>35.528539764527245</v>
      </c>
      <c r="BC50">
        <f t="shared" ref="BC50:BC64" si="84">(S50-E50/(N50/1.35))</f>
        <v>395.64147627849871</v>
      </c>
      <c r="BD50">
        <f t="shared" ref="BD50:BD64" si="85">E50*BB50/100/BC50</f>
        <v>9.1215129482567232E-3</v>
      </c>
    </row>
    <row r="51" spans="1:114" x14ac:dyDescent="0.25">
      <c r="A51" s="1">
        <v>32</v>
      </c>
      <c r="B51" s="1" t="s">
        <v>95</v>
      </c>
      <c r="C51" s="1">
        <v>1034.0000340864062</v>
      </c>
      <c r="D51" s="1">
        <v>0</v>
      </c>
      <c r="E51">
        <f t="shared" si="58"/>
        <v>10.15760532985629</v>
      </c>
      <c r="F51">
        <f t="shared" si="59"/>
        <v>9.7419931276784E-2</v>
      </c>
      <c r="G51">
        <f t="shared" si="60"/>
        <v>208.87278920578893</v>
      </c>
      <c r="H51">
        <f t="shared" si="61"/>
        <v>3.9296656768461751</v>
      </c>
      <c r="I51">
        <f t="shared" si="62"/>
        <v>2.9906393508748068</v>
      </c>
      <c r="J51">
        <f t="shared" si="63"/>
        <v>31.937326431274414</v>
      </c>
      <c r="K51" s="1">
        <v>0.53607411599999999</v>
      </c>
      <c r="L51">
        <f t="shared" si="64"/>
        <v>2.6196882285697791</v>
      </c>
      <c r="M51" s="1">
        <v>1</v>
      </c>
      <c r="N51">
        <f t="shared" si="65"/>
        <v>5.2393764571395582</v>
      </c>
      <c r="O51" s="1">
        <v>32.537319183349609</v>
      </c>
      <c r="P51" s="1">
        <v>31.937326431274414</v>
      </c>
      <c r="Q51" s="1">
        <v>33.029136657714844</v>
      </c>
      <c r="R51" s="1">
        <v>399.5159912109375</v>
      </c>
      <c r="S51" s="1">
        <v>398.25872802734375</v>
      </c>
      <c r="T51" s="1">
        <v>22.830005645751953</v>
      </c>
      <c r="U51" s="1">
        <v>23.241670608520508</v>
      </c>
      <c r="V51" s="1">
        <v>35.273025512695313</v>
      </c>
      <c r="W51" s="1">
        <v>35.9090576171875</v>
      </c>
      <c r="X51" s="1">
        <v>499.83154296875</v>
      </c>
      <c r="Y51" s="1">
        <v>1498.9071044921875</v>
      </c>
      <c r="Z51" s="1">
        <v>253.50534057617187</v>
      </c>
      <c r="AA51" s="1">
        <v>76.050086975097656</v>
      </c>
      <c r="AB51" s="1">
        <v>0.98987483978271484</v>
      </c>
      <c r="AC51" s="1">
        <v>0.3310016393661499</v>
      </c>
      <c r="AD51" s="1">
        <v>1</v>
      </c>
      <c r="AE51" s="1">
        <v>-0.21956524252891541</v>
      </c>
      <c r="AF51" s="1">
        <v>2.737391471862793</v>
      </c>
      <c r="AG51" s="1">
        <v>1</v>
      </c>
      <c r="AH51" s="1">
        <v>0</v>
      </c>
      <c r="AI51" s="1">
        <v>0.15999999642372131</v>
      </c>
      <c r="AJ51" s="1">
        <v>111115</v>
      </c>
      <c r="AK51">
        <f t="shared" si="66"/>
        <v>9.3239260775789816</v>
      </c>
      <c r="AL51">
        <f t="shared" si="67"/>
        <v>3.9296656768461752E-3</v>
      </c>
      <c r="AM51">
        <f t="shared" si="68"/>
        <v>305.08732643127439</v>
      </c>
      <c r="AN51">
        <f t="shared" si="69"/>
        <v>305.68731918334959</v>
      </c>
      <c r="AO51">
        <f t="shared" si="70"/>
        <v>239.82513135824047</v>
      </c>
      <c r="AP51">
        <f t="shared" si="71"/>
        <v>0.50303746336777744</v>
      </c>
      <c r="AQ51">
        <f t="shared" si="72"/>
        <v>4.7581704220993624</v>
      </c>
      <c r="AR51">
        <f t="shared" si="73"/>
        <v>62.566271931515466</v>
      </c>
      <c r="AS51">
        <f t="shared" si="74"/>
        <v>39.324601322994958</v>
      </c>
      <c r="AT51">
        <f t="shared" si="75"/>
        <v>32.237322807312012</v>
      </c>
      <c r="AU51">
        <f t="shared" si="76"/>
        <v>4.8396013033557361</v>
      </c>
      <c r="AV51">
        <f t="shared" si="77"/>
        <v>9.564159042972209E-2</v>
      </c>
      <c r="AW51">
        <f t="shared" si="78"/>
        <v>1.7675310712245556</v>
      </c>
      <c r="AX51">
        <f t="shared" si="79"/>
        <v>3.0720702321311806</v>
      </c>
      <c r="AY51">
        <f t="shared" si="80"/>
        <v>5.9933262959149171E-2</v>
      </c>
      <c r="AZ51">
        <f t="shared" si="81"/>
        <v>15.884793785831487</v>
      </c>
      <c r="BA51">
        <f t="shared" si="82"/>
        <v>0.52446506380507518</v>
      </c>
      <c r="BB51">
        <f t="shared" si="83"/>
        <v>35.528539764527245</v>
      </c>
      <c r="BC51">
        <f t="shared" si="84"/>
        <v>395.64147627849871</v>
      </c>
      <c r="BD51">
        <f t="shared" si="85"/>
        <v>9.1215129482567232E-3</v>
      </c>
    </row>
    <row r="52" spans="1:114" x14ac:dyDescent="0.25">
      <c r="A52" s="1">
        <v>33</v>
      </c>
      <c r="B52" s="1" t="s">
        <v>95</v>
      </c>
      <c r="C52" s="1">
        <v>1034.5000340752304</v>
      </c>
      <c r="D52" s="1">
        <v>0</v>
      </c>
      <c r="E52">
        <f t="shared" si="58"/>
        <v>8.9560698379222217</v>
      </c>
      <c r="F52">
        <f t="shared" si="59"/>
        <v>9.6996296482660102E-2</v>
      </c>
      <c r="G52">
        <f t="shared" si="60"/>
        <v>227.67856223315414</v>
      </c>
      <c r="H52">
        <f t="shared" si="61"/>
        <v>3.915143843494306</v>
      </c>
      <c r="I52">
        <f t="shared" si="62"/>
        <v>2.992327264675664</v>
      </c>
      <c r="J52">
        <f t="shared" si="63"/>
        <v>31.942543029785156</v>
      </c>
      <c r="K52" s="1">
        <v>0.53607411599999999</v>
      </c>
      <c r="L52">
        <f t="shared" si="64"/>
        <v>2.6196882285697791</v>
      </c>
      <c r="M52" s="1">
        <v>1</v>
      </c>
      <c r="N52">
        <f t="shared" si="65"/>
        <v>5.2393764571395582</v>
      </c>
      <c r="O52" s="1">
        <v>32.541290283203125</v>
      </c>
      <c r="P52" s="1">
        <v>31.942543029785156</v>
      </c>
      <c r="Q52" s="1">
        <v>33.029735565185547</v>
      </c>
      <c r="R52" s="1">
        <v>399.41635131835937</v>
      </c>
      <c r="S52" s="1">
        <v>398.28860473632812</v>
      </c>
      <c r="T52" s="1">
        <v>22.82792854309082</v>
      </c>
      <c r="U52" s="1">
        <v>23.238058090209961</v>
      </c>
      <c r="V52" s="1">
        <v>35.261775970458984</v>
      </c>
      <c r="W52" s="1">
        <v>35.895290374755859</v>
      </c>
      <c r="X52" s="1">
        <v>499.85061645507812</v>
      </c>
      <c r="Y52" s="1">
        <v>1498.9281005859375</v>
      </c>
      <c r="Z52" s="1">
        <v>252.08934020996094</v>
      </c>
      <c r="AA52" s="1">
        <v>76.049766540527344</v>
      </c>
      <c r="AB52" s="1">
        <v>0.98987483978271484</v>
      </c>
      <c r="AC52" s="1">
        <v>0.3310016393661499</v>
      </c>
      <c r="AD52" s="1">
        <v>1</v>
      </c>
      <c r="AE52" s="1">
        <v>-0.21956524252891541</v>
      </c>
      <c r="AF52" s="1">
        <v>2.737391471862793</v>
      </c>
      <c r="AG52" s="1">
        <v>1</v>
      </c>
      <c r="AH52" s="1">
        <v>0</v>
      </c>
      <c r="AI52" s="1">
        <v>0.15999999642372131</v>
      </c>
      <c r="AJ52" s="1">
        <v>111115</v>
      </c>
      <c r="AK52">
        <f t="shared" si="66"/>
        <v>9.3242818770059408</v>
      </c>
      <c r="AL52">
        <f t="shared" si="67"/>
        <v>3.9151438434943059E-3</v>
      </c>
      <c r="AM52">
        <f t="shared" si="68"/>
        <v>305.09254302978513</v>
      </c>
      <c r="AN52">
        <f t="shared" si="69"/>
        <v>305.6912902832031</v>
      </c>
      <c r="AO52">
        <f t="shared" si="70"/>
        <v>239.82849073316538</v>
      </c>
      <c r="AP52">
        <f t="shared" si="71"/>
        <v>0.50731620580105408</v>
      </c>
      <c r="AQ52">
        <f t="shared" si="72"/>
        <v>4.7595761572913444</v>
      </c>
      <c r="AR52">
        <f t="shared" si="73"/>
        <v>62.585019965247881</v>
      </c>
      <c r="AS52">
        <f t="shared" si="74"/>
        <v>39.34696187503792</v>
      </c>
      <c r="AT52">
        <f t="shared" si="75"/>
        <v>32.241916656494141</v>
      </c>
      <c r="AU52">
        <f t="shared" si="76"/>
        <v>4.8408576265136993</v>
      </c>
      <c r="AV52">
        <f t="shared" si="77"/>
        <v>9.52332484412792E-2</v>
      </c>
      <c r="AW52">
        <f t="shared" si="78"/>
        <v>1.7672488926156802</v>
      </c>
      <c r="AX52">
        <f t="shared" si="79"/>
        <v>3.0736087338980189</v>
      </c>
      <c r="AY52">
        <f t="shared" si="80"/>
        <v>5.9676707411451937E-2</v>
      </c>
      <c r="AZ52">
        <f t="shared" si="81"/>
        <v>17.3149015041143</v>
      </c>
      <c r="BA52">
        <f t="shared" si="82"/>
        <v>0.57164216983782423</v>
      </c>
      <c r="BB52">
        <f t="shared" si="83"/>
        <v>35.50557497159901</v>
      </c>
      <c r="BC52">
        <f t="shared" si="84"/>
        <v>395.98094572764603</v>
      </c>
      <c r="BD52">
        <f t="shared" si="85"/>
        <v>8.0304472352045048E-3</v>
      </c>
    </row>
    <row r="53" spans="1:114" x14ac:dyDescent="0.25">
      <c r="A53" s="1">
        <v>34</v>
      </c>
      <c r="B53" s="1" t="s">
        <v>96</v>
      </c>
      <c r="C53" s="1">
        <v>1035.0000340640545</v>
      </c>
      <c r="D53" s="1">
        <v>0</v>
      </c>
      <c r="E53">
        <f t="shared" si="58"/>
        <v>8.2422530587746135</v>
      </c>
      <c r="F53">
        <f t="shared" si="59"/>
        <v>9.6204363906307586E-2</v>
      </c>
      <c r="G53">
        <f t="shared" si="60"/>
        <v>238.18138842433859</v>
      </c>
      <c r="H53">
        <f t="shared" si="61"/>
        <v>3.8854780238373423</v>
      </c>
      <c r="I53">
        <f t="shared" si="62"/>
        <v>2.9936217316018041</v>
      </c>
      <c r="J53">
        <f t="shared" si="63"/>
        <v>31.946020126342773</v>
      </c>
      <c r="K53" s="1">
        <v>0.53607411599999999</v>
      </c>
      <c r="L53">
        <f t="shared" si="64"/>
        <v>2.6196882285697791</v>
      </c>
      <c r="M53" s="1">
        <v>1</v>
      </c>
      <c r="N53">
        <f t="shared" si="65"/>
        <v>5.2393764571395582</v>
      </c>
      <c r="O53" s="1">
        <v>32.544452667236328</v>
      </c>
      <c r="P53" s="1">
        <v>31.946020126342773</v>
      </c>
      <c r="Q53" s="1">
        <v>33.029830932617188</v>
      </c>
      <c r="R53" s="1">
        <v>399.35391235351562</v>
      </c>
      <c r="S53" s="1">
        <v>398.303955078125</v>
      </c>
      <c r="T53" s="1">
        <v>22.826484680175781</v>
      </c>
      <c r="U53" s="1">
        <v>23.233518600463867</v>
      </c>
      <c r="V53" s="1">
        <v>35.253017425537109</v>
      </c>
      <c r="W53" s="1">
        <v>35.881637573242188</v>
      </c>
      <c r="X53" s="1">
        <v>499.83819580078125</v>
      </c>
      <c r="Y53" s="1">
        <v>1498.9822998046875</v>
      </c>
      <c r="Z53" s="1">
        <v>251.10397338867187</v>
      </c>
      <c r="AA53" s="1">
        <v>76.049247741699219</v>
      </c>
      <c r="AB53" s="1">
        <v>0.98987483978271484</v>
      </c>
      <c r="AC53" s="1">
        <v>0.3310016393661499</v>
      </c>
      <c r="AD53" s="1">
        <v>1</v>
      </c>
      <c r="AE53" s="1">
        <v>-0.21956524252891541</v>
      </c>
      <c r="AF53" s="1">
        <v>2.737391471862793</v>
      </c>
      <c r="AG53" s="1">
        <v>1</v>
      </c>
      <c r="AH53" s="1">
        <v>0</v>
      </c>
      <c r="AI53" s="1">
        <v>0.15999999642372131</v>
      </c>
      <c r="AJ53" s="1">
        <v>111115</v>
      </c>
      <c r="AK53">
        <f t="shared" si="66"/>
        <v>9.3240501804191052</v>
      </c>
      <c r="AL53">
        <f t="shared" si="67"/>
        <v>3.8854780238373422E-3</v>
      </c>
      <c r="AM53">
        <f t="shared" si="68"/>
        <v>305.09602012634275</v>
      </c>
      <c r="AN53">
        <f t="shared" si="69"/>
        <v>305.69445266723631</v>
      </c>
      <c r="AO53">
        <f t="shared" si="70"/>
        <v>239.83716260797155</v>
      </c>
      <c r="AP53">
        <f t="shared" si="71"/>
        <v>0.51625555099357057</v>
      </c>
      <c r="AQ53">
        <f t="shared" si="72"/>
        <v>4.7605133435598574</v>
      </c>
      <c r="AR53">
        <f t="shared" si="73"/>
        <v>62.597770325472652</v>
      </c>
      <c r="AS53">
        <f t="shared" si="74"/>
        <v>39.364251725008785</v>
      </c>
      <c r="AT53">
        <f t="shared" si="75"/>
        <v>32.245236396789551</v>
      </c>
      <c r="AU53">
        <f t="shared" si="76"/>
        <v>4.8417656838129499</v>
      </c>
      <c r="AV53">
        <f t="shared" si="77"/>
        <v>9.4469729956408371E-2</v>
      </c>
      <c r="AW53">
        <f t="shared" si="78"/>
        <v>1.7668916119580536</v>
      </c>
      <c r="AX53">
        <f t="shared" si="79"/>
        <v>3.0748740718548966</v>
      </c>
      <c r="AY53">
        <f t="shared" si="80"/>
        <v>5.9197014912995477E-2</v>
      </c>
      <c r="AZ53">
        <f t="shared" si="81"/>
        <v>18.113515415744416</v>
      </c>
      <c r="BA53">
        <f t="shared" si="82"/>
        <v>0.59798901162711449</v>
      </c>
      <c r="BB53">
        <f t="shared" si="83"/>
        <v>35.480525690018659</v>
      </c>
      <c r="BC53">
        <f t="shared" si="84"/>
        <v>396.18022113375775</v>
      </c>
      <c r="BD53">
        <f t="shared" si="85"/>
        <v>7.3814757980246214E-3</v>
      </c>
    </row>
    <row r="54" spans="1:114" x14ac:dyDescent="0.25">
      <c r="A54" s="1">
        <v>35</v>
      </c>
      <c r="B54" s="1" t="s">
        <v>96</v>
      </c>
      <c r="C54" s="1">
        <v>1035.5000340528786</v>
      </c>
      <c r="D54" s="1">
        <v>0</v>
      </c>
      <c r="E54">
        <f t="shared" si="58"/>
        <v>8.0554767594761643</v>
      </c>
      <c r="F54">
        <f t="shared" si="59"/>
        <v>9.673253752337424E-2</v>
      </c>
      <c r="G54">
        <f t="shared" si="60"/>
        <v>241.93757055781168</v>
      </c>
      <c r="H54">
        <f t="shared" si="61"/>
        <v>3.9077710165772275</v>
      </c>
      <c r="I54">
        <f t="shared" si="62"/>
        <v>2.9946461516619043</v>
      </c>
      <c r="J54">
        <f t="shared" si="63"/>
        <v>31.949851989746094</v>
      </c>
      <c r="K54" s="1">
        <v>0.53607411599999999</v>
      </c>
      <c r="L54">
        <f t="shared" si="64"/>
        <v>2.6196882285697791</v>
      </c>
      <c r="M54" s="1">
        <v>1</v>
      </c>
      <c r="N54">
        <f t="shared" si="65"/>
        <v>5.2393764571395582</v>
      </c>
      <c r="O54" s="1">
        <v>32.548110961914063</v>
      </c>
      <c r="P54" s="1">
        <v>31.949851989746094</v>
      </c>
      <c r="Q54" s="1">
        <v>33.029239654541016</v>
      </c>
      <c r="R54" s="1">
        <v>399.3345947265625</v>
      </c>
      <c r="S54" s="1">
        <v>398.30368041992187</v>
      </c>
      <c r="T54" s="1">
        <v>22.824151992797852</v>
      </c>
      <c r="U54" s="1">
        <v>23.233535766601563</v>
      </c>
      <c r="V54" s="1">
        <v>35.242290496826172</v>
      </c>
      <c r="W54" s="1">
        <v>35.874412536621094</v>
      </c>
      <c r="X54" s="1">
        <v>499.82049560546875</v>
      </c>
      <c r="Y54" s="1">
        <v>1498.9632568359375</v>
      </c>
      <c r="Z54" s="1">
        <v>250.1278076171875</v>
      </c>
      <c r="AA54" s="1">
        <v>76.049560546875</v>
      </c>
      <c r="AB54" s="1">
        <v>0.98987483978271484</v>
      </c>
      <c r="AC54" s="1">
        <v>0.3310016393661499</v>
      </c>
      <c r="AD54" s="1">
        <v>1</v>
      </c>
      <c r="AE54" s="1">
        <v>-0.21956524252891541</v>
      </c>
      <c r="AF54" s="1">
        <v>2.737391471862793</v>
      </c>
      <c r="AG54" s="1">
        <v>1</v>
      </c>
      <c r="AH54" s="1">
        <v>0</v>
      </c>
      <c r="AI54" s="1">
        <v>0.15999999642372131</v>
      </c>
      <c r="AJ54" s="1">
        <v>111115</v>
      </c>
      <c r="AK54">
        <f t="shared" si="66"/>
        <v>9.3237199985508852</v>
      </c>
      <c r="AL54">
        <f t="shared" si="67"/>
        <v>3.9077710165772274E-3</v>
      </c>
      <c r="AM54">
        <f t="shared" si="68"/>
        <v>305.09985198974607</v>
      </c>
      <c r="AN54">
        <f t="shared" si="69"/>
        <v>305.69811096191404</v>
      </c>
      <c r="AO54">
        <f t="shared" si="70"/>
        <v>239.83411573303965</v>
      </c>
      <c r="AP54">
        <f t="shared" si="71"/>
        <v>0.50952763219033692</v>
      </c>
      <c r="AQ54">
        <f t="shared" si="72"/>
        <v>4.7615463366620556</v>
      </c>
      <c r="AR54">
        <f t="shared" si="73"/>
        <v>62.61109600662531</v>
      </c>
      <c r="AS54">
        <f t="shared" si="74"/>
        <v>39.377560240023747</v>
      </c>
      <c r="AT54">
        <f t="shared" si="75"/>
        <v>32.248981475830078</v>
      </c>
      <c r="AU54">
        <f t="shared" si="76"/>
        <v>4.8427902631126054</v>
      </c>
      <c r="AV54">
        <f t="shared" si="77"/>
        <v>9.4978978174217424E-2</v>
      </c>
      <c r="AW54">
        <f t="shared" si="78"/>
        <v>1.7669001850001513</v>
      </c>
      <c r="AX54">
        <f t="shared" si="79"/>
        <v>3.0758900781124541</v>
      </c>
      <c r="AY54">
        <f t="shared" si="80"/>
        <v>5.951695587859105E-2</v>
      </c>
      <c r="AZ54">
        <f t="shared" si="81"/>
        <v>18.399245920700142</v>
      </c>
      <c r="BA54">
        <f t="shared" si="82"/>
        <v>0.60741987194982183</v>
      </c>
      <c r="BB54">
        <f t="shared" si="83"/>
        <v>35.478386278806049</v>
      </c>
      <c r="BC54">
        <f t="shared" si="84"/>
        <v>396.22807205044234</v>
      </c>
      <c r="BD54">
        <f t="shared" si="85"/>
        <v>7.2128992439550472E-3</v>
      </c>
    </row>
    <row r="55" spans="1:114" x14ac:dyDescent="0.25">
      <c r="A55" s="1">
        <v>36</v>
      </c>
      <c r="B55" s="1" t="s">
        <v>97</v>
      </c>
      <c r="C55" s="1">
        <v>1036.0000340417027</v>
      </c>
      <c r="D55" s="1">
        <v>0</v>
      </c>
      <c r="E55">
        <f t="shared" si="58"/>
        <v>7.9646770701467693</v>
      </c>
      <c r="F55">
        <f t="shared" si="59"/>
        <v>9.7439483723761183E-2</v>
      </c>
      <c r="G55">
        <f t="shared" si="60"/>
        <v>244.34214535697487</v>
      </c>
      <c r="H55">
        <f t="shared" si="61"/>
        <v>3.9380391683562341</v>
      </c>
      <c r="I55">
        <f t="shared" si="62"/>
        <v>2.9963208540768553</v>
      </c>
      <c r="J55">
        <f t="shared" si="63"/>
        <v>31.956228256225586</v>
      </c>
      <c r="K55" s="1">
        <v>0.53607411599999999</v>
      </c>
      <c r="L55">
        <f t="shared" si="64"/>
        <v>2.6196882285697791</v>
      </c>
      <c r="M55" s="1">
        <v>1</v>
      </c>
      <c r="N55">
        <f t="shared" si="65"/>
        <v>5.2393764571395582</v>
      </c>
      <c r="O55" s="1">
        <v>32.552223205566406</v>
      </c>
      <c r="P55" s="1">
        <v>31.956228256225586</v>
      </c>
      <c r="Q55" s="1">
        <v>33.030426025390625</v>
      </c>
      <c r="R55" s="1">
        <v>399.34024047851562</v>
      </c>
      <c r="S55" s="1">
        <v>398.31781005859375</v>
      </c>
      <c r="T55" s="1">
        <v>22.821483612060547</v>
      </c>
      <c r="U55" s="1">
        <v>23.234020233154297</v>
      </c>
      <c r="V55" s="1">
        <v>35.230155944824219</v>
      </c>
      <c r="W55" s="1">
        <v>35.867000579833984</v>
      </c>
      <c r="X55" s="1">
        <v>499.8421630859375</v>
      </c>
      <c r="Y55" s="1">
        <v>1498.9622802734375</v>
      </c>
      <c r="Z55" s="1">
        <v>250.42886352539062</v>
      </c>
      <c r="AA55" s="1">
        <v>76.049896240234375</v>
      </c>
      <c r="AB55" s="1">
        <v>0.98987483978271484</v>
      </c>
      <c r="AC55" s="1">
        <v>0.3310016393661499</v>
      </c>
      <c r="AD55" s="1">
        <v>1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0.15999999642372131</v>
      </c>
      <c r="AJ55" s="1">
        <v>111115</v>
      </c>
      <c r="AK55">
        <f t="shared" si="66"/>
        <v>9.3241241866999118</v>
      </c>
      <c r="AL55">
        <f t="shared" si="67"/>
        <v>3.9380391683562343E-3</v>
      </c>
      <c r="AM55">
        <f t="shared" si="68"/>
        <v>305.10622825622556</v>
      </c>
      <c r="AN55">
        <f t="shared" si="69"/>
        <v>305.70222320556638</v>
      </c>
      <c r="AO55">
        <f t="shared" si="70"/>
        <v>239.83395948304315</v>
      </c>
      <c r="AP55">
        <f t="shared" si="71"/>
        <v>0.50025010941335435</v>
      </c>
      <c r="AQ55">
        <f t="shared" si="72"/>
        <v>4.7632656820517454</v>
      </c>
      <c r="AR55">
        <f t="shared" si="73"/>
        <v>62.633427756496111</v>
      </c>
      <c r="AS55">
        <f t="shared" si="74"/>
        <v>39.399407523341814</v>
      </c>
      <c r="AT55">
        <f t="shared" si="75"/>
        <v>32.254225730895996</v>
      </c>
      <c r="AU55">
        <f t="shared" si="76"/>
        <v>4.8442253043807604</v>
      </c>
      <c r="AV55">
        <f t="shared" si="77"/>
        <v>9.566043548721713E-2</v>
      </c>
      <c r="AW55">
        <f t="shared" si="78"/>
        <v>1.7669448279748903</v>
      </c>
      <c r="AX55">
        <f t="shared" si="79"/>
        <v>3.0772804764058703</v>
      </c>
      <c r="AY55">
        <f t="shared" si="80"/>
        <v>5.9945103183763157E-2</v>
      </c>
      <c r="AZ55">
        <f t="shared" si="81"/>
        <v>18.582194801514206</v>
      </c>
      <c r="BA55">
        <f t="shared" si="82"/>
        <v>0.61343514948787103</v>
      </c>
      <c r="BB55">
        <f t="shared" si="83"/>
        <v>35.473385890917754</v>
      </c>
      <c r="BC55">
        <f t="shared" si="84"/>
        <v>396.26559752287375</v>
      </c>
      <c r="BD55">
        <f t="shared" si="85"/>
        <v>7.1299165249779665E-3</v>
      </c>
    </row>
    <row r="56" spans="1:114" x14ac:dyDescent="0.25">
      <c r="A56" s="1">
        <v>37</v>
      </c>
      <c r="B56" s="1" t="s">
        <v>98</v>
      </c>
      <c r="C56" s="1">
        <v>1037.000034019351</v>
      </c>
      <c r="D56" s="1">
        <v>0</v>
      </c>
      <c r="E56">
        <f t="shared" si="58"/>
        <v>8.6164816104286821</v>
      </c>
      <c r="F56">
        <f t="shared" si="59"/>
        <v>9.9429335863103513E-2</v>
      </c>
      <c r="G56">
        <f t="shared" si="60"/>
        <v>236.54351726093256</v>
      </c>
      <c r="H56">
        <f t="shared" si="61"/>
        <v>4.019824304188635</v>
      </c>
      <c r="I56">
        <f t="shared" si="62"/>
        <v>2.9984065902174857</v>
      </c>
      <c r="J56">
        <f t="shared" si="63"/>
        <v>31.964971542358398</v>
      </c>
      <c r="K56" s="1">
        <v>0.53607411599999999</v>
      </c>
      <c r="L56">
        <f t="shared" si="64"/>
        <v>2.6196882285697791</v>
      </c>
      <c r="M56" s="1">
        <v>1</v>
      </c>
      <c r="N56">
        <f t="shared" si="65"/>
        <v>5.2393764571395582</v>
      </c>
      <c r="O56" s="1">
        <v>32.559730529785156</v>
      </c>
      <c r="P56" s="1">
        <v>31.964971542358398</v>
      </c>
      <c r="Q56" s="1">
        <v>33.030181884765625</v>
      </c>
      <c r="R56" s="1">
        <v>399.4144287109375</v>
      </c>
      <c r="S56" s="1">
        <v>398.31863403320312</v>
      </c>
      <c r="T56" s="1">
        <v>22.816482543945313</v>
      </c>
      <c r="U56" s="1">
        <v>23.237571716308594</v>
      </c>
      <c r="V56" s="1">
        <v>35.207588195800781</v>
      </c>
      <c r="W56" s="1">
        <v>35.85736083984375</v>
      </c>
      <c r="X56" s="1">
        <v>499.858154296875</v>
      </c>
      <c r="Y56" s="1">
        <v>1498.9693603515625</v>
      </c>
      <c r="Z56" s="1">
        <v>250.77091979980469</v>
      </c>
      <c r="AA56" s="1">
        <v>76.050010681152344</v>
      </c>
      <c r="AB56" s="1">
        <v>0.98987483978271484</v>
      </c>
      <c r="AC56" s="1">
        <v>0.3310016393661499</v>
      </c>
      <c r="AD56" s="1">
        <v>1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 t="shared" si="66"/>
        <v>9.3244224889394776</v>
      </c>
      <c r="AL56">
        <f t="shared" si="67"/>
        <v>4.0198243041886352E-3</v>
      </c>
      <c r="AM56">
        <f t="shared" si="68"/>
        <v>305.11497154235838</v>
      </c>
      <c r="AN56">
        <f t="shared" si="69"/>
        <v>305.70973052978513</v>
      </c>
      <c r="AO56">
        <f t="shared" si="70"/>
        <v>239.83509229551782</v>
      </c>
      <c r="AP56">
        <f t="shared" si="71"/>
        <v>0.4756013646706963</v>
      </c>
      <c r="AQ56">
        <f t="shared" si="72"/>
        <v>4.7656241674467976</v>
      </c>
      <c r="AR56">
        <f t="shared" si="73"/>
        <v>62.664345800386236</v>
      </c>
      <c r="AS56">
        <f t="shared" si="74"/>
        <v>39.426774084077643</v>
      </c>
      <c r="AT56">
        <f t="shared" si="75"/>
        <v>32.262351036071777</v>
      </c>
      <c r="AU56">
        <f t="shared" si="76"/>
        <v>4.8464494490376726</v>
      </c>
      <c r="AV56">
        <f t="shared" si="77"/>
        <v>9.757757477392226E-2</v>
      </c>
      <c r="AW56">
        <f t="shared" si="78"/>
        <v>1.7672175772293122</v>
      </c>
      <c r="AX56">
        <f t="shared" si="79"/>
        <v>3.0792318718083607</v>
      </c>
      <c r="AY56">
        <f t="shared" si="80"/>
        <v>6.1149693232149499E-2</v>
      </c>
      <c r="AZ56">
        <f t="shared" si="81"/>
        <v>17.989137014251266</v>
      </c>
      <c r="BA56">
        <f t="shared" si="82"/>
        <v>0.59385501216901326</v>
      </c>
      <c r="BB56">
        <f t="shared" si="83"/>
        <v>35.483318174425051</v>
      </c>
      <c r="BC56">
        <f t="shared" si="84"/>
        <v>396.09847477012369</v>
      </c>
      <c r="BD56">
        <f t="shared" si="85"/>
        <v>7.7188219092325649E-3</v>
      </c>
    </row>
    <row r="57" spans="1:114" x14ac:dyDescent="0.25">
      <c r="A57" s="1">
        <v>38</v>
      </c>
      <c r="B57" s="1" t="s">
        <v>98</v>
      </c>
      <c r="C57" s="1">
        <v>1037.5000340081751</v>
      </c>
      <c r="D57" s="1">
        <v>0</v>
      </c>
      <c r="E57">
        <f t="shared" si="58"/>
        <v>9.0373656090542394</v>
      </c>
      <c r="F57">
        <f t="shared" si="59"/>
        <v>0.10051944150528626</v>
      </c>
      <c r="G57">
        <f t="shared" si="60"/>
        <v>231.3872535157486</v>
      </c>
      <c r="H57">
        <f t="shared" si="61"/>
        <v>4.0648138419699427</v>
      </c>
      <c r="I57">
        <f t="shared" si="62"/>
        <v>2.9996678988915679</v>
      </c>
      <c r="J57">
        <f t="shared" si="63"/>
        <v>31.970434188842773</v>
      </c>
      <c r="K57" s="1">
        <v>0.53607411599999999</v>
      </c>
      <c r="L57">
        <f t="shared" si="64"/>
        <v>2.6196882285697791</v>
      </c>
      <c r="M57" s="1">
        <v>1</v>
      </c>
      <c r="N57">
        <f t="shared" si="65"/>
        <v>5.2393764571395582</v>
      </c>
      <c r="O57" s="1">
        <v>32.561817169189453</v>
      </c>
      <c r="P57" s="1">
        <v>31.970434188842773</v>
      </c>
      <c r="Q57" s="1">
        <v>33.029773712158203</v>
      </c>
      <c r="R57" s="1">
        <v>399.4493408203125</v>
      </c>
      <c r="S57" s="1">
        <v>398.3065185546875</v>
      </c>
      <c r="T57" s="1">
        <v>22.814529418945313</v>
      </c>
      <c r="U57" s="1">
        <v>23.240320205688477</v>
      </c>
      <c r="V57" s="1">
        <v>35.200508117675781</v>
      </c>
      <c r="W57" s="1">
        <v>35.857456207275391</v>
      </c>
      <c r="X57" s="1">
        <v>499.869873046875</v>
      </c>
      <c r="Y57" s="1">
        <v>1498.9444580078125</v>
      </c>
      <c r="Z57" s="1">
        <v>250.57110595703125</v>
      </c>
      <c r="AA57" s="1">
        <v>76.0501708984375</v>
      </c>
      <c r="AB57" s="1">
        <v>0.98987483978271484</v>
      </c>
      <c r="AC57" s="1">
        <v>0.3310016393661499</v>
      </c>
      <c r="AD57" s="1">
        <v>1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 t="shared" si="66"/>
        <v>9.3246410921074006</v>
      </c>
      <c r="AL57">
        <f t="shared" si="67"/>
        <v>4.064813841969943E-3</v>
      </c>
      <c r="AM57">
        <f t="shared" si="68"/>
        <v>305.12043418884275</v>
      </c>
      <c r="AN57">
        <f t="shared" si="69"/>
        <v>305.71181716918943</v>
      </c>
      <c r="AO57">
        <f t="shared" si="70"/>
        <v>239.83110792060688</v>
      </c>
      <c r="AP57">
        <f t="shared" si="71"/>
        <v>0.46178509531616752</v>
      </c>
      <c r="AQ57">
        <f t="shared" si="72"/>
        <v>4.7670982222685865</v>
      </c>
      <c r="AR57">
        <f t="shared" si="73"/>
        <v>62.683596446283978</v>
      </c>
      <c r="AS57">
        <f t="shared" si="74"/>
        <v>39.443276240595502</v>
      </c>
      <c r="AT57">
        <f t="shared" si="75"/>
        <v>32.266125679016113</v>
      </c>
      <c r="AU57">
        <f t="shared" si="76"/>
        <v>4.8474829866527998</v>
      </c>
      <c r="AV57">
        <f t="shared" si="77"/>
        <v>9.8627240175462802E-2</v>
      </c>
      <c r="AW57">
        <f t="shared" si="78"/>
        <v>1.7674303233770188</v>
      </c>
      <c r="AX57">
        <f t="shared" si="79"/>
        <v>3.0800526632757812</v>
      </c>
      <c r="AY57">
        <f t="shared" si="80"/>
        <v>6.1809279995958158E-2</v>
      </c>
      <c r="AZ57">
        <f t="shared" si="81"/>
        <v>17.597040173592763</v>
      </c>
      <c r="BA57">
        <f t="shared" si="82"/>
        <v>0.58092760910710306</v>
      </c>
      <c r="BB57">
        <f t="shared" si="83"/>
        <v>35.488567171471544</v>
      </c>
      <c r="BC57">
        <f t="shared" si="84"/>
        <v>395.97791253219066</v>
      </c>
      <c r="BD57">
        <f t="shared" si="85"/>
        <v>8.0995213702480268E-3</v>
      </c>
    </row>
    <row r="58" spans="1:114" x14ac:dyDescent="0.25">
      <c r="A58" s="1">
        <v>39</v>
      </c>
      <c r="B58" s="1" t="s">
        <v>99</v>
      </c>
      <c r="C58" s="1">
        <v>1038.0000339969993</v>
      </c>
      <c r="D58" s="1">
        <v>0</v>
      </c>
      <c r="E58">
        <f t="shared" si="58"/>
        <v>9.6239286985298715</v>
      </c>
      <c r="F58">
        <f t="shared" si="59"/>
        <v>0.10157122616925705</v>
      </c>
      <c r="G58">
        <f t="shared" si="60"/>
        <v>223.71919209726667</v>
      </c>
      <c r="H58">
        <f t="shared" si="61"/>
        <v>4.108364673708679</v>
      </c>
      <c r="I58">
        <f t="shared" si="62"/>
        <v>3.0009609882748811</v>
      </c>
      <c r="J58">
        <f t="shared" si="63"/>
        <v>31.975854873657227</v>
      </c>
      <c r="K58" s="1">
        <v>0.53607411599999999</v>
      </c>
      <c r="L58">
        <f t="shared" si="64"/>
        <v>2.6196882285697791</v>
      </c>
      <c r="M58" s="1">
        <v>1</v>
      </c>
      <c r="N58">
        <f t="shared" si="65"/>
        <v>5.2393764571395582</v>
      </c>
      <c r="O58" s="1">
        <v>32.564643859863281</v>
      </c>
      <c r="P58" s="1">
        <v>31.975854873657227</v>
      </c>
      <c r="Q58" s="1">
        <v>33.029953002929687</v>
      </c>
      <c r="R58" s="1">
        <v>399.5057373046875</v>
      </c>
      <c r="S58" s="1">
        <v>398.29818725585938</v>
      </c>
      <c r="T58" s="1">
        <v>22.812276840209961</v>
      </c>
      <c r="U58" s="1">
        <v>23.242616653442383</v>
      </c>
      <c r="V58" s="1">
        <v>35.191333770751953</v>
      </c>
      <c r="W58" s="1">
        <v>35.855197906494141</v>
      </c>
      <c r="X58" s="1">
        <v>499.88372802734375</v>
      </c>
      <c r="Y58" s="1">
        <v>1498.9158935546875</v>
      </c>
      <c r="Z58" s="1">
        <v>250.50822448730469</v>
      </c>
      <c r="AA58" s="1">
        <v>76.049972534179688</v>
      </c>
      <c r="AB58" s="1">
        <v>0.98987483978271484</v>
      </c>
      <c r="AC58" s="1">
        <v>0.3310016393661499</v>
      </c>
      <c r="AD58" s="1">
        <v>1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 t="shared" si="66"/>
        <v>9.324899544811144</v>
      </c>
      <c r="AL58">
        <f t="shared" si="67"/>
        <v>4.1083646737086789E-3</v>
      </c>
      <c r="AM58">
        <f t="shared" si="68"/>
        <v>305.1258548736572</v>
      </c>
      <c r="AN58">
        <f t="shared" si="69"/>
        <v>305.71464385986326</v>
      </c>
      <c r="AO58">
        <f t="shared" si="70"/>
        <v>239.82653760820904</v>
      </c>
      <c r="AP58">
        <f t="shared" si="71"/>
        <v>0.44846240723443137</v>
      </c>
      <c r="AQ58">
        <f t="shared" si="72"/>
        <v>4.7685613463916416</v>
      </c>
      <c r="AR58">
        <f t="shared" si="73"/>
        <v>62.702998929400962</v>
      </c>
      <c r="AS58">
        <f t="shared" si="74"/>
        <v>39.46038227595858</v>
      </c>
      <c r="AT58">
        <f t="shared" si="75"/>
        <v>32.270249366760254</v>
      </c>
      <c r="AU58">
        <f t="shared" si="76"/>
        <v>4.8486123157433694</v>
      </c>
      <c r="AV58">
        <f t="shared" si="77"/>
        <v>9.9639600061447106E-2</v>
      </c>
      <c r="AW58">
        <f t="shared" si="78"/>
        <v>1.7676003581167605</v>
      </c>
      <c r="AX58">
        <f t="shared" si="79"/>
        <v>3.0810119576266088</v>
      </c>
      <c r="AY58">
        <f t="shared" si="80"/>
        <v>6.2445460878670402E-2</v>
      </c>
      <c r="AZ58">
        <f t="shared" si="81"/>
        <v>17.013838414365999</v>
      </c>
      <c r="BA58">
        <f t="shared" si="82"/>
        <v>0.56168769845179733</v>
      </c>
      <c r="BB58">
        <f t="shared" si="83"/>
        <v>35.492534561121268</v>
      </c>
      <c r="BC58">
        <f t="shared" si="84"/>
        <v>395.81844489542812</v>
      </c>
      <c r="BD58">
        <f t="shared" si="85"/>
        <v>8.6296539828147785E-3</v>
      </c>
    </row>
    <row r="59" spans="1:114" x14ac:dyDescent="0.25">
      <c r="A59" s="1">
        <v>40</v>
      </c>
      <c r="B59" s="1" t="s">
        <v>99</v>
      </c>
      <c r="C59" s="1">
        <v>1038.5000339858234</v>
      </c>
      <c r="D59" s="1">
        <v>0</v>
      </c>
      <c r="E59">
        <f t="shared" si="58"/>
        <v>10.037491319309499</v>
      </c>
      <c r="F59">
        <f t="shared" si="59"/>
        <v>0.10199663462842261</v>
      </c>
      <c r="G59">
        <f t="shared" si="60"/>
        <v>217.90029160909532</v>
      </c>
      <c r="H59">
        <f t="shared" si="61"/>
        <v>4.1269153406058781</v>
      </c>
      <c r="I59">
        <f t="shared" si="62"/>
        <v>3.002155583624539</v>
      </c>
      <c r="J59">
        <f t="shared" si="63"/>
        <v>31.980487823486328</v>
      </c>
      <c r="K59" s="1">
        <v>0.53607411599999999</v>
      </c>
      <c r="L59">
        <f t="shared" si="64"/>
        <v>2.6196882285697791</v>
      </c>
      <c r="M59" s="1">
        <v>1</v>
      </c>
      <c r="N59">
        <f t="shared" si="65"/>
        <v>5.2393764571395582</v>
      </c>
      <c r="O59" s="1">
        <v>32.567356109619141</v>
      </c>
      <c r="P59" s="1">
        <v>31.980487823486328</v>
      </c>
      <c r="Q59" s="1">
        <v>33.030139923095703</v>
      </c>
      <c r="R59" s="1">
        <v>399.510498046875</v>
      </c>
      <c r="S59" s="1">
        <v>398.25784301757812</v>
      </c>
      <c r="T59" s="1">
        <v>22.811042785644531</v>
      </c>
      <c r="U59" s="1">
        <v>23.243318557739258</v>
      </c>
      <c r="V59" s="1">
        <v>35.184108734130859</v>
      </c>
      <c r="W59" s="1">
        <v>35.850856781005859</v>
      </c>
      <c r="X59" s="1">
        <v>499.89166259765625</v>
      </c>
      <c r="Y59" s="1">
        <v>1498.9224853515625</v>
      </c>
      <c r="Z59" s="1">
        <v>251.23149108886719</v>
      </c>
      <c r="AA59" s="1">
        <v>76.050094604492187</v>
      </c>
      <c r="AB59" s="1">
        <v>0.98987483978271484</v>
      </c>
      <c r="AC59" s="1">
        <v>0.3310016393661499</v>
      </c>
      <c r="AD59" s="1">
        <v>1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 t="shared" si="66"/>
        <v>9.3250475573727609</v>
      </c>
      <c r="AL59">
        <f t="shared" si="67"/>
        <v>4.1269153406058778E-3</v>
      </c>
      <c r="AM59">
        <f t="shared" si="68"/>
        <v>305.13048782348631</v>
      </c>
      <c r="AN59">
        <f t="shared" si="69"/>
        <v>305.71735610961912</v>
      </c>
      <c r="AO59">
        <f t="shared" si="70"/>
        <v>239.82759229568546</v>
      </c>
      <c r="AP59">
        <f t="shared" si="71"/>
        <v>0.44273991188087169</v>
      </c>
      <c r="AQ59">
        <f t="shared" si="72"/>
        <v>4.7698121588629583</v>
      </c>
      <c r="AR59">
        <f t="shared" si="73"/>
        <v>62.719345500738029</v>
      </c>
      <c r="AS59">
        <f t="shared" si="74"/>
        <v>39.476026942998772</v>
      </c>
      <c r="AT59">
        <f t="shared" si="75"/>
        <v>32.273921966552734</v>
      </c>
      <c r="AU59">
        <f t="shared" si="76"/>
        <v>4.8496183009378857</v>
      </c>
      <c r="AV59">
        <f t="shared" si="77"/>
        <v>0.1000489493990277</v>
      </c>
      <c r="AW59">
        <f t="shared" si="78"/>
        <v>1.7676565752384195</v>
      </c>
      <c r="AX59">
        <f t="shared" si="79"/>
        <v>3.0819617256994665</v>
      </c>
      <c r="AY59">
        <f t="shared" si="80"/>
        <v>6.2702711696897451E-2</v>
      </c>
      <c r="AZ59">
        <f t="shared" si="81"/>
        <v>16.571337791218134</v>
      </c>
      <c r="BA59">
        <f t="shared" si="82"/>
        <v>0.5471337110603437</v>
      </c>
      <c r="BB59">
        <f t="shared" si="83"/>
        <v>35.488342600045499</v>
      </c>
      <c r="BC59">
        <f t="shared" si="84"/>
        <v>395.67154035505371</v>
      </c>
      <c r="BD59">
        <f t="shared" si="85"/>
        <v>9.0027685707440956E-3</v>
      </c>
    </row>
    <row r="60" spans="1:114" x14ac:dyDescent="0.25">
      <c r="A60" s="1">
        <v>41</v>
      </c>
      <c r="B60" s="1" t="s">
        <v>100</v>
      </c>
      <c r="C60" s="1">
        <v>1039.0000339746475</v>
      </c>
      <c r="D60" s="1">
        <v>0</v>
      </c>
      <c r="E60">
        <f t="shared" si="58"/>
        <v>10.026155246504681</v>
      </c>
      <c r="F60">
        <f t="shared" si="59"/>
        <v>0.10297289916146929</v>
      </c>
      <c r="G60">
        <f t="shared" si="60"/>
        <v>219.51325279413894</v>
      </c>
      <c r="H60">
        <f t="shared" si="61"/>
        <v>4.1667418198026498</v>
      </c>
      <c r="I60">
        <f t="shared" si="62"/>
        <v>3.0029392946183107</v>
      </c>
      <c r="J60">
        <f t="shared" si="63"/>
        <v>31.984392166137695</v>
      </c>
      <c r="K60" s="1">
        <v>0.53607411599999999</v>
      </c>
      <c r="L60">
        <f t="shared" si="64"/>
        <v>2.6196882285697791</v>
      </c>
      <c r="M60" s="1">
        <v>1</v>
      </c>
      <c r="N60">
        <f t="shared" si="65"/>
        <v>5.2393764571395582</v>
      </c>
      <c r="O60" s="1">
        <v>32.570438385009766</v>
      </c>
      <c r="P60" s="1">
        <v>31.984392166137695</v>
      </c>
      <c r="Q60" s="1">
        <v>33.029834747314453</v>
      </c>
      <c r="R60" s="1">
        <v>399.50985717773437</v>
      </c>
      <c r="S60" s="1">
        <v>398.2567138671875</v>
      </c>
      <c r="T60" s="1">
        <v>22.810224533081055</v>
      </c>
      <c r="U60" s="1">
        <v>23.246671676635742</v>
      </c>
      <c r="V60" s="1">
        <v>35.177040100097656</v>
      </c>
      <c r="W60" s="1">
        <v>35.850112915039063</v>
      </c>
      <c r="X60" s="1">
        <v>499.8902587890625</v>
      </c>
      <c r="Y60" s="1">
        <v>1498.7572021484375</v>
      </c>
      <c r="Z60" s="1">
        <v>251.52572631835937</v>
      </c>
      <c r="AA60" s="1">
        <v>76.050765991210937</v>
      </c>
      <c r="AB60" s="1">
        <v>0.98987483978271484</v>
      </c>
      <c r="AC60" s="1">
        <v>0.3310016393661499</v>
      </c>
      <c r="AD60" s="1">
        <v>0.66666668653488159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111115</v>
      </c>
      <c r="AK60">
        <f t="shared" si="66"/>
        <v>9.3250213705349356</v>
      </c>
      <c r="AL60">
        <f t="shared" si="67"/>
        <v>4.1667418198026501E-3</v>
      </c>
      <c r="AM60">
        <f t="shared" si="68"/>
        <v>305.13439216613767</v>
      </c>
      <c r="AN60">
        <f t="shared" si="69"/>
        <v>305.72043838500974</v>
      </c>
      <c r="AO60">
        <f t="shared" si="70"/>
        <v>239.80114698377656</v>
      </c>
      <c r="AP60">
        <f t="shared" si="71"/>
        <v>0.43053491182766207</v>
      </c>
      <c r="AQ60">
        <f t="shared" si="72"/>
        <v>4.7708664823726465</v>
      </c>
      <c r="AR60">
        <f t="shared" si="73"/>
        <v>62.732655223012586</v>
      </c>
      <c r="AS60">
        <f t="shared" si="74"/>
        <v>39.485983546376843</v>
      </c>
      <c r="AT60">
        <f t="shared" si="75"/>
        <v>32.27741527557373</v>
      </c>
      <c r="AU60">
        <f t="shared" si="76"/>
        <v>4.850575344038675</v>
      </c>
      <c r="AV60">
        <f t="shared" si="77"/>
        <v>0.10098811358221624</v>
      </c>
      <c r="AW60">
        <f t="shared" si="78"/>
        <v>1.7679271877543361</v>
      </c>
      <c r="AX60">
        <f t="shared" si="79"/>
        <v>3.0826481562843391</v>
      </c>
      <c r="AY60">
        <f t="shared" si="80"/>
        <v>6.3292940374664319E-2</v>
      </c>
      <c r="AZ60">
        <f t="shared" si="81"/>
        <v>16.694151020216591</v>
      </c>
      <c r="BA60">
        <f t="shared" si="82"/>
        <v>0.55118531628155609</v>
      </c>
      <c r="BB60">
        <f t="shared" si="83"/>
        <v>35.496989991328931</v>
      </c>
      <c r="BC60">
        <f t="shared" si="84"/>
        <v>395.67333210534883</v>
      </c>
      <c r="BD60">
        <f t="shared" si="85"/>
        <v>8.9947515679911442E-3</v>
      </c>
    </row>
    <row r="61" spans="1:114" x14ac:dyDescent="0.25">
      <c r="A61" s="1">
        <v>42</v>
      </c>
      <c r="B61" s="1" t="s">
        <v>101</v>
      </c>
      <c r="C61" s="1">
        <v>1039.5000339634717</v>
      </c>
      <c r="D61" s="1">
        <v>0</v>
      </c>
      <c r="E61">
        <f t="shared" si="58"/>
        <v>10.250252073870335</v>
      </c>
      <c r="F61">
        <f t="shared" si="59"/>
        <v>0.10301274280850362</v>
      </c>
      <c r="G61">
        <f t="shared" si="60"/>
        <v>216.11343349757001</v>
      </c>
      <c r="H61">
        <f t="shared" si="61"/>
        <v>4.1700980773630407</v>
      </c>
      <c r="I61">
        <f t="shared" si="62"/>
        <v>3.004186482544176</v>
      </c>
      <c r="J61">
        <f t="shared" si="63"/>
        <v>31.988887786865234</v>
      </c>
      <c r="K61" s="1">
        <v>0.53607411599999999</v>
      </c>
      <c r="L61">
        <f t="shared" si="64"/>
        <v>2.6196882285697791</v>
      </c>
      <c r="M61" s="1">
        <v>1</v>
      </c>
      <c r="N61">
        <f t="shared" si="65"/>
        <v>5.2393764571395582</v>
      </c>
      <c r="O61" s="1">
        <v>32.573108673095703</v>
      </c>
      <c r="P61" s="1">
        <v>31.988887786865234</v>
      </c>
      <c r="Q61" s="1">
        <v>33.030010223388672</v>
      </c>
      <c r="R61" s="1">
        <v>399.50906372070312</v>
      </c>
      <c r="S61" s="1">
        <v>398.23178100585937</v>
      </c>
      <c r="T61" s="1">
        <v>22.809501647949219</v>
      </c>
      <c r="U61" s="1">
        <v>23.246292114257812</v>
      </c>
      <c r="V61" s="1">
        <v>35.170551300048828</v>
      </c>
      <c r="W61" s="1">
        <v>35.844047546386719</v>
      </c>
      <c r="X61" s="1">
        <v>499.89987182617187</v>
      </c>
      <c r="Y61" s="1">
        <v>1498.71728515625</v>
      </c>
      <c r="Z61" s="1">
        <v>251.86941528320312</v>
      </c>
      <c r="AA61" s="1">
        <v>76.050590515136719</v>
      </c>
      <c r="AB61" s="1">
        <v>0.98987483978271484</v>
      </c>
      <c r="AC61" s="1">
        <v>0.3310016393661499</v>
      </c>
      <c r="AD61" s="1">
        <v>0.66666668653488159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0.15999999642372131</v>
      </c>
      <c r="AJ61" s="1">
        <v>111115</v>
      </c>
      <c r="AK61">
        <f t="shared" si="66"/>
        <v>9.3252006934461242</v>
      </c>
      <c r="AL61">
        <f t="shared" si="67"/>
        <v>4.170098077363041E-3</v>
      </c>
      <c r="AM61">
        <f t="shared" si="68"/>
        <v>305.13888778686521</v>
      </c>
      <c r="AN61">
        <f t="shared" si="69"/>
        <v>305.72310867309568</v>
      </c>
      <c r="AO61">
        <f t="shared" si="70"/>
        <v>239.79476026516932</v>
      </c>
      <c r="AP61">
        <f t="shared" si="71"/>
        <v>0.42933140368727757</v>
      </c>
      <c r="AQ61">
        <f t="shared" si="72"/>
        <v>4.7720807251208486</v>
      </c>
      <c r="AR61">
        <f t="shared" si="73"/>
        <v>62.748766219915659</v>
      </c>
      <c r="AS61">
        <f t="shared" si="74"/>
        <v>39.502474105657846</v>
      </c>
      <c r="AT61">
        <f t="shared" si="75"/>
        <v>32.280998229980469</v>
      </c>
      <c r="AU61">
        <f t="shared" si="76"/>
        <v>4.8515571175755738</v>
      </c>
      <c r="AV61">
        <f t="shared" si="77"/>
        <v>0.10102643578672504</v>
      </c>
      <c r="AW61">
        <f t="shared" si="78"/>
        <v>1.7678942425766726</v>
      </c>
      <c r="AX61">
        <f t="shared" si="79"/>
        <v>3.0836628749989012</v>
      </c>
      <c r="AY61">
        <f t="shared" si="80"/>
        <v>6.3317025058468895E-2</v>
      </c>
      <c r="AZ61">
        <f t="shared" si="81"/>
        <v>16.435554235743929</v>
      </c>
      <c r="BA61">
        <f t="shared" si="82"/>
        <v>0.54268253767117158</v>
      </c>
      <c r="BB61">
        <f t="shared" si="83"/>
        <v>35.486570779032746</v>
      </c>
      <c r="BC61">
        <f t="shared" si="84"/>
        <v>395.59065750329665</v>
      </c>
      <c r="BD61">
        <f t="shared" si="85"/>
        <v>9.1950173449001533E-3</v>
      </c>
    </row>
    <row r="62" spans="1:114" x14ac:dyDescent="0.25">
      <c r="A62" s="1">
        <v>43</v>
      </c>
      <c r="B62" s="1" t="s">
        <v>101</v>
      </c>
      <c r="C62" s="1">
        <v>1040.5000339411199</v>
      </c>
      <c r="D62" s="1">
        <v>0</v>
      </c>
      <c r="E62">
        <f t="shared" si="58"/>
        <v>10.069540935818322</v>
      </c>
      <c r="F62">
        <f t="shared" si="59"/>
        <v>0.10294777168847478</v>
      </c>
      <c r="G62">
        <f t="shared" si="60"/>
        <v>218.74206295371596</v>
      </c>
      <c r="H62">
        <f t="shared" si="61"/>
        <v>4.1715565824030012</v>
      </c>
      <c r="I62">
        <f t="shared" si="62"/>
        <v>3.0070437924650788</v>
      </c>
      <c r="J62">
        <f t="shared" si="63"/>
        <v>31.998456954956055</v>
      </c>
      <c r="K62" s="1">
        <v>0.53607411599999999</v>
      </c>
      <c r="L62">
        <f t="shared" si="64"/>
        <v>2.6196882285697791</v>
      </c>
      <c r="M62" s="1">
        <v>1</v>
      </c>
      <c r="N62">
        <f t="shared" si="65"/>
        <v>5.2393764571395582</v>
      </c>
      <c r="O62" s="1">
        <v>32.578590393066406</v>
      </c>
      <c r="P62" s="1">
        <v>31.998456954956055</v>
      </c>
      <c r="Q62" s="1">
        <v>33.029247283935547</v>
      </c>
      <c r="R62" s="1">
        <v>399.4686279296875</v>
      </c>
      <c r="S62" s="1">
        <v>398.21063232421875</v>
      </c>
      <c r="T62" s="1">
        <v>22.805801391601563</v>
      </c>
      <c r="U62" s="1">
        <v>23.242759704589844</v>
      </c>
      <c r="V62" s="1">
        <v>35.153923034667969</v>
      </c>
      <c r="W62" s="1">
        <v>35.827468872070313</v>
      </c>
      <c r="X62" s="1">
        <v>499.88442993164062</v>
      </c>
      <c r="Y62" s="1">
        <v>1498.7159423828125</v>
      </c>
      <c r="Z62" s="1">
        <v>248.34835815429687</v>
      </c>
      <c r="AA62" s="1">
        <v>76.050453186035156</v>
      </c>
      <c r="AB62" s="1">
        <v>0.98987483978271484</v>
      </c>
      <c r="AC62" s="1">
        <v>0.3310016393661499</v>
      </c>
      <c r="AD62" s="1">
        <v>0.66666668653488159</v>
      </c>
      <c r="AE62" s="1">
        <v>-0.21956524252891541</v>
      </c>
      <c r="AF62" s="1">
        <v>2.737391471862793</v>
      </c>
      <c r="AG62" s="1">
        <v>1</v>
      </c>
      <c r="AH62" s="1">
        <v>0</v>
      </c>
      <c r="AI62" s="1">
        <v>0.15999999642372131</v>
      </c>
      <c r="AJ62" s="1">
        <v>111115</v>
      </c>
      <c r="AK62">
        <f t="shared" si="66"/>
        <v>9.3249126382300567</v>
      </c>
      <c r="AL62">
        <f t="shared" si="67"/>
        <v>4.1715565824030016E-3</v>
      </c>
      <c r="AM62">
        <f t="shared" si="68"/>
        <v>305.14845695495603</v>
      </c>
      <c r="AN62">
        <f t="shared" si="69"/>
        <v>305.72859039306638</v>
      </c>
      <c r="AO62">
        <f t="shared" si="70"/>
        <v>239.79454542142412</v>
      </c>
      <c r="AP62">
        <f t="shared" si="71"/>
        <v>0.42855065005381276</v>
      </c>
      <c r="AQ62">
        <f t="shared" si="72"/>
        <v>4.774666201293253</v>
      </c>
      <c r="AR62">
        <f t="shared" si="73"/>
        <v>62.782876383569082</v>
      </c>
      <c r="AS62">
        <f t="shared" si="74"/>
        <v>39.540116678979238</v>
      </c>
      <c r="AT62">
        <f t="shared" si="75"/>
        <v>32.28852367401123</v>
      </c>
      <c r="AU62">
        <f t="shared" si="76"/>
        <v>4.8536197448889977</v>
      </c>
      <c r="AV62">
        <f t="shared" si="77"/>
        <v>0.10096394531596964</v>
      </c>
      <c r="AW62">
        <f t="shared" si="78"/>
        <v>1.7676224088281742</v>
      </c>
      <c r="AX62">
        <f t="shared" si="79"/>
        <v>3.0859973360608235</v>
      </c>
      <c r="AY62">
        <f t="shared" si="80"/>
        <v>6.327775116367429E-2</v>
      </c>
      <c r="AZ62">
        <f t="shared" si="81"/>
        <v>16.635433018478331</v>
      </c>
      <c r="BA62">
        <f t="shared" si="82"/>
        <v>0.54931246229412212</v>
      </c>
      <c r="BB62">
        <f t="shared" si="83"/>
        <v>35.458362613943862</v>
      </c>
      <c r="BC62">
        <f t="shared" si="84"/>
        <v>395.61607162132617</v>
      </c>
      <c r="BD62">
        <f t="shared" si="85"/>
        <v>9.0251498730809007E-3</v>
      </c>
    </row>
    <row r="63" spans="1:114" x14ac:dyDescent="0.25">
      <c r="A63" s="1">
        <v>44</v>
      </c>
      <c r="B63" s="1" t="s">
        <v>102</v>
      </c>
      <c r="C63" s="1">
        <v>1041.000033929944</v>
      </c>
      <c r="D63" s="1">
        <v>0</v>
      </c>
      <c r="E63">
        <f t="shared" si="58"/>
        <v>9.8069288501605101</v>
      </c>
      <c r="F63">
        <f t="shared" si="59"/>
        <v>0.1021962082780318</v>
      </c>
      <c r="G63">
        <f t="shared" si="60"/>
        <v>221.70091032670206</v>
      </c>
      <c r="H63">
        <f t="shared" si="61"/>
        <v>4.1443046030371988</v>
      </c>
      <c r="I63">
        <f t="shared" si="62"/>
        <v>3.0089362585255492</v>
      </c>
      <c r="J63">
        <f t="shared" si="63"/>
        <v>32.005172729492187</v>
      </c>
      <c r="K63" s="1">
        <v>0.53607411599999999</v>
      </c>
      <c r="L63">
        <f t="shared" si="64"/>
        <v>2.6196882285697791</v>
      </c>
      <c r="M63" s="1">
        <v>1</v>
      </c>
      <c r="N63">
        <f t="shared" si="65"/>
        <v>5.2393764571395582</v>
      </c>
      <c r="O63" s="1">
        <v>32.581222534179688</v>
      </c>
      <c r="P63" s="1">
        <v>32.005172729492187</v>
      </c>
      <c r="Q63" s="1">
        <v>33.03033447265625</v>
      </c>
      <c r="R63" s="1">
        <v>399.48114013671875</v>
      </c>
      <c r="S63" s="1">
        <v>398.25247192382812</v>
      </c>
      <c r="T63" s="1">
        <v>22.807451248168945</v>
      </c>
      <c r="U63" s="1">
        <v>23.241548538208008</v>
      </c>
      <c r="V63" s="1">
        <v>35.151546478271484</v>
      </c>
      <c r="W63" s="1">
        <v>35.820590972900391</v>
      </c>
      <c r="X63" s="1">
        <v>499.89248657226562</v>
      </c>
      <c r="Y63" s="1">
        <v>1498.6602783203125</v>
      </c>
      <c r="Z63" s="1">
        <v>247.73712158203125</v>
      </c>
      <c r="AA63" s="1">
        <v>76.051094055175781</v>
      </c>
      <c r="AB63" s="1">
        <v>0.98987483978271484</v>
      </c>
      <c r="AC63" s="1">
        <v>0.3310016393661499</v>
      </c>
      <c r="AD63" s="1">
        <v>0.66666668653488159</v>
      </c>
      <c r="AE63" s="1">
        <v>-0.21956524252891541</v>
      </c>
      <c r="AF63" s="1">
        <v>2.737391471862793</v>
      </c>
      <c r="AG63" s="1">
        <v>1</v>
      </c>
      <c r="AH63" s="1">
        <v>0</v>
      </c>
      <c r="AI63" s="1">
        <v>0.15999999642372131</v>
      </c>
      <c r="AJ63" s="1">
        <v>111115</v>
      </c>
      <c r="AK63">
        <f t="shared" si="66"/>
        <v>9.3250629279080055</v>
      </c>
      <c r="AL63">
        <f t="shared" si="67"/>
        <v>4.1443046030371989E-3</v>
      </c>
      <c r="AM63">
        <f t="shared" si="68"/>
        <v>305.15517272949216</v>
      </c>
      <c r="AN63">
        <f t="shared" si="69"/>
        <v>305.73122253417966</v>
      </c>
      <c r="AO63">
        <f t="shared" si="70"/>
        <v>239.78563917162319</v>
      </c>
      <c r="AP63">
        <f t="shared" si="71"/>
        <v>0.43632984794660129</v>
      </c>
      <c r="AQ63">
        <f t="shared" si="72"/>
        <v>4.7764814523927397</v>
      </c>
      <c r="AR63">
        <f t="shared" si="73"/>
        <v>62.806216159459296</v>
      </c>
      <c r="AS63">
        <f t="shared" si="74"/>
        <v>39.564667621251289</v>
      </c>
      <c r="AT63">
        <f t="shared" si="75"/>
        <v>32.293197631835938</v>
      </c>
      <c r="AU63">
        <f t="shared" si="76"/>
        <v>4.8549012007639307</v>
      </c>
      <c r="AV63">
        <f t="shared" si="77"/>
        <v>0.10024096669646093</v>
      </c>
      <c r="AW63">
        <f t="shared" si="78"/>
        <v>1.7675451938671904</v>
      </c>
      <c r="AX63">
        <f t="shared" si="79"/>
        <v>3.0873560068967403</v>
      </c>
      <c r="AY63">
        <f t="shared" si="80"/>
        <v>6.282338472505325E-2</v>
      </c>
      <c r="AZ63">
        <f t="shared" si="81"/>
        <v>16.86059678337411</v>
      </c>
      <c r="BA63">
        <f t="shared" si="82"/>
        <v>0.55668432955541269</v>
      </c>
      <c r="BB63">
        <f t="shared" si="83"/>
        <v>35.432457675227582</v>
      </c>
      <c r="BC63">
        <f t="shared" si="84"/>
        <v>395.72557696676205</v>
      </c>
      <c r="BD63">
        <f t="shared" si="85"/>
        <v>8.7809232365202057E-3</v>
      </c>
    </row>
    <row r="64" spans="1:114" x14ac:dyDescent="0.25">
      <c r="A64" s="1">
        <v>45</v>
      </c>
      <c r="B64" s="1" t="s">
        <v>102</v>
      </c>
      <c r="C64" s="1">
        <v>1041.5000339187682</v>
      </c>
      <c r="D64" s="1">
        <v>0</v>
      </c>
      <c r="E64">
        <f t="shared" si="58"/>
        <v>10.007251406184492</v>
      </c>
      <c r="F64">
        <f t="shared" si="59"/>
        <v>0.10175136880864119</v>
      </c>
      <c r="G64">
        <f t="shared" si="60"/>
        <v>217.92153108029689</v>
      </c>
      <c r="H64">
        <f t="shared" si="61"/>
        <v>4.1282546555190454</v>
      </c>
      <c r="I64">
        <f t="shared" si="62"/>
        <v>3.0101261725055606</v>
      </c>
      <c r="J64">
        <f t="shared" si="63"/>
        <v>32.008922576904297</v>
      </c>
      <c r="K64" s="1">
        <v>0.53607411599999999</v>
      </c>
      <c r="L64">
        <f t="shared" si="64"/>
        <v>2.6196882285697791</v>
      </c>
      <c r="M64" s="1">
        <v>1</v>
      </c>
      <c r="N64">
        <f t="shared" si="65"/>
        <v>5.2393764571395582</v>
      </c>
      <c r="O64" s="1">
        <v>32.584579467773437</v>
      </c>
      <c r="P64" s="1">
        <v>32.008922576904297</v>
      </c>
      <c r="Q64" s="1">
        <v>33.030055999755859</v>
      </c>
      <c r="R64" s="1">
        <v>399.47918701171875</v>
      </c>
      <c r="S64" s="1">
        <v>398.22964477539062</v>
      </c>
      <c r="T64" s="1">
        <v>22.806732177734375</v>
      </c>
      <c r="U64" s="1">
        <v>23.239179611206055</v>
      </c>
      <c r="V64" s="1">
        <v>35.143867492675781</v>
      </c>
      <c r="W64" s="1">
        <v>35.810245513916016</v>
      </c>
      <c r="X64" s="1">
        <v>499.85751342773437</v>
      </c>
      <c r="Y64" s="1">
        <v>1498.6641845703125</v>
      </c>
      <c r="Z64" s="1">
        <v>247.31121826171875</v>
      </c>
      <c r="AA64" s="1">
        <v>76.05126953125</v>
      </c>
      <c r="AB64" s="1">
        <v>0.98987483978271484</v>
      </c>
      <c r="AC64" s="1">
        <v>0.3310016393661499</v>
      </c>
      <c r="AD64" s="1">
        <v>0.66666668653488159</v>
      </c>
      <c r="AE64" s="1">
        <v>-0.21956524252891541</v>
      </c>
      <c r="AF64" s="1">
        <v>2.737391471862793</v>
      </c>
      <c r="AG64" s="1">
        <v>1</v>
      </c>
      <c r="AH64" s="1">
        <v>0</v>
      </c>
      <c r="AI64" s="1">
        <v>0.15999999642372131</v>
      </c>
      <c r="AJ64" s="1">
        <v>111115</v>
      </c>
      <c r="AK64">
        <f t="shared" si="66"/>
        <v>9.32441053407873</v>
      </c>
      <c r="AL64">
        <f t="shared" si="67"/>
        <v>4.1282546555190458E-3</v>
      </c>
      <c r="AM64">
        <f t="shared" si="68"/>
        <v>305.15892257690427</v>
      </c>
      <c r="AN64">
        <f t="shared" si="69"/>
        <v>305.73457946777341</v>
      </c>
      <c r="AO64">
        <f t="shared" si="70"/>
        <v>239.78626417160922</v>
      </c>
      <c r="AP64">
        <f t="shared" si="71"/>
        <v>0.44111994236244467</v>
      </c>
      <c r="AQ64">
        <f t="shared" si="72"/>
        <v>4.7774952848025221</v>
      </c>
      <c r="AR64">
        <f t="shared" si="73"/>
        <v>62.819402151326557</v>
      </c>
      <c r="AS64">
        <f t="shared" si="74"/>
        <v>39.580222540120502</v>
      </c>
      <c r="AT64">
        <f t="shared" si="75"/>
        <v>32.296751022338867</v>
      </c>
      <c r="AU64">
        <f t="shared" si="76"/>
        <v>4.8558756284869489</v>
      </c>
      <c r="AV64">
        <f t="shared" si="77"/>
        <v>9.9812950296331179E-2</v>
      </c>
      <c r="AW64">
        <f t="shared" si="78"/>
        <v>1.7673691122969613</v>
      </c>
      <c r="AX64">
        <f t="shared" si="79"/>
        <v>3.0885065161899874</v>
      </c>
      <c r="AY64">
        <f t="shared" si="80"/>
        <v>6.2554400105214389E-2</v>
      </c>
      <c r="AZ64">
        <f t="shared" si="81"/>
        <v>16.573209096850334</v>
      </c>
      <c r="BA64">
        <f t="shared" si="82"/>
        <v>0.54722578778184361</v>
      </c>
      <c r="BB64">
        <f t="shared" si="83"/>
        <v>35.414887540688099</v>
      </c>
      <c r="BC64">
        <f t="shared" si="84"/>
        <v>395.65113385737106</v>
      </c>
      <c r="BD64">
        <f t="shared" si="85"/>
        <v>8.9575298239680263E-3</v>
      </c>
      <c r="BE64">
        <f>AVERAGE(E50:E64)</f>
        <v>9.4006055423928636</v>
      </c>
      <c r="BF64">
        <f>AVERAGE(O50:O64)</f>
        <v>32.56014684041341</v>
      </c>
      <c r="BG64">
        <f>AVERAGE(P50:P64)</f>
        <v>31.969791793823241</v>
      </c>
      <c r="BH64" t="e">
        <f>AVERAGE(B50:B64)</f>
        <v>#DIV/0!</v>
      </c>
      <c r="BI64">
        <f t="shared" ref="BI64:DJ64" si="86">AVERAGE(C50:C64)</f>
        <v>1037.4333673429985</v>
      </c>
      <c r="BJ64">
        <f t="shared" si="86"/>
        <v>0</v>
      </c>
      <c r="BK64">
        <f t="shared" si="86"/>
        <v>9.4006055423928636</v>
      </c>
      <c r="BL64">
        <f t="shared" si="86"/>
        <v>9.9907344873390758E-2</v>
      </c>
      <c r="BM64">
        <f t="shared" si="86"/>
        <v>224.89511267462163</v>
      </c>
      <c r="BN64">
        <f t="shared" si="86"/>
        <v>4.0404424869703686</v>
      </c>
      <c r="BO64">
        <f t="shared" si="86"/>
        <v>2.9995078510288655</v>
      </c>
      <c r="BP64">
        <f t="shared" si="86"/>
        <v>31.969791793823241</v>
      </c>
      <c r="BQ64">
        <f t="shared" si="86"/>
        <v>0.53607411599999999</v>
      </c>
      <c r="BR64">
        <f t="shared" si="86"/>
        <v>2.6196882285697787</v>
      </c>
      <c r="BS64">
        <f t="shared" si="86"/>
        <v>1</v>
      </c>
      <c r="BT64">
        <f t="shared" si="86"/>
        <v>5.2393764571395574</v>
      </c>
      <c r="BU64">
        <f t="shared" si="86"/>
        <v>32.56014684041341</v>
      </c>
      <c r="BV64">
        <f t="shared" si="86"/>
        <v>31.969791793823241</v>
      </c>
      <c r="BW64">
        <f t="shared" si="86"/>
        <v>33.02980244954427</v>
      </c>
      <c r="BX64">
        <f t="shared" si="86"/>
        <v>399.45366414388019</v>
      </c>
      <c r="BY64">
        <f t="shared" si="86"/>
        <v>398.27292887369794</v>
      </c>
      <c r="BZ64">
        <f t="shared" si="86"/>
        <v>22.816940180460612</v>
      </c>
      <c r="CA64">
        <f t="shared" si="86"/>
        <v>23.240183512369793</v>
      </c>
      <c r="CB64">
        <f t="shared" si="86"/>
        <v>35.207583872477215</v>
      </c>
      <c r="CC64">
        <f t="shared" si="86"/>
        <v>35.860652923583984</v>
      </c>
      <c r="CD64">
        <f t="shared" si="86"/>
        <v>499.86283569335939</v>
      </c>
      <c r="CE64">
        <f t="shared" si="86"/>
        <v>1498.8611490885417</v>
      </c>
      <c r="CF64">
        <f t="shared" si="86"/>
        <v>250.70894978841145</v>
      </c>
      <c r="CG64">
        <f t="shared" si="86"/>
        <v>76.05020446777344</v>
      </c>
      <c r="CH64">
        <f t="shared" si="86"/>
        <v>0.98987483978271484</v>
      </c>
      <c r="CI64">
        <f t="shared" si="86"/>
        <v>0.3310016393661499</v>
      </c>
      <c r="CJ64">
        <f t="shared" si="86"/>
        <v>0.8888888955116272</v>
      </c>
      <c r="CK64">
        <f t="shared" si="86"/>
        <v>-0.21956524252891541</v>
      </c>
      <c r="CL64">
        <f t="shared" si="86"/>
        <v>2.737391471862793</v>
      </c>
      <c r="CM64">
        <f t="shared" si="86"/>
        <v>1</v>
      </c>
      <c r="CN64">
        <f t="shared" si="86"/>
        <v>0</v>
      </c>
      <c r="CO64">
        <f t="shared" si="86"/>
        <v>0.15999999642372131</v>
      </c>
      <c r="CP64">
        <f t="shared" si="86"/>
        <v>111115</v>
      </c>
      <c r="CQ64">
        <f t="shared" si="86"/>
        <v>9.3245098163508295</v>
      </c>
      <c r="CR64">
        <f t="shared" si="86"/>
        <v>4.0404424869703685E-3</v>
      </c>
      <c r="CS64">
        <f t="shared" si="86"/>
        <v>305.11979179382325</v>
      </c>
      <c r="CT64">
        <f t="shared" si="86"/>
        <v>305.71014684041342</v>
      </c>
      <c r="CU64">
        <f t="shared" si="86"/>
        <v>239.81777849382149</v>
      </c>
      <c r="CV64">
        <f t="shared" si="86"/>
        <v>0.46892533067425574</v>
      </c>
      <c r="CW64">
        <f t="shared" si="86"/>
        <v>4.7669285603143816</v>
      </c>
      <c r="CX64">
        <f t="shared" si="86"/>
        <v>62.681337382064342</v>
      </c>
      <c r="CY64">
        <f t="shared" si="86"/>
        <v>39.441153869694553</v>
      </c>
      <c r="CZ64">
        <f t="shared" si="86"/>
        <v>32.264969317118329</v>
      </c>
      <c r="DA64">
        <f t="shared" si="86"/>
        <v>4.847168904843822</v>
      </c>
      <c r="DB64">
        <f t="shared" si="86"/>
        <v>9.8036756600408601E-2</v>
      </c>
      <c r="DC64">
        <f t="shared" si="86"/>
        <v>1.7674207092855156</v>
      </c>
      <c r="DD64">
        <f t="shared" si="86"/>
        <v>3.0797481955583073</v>
      </c>
      <c r="DE64">
        <f t="shared" si="86"/>
        <v>6.143833030239005E-2</v>
      </c>
      <c r="DF64">
        <f t="shared" si="86"/>
        <v>17.10331618412183</v>
      </c>
      <c r="DG64">
        <f t="shared" si="86"/>
        <v>0.56467405299234308</v>
      </c>
      <c r="DH64">
        <f t="shared" si="86"/>
        <v>35.48246556451204</v>
      </c>
      <c r="DI64">
        <f t="shared" si="86"/>
        <v>395.85072890657449</v>
      </c>
      <c r="DJ64">
        <f t="shared" si="86"/>
        <v>8.4267934918783646E-3</v>
      </c>
    </row>
    <row r="65" spans="1:56" x14ac:dyDescent="0.25">
      <c r="A65" s="1" t="s">
        <v>9</v>
      </c>
      <c r="B65" s="1" t="s">
        <v>103</v>
      </c>
    </row>
    <row r="66" spans="1:56" x14ac:dyDescent="0.25">
      <c r="A66" s="1" t="s">
        <v>9</v>
      </c>
      <c r="B66" s="1" t="s">
        <v>104</v>
      </c>
    </row>
    <row r="67" spans="1:56" x14ac:dyDescent="0.25">
      <c r="A67" s="1">
        <v>46</v>
      </c>
      <c r="B67" s="1" t="s">
        <v>105</v>
      </c>
      <c r="C67" s="1">
        <v>1193.000034019351</v>
      </c>
      <c r="D67" s="1">
        <v>0</v>
      </c>
      <c r="E67">
        <f t="shared" ref="E67:E81" si="87">(R67-S67*(1000-T67)/(1000-U67))*AK67</f>
        <v>9.2382633616234795</v>
      </c>
      <c r="F67">
        <f t="shared" ref="F67:F81" si="88">IF(AV67&lt;&gt;0,1/(1/AV67-1/N67),0)</f>
        <v>9.4274742478895099E-2</v>
      </c>
      <c r="G67">
        <f t="shared" ref="G67:G81" si="89">((AY67-AL67/2)*S67-E67)/(AY67+AL67/2)</f>
        <v>216.56901373031215</v>
      </c>
      <c r="H67">
        <f t="shared" ref="H67:H81" si="90">AL67*1000</f>
        <v>4.3534250560889092</v>
      </c>
      <c r="I67">
        <f t="shared" ref="I67:I81" si="91">(AQ67-AW67)</f>
        <v>3.3939463047515464</v>
      </c>
      <c r="J67">
        <f t="shared" ref="J67:J81" si="92">(P67+AP67*D67)</f>
        <v>34.6688232421875</v>
      </c>
      <c r="K67" s="1">
        <v>0.53607411599999999</v>
      </c>
      <c r="L67">
        <f t="shared" ref="L67:L81" si="93">(K67*AE67+AF67)</f>
        <v>2.6196882285697791</v>
      </c>
      <c r="M67" s="1">
        <v>1</v>
      </c>
      <c r="N67">
        <f t="shared" ref="N67:N81" si="94">L67*(M67+1)*(M67+1)/(M67*M67+1)</f>
        <v>5.2393764571395582</v>
      </c>
      <c r="O67" s="1">
        <v>36.914752960205078</v>
      </c>
      <c r="P67" s="1">
        <v>34.6688232421875</v>
      </c>
      <c r="Q67" s="1">
        <v>38.100788116455078</v>
      </c>
      <c r="R67" s="1">
        <v>400.03610229492187</v>
      </c>
      <c r="S67" s="1">
        <v>398.859130859375</v>
      </c>
      <c r="T67" s="1">
        <v>27.840326309204102</v>
      </c>
      <c r="U67" s="1">
        <v>28.293996810913086</v>
      </c>
      <c r="V67" s="1">
        <v>33.736351013183594</v>
      </c>
      <c r="W67" s="1">
        <v>34.286102294921875</v>
      </c>
      <c r="X67" s="1">
        <v>499.86215209960937</v>
      </c>
      <c r="Y67" s="1">
        <v>1499.6236572265625</v>
      </c>
      <c r="Z67" s="1">
        <v>255.00503540039062</v>
      </c>
      <c r="AA67" s="1">
        <v>76.046478271484375</v>
      </c>
      <c r="AB67" s="1">
        <v>0.75446224212646484</v>
      </c>
      <c r="AC67" s="1">
        <v>0.27365338802337646</v>
      </c>
      <c r="AD67" s="1">
        <v>1</v>
      </c>
      <c r="AE67" s="1">
        <v>-0.21956524252891541</v>
      </c>
      <c r="AF67" s="1">
        <v>2.737391471862793</v>
      </c>
      <c r="AG67" s="1">
        <v>1</v>
      </c>
      <c r="AH67" s="1">
        <v>0</v>
      </c>
      <c r="AI67" s="1">
        <v>0.15999999642372131</v>
      </c>
      <c r="AJ67" s="1">
        <v>111115</v>
      </c>
      <c r="AK67">
        <f t="shared" ref="AK67:AK81" si="95">X67*0.000001/(K67*0.0001)</f>
        <v>9.3244970644993668</v>
      </c>
      <c r="AL67">
        <f t="shared" ref="AL67:AL81" si="96">(U67-T67)/(1000-U67)*AK67</f>
        <v>4.3534250560889089E-3</v>
      </c>
      <c r="AM67">
        <f t="shared" ref="AM67:AM81" si="97">(P67+273.15)</f>
        <v>307.81882324218748</v>
      </c>
      <c r="AN67">
        <f t="shared" ref="AN67:AN81" si="98">(O67+273.15)</f>
        <v>310.06475296020506</v>
      </c>
      <c r="AO67">
        <f t="shared" ref="AO67:AO81" si="99">(Y67*AG67+Z67*AH67)*AI67</f>
        <v>239.93977979317788</v>
      </c>
      <c r="AP67">
        <f t="shared" ref="AP67:AP81" si="100">((AO67+0.00000010773*(AN67^4-AM67^4))-AL67*44100)/(L67*51.4+0.00000043092*AM67^3)</f>
        <v>0.51957502253512766</v>
      </c>
      <c r="AQ67">
        <f t="shared" ref="AQ67:AQ81" si="101">0.61365*EXP(17.502*J67/(240.97+J67))</f>
        <v>5.5456051184460966</v>
      </c>
      <c r="AR67">
        <f t="shared" ref="AR67:AR81" si="102">AQ67*1000/AA67</f>
        <v>72.923891342455065</v>
      </c>
      <c r="AS67">
        <f t="shared" ref="AS67:AS81" si="103">(AR67-U67)</f>
        <v>44.629894531541979</v>
      </c>
      <c r="AT67">
        <f t="shared" ref="AT67:AT81" si="104">IF(D67,P67,(O67+P67)/2)</f>
        <v>35.791788101196289</v>
      </c>
      <c r="AU67">
        <f t="shared" ref="AU67:AU81" si="105">0.61365*EXP(17.502*AT67/(240.97+AT67))</f>
        <v>5.900802758021654</v>
      </c>
      <c r="AV67">
        <f t="shared" ref="AV67:AV81" si="106">IF(AS67&lt;&gt;0,(1000-(AR67+U67)/2)/AS67*AL67,0)</f>
        <v>9.260839296768264E-2</v>
      </c>
      <c r="AW67">
        <f t="shared" ref="AW67:AW81" si="107">U67*AA67/1000</f>
        <v>2.1516588136945503</v>
      </c>
      <c r="AX67">
        <f t="shared" ref="AX67:AX81" si="108">(AU67-AW67)</f>
        <v>3.7491439443271037</v>
      </c>
      <c r="AY67">
        <f t="shared" ref="AY67:AY81" si="109">1/(1.6/F67+1.37/N67)</f>
        <v>5.802768510249947E-2</v>
      </c>
      <c r="AZ67">
        <f t="shared" ref="AZ67:AZ81" si="110">G67*AA67*0.001</f>
        <v>16.469310796918986</v>
      </c>
      <c r="BA67">
        <f t="shared" ref="BA67:BA81" si="111">G67/S67</f>
        <v>0.54297118199023375</v>
      </c>
      <c r="BB67">
        <f t="shared" ref="BB67:BB81" si="112">(1-AL67*AA67/AQ67/F67)*100</f>
        <v>36.676358362963143</v>
      </c>
      <c r="BC67">
        <f t="shared" ref="BC67:BC81" si="113">(S67-E67/(N67/1.35))</f>
        <v>396.47876066833885</v>
      </c>
      <c r="BD67">
        <f t="shared" ref="BD67:BD81" si="114">E67*BB67/100/BC67</f>
        <v>8.5458766348840767E-3</v>
      </c>
    </row>
    <row r="68" spans="1:56" x14ac:dyDescent="0.25">
      <c r="A68" s="1">
        <v>47</v>
      </c>
      <c r="B68" s="1" t="s">
        <v>106</v>
      </c>
      <c r="C68" s="1">
        <v>1193.000034019351</v>
      </c>
      <c r="D68" s="1">
        <v>0</v>
      </c>
      <c r="E68">
        <f t="shared" si="87"/>
        <v>9.2382633616234795</v>
      </c>
      <c r="F68">
        <f t="shared" si="88"/>
        <v>9.4274742478895099E-2</v>
      </c>
      <c r="G68">
        <f t="shared" si="89"/>
        <v>216.56901373031215</v>
      </c>
      <c r="H68">
        <f t="shared" si="90"/>
        <v>4.3534250560889092</v>
      </c>
      <c r="I68">
        <f t="shared" si="91"/>
        <v>3.3939463047515464</v>
      </c>
      <c r="J68">
        <f t="shared" si="92"/>
        <v>34.6688232421875</v>
      </c>
      <c r="K68" s="1">
        <v>0.53607411599999999</v>
      </c>
      <c r="L68">
        <f t="shared" si="93"/>
        <v>2.6196882285697791</v>
      </c>
      <c r="M68" s="1">
        <v>1</v>
      </c>
      <c r="N68">
        <f t="shared" si="94"/>
        <v>5.2393764571395582</v>
      </c>
      <c r="O68" s="1">
        <v>36.914752960205078</v>
      </c>
      <c r="P68" s="1">
        <v>34.6688232421875</v>
      </c>
      <c r="Q68" s="1">
        <v>38.100788116455078</v>
      </c>
      <c r="R68" s="1">
        <v>400.03610229492187</v>
      </c>
      <c r="S68" s="1">
        <v>398.859130859375</v>
      </c>
      <c r="T68" s="1">
        <v>27.840326309204102</v>
      </c>
      <c r="U68" s="1">
        <v>28.293996810913086</v>
      </c>
      <c r="V68" s="1">
        <v>33.736351013183594</v>
      </c>
      <c r="W68" s="1">
        <v>34.286102294921875</v>
      </c>
      <c r="X68" s="1">
        <v>499.86215209960937</v>
      </c>
      <c r="Y68" s="1">
        <v>1499.6236572265625</v>
      </c>
      <c r="Z68" s="1">
        <v>255.00503540039062</v>
      </c>
      <c r="AA68" s="1">
        <v>76.046478271484375</v>
      </c>
      <c r="AB68" s="1">
        <v>0.75446224212646484</v>
      </c>
      <c r="AC68" s="1">
        <v>0.27365338802337646</v>
      </c>
      <c r="AD68" s="1">
        <v>1</v>
      </c>
      <c r="AE68" s="1">
        <v>-0.21956524252891541</v>
      </c>
      <c r="AF68" s="1">
        <v>2.737391471862793</v>
      </c>
      <c r="AG68" s="1">
        <v>1</v>
      </c>
      <c r="AH68" s="1">
        <v>0</v>
      </c>
      <c r="AI68" s="1">
        <v>0.15999999642372131</v>
      </c>
      <c r="AJ68" s="1">
        <v>111115</v>
      </c>
      <c r="AK68">
        <f t="shared" si="95"/>
        <v>9.3244970644993668</v>
      </c>
      <c r="AL68">
        <f t="shared" si="96"/>
        <v>4.3534250560889089E-3</v>
      </c>
      <c r="AM68">
        <f t="shared" si="97"/>
        <v>307.81882324218748</v>
      </c>
      <c r="AN68">
        <f t="shared" si="98"/>
        <v>310.06475296020506</v>
      </c>
      <c r="AO68">
        <f t="shared" si="99"/>
        <v>239.93977979317788</v>
      </c>
      <c r="AP68">
        <f t="shared" si="100"/>
        <v>0.51957502253512766</v>
      </c>
      <c r="AQ68">
        <f t="shared" si="101"/>
        <v>5.5456051184460966</v>
      </c>
      <c r="AR68">
        <f t="shared" si="102"/>
        <v>72.923891342455065</v>
      </c>
      <c r="AS68">
        <f t="shared" si="103"/>
        <v>44.629894531541979</v>
      </c>
      <c r="AT68">
        <f t="shared" si="104"/>
        <v>35.791788101196289</v>
      </c>
      <c r="AU68">
        <f t="shared" si="105"/>
        <v>5.900802758021654</v>
      </c>
      <c r="AV68">
        <f t="shared" si="106"/>
        <v>9.260839296768264E-2</v>
      </c>
      <c r="AW68">
        <f t="shared" si="107"/>
        <v>2.1516588136945503</v>
      </c>
      <c r="AX68">
        <f t="shared" si="108"/>
        <v>3.7491439443271037</v>
      </c>
      <c r="AY68">
        <f t="shared" si="109"/>
        <v>5.802768510249947E-2</v>
      </c>
      <c r="AZ68">
        <f t="shared" si="110"/>
        <v>16.469310796918986</v>
      </c>
      <c r="BA68">
        <f t="shared" si="111"/>
        <v>0.54297118199023375</v>
      </c>
      <c r="BB68">
        <f t="shared" si="112"/>
        <v>36.676358362963143</v>
      </c>
      <c r="BC68">
        <f t="shared" si="113"/>
        <v>396.47876066833885</v>
      </c>
      <c r="BD68">
        <f t="shared" si="114"/>
        <v>8.5458766348840767E-3</v>
      </c>
    </row>
    <row r="69" spans="1:56" x14ac:dyDescent="0.25">
      <c r="A69" s="1">
        <v>48</v>
      </c>
      <c r="B69" s="1" t="s">
        <v>106</v>
      </c>
      <c r="C69" s="1">
        <v>1193.000034019351</v>
      </c>
      <c r="D69" s="1">
        <v>0</v>
      </c>
      <c r="E69">
        <f t="shared" si="87"/>
        <v>9.2382633616234795</v>
      </c>
      <c r="F69">
        <f t="shared" si="88"/>
        <v>9.4274742478895099E-2</v>
      </c>
      <c r="G69">
        <f t="shared" si="89"/>
        <v>216.56901373031215</v>
      </c>
      <c r="H69">
        <f t="shared" si="90"/>
        <v>4.3534250560889092</v>
      </c>
      <c r="I69">
        <f t="shared" si="91"/>
        <v>3.3939463047515464</v>
      </c>
      <c r="J69">
        <f t="shared" si="92"/>
        <v>34.6688232421875</v>
      </c>
      <c r="K69" s="1">
        <v>0.53607411599999999</v>
      </c>
      <c r="L69">
        <f t="shared" si="93"/>
        <v>2.6196882285697791</v>
      </c>
      <c r="M69" s="1">
        <v>1</v>
      </c>
      <c r="N69">
        <f t="shared" si="94"/>
        <v>5.2393764571395582</v>
      </c>
      <c r="O69" s="1">
        <v>36.914752960205078</v>
      </c>
      <c r="P69" s="1">
        <v>34.6688232421875</v>
      </c>
      <c r="Q69" s="1">
        <v>38.100788116455078</v>
      </c>
      <c r="R69" s="1">
        <v>400.03610229492187</v>
      </c>
      <c r="S69" s="1">
        <v>398.859130859375</v>
      </c>
      <c r="T69" s="1">
        <v>27.840326309204102</v>
      </c>
      <c r="U69" s="1">
        <v>28.293996810913086</v>
      </c>
      <c r="V69" s="1">
        <v>33.736351013183594</v>
      </c>
      <c r="W69" s="1">
        <v>34.286102294921875</v>
      </c>
      <c r="X69" s="1">
        <v>499.86215209960937</v>
      </c>
      <c r="Y69" s="1">
        <v>1499.6236572265625</v>
      </c>
      <c r="Z69" s="1">
        <v>255.00503540039062</v>
      </c>
      <c r="AA69" s="1">
        <v>76.046478271484375</v>
      </c>
      <c r="AB69" s="1">
        <v>0.75446224212646484</v>
      </c>
      <c r="AC69" s="1">
        <v>0.27365338802337646</v>
      </c>
      <c r="AD69" s="1">
        <v>1</v>
      </c>
      <c r="AE69" s="1">
        <v>-0.21956524252891541</v>
      </c>
      <c r="AF69" s="1">
        <v>2.737391471862793</v>
      </c>
      <c r="AG69" s="1">
        <v>1</v>
      </c>
      <c r="AH69" s="1">
        <v>0</v>
      </c>
      <c r="AI69" s="1">
        <v>0.15999999642372131</v>
      </c>
      <c r="AJ69" s="1">
        <v>111115</v>
      </c>
      <c r="AK69">
        <f t="shared" si="95"/>
        <v>9.3244970644993668</v>
      </c>
      <c r="AL69">
        <f t="shared" si="96"/>
        <v>4.3534250560889089E-3</v>
      </c>
      <c r="AM69">
        <f t="shared" si="97"/>
        <v>307.81882324218748</v>
      </c>
      <c r="AN69">
        <f t="shared" si="98"/>
        <v>310.06475296020506</v>
      </c>
      <c r="AO69">
        <f t="shared" si="99"/>
        <v>239.93977979317788</v>
      </c>
      <c r="AP69">
        <f t="shared" si="100"/>
        <v>0.51957502253512766</v>
      </c>
      <c r="AQ69">
        <f t="shared" si="101"/>
        <v>5.5456051184460966</v>
      </c>
      <c r="AR69">
        <f t="shared" si="102"/>
        <v>72.923891342455065</v>
      </c>
      <c r="AS69">
        <f t="shared" si="103"/>
        <v>44.629894531541979</v>
      </c>
      <c r="AT69">
        <f t="shared" si="104"/>
        <v>35.791788101196289</v>
      </c>
      <c r="AU69">
        <f t="shared" si="105"/>
        <v>5.900802758021654</v>
      </c>
      <c r="AV69">
        <f t="shared" si="106"/>
        <v>9.260839296768264E-2</v>
      </c>
      <c r="AW69">
        <f t="shared" si="107"/>
        <v>2.1516588136945503</v>
      </c>
      <c r="AX69">
        <f t="shared" si="108"/>
        <v>3.7491439443271037</v>
      </c>
      <c r="AY69">
        <f t="shared" si="109"/>
        <v>5.802768510249947E-2</v>
      </c>
      <c r="AZ69">
        <f t="shared" si="110"/>
        <v>16.469310796918986</v>
      </c>
      <c r="BA69">
        <f t="shared" si="111"/>
        <v>0.54297118199023375</v>
      </c>
      <c r="BB69">
        <f t="shared" si="112"/>
        <v>36.676358362963143</v>
      </c>
      <c r="BC69">
        <f t="shared" si="113"/>
        <v>396.47876066833885</v>
      </c>
      <c r="BD69">
        <f t="shared" si="114"/>
        <v>8.5458766348840767E-3</v>
      </c>
    </row>
    <row r="70" spans="1:56" x14ac:dyDescent="0.25">
      <c r="A70" s="1">
        <v>49</v>
      </c>
      <c r="B70" s="1" t="s">
        <v>106</v>
      </c>
      <c r="C70" s="1">
        <v>1193.5000340081751</v>
      </c>
      <c r="D70" s="1">
        <v>0</v>
      </c>
      <c r="E70">
        <f t="shared" si="87"/>
        <v>9.7473352348576636</v>
      </c>
      <c r="F70">
        <f t="shared" si="88"/>
        <v>9.3777289856526114E-2</v>
      </c>
      <c r="G70">
        <f t="shared" si="89"/>
        <v>207.23961419661529</v>
      </c>
      <c r="H70">
        <f t="shared" si="90"/>
        <v>4.3317028793648387</v>
      </c>
      <c r="I70">
        <f t="shared" si="91"/>
        <v>3.3946052589142726</v>
      </c>
      <c r="J70">
        <f t="shared" si="92"/>
        <v>34.670307159423828</v>
      </c>
      <c r="K70" s="1">
        <v>0.53607411599999999</v>
      </c>
      <c r="L70">
        <f t="shared" si="93"/>
        <v>2.6196882285697791</v>
      </c>
      <c r="M70" s="1">
        <v>1</v>
      </c>
      <c r="N70">
        <f t="shared" si="94"/>
        <v>5.2393764571395582</v>
      </c>
      <c r="O70" s="1">
        <v>36.917064666748047</v>
      </c>
      <c r="P70" s="1">
        <v>34.670307159423828</v>
      </c>
      <c r="Q70" s="1">
        <v>38.100826263427734</v>
      </c>
      <c r="R70" s="1">
        <v>400.06463623046875</v>
      </c>
      <c r="S70" s="1">
        <v>398.83401489257812</v>
      </c>
      <c r="T70" s="1">
        <v>27.839912414550781</v>
      </c>
      <c r="U70" s="1">
        <v>28.291318893432617</v>
      </c>
      <c r="V70" s="1">
        <v>33.731613159179687</v>
      </c>
      <c r="W70" s="1">
        <v>34.278553009033203</v>
      </c>
      <c r="X70" s="1">
        <v>499.86392211914062</v>
      </c>
      <c r="Y70" s="1">
        <v>1499.646240234375</v>
      </c>
      <c r="Z70" s="1">
        <v>255.03376770019531</v>
      </c>
      <c r="AA70" s="1">
        <v>76.046531677246094</v>
      </c>
      <c r="AB70" s="1">
        <v>0.75446224212646484</v>
      </c>
      <c r="AC70" s="1">
        <v>0.27365338802337646</v>
      </c>
      <c r="AD70" s="1">
        <v>1</v>
      </c>
      <c r="AE70" s="1">
        <v>-0.21956524252891541</v>
      </c>
      <c r="AF70" s="1">
        <v>2.737391471862793</v>
      </c>
      <c r="AG70" s="1">
        <v>1</v>
      </c>
      <c r="AH70" s="1">
        <v>0</v>
      </c>
      <c r="AI70" s="1">
        <v>0.15999999642372131</v>
      </c>
      <c r="AJ70" s="1">
        <v>111115</v>
      </c>
      <c r="AK70">
        <f t="shared" si="95"/>
        <v>9.3245300826861897</v>
      </c>
      <c r="AL70">
        <f t="shared" si="96"/>
        <v>4.3317028793648385E-3</v>
      </c>
      <c r="AM70">
        <f t="shared" si="97"/>
        <v>307.82030715942381</v>
      </c>
      <c r="AN70">
        <f t="shared" si="98"/>
        <v>310.06706466674802</v>
      </c>
      <c r="AO70">
        <f t="shared" si="99"/>
        <v>239.94339307434711</v>
      </c>
      <c r="AP70">
        <f t="shared" si="100"/>
        <v>0.5261808342240254</v>
      </c>
      <c r="AQ70">
        <f t="shared" si="101"/>
        <v>5.546061937334767</v>
      </c>
      <c r="AR70">
        <f t="shared" si="102"/>
        <v>72.929847226605418</v>
      </c>
      <c r="AS70">
        <f t="shared" si="103"/>
        <v>44.6385283331728</v>
      </c>
      <c r="AT70">
        <f t="shared" si="104"/>
        <v>35.793685913085938</v>
      </c>
      <c r="AU70">
        <f t="shared" si="105"/>
        <v>5.9014193847918923</v>
      </c>
      <c r="AV70">
        <f t="shared" si="106"/>
        <v>9.21283255644713E-2</v>
      </c>
      <c r="AW70">
        <f t="shared" si="107"/>
        <v>2.1514566784204945</v>
      </c>
      <c r="AX70">
        <f t="shared" si="108"/>
        <v>3.7499627063713978</v>
      </c>
      <c r="AY70">
        <f t="shared" si="109"/>
        <v>5.7726116404231073E-2</v>
      </c>
      <c r="AZ70">
        <f t="shared" si="110"/>
        <v>15.759853885783166</v>
      </c>
      <c r="BA70">
        <f t="shared" si="111"/>
        <v>0.51961369005207136</v>
      </c>
      <c r="BB70">
        <f t="shared" si="112"/>
        <v>36.663264032043841</v>
      </c>
      <c r="BC70">
        <f t="shared" si="113"/>
        <v>396.3224750796436</v>
      </c>
      <c r="BD70">
        <f t="shared" si="114"/>
        <v>9.0171299332094373E-3</v>
      </c>
    </row>
    <row r="71" spans="1:56" x14ac:dyDescent="0.25">
      <c r="A71" s="1">
        <v>50</v>
      </c>
      <c r="B71" s="1" t="s">
        <v>107</v>
      </c>
      <c r="C71" s="1">
        <v>1194.0000339969993</v>
      </c>
      <c r="D71" s="1">
        <v>0</v>
      </c>
      <c r="E71">
        <f t="shared" si="87"/>
        <v>9.4089602254103273</v>
      </c>
      <c r="F71">
        <f t="shared" si="88"/>
        <v>9.3898085414960045E-2</v>
      </c>
      <c r="G71">
        <f t="shared" si="89"/>
        <v>213.08901485540756</v>
      </c>
      <c r="H71">
        <f t="shared" si="90"/>
        <v>4.338213647610262</v>
      </c>
      <c r="I71">
        <f t="shared" si="91"/>
        <v>3.3953839096686269</v>
      </c>
      <c r="J71">
        <f t="shared" si="92"/>
        <v>34.672863006591797</v>
      </c>
      <c r="K71" s="1">
        <v>0.53607411599999999</v>
      </c>
      <c r="L71">
        <f t="shared" si="93"/>
        <v>2.6196882285697791</v>
      </c>
      <c r="M71" s="1">
        <v>1</v>
      </c>
      <c r="N71">
        <f t="shared" si="94"/>
        <v>5.2393764571395582</v>
      </c>
      <c r="O71" s="1">
        <v>36.920173645019531</v>
      </c>
      <c r="P71" s="1">
        <v>34.672863006591797</v>
      </c>
      <c r="Q71" s="1">
        <v>38.100921630859375</v>
      </c>
      <c r="R71" s="1">
        <v>400.03485107421875</v>
      </c>
      <c r="S71" s="1">
        <v>398.84024047851562</v>
      </c>
      <c r="T71" s="1">
        <v>27.839408874511719</v>
      </c>
      <c r="U71" s="1">
        <v>28.291492462158203</v>
      </c>
      <c r="V71" s="1">
        <v>33.725193023681641</v>
      </c>
      <c r="W71" s="1">
        <v>34.272861480712891</v>
      </c>
      <c r="X71" s="1">
        <v>499.8653564453125</v>
      </c>
      <c r="Y71" s="1">
        <v>1499.65185546875</v>
      </c>
      <c r="Z71" s="1">
        <v>255.18380737304687</v>
      </c>
      <c r="AA71" s="1">
        <v>76.046356201171875</v>
      </c>
      <c r="AB71" s="1">
        <v>0.75446224212646484</v>
      </c>
      <c r="AC71" s="1">
        <v>0.27365338802337646</v>
      </c>
      <c r="AD71" s="1">
        <v>1</v>
      </c>
      <c r="AE71" s="1">
        <v>-0.21956524252891541</v>
      </c>
      <c r="AF71" s="1">
        <v>2.737391471862793</v>
      </c>
      <c r="AG71" s="1">
        <v>1</v>
      </c>
      <c r="AH71" s="1">
        <v>0</v>
      </c>
      <c r="AI71" s="1">
        <v>0.15999999642372131</v>
      </c>
      <c r="AJ71" s="1">
        <v>111115</v>
      </c>
      <c r="AK71">
        <f t="shared" si="95"/>
        <v>9.3245568388030957</v>
      </c>
      <c r="AL71">
        <f t="shared" si="96"/>
        <v>4.3382136476102619E-3</v>
      </c>
      <c r="AM71">
        <f t="shared" si="97"/>
        <v>307.82286300659177</v>
      </c>
      <c r="AN71">
        <f t="shared" si="98"/>
        <v>310.07017364501951</v>
      </c>
      <c r="AO71">
        <f t="shared" si="99"/>
        <v>239.94429151182703</v>
      </c>
      <c r="AP71">
        <f t="shared" si="100"/>
        <v>0.5242885966742471</v>
      </c>
      <c r="AQ71">
        <f t="shared" si="101"/>
        <v>5.5468488229086788</v>
      </c>
      <c r="AR71">
        <f t="shared" si="102"/>
        <v>72.940362957498309</v>
      </c>
      <c r="AS71">
        <f t="shared" si="103"/>
        <v>44.648870495340105</v>
      </c>
      <c r="AT71">
        <f t="shared" si="104"/>
        <v>35.796518325805664</v>
      </c>
      <c r="AU71">
        <f t="shared" si="105"/>
        <v>5.9023397811261447</v>
      </c>
      <c r="AV71">
        <f t="shared" si="106"/>
        <v>9.2244907733172815E-2</v>
      </c>
      <c r="AW71">
        <f t="shared" si="107"/>
        <v>2.1514649132400518</v>
      </c>
      <c r="AX71">
        <f t="shared" si="108"/>
        <v>3.7508748678860928</v>
      </c>
      <c r="AY71">
        <f t="shared" si="109"/>
        <v>5.7799350248300609E-2</v>
      </c>
      <c r="AZ71">
        <f t="shared" si="110"/>
        <v>16.204643126251128</v>
      </c>
      <c r="BA71">
        <f t="shared" si="111"/>
        <v>0.53427160358681525</v>
      </c>
      <c r="BB71">
        <f t="shared" si="112"/>
        <v>36.658801124625981</v>
      </c>
      <c r="BC71">
        <f t="shared" si="113"/>
        <v>396.41588780826703</v>
      </c>
      <c r="BD71">
        <f t="shared" si="114"/>
        <v>8.7009933834856779E-3</v>
      </c>
    </row>
    <row r="72" spans="1:56" x14ac:dyDescent="0.25">
      <c r="A72" s="1">
        <v>51</v>
      </c>
      <c r="B72" s="1" t="s">
        <v>107</v>
      </c>
      <c r="C72" s="1">
        <v>1194.5000339858234</v>
      </c>
      <c r="D72" s="1">
        <v>0</v>
      </c>
      <c r="E72">
        <f t="shared" si="87"/>
        <v>9.1978709287994498</v>
      </c>
      <c r="F72">
        <f t="shared" si="88"/>
        <v>9.3792222826850916E-2</v>
      </c>
      <c r="G72">
        <f t="shared" si="89"/>
        <v>216.41974531732558</v>
      </c>
      <c r="H72">
        <f t="shared" si="90"/>
        <v>4.3346984097195378</v>
      </c>
      <c r="I72">
        <f t="shared" si="91"/>
        <v>3.3963624859533401</v>
      </c>
      <c r="J72">
        <f t="shared" si="92"/>
        <v>34.675495147705078</v>
      </c>
      <c r="K72" s="1">
        <v>0.53607411599999999</v>
      </c>
      <c r="L72">
        <f t="shared" si="93"/>
        <v>2.6196882285697791</v>
      </c>
      <c r="M72" s="1">
        <v>1</v>
      </c>
      <c r="N72">
        <f t="shared" si="94"/>
        <v>5.2393764571395582</v>
      </c>
      <c r="O72" s="1">
        <v>36.922344207763672</v>
      </c>
      <c r="P72" s="1">
        <v>34.675495147705078</v>
      </c>
      <c r="Q72" s="1">
        <v>38.100448608398437</v>
      </c>
      <c r="R72" s="1">
        <v>399.9990234375</v>
      </c>
      <c r="S72" s="1">
        <v>398.82720947265625</v>
      </c>
      <c r="T72" s="1">
        <v>27.837697982788086</v>
      </c>
      <c r="U72" s="1">
        <v>28.28941535949707</v>
      </c>
      <c r="V72" s="1">
        <v>33.718967437744141</v>
      </c>
      <c r="W72" s="1">
        <v>34.266120910644531</v>
      </c>
      <c r="X72" s="1">
        <v>499.86630249023437</v>
      </c>
      <c r="Y72" s="1">
        <v>1499.7137451171875</v>
      </c>
      <c r="Z72" s="1">
        <v>255.21121215820312</v>
      </c>
      <c r="AA72" s="1">
        <v>76.045997619628906</v>
      </c>
      <c r="AB72" s="1">
        <v>0.75446224212646484</v>
      </c>
      <c r="AC72" s="1">
        <v>0.27365338802337646</v>
      </c>
      <c r="AD72" s="1">
        <v>1</v>
      </c>
      <c r="AE72" s="1">
        <v>-0.21956524252891541</v>
      </c>
      <c r="AF72" s="1">
        <v>2.737391471862793</v>
      </c>
      <c r="AG72" s="1">
        <v>1</v>
      </c>
      <c r="AH72" s="1">
        <v>0</v>
      </c>
      <c r="AI72" s="1">
        <v>0.15999999642372131</v>
      </c>
      <c r="AJ72" s="1">
        <v>111115</v>
      </c>
      <c r="AK72">
        <f t="shared" si="95"/>
        <v>9.3245744864546722</v>
      </c>
      <c r="AL72">
        <f t="shared" si="96"/>
        <v>4.3346984097195375E-3</v>
      </c>
      <c r="AM72">
        <f t="shared" si="97"/>
        <v>307.82549514770506</v>
      </c>
      <c r="AN72">
        <f t="shared" si="98"/>
        <v>310.07234420776365</v>
      </c>
      <c r="AO72">
        <f t="shared" si="99"/>
        <v>239.9541938553557</v>
      </c>
      <c r="AP72">
        <f t="shared" si="100"/>
        <v>0.52537237696782391</v>
      </c>
      <c r="AQ72">
        <f t="shared" si="101"/>
        <v>5.5476592990423477</v>
      </c>
      <c r="AR72">
        <f t="shared" si="102"/>
        <v>72.951364604235167</v>
      </c>
      <c r="AS72">
        <f t="shared" si="103"/>
        <v>44.661949244738096</v>
      </c>
      <c r="AT72">
        <f t="shared" si="104"/>
        <v>35.798919677734375</v>
      </c>
      <c r="AU72">
        <f t="shared" si="105"/>
        <v>5.9031202013546098</v>
      </c>
      <c r="AV72">
        <f t="shared" si="106"/>
        <v>9.2142737953843479E-2</v>
      </c>
      <c r="AW72">
        <f t="shared" si="107"/>
        <v>2.1512968130890076</v>
      </c>
      <c r="AX72">
        <f t="shared" si="108"/>
        <v>3.7518233882656022</v>
      </c>
      <c r="AY72">
        <f t="shared" si="109"/>
        <v>5.7735169861732549E-2</v>
      </c>
      <c r="AZ72">
        <f t="shared" si="110"/>
        <v>16.457855437242038</v>
      </c>
      <c r="BA72">
        <f t="shared" si="111"/>
        <v>0.54264037201344306</v>
      </c>
      <c r="BB72">
        <f t="shared" si="112"/>
        <v>36.648246832877277</v>
      </c>
      <c r="BC72">
        <f t="shared" si="113"/>
        <v>396.45724696748852</v>
      </c>
      <c r="BD72">
        <f t="shared" si="114"/>
        <v>8.5024513163516752E-3</v>
      </c>
    </row>
    <row r="73" spans="1:56" x14ac:dyDescent="0.25">
      <c r="A73" s="1">
        <v>52</v>
      </c>
      <c r="B73" s="1" t="s">
        <v>108</v>
      </c>
      <c r="C73" s="1">
        <v>1195.0000339746475</v>
      </c>
      <c r="D73" s="1">
        <v>0</v>
      </c>
      <c r="E73">
        <f t="shared" si="87"/>
        <v>8.6478346669110451</v>
      </c>
      <c r="F73">
        <f t="shared" si="88"/>
        <v>9.3924975773311437E-2</v>
      </c>
      <c r="G73">
        <f t="shared" si="89"/>
        <v>225.82888421623153</v>
      </c>
      <c r="H73">
        <f t="shared" si="90"/>
        <v>4.3420082151492387</v>
      </c>
      <c r="I73">
        <f t="shared" si="91"/>
        <v>3.3973325308631681</v>
      </c>
      <c r="J73">
        <f t="shared" si="92"/>
        <v>34.678859710693359</v>
      </c>
      <c r="K73" s="1">
        <v>0.53607411599999999</v>
      </c>
      <c r="L73">
        <f t="shared" si="93"/>
        <v>2.6196882285697791</v>
      </c>
      <c r="M73" s="1">
        <v>1</v>
      </c>
      <c r="N73">
        <f t="shared" si="94"/>
        <v>5.2393764571395582</v>
      </c>
      <c r="O73" s="1">
        <v>36.924617767333984</v>
      </c>
      <c r="P73" s="1">
        <v>34.678859710693359</v>
      </c>
      <c r="Q73" s="1">
        <v>38.100318908691406</v>
      </c>
      <c r="R73" s="1">
        <v>399.97543334960937</v>
      </c>
      <c r="S73" s="1">
        <v>398.86233520507812</v>
      </c>
      <c r="T73" s="1">
        <v>27.837888717651367</v>
      </c>
      <c r="U73" s="1">
        <v>28.29034423828125</v>
      </c>
      <c r="V73" s="1">
        <v>33.714946746826172</v>
      </c>
      <c r="W73" s="1">
        <v>34.262924194335938</v>
      </c>
      <c r="X73" s="1">
        <v>499.89190673828125</v>
      </c>
      <c r="Y73" s="1">
        <v>1499.681396484375</v>
      </c>
      <c r="Z73" s="1">
        <v>255.29653930664062</v>
      </c>
      <c r="AA73" s="1">
        <v>76.04583740234375</v>
      </c>
      <c r="AB73" s="1">
        <v>0.75446224212646484</v>
      </c>
      <c r="AC73" s="1">
        <v>0.27365338802337646</v>
      </c>
      <c r="AD73" s="1">
        <v>1</v>
      </c>
      <c r="AE73" s="1">
        <v>-0.21956524252891541</v>
      </c>
      <c r="AF73" s="1">
        <v>2.737391471862793</v>
      </c>
      <c r="AG73" s="1">
        <v>1</v>
      </c>
      <c r="AH73" s="1">
        <v>0</v>
      </c>
      <c r="AI73" s="1">
        <v>0.15999999642372131</v>
      </c>
      <c r="AJ73" s="1">
        <v>111115</v>
      </c>
      <c r="AK73">
        <f t="shared" si="95"/>
        <v>9.3250521116054266</v>
      </c>
      <c r="AL73">
        <f t="shared" si="96"/>
        <v>4.3420082151492383E-3</v>
      </c>
      <c r="AM73">
        <f t="shared" si="97"/>
        <v>307.82885971069334</v>
      </c>
      <c r="AN73">
        <f t="shared" si="98"/>
        <v>310.07461776733396</v>
      </c>
      <c r="AO73">
        <f t="shared" si="99"/>
        <v>239.94901807422139</v>
      </c>
      <c r="AP73">
        <f t="shared" si="100"/>
        <v>0.52305724290233424</v>
      </c>
      <c r="AQ73">
        <f t="shared" si="101"/>
        <v>5.5486954488638363</v>
      </c>
      <c r="AR73">
        <f t="shared" si="102"/>
        <v>72.965143634447301</v>
      </c>
      <c r="AS73">
        <f t="shared" si="103"/>
        <v>44.674799396166051</v>
      </c>
      <c r="AT73">
        <f t="shared" si="104"/>
        <v>35.801738739013672</v>
      </c>
      <c r="AU73">
        <f t="shared" si="105"/>
        <v>5.9040364881819078</v>
      </c>
      <c r="AV73">
        <f t="shared" si="106"/>
        <v>9.2270859428119426E-2</v>
      </c>
      <c r="AW73">
        <f t="shared" si="107"/>
        <v>2.1513629180006681</v>
      </c>
      <c r="AX73">
        <f t="shared" si="108"/>
        <v>3.7526735701812397</v>
      </c>
      <c r="AY73">
        <f t="shared" si="109"/>
        <v>5.7815652482625143E-2</v>
      </c>
      <c r="AZ73">
        <f t="shared" si="110"/>
        <v>17.173346609860257</v>
      </c>
      <c r="BA73">
        <f t="shared" si="111"/>
        <v>0.56618252535707558</v>
      </c>
      <c r="BB73">
        <f t="shared" si="112"/>
        <v>36.643072584044248</v>
      </c>
      <c r="BC73">
        <f t="shared" si="113"/>
        <v>396.63409738024666</v>
      </c>
      <c r="BD73">
        <f t="shared" si="114"/>
        <v>7.9893089244580176E-3</v>
      </c>
    </row>
    <row r="74" spans="1:56" x14ac:dyDescent="0.25">
      <c r="A74" s="1">
        <v>53</v>
      </c>
      <c r="B74" s="1" t="s">
        <v>108</v>
      </c>
      <c r="C74" s="1">
        <v>1195.5000339634717</v>
      </c>
      <c r="D74" s="1">
        <v>0</v>
      </c>
      <c r="E74">
        <f t="shared" si="87"/>
        <v>8.3623503887179584</v>
      </c>
      <c r="F74">
        <f t="shared" si="88"/>
        <v>9.3806532679334559E-2</v>
      </c>
      <c r="G74">
        <f t="shared" si="89"/>
        <v>230.39103427509016</v>
      </c>
      <c r="H74">
        <f t="shared" si="90"/>
        <v>4.3377990536791193</v>
      </c>
      <c r="I74">
        <f t="shared" si="91"/>
        <v>3.3982261101551594</v>
      </c>
      <c r="J74">
        <f t="shared" si="92"/>
        <v>34.681251525878906</v>
      </c>
      <c r="K74" s="1">
        <v>0.53607411599999999</v>
      </c>
      <c r="L74">
        <f t="shared" si="93"/>
        <v>2.6196882285697791</v>
      </c>
      <c r="M74" s="1">
        <v>1</v>
      </c>
      <c r="N74">
        <f t="shared" si="94"/>
        <v>5.2393764571395582</v>
      </c>
      <c r="O74" s="1">
        <v>36.927890777587891</v>
      </c>
      <c r="P74" s="1">
        <v>34.681251525878906</v>
      </c>
      <c r="Q74" s="1">
        <v>38.100608825683594</v>
      </c>
      <c r="R74" s="1">
        <v>399.92587280273437</v>
      </c>
      <c r="S74" s="1">
        <v>398.84356689453125</v>
      </c>
      <c r="T74" s="1">
        <v>27.836332321166992</v>
      </c>
      <c r="U74" s="1">
        <v>28.288354873657227</v>
      </c>
      <c r="V74" s="1">
        <v>33.706947326660156</v>
      </c>
      <c r="W74" s="1">
        <v>34.254295349121094</v>
      </c>
      <c r="X74" s="1">
        <v>499.88668823242187</v>
      </c>
      <c r="Y74" s="1">
        <v>1499.705322265625</v>
      </c>
      <c r="Z74" s="1">
        <v>255.18460083007812</v>
      </c>
      <c r="AA74" s="1">
        <v>76.045639038085938</v>
      </c>
      <c r="AB74" s="1">
        <v>0.75446224212646484</v>
      </c>
      <c r="AC74" s="1">
        <v>0.27365338802337646</v>
      </c>
      <c r="AD74" s="1">
        <v>1</v>
      </c>
      <c r="AE74" s="1">
        <v>-0.21956524252891541</v>
      </c>
      <c r="AF74" s="1">
        <v>2.737391471862793</v>
      </c>
      <c r="AG74" s="1">
        <v>1</v>
      </c>
      <c r="AH74" s="1">
        <v>0</v>
      </c>
      <c r="AI74" s="1">
        <v>0.15999999642372131</v>
      </c>
      <c r="AJ74" s="1">
        <v>111115</v>
      </c>
      <c r="AK74">
        <f t="shared" si="95"/>
        <v>9.3249547648822091</v>
      </c>
      <c r="AL74">
        <f t="shared" si="96"/>
        <v>4.3377990536791191E-3</v>
      </c>
      <c r="AM74">
        <f t="shared" si="97"/>
        <v>307.83125152587888</v>
      </c>
      <c r="AN74">
        <f t="shared" si="98"/>
        <v>310.07789077758787</v>
      </c>
      <c r="AO74">
        <f t="shared" si="99"/>
        <v>239.95284619913582</v>
      </c>
      <c r="AP74">
        <f t="shared" si="100"/>
        <v>0.52442444766222851</v>
      </c>
      <c r="AQ74">
        <f t="shared" si="101"/>
        <v>5.5494321338585761</v>
      </c>
      <c r="AR74">
        <f t="shared" si="102"/>
        <v>72.975021369460165</v>
      </c>
      <c r="AS74">
        <f t="shared" si="103"/>
        <v>44.686666495802939</v>
      </c>
      <c r="AT74">
        <f t="shared" si="104"/>
        <v>35.804571151733398</v>
      </c>
      <c r="AU74">
        <f t="shared" si="105"/>
        <v>5.9049572390987164</v>
      </c>
      <c r="AV74">
        <f t="shared" si="106"/>
        <v>9.2156548872268929E-2</v>
      </c>
      <c r="AW74">
        <f t="shared" si="107"/>
        <v>2.1512060237034167</v>
      </c>
      <c r="AX74">
        <f t="shared" si="108"/>
        <v>3.7537512153952997</v>
      </c>
      <c r="AY74">
        <f t="shared" si="109"/>
        <v>5.7743845498843066E-2</v>
      </c>
      <c r="AZ74">
        <f t="shared" si="110"/>
        <v>17.520233430094791</v>
      </c>
      <c r="BA74">
        <f t="shared" si="111"/>
        <v>0.57764761274440701</v>
      </c>
      <c r="BB74">
        <f t="shared" si="112"/>
        <v>36.633150507274195</v>
      </c>
      <c r="BC74">
        <f t="shared" si="113"/>
        <v>396.68888816183858</v>
      </c>
      <c r="BD74">
        <f t="shared" si="114"/>
        <v>7.7224053792877981E-3</v>
      </c>
    </row>
    <row r="75" spans="1:56" x14ac:dyDescent="0.25">
      <c r="A75" s="1">
        <v>54</v>
      </c>
      <c r="B75" s="1" t="s">
        <v>109</v>
      </c>
      <c r="C75" s="1">
        <v>1196.0000339522958</v>
      </c>
      <c r="D75" s="1">
        <v>0</v>
      </c>
      <c r="E75">
        <f t="shared" si="87"/>
        <v>8.4484022524180471</v>
      </c>
      <c r="F75">
        <f t="shared" si="88"/>
        <v>9.332481068897959E-2</v>
      </c>
      <c r="G75">
        <f t="shared" si="89"/>
        <v>228.19457084435604</v>
      </c>
      <c r="H75">
        <f t="shared" si="90"/>
        <v>4.3166246369895349</v>
      </c>
      <c r="I75">
        <f t="shared" si="91"/>
        <v>3.3987714501874238</v>
      </c>
      <c r="J75">
        <f t="shared" si="92"/>
        <v>34.682296752929688</v>
      </c>
      <c r="K75" s="1">
        <v>0.53607411599999999</v>
      </c>
      <c r="L75">
        <f t="shared" si="93"/>
        <v>2.6196882285697791</v>
      </c>
      <c r="M75" s="1">
        <v>1</v>
      </c>
      <c r="N75">
        <f t="shared" si="94"/>
        <v>5.2393764571395582</v>
      </c>
      <c r="O75" s="1">
        <v>36.929763793945313</v>
      </c>
      <c r="P75" s="1">
        <v>34.682296752929688</v>
      </c>
      <c r="Q75" s="1">
        <v>38.099952697753906</v>
      </c>
      <c r="R75" s="1">
        <v>399.89187622070313</v>
      </c>
      <c r="S75" s="1">
        <v>398.80123901367187</v>
      </c>
      <c r="T75" s="1">
        <v>27.835687637329102</v>
      </c>
      <c r="U75" s="1">
        <v>28.285516738891602</v>
      </c>
      <c r="V75" s="1">
        <v>33.702598571777344</v>
      </c>
      <c r="W75" s="1">
        <v>34.247238159179688</v>
      </c>
      <c r="X75" s="1">
        <v>499.8736572265625</v>
      </c>
      <c r="Y75" s="1">
        <v>1499.7366943359375</v>
      </c>
      <c r="Z75" s="1">
        <v>254.83222961425781</v>
      </c>
      <c r="AA75" s="1">
        <v>76.045372009277344</v>
      </c>
      <c r="AB75" s="1">
        <v>0.75446224212646484</v>
      </c>
      <c r="AC75" s="1">
        <v>0.27365338802337646</v>
      </c>
      <c r="AD75" s="1">
        <v>1</v>
      </c>
      <c r="AE75" s="1">
        <v>-0.21956524252891541</v>
      </c>
      <c r="AF75" s="1">
        <v>2.737391471862793</v>
      </c>
      <c r="AG75" s="1">
        <v>1</v>
      </c>
      <c r="AH75" s="1">
        <v>0</v>
      </c>
      <c r="AI75" s="1">
        <v>0.15999999642372131</v>
      </c>
      <c r="AJ75" s="1">
        <v>111115</v>
      </c>
      <c r="AK75">
        <f t="shared" si="95"/>
        <v>9.3247116827137102</v>
      </c>
      <c r="AL75">
        <f t="shared" si="96"/>
        <v>4.3166246369895347E-3</v>
      </c>
      <c r="AM75">
        <f t="shared" si="97"/>
        <v>307.83229675292966</v>
      </c>
      <c r="AN75">
        <f t="shared" si="98"/>
        <v>310.07976379394529</v>
      </c>
      <c r="AO75">
        <f t="shared" si="99"/>
        <v>239.95786573027362</v>
      </c>
      <c r="AP75">
        <f t="shared" si="100"/>
        <v>0.53087503451329876</v>
      </c>
      <c r="AQ75">
        <f t="shared" si="101"/>
        <v>5.5497540930710771</v>
      </c>
      <c r="AR75">
        <f t="shared" si="102"/>
        <v>72.979511394776551</v>
      </c>
      <c r="AS75">
        <f t="shared" si="103"/>
        <v>44.69399465588495</v>
      </c>
      <c r="AT75">
        <f t="shared" si="104"/>
        <v>35.8060302734375</v>
      </c>
      <c r="AU75">
        <f t="shared" si="105"/>
        <v>5.9054316140111442</v>
      </c>
      <c r="AV75">
        <f t="shared" si="106"/>
        <v>9.1691582076929415E-2</v>
      </c>
      <c r="AW75">
        <f t="shared" si="107"/>
        <v>2.1509826428836534</v>
      </c>
      <c r="AX75">
        <f t="shared" si="108"/>
        <v>3.7544489711274909</v>
      </c>
      <c r="AY75">
        <f t="shared" si="109"/>
        <v>5.7451769837927651E-2</v>
      </c>
      <c r="AZ75">
        <f t="shared" si="110"/>
        <v>17.353141030356447</v>
      </c>
      <c r="BA75">
        <f t="shared" si="111"/>
        <v>0.57220125847335435</v>
      </c>
      <c r="BB75">
        <f t="shared" si="112"/>
        <v>36.620878357162923</v>
      </c>
      <c r="BC75">
        <f t="shared" si="113"/>
        <v>396.62438779214483</v>
      </c>
      <c r="BD75">
        <f t="shared" si="114"/>
        <v>7.8005266625288949E-3</v>
      </c>
    </row>
    <row r="76" spans="1:56" x14ac:dyDescent="0.25">
      <c r="A76" s="1">
        <v>55</v>
      </c>
      <c r="B76" s="1" t="s">
        <v>109</v>
      </c>
      <c r="C76" s="1">
        <v>1196.5000339411199</v>
      </c>
      <c r="D76" s="1">
        <v>0</v>
      </c>
      <c r="E76">
        <f t="shared" si="87"/>
        <v>8.2756206396591327</v>
      </c>
      <c r="F76">
        <f t="shared" si="88"/>
        <v>9.3617317906129635E-2</v>
      </c>
      <c r="G76">
        <f t="shared" si="89"/>
        <v>231.47781778328596</v>
      </c>
      <c r="H76">
        <f t="shared" si="90"/>
        <v>4.331758956712302</v>
      </c>
      <c r="I76">
        <f t="shared" si="91"/>
        <v>3.4001761231462222</v>
      </c>
      <c r="J76">
        <f t="shared" si="92"/>
        <v>34.686836242675781</v>
      </c>
      <c r="K76" s="1">
        <v>0.53607411599999999</v>
      </c>
      <c r="L76">
        <f t="shared" si="93"/>
        <v>2.6196882285697791</v>
      </c>
      <c r="M76" s="1">
        <v>1</v>
      </c>
      <c r="N76">
        <f t="shared" si="94"/>
        <v>5.2393764571395582</v>
      </c>
      <c r="O76" s="1">
        <v>36.931636810302734</v>
      </c>
      <c r="P76" s="1">
        <v>34.686836242675781</v>
      </c>
      <c r="Q76" s="1">
        <v>38.099822998046875</v>
      </c>
      <c r="R76" s="1">
        <v>399.83843994140625</v>
      </c>
      <c r="S76" s="1">
        <v>398.76565551757812</v>
      </c>
      <c r="T76" s="1">
        <v>27.834077835083008</v>
      </c>
      <c r="U76" s="1">
        <v>28.285503387451172</v>
      </c>
      <c r="V76" s="1">
        <v>33.697120666503906</v>
      </c>
      <c r="W76" s="1">
        <v>34.243633270263672</v>
      </c>
      <c r="X76" s="1">
        <v>499.85226440429687</v>
      </c>
      <c r="Y76" s="1">
        <v>1499.73779296875</v>
      </c>
      <c r="Z76" s="1">
        <v>254.32502746582031</v>
      </c>
      <c r="AA76" s="1">
        <v>76.045188903808594</v>
      </c>
      <c r="AB76" s="1">
        <v>0.75446224212646484</v>
      </c>
      <c r="AC76" s="1">
        <v>0.27365338802337646</v>
      </c>
      <c r="AD76" s="1">
        <v>1</v>
      </c>
      <c r="AE76" s="1">
        <v>-0.21956524252891541</v>
      </c>
      <c r="AF76" s="1">
        <v>2.737391471862793</v>
      </c>
      <c r="AG76" s="1">
        <v>1</v>
      </c>
      <c r="AH76" s="1">
        <v>0</v>
      </c>
      <c r="AI76" s="1">
        <v>0.15999999642372131</v>
      </c>
      <c r="AJ76" s="1">
        <v>111115</v>
      </c>
      <c r="AK76">
        <f t="shared" si="95"/>
        <v>9.32431261807643</v>
      </c>
      <c r="AL76">
        <f t="shared" si="96"/>
        <v>4.3317589567123021E-3</v>
      </c>
      <c r="AM76">
        <f t="shared" si="97"/>
        <v>307.83683624267576</v>
      </c>
      <c r="AN76">
        <f t="shared" si="98"/>
        <v>310.08163681030271</v>
      </c>
      <c r="AO76">
        <f t="shared" si="99"/>
        <v>239.9580415115197</v>
      </c>
      <c r="AP76">
        <f t="shared" si="100"/>
        <v>0.52611664692263016</v>
      </c>
      <c r="AQ76">
        <f t="shared" si="101"/>
        <v>5.5511525714842644</v>
      </c>
      <c r="AR76">
        <f t="shared" si="102"/>
        <v>72.998077215720414</v>
      </c>
      <c r="AS76">
        <f t="shared" si="103"/>
        <v>44.712573828269242</v>
      </c>
      <c r="AT76">
        <f t="shared" si="104"/>
        <v>35.809236526489258</v>
      </c>
      <c r="AU76">
        <f t="shared" si="105"/>
        <v>5.9064741149272777</v>
      </c>
      <c r="AV76">
        <f t="shared" si="106"/>
        <v>9.1973925361224187E-2</v>
      </c>
      <c r="AW76">
        <f t="shared" si="107"/>
        <v>2.1509764483380422</v>
      </c>
      <c r="AX76">
        <f t="shared" si="108"/>
        <v>3.7554976665892355</v>
      </c>
      <c r="AY76">
        <f t="shared" si="109"/>
        <v>5.7629126991060084E-2</v>
      </c>
      <c r="AZ76">
        <f t="shared" si="110"/>
        <v>17.602774380371365</v>
      </c>
      <c r="BA76">
        <f t="shared" si="111"/>
        <v>0.58048584320241714</v>
      </c>
      <c r="BB76">
        <f t="shared" si="112"/>
        <v>36.613515401298102</v>
      </c>
      <c r="BC76">
        <f t="shared" si="113"/>
        <v>396.63332394054174</v>
      </c>
      <c r="BD76">
        <f t="shared" si="114"/>
        <v>7.6392866019215754E-3</v>
      </c>
    </row>
    <row r="77" spans="1:56" x14ac:dyDescent="0.25">
      <c r="A77" s="1">
        <v>56</v>
      </c>
      <c r="B77" s="1" t="s">
        <v>110</v>
      </c>
      <c r="C77" s="1">
        <v>1197.000033929944</v>
      </c>
      <c r="D77" s="1">
        <v>0</v>
      </c>
      <c r="E77">
        <f t="shared" si="87"/>
        <v>7.6678935251018192</v>
      </c>
      <c r="F77">
        <f t="shared" si="88"/>
        <v>9.4068146729229613E-2</v>
      </c>
      <c r="G77">
        <f t="shared" si="89"/>
        <v>242.2072447239953</v>
      </c>
      <c r="H77">
        <f t="shared" si="90"/>
        <v>4.3536408520702023</v>
      </c>
      <c r="I77">
        <f t="shared" si="91"/>
        <v>3.4012363784902147</v>
      </c>
      <c r="J77">
        <f t="shared" si="92"/>
        <v>34.689979553222656</v>
      </c>
      <c r="K77" s="1">
        <v>0.53607411599999999</v>
      </c>
      <c r="L77">
        <f t="shared" si="93"/>
        <v>2.6196882285697791</v>
      </c>
      <c r="M77" s="1">
        <v>1</v>
      </c>
      <c r="N77">
        <f t="shared" si="94"/>
        <v>5.2393764571395582</v>
      </c>
      <c r="O77" s="1">
        <v>36.933456420898438</v>
      </c>
      <c r="P77" s="1">
        <v>34.689979553222656</v>
      </c>
      <c r="Q77" s="1">
        <v>38.099578857421875</v>
      </c>
      <c r="R77" s="1">
        <v>399.73941040039062</v>
      </c>
      <c r="S77" s="1">
        <v>398.73086547851562</v>
      </c>
      <c r="T77" s="1">
        <v>27.830619812011719</v>
      </c>
      <c r="U77" s="1">
        <v>28.284334182739258</v>
      </c>
      <c r="V77" s="1">
        <v>33.689540863037109</v>
      </c>
      <c r="W77" s="1">
        <v>34.23876953125</v>
      </c>
      <c r="X77" s="1">
        <v>499.84356689453125</v>
      </c>
      <c r="Y77" s="1">
        <v>1499.7342529296875</v>
      </c>
      <c r="Z77" s="1">
        <v>254.0460205078125</v>
      </c>
      <c r="AA77" s="1">
        <v>76.045089721679688</v>
      </c>
      <c r="AB77" s="1">
        <v>0.75446224212646484</v>
      </c>
      <c r="AC77" s="1">
        <v>0.27365338802337646</v>
      </c>
      <c r="AD77" s="1">
        <v>1</v>
      </c>
      <c r="AE77" s="1">
        <v>-0.21956524252891541</v>
      </c>
      <c r="AF77" s="1">
        <v>2.737391471862793</v>
      </c>
      <c r="AG77" s="1">
        <v>1</v>
      </c>
      <c r="AH77" s="1">
        <v>0</v>
      </c>
      <c r="AI77" s="1">
        <v>0.15999999642372131</v>
      </c>
      <c r="AJ77" s="1">
        <v>111115</v>
      </c>
      <c r="AK77">
        <f t="shared" si="95"/>
        <v>9.3241503735377371</v>
      </c>
      <c r="AL77">
        <f t="shared" si="96"/>
        <v>4.3536408520702024E-3</v>
      </c>
      <c r="AM77">
        <f t="shared" si="97"/>
        <v>307.83997955322263</v>
      </c>
      <c r="AN77">
        <f t="shared" si="98"/>
        <v>310.08345642089841</v>
      </c>
      <c r="AO77">
        <f t="shared" si="99"/>
        <v>239.95747510528236</v>
      </c>
      <c r="AP77">
        <f t="shared" si="100"/>
        <v>0.51944719629730352</v>
      </c>
      <c r="AQ77">
        <f t="shared" si="101"/>
        <v>5.5521211091345934</v>
      </c>
      <c r="AR77">
        <f t="shared" si="102"/>
        <v>73.010908783920328</v>
      </c>
      <c r="AS77">
        <f t="shared" si="103"/>
        <v>44.726574601181071</v>
      </c>
      <c r="AT77">
        <f t="shared" si="104"/>
        <v>35.811717987060547</v>
      </c>
      <c r="AU77">
        <f t="shared" si="105"/>
        <v>5.9072810620893232</v>
      </c>
      <c r="AV77">
        <f t="shared" si="106"/>
        <v>9.2409028300840371E-2</v>
      </c>
      <c r="AW77">
        <f t="shared" si="107"/>
        <v>2.1508847306443788</v>
      </c>
      <c r="AX77">
        <f t="shared" si="108"/>
        <v>3.7563963314449444</v>
      </c>
      <c r="AY77">
        <f t="shared" si="109"/>
        <v>5.7902447257010846E-2</v>
      </c>
      <c r="AZ77">
        <f t="shared" si="110"/>
        <v>18.418671656277052</v>
      </c>
      <c r="BA77">
        <f t="shared" si="111"/>
        <v>0.60744543674421381</v>
      </c>
      <c r="BB77">
        <f t="shared" si="112"/>
        <v>36.609780226655765</v>
      </c>
      <c r="BC77">
        <f t="shared" si="113"/>
        <v>396.75512345204191</v>
      </c>
      <c r="BD77">
        <f t="shared" si="114"/>
        <v>7.0753943720478904E-3</v>
      </c>
    </row>
    <row r="78" spans="1:56" x14ac:dyDescent="0.25">
      <c r="A78" s="1">
        <v>57</v>
      </c>
      <c r="B78" s="1" t="s">
        <v>111</v>
      </c>
      <c r="C78" s="1">
        <v>1197.5000339187682</v>
      </c>
      <c r="D78" s="1">
        <v>0</v>
      </c>
      <c r="E78">
        <f t="shared" si="87"/>
        <v>7.6117227687811031</v>
      </c>
      <c r="F78">
        <f t="shared" si="88"/>
        <v>9.4430426402822357E-2</v>
      </c>
      <c r="G78">
        <f t="shared" si="89"/>
        <v>243.57020703297715</v>
      </c>
      <c r="H78">
        <f t="shared" si="90"/>
        <v>4.3718090511514518</v>
      </c>
      <c r="I78">
        <f t="shared" si="91"/>
        <v>3.4025248687402092</v>
      </c>
      <c r="J78">
        <f t="shared" si="92"/>
        <v>34.694202423095703</v>
      </c>
      <c r="K78" s="1">
        <v>0.53607411599999999</v>
      </c>
      <c r="L78">
        <f t="shared" si="93"/>
        <v>2.6196882285697791</v>
      </c>
      <c r="M78" s="1">
        <v>1</v>
      </c>
      <c r="N78">
        <f t="shared" si="94"/>
        <v>5.2393764571395582</v>
      </c>
      <c r="O78" s="1">
        <v>36.936317443847656</v>
      </c>
      <c r="P78" s="1">
        <v>34.694202423095703</v>
      </c>
      <c r="Q78" s="1">
        <v>38.099170684814453</v>
      </c>
      <c r="R78" s="1">
        <v>399.68899536132812</v>
      </c>
      <c r="S78" s="1">
        <v>398.68572998046875</v>
      </c>
      <c r="T78" s="1">
        <v>27.82891845703125</v>
      </c>
      <c r="U78" s="1">
        <v>28.284521102905273</v>
      </c>
      <c r="V78" s="1">
        <v>33.682197570800781</v>
      </c>
      <c r="W78" s="1">
        <v>34.233631134033203</v>
      </c>
      <c r="X78" s="1">
        <v>499.84909057617187</v>
      </c>
      <c r="Y78" s="1">
        <v>1499.80224609375</v>
      </c>
      <c r="Z78" s="1">
        <v>253.99403381347656</v>
      </c>
      <c r="AA78" s="1">
        <v>76.0450439453125</v>
      </c>
      <c r="AB78" s="1">
        <v>0.75446224212646484</v>
      </c>
      <c r="AC78" s="1">
        <v>0.27365338802337646</v>
      </c>
      <c r="AD78" s="1">
        <v>1</v>
      </c>
      <c r="AE78" s="1">
        <v>-0.21956524252891541</v>
      </c>
      <c r="AF78" s="1">
        <v>2.737391471862793</v>
      </c>
      <c r="AG78" s="1">
        <v>1</v>
      </c>
      <c r="AH78" s="1">
        <v>0</v>
      </c>
      <c r="AI78" s="1">
        <v>0.15999999642372131</v>
      </c>
      <c r="AJ78" s="1">
        <v>111115</v>
      </c>
      <c r="AK78">
        <f t="shared" si="95"/>
        <v>9.3242534130517853</v>
      </c>
      <c r="AL78">
        <f t="shared" si="96"/>
        <v>4.3718090511514519E-3</v>
      </c>
      <c r="AM78">
        <f t="shared" si="97"/>
        <v>307.84420242309568</v>
      </c>
      <c r="AN78">
        <f t="shared" si="98"/>
        <v>310.08631744384763</v>
      </c>
      <c r="AO78">
        <f t="shared" si="99"/>
        <v>239.96835401128919</v>
      </c>
      <c r="AP78">
        <f t="shared" si="100"/>
        <v>0.51396617254491372</v>
      </c>
      <c r="AQ78">
        <f t="shared" si="101"/>
        <v>5.5534225189827593</v>
      </c>
      <c r="AR78">
        <f t="shared" si="102"/>
        <v>73.028066404649351</v>
      </c>
      <c r="AS78">
        <f t="shared" si="103"/>
        <v>44.743545301744078</v>
      </c>
      <c r="AT78">
        <f t="shared" si="104"/>
        <v>35.81525993347168</v>
      </c>
      <c r="AU78">
        <f t="shared" si="105"/>
        <v>5.9084330349858902</v>
      </c>
      <c r="AV78">
        <f t="shared" si="106"/>
        <v>9.2758617575597516E-2</v>
      </c>
      <c r="AW78">
        <f t="shared" si="107"/>
        <v>2.1508976502425501</v>
      </c>
      <c r="AX78">
        <f t="shared" si="108"/>
        <v>3.7575353847433401</v>
      </c>
      <c r="AY78">
        <f t="shared" si="109"/>
        <v>5.8122054819288262E-2</v>
      </c>
      <c r="AZ78">
        <f t="shared" si="110"/>
        <v>18.522307097591614</v>
      </c>
      <c r="BA78">
        <f t="shared" si="111"/>
        <v>0.61093284438575068</v>
      </c>
      <c r="BB78">
        <f t="shared" si="112"/>
        <v>36.604353901033704</v>
      </c>
      <c r="BC78">
        <f t="shared" si="113"/>
        <v>396.72446114973758</v>
      </c>
      <c r="BD78">
        <f t="shared" si="114"/>
        <v>7.0230656616824538E-3</v>
      </c>
    </row>
    <row r="79" spans="1:56" x14ac:dyDescent="0.25">
      <c r="A79" s="1">
        <v>58</v>
      </c>
      <c r="B79" s="1" t="s">
        <v>111</v>
      </c>
      <c r="C79" s="1">
        <v>1198.5000338964164</v>
      </c>
      <c r="D79" s="1">
        <v>0</v>
      </c>
      <c r="E79">
        <f t="shared" si="87"/>
        <v>8.5476751111232456</v>
      </c>
      <c r="F79">
        <f t="shared" si="88"/>
        <v>9.4267502472482403E-2</v>
      </c>
      <c r="G79">
        <f t="shared" si="89"/>
        <v>227.7473901772924</v>
      </c>
      <c r="H79">
        <f t="shared" si="90"/>
        <v>4.3691060399435129</v>
      </c>
      <c r="I79">
        <f t="shared" si="91"/>
        <v>3.4061213046011893</v>
      </c>
      <c r="J79">
        <f t="shared" si="92"/>
        <v>34.705806732177734</v>
      </c>
      <c r="K79" s="1">
        <v>0.53607411599999999</v>
      </c>
      <c r="L79">
        <f t="shared" si="93"/>
        <v>2.6196882285697791</v>
      </c>
      <c r="M79" s="1">
        <v>1</v>
      </c>
      <c r="N79">
        <f t="shared" si="94"/>
        <v>5.2393764571395582</v>
      </c>
      <c r="O79" s="1">
        <v>36.941410064697266</v>
      </c>
      <c r="P79" s="1">
        <v>34.705806732177734</v>
      </c>
      <c r="Q79" s="1">
        <v>38.100555419921875</v>
      </c>
      <c r="R79" s="1">
        <v>399.74893188476562</v>
      </c>
      <c r="S79" s="1">
        <v>398.64535522460937</v>
      </c>
      <c r="T79" s="1">
        <v>27.828836441040039</v>
      </c>
      <c r="U79" s="1">
        <v>28.284185409545898</v>
      </c>
      <c r="V79" s="1">
        <v>33.672840118408203</v>
      </c>
      <c r="W79" s="1">
        <v>34.223812103271484</v>
      </c>
      <c r="X79" s="1">
        <v>499.81851196289062</v>
      </c>
      <c r="Y79" s="1">
        <v>1499.76611328125</v>
      </c>
      <c r="Z79" s="1">
        <v>253.58732604980469</v>
      </c>
      <c r="AA79" s="1">
        <v>76.045280456542969</v>
      </c>
      <c r="AB79" s="1">
        <v>0.75446224212646484</v>
      </c>
      <c r="AC79" s="1">
        <v>0.27365338802337646</v>
      </c>
      <c r="AD79" s="1">
        <v>0.66666668653488159</v>
      </c>
      <c r="AE79" s="1">
        <v>-0.21956524252891541</v>
      </c>
      <c r="AF79" s="1">
        <v>2.737391471862793</v>
      </c>
      <c r="AG79" s="1">
        <v>1</v>
      </c>
      <c r="AH79" s="1">
        <v>0</v>
      </c>
      <c r="AI79" s="1">
        <v>0.15999999642372131</v>
      </c>
      <c r="AJ79" s="1">
        <v>111115</v>
      </c>
      <c r="AK79">
        <f t="shared" si="95"/>
        <v>9.323682995410481</v>
      </c>
      <c r="AL79">
        <f t="shared" si="96"/>
        <v>4.3691060399435131E-3</v>
      </c>
      <c r="AM79">
        <f t="shared" si="97"/>
        <v>307.85580673217771</v>
      </c>
      <c r="AN79">
        <f t="shared" si="98"/>
        <v>310.09141006469724</v>
      </c>
      <c r="AO79">
        <f t="shared" si="99"/>
        <v>239.96257276141841</v>
      </c>
      <c r="AP79">
        <f t="shared" si="100"/>
        <v>0.51418509682290559</v>
      </c>
      <c r="AQ79">
        <f t="shared" si="101"/>
        <v>5.5570001165549678</v>
      </c>
      <c r="AR79">
        <f t="shared" si="102"/>
        <v>73.074884900064049</v>
      </c>
      <c r="AS79">
        <f t="shared" si="103"/>
        <v>44.790699490518151</v>
      </c>
      <c r="AT79">
        <f t="shared" si="104"/>
        <v>35.8236083984375</v>
      </c>
      <c r="AU79">
        <f t="shared" si="105"/>
        <v>5.9111490388777748</v>
      </c>
      <c r="AV79">
        <f t="shared" si="106"/>
        <v>9.2601406630748367E-2</v>
      </c>
      <c r="AW79">
        <f t="shared" si="107"/>
        <v>2.1508788119537785</v>
      </c>
      <c r="AX79">
        <f t="shared" si="108"/>
        <v>3.7602702269239963</v>
      </c>
      <c r="AY79">
        <f t="shared" si="109"/>
        <v>5.8023296368882364E-2</v>
      </c>
      <c r="AZ79">
        <f t="shared" si="110"/>
        <v>17.31911415927792</v>
      </c>
      <c r="BA79">
        <f t="shared" si="111"/>
        <v>0.57130325787684733</v>
      </c>
      <c r="BB79">
        <f t="shared" si="112"/>
        <v>36.574712523585575</v>
      </c>
      <c r="BC79">
        <f t="shared" si="113"/>
        <v>396.44292493649903</v>
      </c>
      <c r="BD79">
        <f t="shared" si="114"/>
        <v>7.8858453580528901E-3</v>
      </c>
    </row>
    <row r="80" spans="1:56" x14ac:dyDescent="0.25">
      <c r="A80" s="1">
        <v>59</v>
      </c>
      <c r="B80" s="1" t="s">
        <v>112</v>
      </c>
      <c r="C80" s="1">
        <v>1199.0000338852406</v>
      </c>
      <c r="D80" s="1">
        <v>0</v>
      </c>
      <c r="E80">
        <f t="shared" si="87"/>
        <v>8.8511561547187192</v>
      </c>
      <c r="F80">
        <f t="shared" si="88"/>
        <v>9.3916931983277246E-2</v>
      </c>
      <c r="G80">
        <f t="shared" si="89"/>
        <v>222.12449261027081</v>
      </c>
      <c r="H80">
        <f t="shared" si="90"/>
        <v>4.3554712332611913</v>
      </c>
      <c r="I80">
        <f t="shared" si="91"/>
        <v>3.4079021470725843</v>
      </c>
      <c r="J80">
        <f t="shared" si="92"/>
        <v>34.711006164550781</v>
      </c>
      <c r="K80" s="1">
        <v>0.53607411599999999</v>
      </c>
      <c r="L80">
        <f t="shared" si="93"/>
        <v>2.6196882285697791</v>
      </c>
      <c r="M80" s="1">
        <v>1</v>
      </c>
      <c r="N80">
        <f t="shared" si="94"/>
        <v>5.2393764571395582</v>
      </c>
      <c r="O80" s="1">
        <v>36.943893432617188</v>
      </c>
      <c r="P80" s="1">
        <v>34.711006164550781</v>
      </c>
      <c r="Q80" s="1">
        <v>38.101055145263672</v>
      </c>
      <c r="R80" s="1">
        <v>399.74893188476562</v>
      </c>
      <c r="S80" s="1">
        <v>398.61337280273437</v>
      </c>
      <c r="T80" s="1">
        <v>27.827964782714844</v>
      </c>
      <c r="U80" s="1">
        <v>28.281906127929688</v>
      </c>
      <c r="V80" s="1">
        <v>33.667160034179688</v>
      </c>
      <c r="W80" s="1">
        <v>34.216350555419922</v>
      </c>
      <c r="X80" s="1">
        <v>499.804931640625</v>
      </c>
      <c r="Y80" s="1">
        <v>1499.8475341796875</v>
      </c>
      <c r="Z80" s="1">
        <v>253.132568359375</v>
      </c>
      <c r="AA80" s="1">
        <v>76.045143127441406</v>
      </c>
      <c r="AB80" s="1">
        <v>0.75446224212646484</v>
      </c>
      <c r="AC80" s="1">
        <v>0.27365338802337646</v>
      </c>
      <c r="AD80" s="1">
        <v>0.66666668653488159</v>
      </c>
      <c r="AE80" s="1">
        <v>-0.21956524252891541</v>
      </c>
      <c r="AF80" s="1">
        <v>2.737391471862793</v>
      </c>
      <c r="AG80" s="1">
        <v>1</v>
      </c>
      <c r="AH80" s="1">
        <v>0</v>
      </c>
      <c r="AI80" s="1">
        <v>0.15999999642372131</v>
      </c>
      <c r="AJ80" s="1">
        <v>111115</v>
      </c>
      <c r="AK80">
        <f t="shared" si="95"/>
        <v>9.3234296662184839</v>
      </c>
      <c r="AL80">
        <f t="shared" si="96"/>
        <v>4.3554712332611913E-3</v>
      </c>
      <c r="AM80">
        <f t="shared" si="97"/>
        <v>307.86100616455076</v>
      </c>
      <c r="AN80">
        <f t="shared" si="98"/>
        <v>310.09389343261716</v>
      </c>
      <c r="AO80">
        <f t="shared" si="99"/>
        <v>239.97560010487723</v>
      </c>
      <c r="AP80">
        <f t="shared" si="100"/>
        <v>0.5181282260603276</v>
      </c>
      <c r="AQ80">
        <f t="shared" si="101"/>
        <v>5.5586037464878597</v>
      </c>
      <c r="AR80">
        <f t="shared" si="102"/>
        <v>73.09610473311082</v>
      </c>
      <c r="AS80">
        <f t="shared" si="103"/>
        <v>44.814198605181133</v>
      </c>
      <c r="AT80">
        <f t="shared" si="104"/>
        <v>35.827449798583984</v>
      </c>
      <c r="AU80">
        <f t="shared" si="105"/>
        <v>5.9123991248776857</v>
      </c>
      <c r="AV80">
        <f t="shared" si="106"/>
        <v>9.2263096450594842E-2</v>
      </c>
      <c r="AW80">
        <f t="shared" si="107"/>
        <v>2.1507015994152754</v>
      </c>
      <c r="AX80">
        <f t="shared" si="108"/>
        <v>3.7616975254624103</v>
      </c>
      <c r="AY80">
        <f t="shared" si="109"/>
        <v>5.7810775963298089E-2</v>
      </c>
      <c r="AZ80">
        <f t="shared" si="110"/>
        <v>16.891488832658347</v>
      </c>
      <c r="BA80">
        <f t="shared" si="111"/>
        <v>0.55724295210787045</v>
      </c>
      <c r="BB80">
        <f t="shared" si="112"/>
        <v>36.555055964610325</v>
      </c>
      <c r="BC80">
        <f t="shared" si="113"/>
        <v>396.33274629944361</v>
      </c>
      <c r="BD80">
        <f t="shared" si="114"/>
        <v>8.1637086919583192E-3</v>
      </c>
    </row>
    <row r="81" spans="1:114" x14ac:dyDescent="0.25">
      <c r="A81" s="1">
        <v>60</v>
      </c>
      <c r="B81" s="1" t="s">
        <v>112</v>
      </c>
      <c r="C81" s="1">
        <v>1199.5000338740647</v>
      </c>
      <c r="D81" s="1">
        <v>0</v>
      </c>
      <c r="E81">
        <f t="shared" si="87"/>
        <v>9.1938350958628217</v>
      </c>
      <c r="F81">
        <f t="shared" si="88"/>
        <v>9.401767712277051E-2</v>
      </c>
      <c r="G81">
        <f t="shared" si="89"/>
        <v>216.56395153927195</v>
      </c>
      <c r="H81">
        <f t="shared" si="90"/>
        <v>4.3614702789030204</v>
      </c>
      <c r="I81">
        <f t="shared" si="91"/>
        <v>3.4089886805116576</v>
      </c>
      <c r="J81">
        <f t="shared" si="92"/>
        <v>34.714809417724609</v>
      </c>
      <c r="K81" s="1">
        <v>0.53607411599999999</v>
      </c>
      <c r="L81">
        <f t="shared" si="93"/>
        <v>2.6196882285697791</v>
      </c>
      <c r="M81" s="1">
        <v>1</v>
      </c>
      <c r="N81">
        <f t="shared" si="94"/>
        <v>5.2393764571395582</v>
      </c>
      <c r="O81" s="1">
        <v>36.945053100585938</v>
      </c>
      <c r="P81" s="1">
        <v>34.714809417724609</v>
      </c>
      <c r="Q81" s="1">
        <v>38.101627349853516</v>
      </c>
      <c r="R81" s="1">
        <v>399.78298950195312</v>
      </c>
      <c r="S81" s="1">
        <v>398.61044311523437</v>
      </c>
      <c r="T81" s="1">
        <v>27.828372955322266</v>
      </c>
      <c r="U81" s="1">
        <v>28.282930374145508</v>
      </c>
      <c r="V81" s="1">
        <v>33.665657043457031</v>
      </c>
      <c r="W81" s="1">
        <v>34.215564727783203</v>
      </c>
      <c r="X81" s="1">
        <v>499.81448364257812</v>
      </c>
      <c r="Y81" s="1">
        <v>1499.78564453125</v>
      </c>
      <c r="Z81" s="1">
        <v>252.82839965820313</v>
      </c>
      <c r="AA81" s="1">
        <v>76.045455932617188</v>
      </c>
      <c r="AB81" s="1">
        <v>0.75446224212646484</v>
      </c>
      <c r="AC81" s="1">
        <v>0.27365338802337646</v>
      </c>
      <c r="AD81" s="1">
        <v>0.66666668653488159</v>
      </c>
      <c r="AE81" s="1">
        <v>-0.21956524252891541</v>
      </c>
      <c r="AF81" s="1">
        <v>2.737391471862793</v>
      </c>
      <c r="AG81" s="1">
        <v>1</v>
      </c>
      <c r="AH81" s="1">
        <v>0</v>
      </c>
      <c r="AI81" s="1">
        <v>0.15999999642372131</v>
      </c>
      <c r="AJ81" s="1">
        <v>111115</v>
      </c>
      <c r="AK81">
        <f t="shared" si="95"/>
        <v>9.3236078505715074</v>
      </c>
      <c r="AL81">
        <f t="shared" si="96"/>
        <v>4.3614702789030206E-3</v>
      </c>
      <c r="AM81">
        <f t="shared" si="97"/>
        <v>307.86480941772459</v>
      </c>
      <c r="AN81">
        <f t="shared" si="98"/>
        <v>310.09505310058591</v>
      </c>
      <c r="AO81">
        <f t="shared" si="99"/>
        <v>239.96569776134857</v>
      </c>
      <c r="AP81">
        <f t="shared" si="100"/>
        <v>0.51603877007812426</v>
      </c>
      <c r="AQ81">
        <f t="shared" si="101"/>
        <v>5.5597770159240198</v>
      </c>
      <c r="AR81">
        <f t="shared" si="102"/>
        <v>73.111232587657312</v>
      </c>
      <c r="AS81">
        <f t="shared" si="103"/>
        <v>44.828302213511805</v>
      </c>
      <c r="AT81">
        <f t="shared" si="104"/>
        <v>35.829931259155273</v>
      </c>
      <c r="AU81">
        <f t="shared" si="105"/>
        <v>5.9132067752152162</v>
      </c>
      <c r="AV81">
        <f t="shared" si="106"/>
        <v>9.2360322839730252E-2</v>
      </c>
      <c r="AW81">
        <f t="shared" si="107"/>
        <v>2.1507883354123623</v>
      </c>
      <c r="AX81">
        <f t="shared" si="108"/>
        <v>3.762418439802854</v>
      </c>
      <c r="AY81">
        <f t="shared" si="109"/>
        <v>5.7871851437360039E-2</v>
      </c>
      <c r="AZ81">
        <f t="shared" si="110"/>
        <v>16.468704433373151</v>
      </c>
      <c r="BA81">
        <f t="shared" si="111"/>
        <v>0.54329723488118808</v>
      </c>
      <c r="BB81">
        <f t="shared" si="112"/>
        <v>36.54887967577848</v>
      </c>
      <c r="BC81">
        <f t="shared" si="113"/>
        <v>396.24152049992932</v>
      </c>
      <c r="BD81">
        <f t="shared" si="114"/>
        <v>8.4802918243823844E-3</v>
      </c>
      <c r="BE81">
        <f>AVERAGE(E67:E81)</f>
        <v>8.7783631384821188</v>
      </c>
      <c r="BF81">
        <f>AVERAGE(O67:O81)</f>
        <v>36.927858734130858</v>
      </c>
      <c r="BG81">
        <f>AVERAGE(P67:P81)</f>
        <v>34.684678904215495</v>
      </c>
      <c r="BH81" t="e">
        <f>AVERAGE(B67:B81)</f>
        <v>#DIV/0!</v>
      </c>
      <c r="BI81">
        <f t="shared" ref="BI81:DJ81" si="115">AVERAGE(C67:C81)</f>
        <v>1195.7000339590013</v>
      </c>
      <c r="BJ81">
        <f t="shared" si="115"/>
        <v>0</v>
      </c>
      <c r="BK81">
        <f t="shared" si="115"/>
        <v>8.7783631384821188</v>
      </c>
      <c r="BL81">
        <f t="shared" si="115"/>
        <v>9.3977743152890661E-2</v>
      </c>
      <c r="BM81">
        <f t="shared" si="115"/>
        <v>223.63740058420373</v>
      </c>
      <c r="BN81">
        <f t="shared" si="115"/>
        <v>4.3469718948547289</v>
      </c>
      <c r="BO81">
        <f t="shared" si="115"/>
        <v>3.3992980108372475</v>
      </c>
      <c r="BP81">
        <f t="shared" si="115"/>
        <v>34.684678904215495</v>
      </c>
      <c r="BQ81">
        <f t="shared" si="115"/>
        <v>0.53607411599999999</v>
      </c>
      <c r="BR81">
        <f t="shared" si="115"/>
        <v>2.6196882285697787</v>
      </c>
      <c r="BS81">
        <f t="shared" si="115"/>
        <v>1</v>
      </c>
      <c r="BT81">
        <f t="shared" si="115"/>
        <v>5.2393764571395574</v>
      </c>
      <c r="BU81">
        <f t="shared" si="115"/>
        <v>36.927858734130858</v>
      </c>
      <c r="BV81">
        <f t="shared" si="115"/>
        <v>34.684678904215495</v>
      </c>
      <c r="BW81">
        <f t="shared" si="115"/>
        <v>38.100483449300128</v>
      </c>
      <c r="BX81">
        <f t="shared" si="115"/>
        <v>399.90317993164064</v>
      </c>
      <c r="BY81">
        <f t="shared" si="115"/>
        <v>398.77582804361981</v>
      </c>
      <c r="BZ81">
        <f t="shared" si="115"/>
        <v>27.8351131439209</v>
      </c>
      <c r="CA81">
        <f t="shared" si="115"/>
        <v>28.288120905558269</v>
      </c>
      <c r="CB81">
        <f t="shared" si="115"/>
        <v>33.705589040120444</v>
      </c>
      <c r="CC81">
        <f t="shared" si="115"/>
        <v>34.254137420654295</v>
      </c>
      <c r="CD81">
        <f t="shared" si="115"/>
        <v>499.85447591145834</v>
      </c>
      <c r="CE81">
        <f t="shared" si="115"/>
        <v>1499.7119873046875</v>
      </c>
      <c r="CF81">
        <f t="shared" si="115"/>
        <v>254.51137593587239</v>
      </c>
      <c r="CG81">
        <f t="shared" si="115"/>
        <v>76.045758056640622</v>
      </c>
      <c r="CH81">
        <f t="shared" si="115"/>
        <v>0.75446224212646484</v>
      </c>
      <c r="CI81">
        <f t="shared" si="115"/>
        <v>0.27365338802337646</v>
      </c>
      <c r="CJ81">
        <f t="shared" si="115"/>
        <v>0.93333333730697632</v>
      </c>
      <c r="CK81">
        <f t="shared" si="115"/>
        <v>-0.21956524252891541</v>
      </c>
      <c r="CL81">
        <f t="shared" si="115"/>
        <v>2.737391471862793</v>
      </c>
      <c r="CM81">
        <f t="shared" si="115"/>
        <v>1</v>
      </c>
      <c r="CN81">
        <f t="shared" si="115"/>
        <v>0</v>
      </c>
      <c r="CO81">
        <f t="shared" si="115"/>
        <v>0.15999999642372131</v>
      </c>
      <c r="CP81">
        <f t="shared" si="115"/>
        <v>111115</v>
      </c>
      <c r="CQ81">
        <f t="shared" si="115"/>
        <v>9.3243538718339884</v>
      </c>
      <c r="CR81">
        <f t="shared" si="115"/>
        <v>4.3469718948547292E-3</v>
      </c>
      <c r="CS81">
        <f t="shared" si="115"/>
        <v>307.83467890421548</v>
      </c>
      <c r="CT81">
        <f t="shared" si="115"/>
        <v>310.07785873413087</v>
      </c>
      <c r="CU81">
        <f t="shared" si="115"/>
        <v>239.95391260536198</v>
      </c>
      <c r="CV81">
        <f t="shared" si="115"/>
        <v>0.52138704728503638</v>
      </c>
      <c r="CW81">
        <f t="shared" si="115"/>
        <v>5.5504896112657356</v>
      </c>
      <c r="CX81">
        <f t="shared" si="115"/>
        <v>72.988813322634016</v>
      </c>
      <c r="CY81">
        <f t="shared" si="115"/>
        <v>44.700692417075757</v>
      </c>
      <c r="CZ81">
        <f t="shared" si="115"/>
        <v>35.806268819173177</v>
      </c>
      <c r="DA81">
        <f t="shared" si="115"/>
        <v>5.905510408906836</v>
      </c>
      <c r="DB81">
        <f t="shared" si="115"/>
        <v>9.232176917937257E-2</v>
      </c>
      <c r="DC81">
        <f t="shared" si="115"/>
        <v>2.151191600428489</v>
      </c>
      <c r="DD81">
        <f t="shared" si="115"/>
        <v>3.7543188084783479</v>
      </c>
      <c r="DE81">
        <f t="shared" si="115"/>
        <v>5.784763416520388E-2</v>
      </c>
      <c r="DF81">
        <f t="shared" si="115"/>
        <v>17.006671097992946</v>
      </c>
      <c r="DG81">
        <f t="shared" si="115"/>
        <v>0.56081187849307701</v>
      </c>
      <c r="DH81">
        <f t="shared" si="115"/>
        <v>36.62685241465865</v>
      </c>
      <c r="DI81">
        <f t="shared" si="115"/>
        <v>396.51395769818924</v>
      </c>
      <c r="DJ81">
        <f t="shared" si="115"/>
        <v>8.1092025342679504E-3</v>
      </c>
    </row>
    <row r="82" spans="1:114" x14ac:dyDescent="0.25">
      <c r="A82" s="1" t="s">
        <v>9</v>
      </c>
      <c r="B82" s="1" t="s">
        <v>113</v>
      </c>
    </row>
    <row r="83" spans="1:114" x14ac:dyDescent="0.25">
      <c r="A83" s="1" t="s">
        <v>9</v>
      </c>
      <c r="B83" s="1" t="s">
        <v>114</v>
      </c>
    </row>
    <row r="84" spans="1:114" x14ac:dyDescent="0.25">
      <c r="A84" s="1">
        <v>61</v>
      </c>
      <c r="B84" s="1" t="s">
        <v>115</v>
      </c>
      <c r="C84" s="1">
        <v>1571.0000338628888</v>
      </c>
      <c r="D84" s="1">
        <v>0</v>
      </c>
      <c r="E84">
        <f t="shared" ref="E84:E98" si="116">(R84-S84*(1000-T84)/(1000-U84))*AK84</f>
        <v>4.6735632876271316</v>
      </c>
      <c r="F84">
        <f t="shared" ref="F84:F98" si="117">IF(AV84&lt;&gt;0,1/(1/AV84-1/N84),0)</f>
        <v>4.8484622862576508E-2</v>
      </c>
      <c r="G84">
        <f t="shared" ref="G84:G98" si="118">((AY84-AL84/2)*S84-E84)/(AY84+AL84/2)</f>
        <v>215.25375106554</v>
      </c>
      <c r="H84">
        <f t="shared" ref="H84:H98" si="119">AL84*1000</f>
        <v>2.821671052826304</v>
      </c>
      <c r="I84">
        <f t="shared" ref="I84:I98" si="120">(AQ84-AW84)</f>
        <v>4.1817774190186778</v>
      </c>
      <c r="J84">
        <f t="shared" ref="J84:J98" si="121">(P84+AP84*D84)</f>
        <v>38.723972320556641</v>
      </c>
      <c r="K84" s="1">
        <v>0.53607411599999999</v>
      </c>
      <c r="L84">
        <f t="shared" ref="L84:L98" si="122">(K84*AE84+AF84)</f>
        <v>2.6196882285697791</v>
      </c>
      <c r="M84" s="1">
        <v>1</v>
      </c>
      <c r="N84">
        <f t="shared" ref="N84:N98" si="123">L84*(M84+1)*(M84+1)/(M84*M84+1)</f>
        <v>5.2393764571395582</v>
      </c>
      <c r="O84" s="1">
        <v>41.644496917724609</v>
      </c>
      <c r="P84" s="1">
        <v>38.723972320556641</v>
      </c>
      <c r="Q84" s="1">
        <v>42.978816986083984</v>
      </c>
      <c r="R84" s="1">
        <v>400.17718505859375</v>
      </c>
      <c r="S84" s="1">
        <v>399.5550537109375</v>
      </c>
      <c r="T84" s="1">
        <v>35.762916564941406</v>
      </c>
      <c r="U84" s="1">
        <v>36.054618835449219</v>
      </c>
      <c r="V84" s="1">
        <v>33.608127593994141</v>
      </c>
      <c r="W84" s="1">
        <v>33.882251739501953</v>
      </c>
      <c r="X84" s="1">
        <v>499.85476684570312</v>
      </c>
      <c r="Y84" s="1">
        <v>1500.2880859375</v>
      </c>
      <c r="Z84" s="1">
        <v>239.50392150878906</v>
      </c>
      <c r="AA84" s="1">
        <v>76.028480529785156</v>
      </c>
      <c r="AB84" s="1">
        <v>2.0820074081420898</v>
      </c>
      <c r="AC84" s="1">
        <v>0.24957883358001709</v>
      </c>
      <c r="AD84" s="1">
        <v>1</v>
      </c>
      <c r="AE84" s="1">
        <v>-0.21956524252891541</v>
      </c>
      <c r="AF84" s="1">
        <v>2.737391471862793</v>
      </c>
      <c r="AG84" s="1">
        <v>1</v>
      </c>
      <c r="AH84" s="1">
        <v>0</v>
      </c>
      <c r="AI84" s="1">
        <v>0.15999999642372131</v>
      </c>
      <c r="AJ84" s="1">
        <v>111115</v>
      </c>
      <c r="AK84">
        <f t="shared" ref="AK84:AK98" si="124">X84*0.000001/(K84*0.0001)</f>
        <v>9.324359298961248</v>
      </c>
      <c r="AL84">
        <f t="shared" ref="AL84:AL98" si="125">(U84-T84)/(1000-U84)*AK84</f>
        <v>2.8216710528263041E-3</v>
      </c>
      <c r="AM84">
        <f t="shared" ref="AM84:AM98" si="126">(P84+273.15)</f>
        <v>311.87397232055662</v>
      </c>
      <c r="AN84">
        <f t="shared" ref="AN84:AN98" si="127">(O84+273.15)</f>
        <v>314.79449691772459</v>
      </c>
      <c r="AO84">
        <f t="shared" ref="AO84:AO98" si="128">(Y84*AG84+Z84*AH84)*AI84</f>
        <v>240.04608838455169</v>
      </c>
      <c r="AP84">
        <f t="shared" ref="AP84:AP98" si="129">((AO84+0.00000010773*(AN84^4-AM84^4))-AL84*44100)/(L84*51.4+0.00000043092*AM84^3)</f>
        <v>1.0446960127218841</v>
      </c>
      <c r="AQ84">
        <f t="shared" ref="AQ84:AQ98" si="130">0.61365*EXP(17.502*J84/(240.97+J84))</f>
        <v>6.922955305158454</v>
      </c>
      <c r="AR84">
        <f t="shared" ref="AR84:AR98" si="131">AQ84*1000/AA84</f>
        <v>91.057393978119762</v>
      </c>
      <c r="AS84">
        <f t="shared" ref="AS84:AS98" si="132">(AR84-U84)</f>
        <v>55.002775142670544</v>
      </c>
      <c r="AT84">
        <f t="shared" ref="AT84:AT98" si="133">IF(D84,P84,(O84+P84)/2)</f>
        <v>40.184234619140625</v>
      </c>
      <c r="AU84">
        <f t="shared" ref="AU84:AU98" si="134">0.61365*EXP(17.502*AT84/(240.97+AT84))</f>
        <v>7.4869337913064227</v>
      </c>
      <c r="AV84">
        <f t="shared" ref="AV84:AV98" si="135">IF(AS84&lt;&gt;0,(1000-(AR84+U84)/2)/AS84*AL84,0)</f>
        <v>4.8040065295998878E-2</v>
      </c>
      <c r="AW84">
        <f t="shared" ref="AW84:AW98" si="136">U84*AA84/1000</f>
        <v>2.7411778861397762</v>
      </c>
      <c r="AX84">
        <f t="shared" ref="AX84:AX98" si="137">(AU84-AW84)</f>
        <v>4.7457559051666465</v>
      </c>
      <c r="AY84">
        <f t="shared" ref="AY84:AY98" si="138">1/(1.6/F84+1.37/N84)</f>
        <v>3.0064667540730301E-2</v>
      </c>
      <c r="AZ84">
        <f t="shared" ref="AZ84:AZ98" si="139">G84*AA84*0.001</f>
        <v>16.365415621849628</v>
      </c>
      <c r="BA84">
        <f t="shared" ref="BA84:BA98" si="140">G84/S84</f>
        <v>0.53873364650586475</v>
      </c>
      <c r="BB84">
        <f t="shared" ref="BB84:BB98" si="141">(1-AL84*AA84/AQ84/F84)*100</f>
        <v>36.087303028899932</v>
      </c>
      <c r="BC84">
        <f t="shared" ref="BC84:BC98" si="142">(S84-E84/(N84/1.35))</f>
        <v>398.35084353632806</v>
      </c>
      <c r="BD84">
        <f t="shared" ref="BD84:BD98" si="143">E84*BB84/100/BC84</f>
        <v>4.2338631214662234E-3</v>
      </c>
    </row>
    <row r="85" spans="1:114" x14ac:dyDescent="0.25">
      <c r="A85" s="1">
        <v>62</v>
      </c>
      <c r="B85" s="1" t="s">
        <v>116</v>
      </c>
      <c r="C85" s="1">
        <v>1571.0000338628888</v>
      </c>
      <c r="D85" s="1">
        <v>0</v>
      </c>
      <c r="E85">
        <f t="shared" si="116"/>
        <v>4.6735632876271316</v>
      </c>
      <c r="F85">
        <f t="shared" si="117"/>
        <v>4.8484622862576508E-2</v>
      </c>
      <c r="G85">
        <f t="shared" si="118"/>
        <v>215.25375106554</v>
      </c>
      <c r="H85">
        <f t="shared" si="119"/>
        <v>2.821671052826304</v>
      </c>
      <c r="I85">
        <f t="shared" si="120"/>
        <v>4.1817774190186778</v>
      </c>
      <c r="J85">
        <f t="shared" si="121"/>
        <v>38.723972320556641</v>
      </c>
      <c r="K85" s="1">
        <v>0.53607411599999999</v>
      </c>
      <c r="L85">
        <f t="shared" si="122"/>
        <v>2.6196882285697791</v>
      </c>
      <c r="M85" s="1">
        <v>1</v>
      </c>
      <c r="N85">
        <f t="shared" si="123"/>
        <v>5.2393764571395582</v>
      </c>
      <c r="O85" s="1">
        <v>41.644496917724609</v>
      </c>
      <c r="P85" s="1">
        <v>38.723972320556641</v>
      </c>
      <c r="Q85" s="1">
        <v>42.978816986083984</v>
      </c>
      <c r="R85" s="1">
        <v>400.17718505859375</v>
      </c>
      <c r="S85" s="1">
        <v>399.5550537109375</v>
      </c>
      <c r="T85" s="1">
        <v>35.762916564941406</v>
      </c>
      <c r="U85" s="1">
        <v>36.054618835449219</v>
      </c>
      <c r="V85" s="1">
        <v>33.608127593994141</v>
      </c>
      <c r="W85" s="1">
        <v>33.882251739501953</v>
      </c>
      <c r="X85" s="1">
        <v>499.85476684570312</v>
      </c>
      <c r="Y85" s="1">
        <v>1500.2880859375</v>
      </c>
      <c r="Z85" s="1">
        <v>239.50392150878906</v>
      </c>
      <c r="AA85" s="1">
        <v>76.028480529785156</v>
      </c>
      <c r="AB85" s="1">
        <v>2.0820074081420898</v>
      </c>
      <c r="AC85" s="1">
        <v>0.24957883358001709</v>
      </c>
      <c r="AD85" s="1">
        <v>1</v>
      </c>
      <c r="AE85" s="1">
        <v>-0.21956524252891541</v>
      </c>
      <c r="AF85" s="1">
        <v>2.737391471862793</v>
      </c>
      <c r="AG85" s="1">
        <v>1</v>
      </c>
      <c r="AH85" s="1">
        <v>0</v>
      </c>
      <c r="AI85" s="1">
        <v>0.15999999642372131</v>
      </c>
      <c r="AJ85" s="1">
        <v>111115</v>
      </c>
      <c r="AK85">
        <f t="shared" si="124"/>
        <v>9.324359298961248</v>
      </c>
      <c r="AL85">
        <f t="shared" si="125"/>
        <v>2.8216710528263041E-3</v>
      </c>
      <c r="AM85">
        <f t="shared" si="126"/>
        <v>311.87397232055662</v>
      </c>
      <c r="AN85">
        <f t="shared" si="127"/>
        <v>314.79449691772459</v>
      </c>
      <c r="AO85">
        <f t="shared" si="128"/>
        <v>240.04608838455169</v>
      </c>
      <c r="AP85">
        <f t="shared" si="129"/>
        <v>1.0446960127218841</v>
      </c>
      <c r="AQ85">
        <f t="shared" si="130"/>
        <v>6.922955305158454</v>
      </c>
      <c r="AR85">
        <f t="shared" si="131"/>
        <v>91.057393978119762</v>
      </c>
      <c r="AS85">
        <f t="shared" si="132"/>
        <v>55.002775142670544</v>
      </c>
      <c r="AT85">
        <f t="shared" si="133"/>
        <v>40.184234619140625</v>
      </c>
      <c r="AU85">
        <f t="shared" si="134"/>
        <v>7.4869337913064227</v>
      </c>
      <c r="AV85">
        <f t="shared" si="135"/>
        <v>4.8040065295998878E-2</v>
      </c>
      <c r="AW85">
        <f t="shared" si="136"/>
        <v>2.7411778861397762</v>
      </c>
      <c r="AX85">
        <f t="shared" si="137"/>
        <v>4.7457559051666465</v>
      </c>
      <c r="AY85">
        <f t="shared" si="138"/>
        <v>3.0064667540730301E-2</v>
      </c>
      <c r="AZ85">
        <f t="shared" si="139"/>
        <v>16.365415621849628</v>
      </c>
      <c r="BA85">
        <f t="shared" si="140"/>
        <v>0.53873364650586475</v>
      </c>
      <c r="BB85">
        <f t="shared" si="141"/>
        <v>36.087303028899932</v>
      </c>
      <c r="BC85">
        <f t="shared" si="142"/>
        <v>398.35084353632806</v>
      </c>
      <c r="BD85">
        <f t="shared" si="143"/>
        <v>4.2338631214662234E-3</v>
      </c>
    </row>
    <row r="86" spans="1:114" x14ac:dyDescent="0.25">
      <c r="A86" s="1">
        <v>63</v>
      </c>
      <c r="B86" s="1" t="s">
        <v>116</v>
      </c>
      <c r="C86" s="1">
        <v>1571.5000338517129</v>
      </c>
      <c r="D86" s="1">
        <v>0</v>
      </c>
      <c r="E86">
        <f t="shared" si="116"/>
        <v>4.8402834863710087</v>
      </c>
      <c r="F86">
        <f t="shared" si="117"/>
        <v>4.842154613174416E-2</v>
      </c>
      <c r="G86">
        <f t="shared" si="118"/>
        <v>209.75287170297861</v>
      </c>
      <c r="H86">
        <f t="shared" si="119"/>
        <v>2.8187658874702883</v>
      </c>
      <c r="I86">
        <f t="shared" si="120"/>
        <v>4.1828302346372066</v>
      </c>
      <c r="J86">
        <f t="shared" si="121"/>
        <v>38.726444244384766</v>
      </c>
      <c r="K86" s="1">
        <v>0.53607411599999999</v>
      </c>
      <c r="L86">
        <f t="shared" si="122"/>
        <v>2.6196882285697791</v>
      </c>
      <c r="M86" s="1">
        <v>1</v>
      </c>
      <c r="N86">
        <f t="shared" si="123"/>
        <v>5.2393764571395582</v>
      </c>
      <c r="O86" s="1">
        <v>41.644794464111328</v>
      </c>
      <c r="P86" s="1">
        <v>38.726444244384766</v>
      </c>
      <c r="Q86" s="1">
        <v>42.978748321533203</v>
      </c>
      <c r="R86" s="1">
        <v>400.19696044921875</v>
      </c>
      <c r="S86" s="1">
        <v>399.55706787109375</v>
      </c>
      <c r="T86" s="1">
        <v>35.761585235595703</v>
      </c>
      <c r="U86" s="1">
        <v>36.052989959716797</v>
      </c>
      <c r="V86" s="1">
        <v>33.606266021728516</v>
      </c>
      <c r="W86" s="1">
        <v>33.880107879638672</v>
      </c>
      <c r="X86" s="1">
        <v>499.850830078125</v>
      </c>
      <c r="Y86" s="1">
        <v>1500.251708984375</v>
      </c>
      <c r="Z86" s="1">
        <v>233.0364990234375</v>
      </c>
      <c r="AA86" s="1">
        <v>76.028305053710938</v>
      </c>
      <c r="AB86" s="1">
        <v>2.0820074081420898</v>
      </c>
      <c r="AC86" s="1">
        <v>0.24957883358001709</v>
      </c>
      <c r="AD86" s="1">
        <v>1</v>
      </c>
      <c r="AE86" s="1">
        <v>-0.21956524252891541</v>
      </c>
      <c r="AF86" s="1">
        <v>2.737391471862793</v>
      </c>
      <c r="AG86" s="1">
        <v>1</v>
      </c>
      <c r="AH86" s="1">
        <v>0</v>
      </c>
      <c r="AI86" s="1">
        <v>0.15999999642372131</v>
      </c>
      <c r="AJ86" s="1">
        <v>111115</v>
      </c>
      <c r="AK86">
        <f t="shared" si="124"/>
        <v>9.3242858619595239</v>
      </c>
      <c r="AL86">
        <f t="shared" si="125"/>
        <v>2.8187658874702882E-3</v>
      </c>
      <c r="AM86">
        <f t="shared" si="126"/>
        <v>311.87644424438474</v>
      </c>
      <c r="AN86">
        <f t="shared" si="127"/>
        <v>314.79479446411131</v>
      </c>
      <c r="AO86">
        <f t="shared" si="128"/>
        <v>240.04026807218179</v>
      </c>
      <c r="AP86">
        <f t="shared" si="129"/>
        <v>1.0453300309669076</v>
      </c>
      <c r="AQ86">
        <f t="shared" si="130"/>
        <v>6.9238779533929327</v>
      </c>
      <c r="AR86">
        <f t="shared" si="131"/>
        <v>91.069739730505518</v>
      </c>
      <c r="AS86">
        <f t="shared" si="132"/>
        <v>55.016749770788721</v>
      </c>
      <c r="AT86">
        <f t="shared" si="133"/>
        <v>40.185619354248047</v>
      </c>
      <c r="AU86">
        <f t="shared" si="134"/>
        <v>7.4874869452318285</v>
      </c>
      <c r="AV86">
        <f t="shared" si="135"/>
        <v>4.7978139229979351E-2</v>
      </c>
      <c r="AW86">
        <f t="shared" si="136"/>
        <v>2.7410477187557261</v>
      </c>
      <c r="AX86">
        <f t="shared" si="137"/>
        <v>4.7464392264761024</v>
      </c>
      <c r="AY86">
        <f t="shared" si="138"/>
        <v>3.0025861586364486E-2</v>
      </c>
      <c r="AZ86">
        <f t="shared" si="139"/>
        <v>15.947155315725952</v>
      </c>
      <c r="BA86">
        <f t="shared" si="140"/>
        <v>0.52496348724495512</v>
      </c>
      <c r="BB86">
        <f t="shared" si="141"/>
        <v>36.07860283590427</v>
      </c>
      <c r="BC86">
        <f t="shared" si="142"/>
        <v>398.30989986168368</v>
      </c>
      <c r="BD86">
        <f t="shared" si="143"/>
        <v>4.3842913665617551E-3</v>
      </c>
    </row>
    <row r="87" spans="1:114" x14ac:dyDescent="0.25">
      <c r="A87" s="1">
        <v>64</v>
      </c>
      <c r="B87" s="1" t="s">
        <v>117</v>
      </c>
      <c r="C87" s="1">
        <v>1572.0000338405371</v>
      </c>
      <c r="D87" s="1">
        <v>0</v>
      </c>
      <c r="E87">
        <f t="shared" si="116"/>
        <v>4.8585451189062665</v>
      </c>
      <c r="F87">
        <f t="shared" si="117"/>
        <v>4.806884813683833E-2</v>
      </c>
      <c r="G87">
        <f t="shared" si="118"/>
        <v>208.08030077105437</v>
      </c>
      <c r="H87">
        <f t="shared" si="119"/>
        <v>2.7993454280804042</v>
      </c>
      <c r="I87">
        <f t="shared" si="120"/>
        <v>4.1841694524574908</v>
      </c>
      <c r="J87">
        <f t="shared" si="121"/>
        <v>38.729957580566406</v>
      </c>
      <c r="K87" s="1">
        <v>0.53607411599999999</v>
      </c>
      <c r="L87">
        <f t="shared" si="122"/>
        <v>2.6196882285697791</v>
      </c>
      <c r="M87" s="1">
        <v>1</v>
      </c>
      <c r="N87">
        <f t="shared" si="123"/>
        <v>5.2393764571395582</v>
      </c>
      <c r="O87" s="1">
        <v>41.645767211914062</v>
      </c>
      <c r="P87" s="1">
        <v>38.729957580566406</v>
      </c>
      <c r="Q87" s="1">
        <v>42.978214263916016</v>
      </c>
      <c r="R87" s="1">
        <v>400.24508666992187</v>
      </c>
      <c r="S87" s="1">
        <v>399.60403442382812</v>
      </c>
      <c r="T87" s="1">
        <v>35.763259887695313</v>
      </c>
      <c r="U87" s="1">
        <v>36.052665710449219</v>
      </c>
      <c r="V87" s="1">
        <v>33.6060791015625</v>
      </c>
      <c r="W87" s="1">
        <v>33.878025054931641</v>
      </c>
      <c r="X87" s="1">
        <v>499.8358154296875</v>
      </c>
      <c r="Y87" s="1">
        <v>1500.2308349609375</v>
      </c>
      <c r="Z87" s="1">
        <v>229.97607421875</v>
      </c>
      <c r="AA87" s="1">
        <v>76.028221130371094</v>
      </c>
      <c r="AB87" s="1">
        <v>2.0820074081420898</v>
      </c>
      <c r="AC87" s="1">
        <v>0.24957883358001709</v>
      </c>
      <c r="AD87" s="1">
        <v>1</v>
      </c>
      <c r="AE87" s="1">
        <v>-0.21956524252891541</v>
      </c>
      <c r="AF87" s="1">
        <v>2.737391471862793</v>
      </c>
      <c r="AG87" s="1">
        <v>1</v>
      </c>
      <c r="AH87" s="1">
        <v>0</v>
      </c>
      <c r="AI87" s="1">
        <v>0.15999999642372131</v>
      </c>
      <c r="AJ87" s="1">
        <v>111115</v>
      </c>
      <c r="AK87">
        <f t="shared" si="124"/>
        <v>9.324005776650619</v>
      </c>
      <c r="AL87">
        <f t="shared" si="125"/>
        <v>2.7993454280804044E-3</v>
      </c>
      <c r="AM87">
        <f t="shared" si="126"/>
        <v>311.87995758056638</v>
      </c>
      <c r="AN87">
        <f t="shared" si="127"/>
        <v>314.79576721191404</v>
      </c>
      <c r="AO87">
        <f t="shared" si="128"/>
        <v>240.03692822850644</v>
      </c>
      <c r="AP87">
        <f t="shared" si="129"/>
        <v>1.0508794796118857</v>
      </c>
      <c r="AQ87">
        <f t="shared" si="130"/>
        <v>6.9251894934308718</v>
      </c>
      <c r="AR87">
        <f t="shared" si="131"/>
        <v>91.087090957392633</v>
      </c>
      <c r="AS87">
        <f t="shared" si="132"/>
        <v>55.034425246943414</v>
      </c>
      <c r="AT87">
        <f t="shared" si="133"/>
        <v>40.187862396240234</v>
      </c>
      <c r="AU87">
        <f t="shared" si="134"/>
        <v>7.4883830383154528</v>
      </c>
      <c r="AV87">
        <f t="shared" si="135"/>
        <v>4.7631848030398147E-2</v>
      </c>
      <c r="AW87">
        <f t="shared" si="136"/>
        <v>2.7410200409733805</v>
      </c>
      <c r="AX87">
        <f t="shared" si="137"/>
        <v>4.7473629973420728</v>
      </c>
      <c r="AY87">
        <f t="shared" si="138"/>
        <v>2.9808860723123869E-2</v>
      </c>
      <c r="AZ87">
        <f t="shared" si="139"/>
        <v>15.819975119895847</v>
      </c>
      <c r="BA87">
        <f t="shared" si="140"/>
        <v>0.52071621616902941</v>
      </c>
      <c r="BB87">
        <f t="shared" si="141"/>
        <v>36.065401182689612</v>
      </c>
      <c r="BC87">
        <f t="shared" si="142"/>
        <v>398.3521610445855</v>
      </c>
      <c r="BD87">
        <f t="shared" si="143"/>
        <v>4.3987555739139284E-3</v>
      </c>
    </row>
    <row r="88" spans="1:114" x14ac:dyDescent="0.25">
      <c r="A88" s="1">
        <v>65</v>
      </c>
      <c r="B88" s="1" t="s">
        <v>117</v>
      </c>
      <c r="C88" s="1">
        <v>1572.5000338293612</v>
      </c>
      <c r="D88" s="1">
        <v>0</v>
      </c>
      <c r="E88">
        <f t="shared" si="116"/>
        <v>5.0204522840005783</v>
      </c>
      <c r="F88">
        <f t="shared" si="117"/>
        <v>4.8215573662680554E-2</v>
      </c>
      <c r="G88">
        <f t="shared" si="118"/>
        <v>203.37087458471188</v>
      </c>
      <c r="H88">
        <f t="shared" si="119"/>
        <v>2.8078363420438395</v>
      </c>
      <c r="I88">
        <f t="shared" si="120"/>
        <v>4.1841811901903805</v>
      </c>
      <c r="J88">
        <f t="shared" si="121"/>
        <v>38.730278015136719</v>
      </c>
      <c r="K88" s="1">
        <v>0.53607411599999999</v>
      </c>
      <c r="L88">
        <f t="shared" si="122"/>
        <v>2.6196882285697791</v>
      </c>
      <c r="M88" s="1">
        <v>1</v>
      </c>
      <c r="N88">
        <f t="shared" si="123"/>
        <v>5.2393764571395582</v>
      </c>
      <c r="O88" s="1">
        <v>41.6475830078125</v>
      </c>
      <c r="P88" s="1">
        <v>38.730278015136719</v>
      </c>
      <c r="Q88" s="1">
        <v>42.979545593261719</v>
      </c>
      <c r="R88" s="1">
        <v>400.25497436523437</v>
      </c>
      <c r="S88" s="1">
        <v>399.59622192382812</v>
      </c>
      <c r="T88" s="1">
        <v>35.763954162597656</v>
      </c>
      <c r="U88" s="1">
        <v>36.054225921630859</v>
      </c>
      <c r="V88" s="1">
        <v>33.603374481201172</v>
      </c>
      <c r="W88" s="1">
        <v>33.876110076904297</v>
      </c>
      <c r="X88" s="1">
        <v>499.85546875</v>
      </c>
      <c r="Y88" s="1">
        <v>1500.2484130859375</v>
      </c>
      <c r="Z88" s="1">
        <v>227.0692138671875</v>
      </c>
      <c r="AA88" s="1">
        <v>76.027923583984375</v>
      </c>
      <c r="AB88" s="1">
        <v>2.0820074081420898</v>
      </c>
      <c r="AC88" s="1">
        <v>0.24957883358001709</v>
      </c>
      <c r="AD88" s="1">
        <v>1</v>
      </c>
      <c r="AE88" s="1">
        <v>-0.21956524252891541</v>
      </c>
      <c r="AF88" s="1">
        <v>2.737391471862793</v>
      </c>
      <c r="AG88" s="1">
        <v>1</v>
      </c>
      <c r="AH88" s="1">
        <v>0</v>
      </c>
      <c r="AI88" s="1">
        <v>0.15999999642372131</v>
      </c>
      <c r="AJ88" s="1">
        <v>111115</v>
      </c>
      <c r="AK88">
        <f t="shared" si="124"/>
        <v>9.3243723923801607</v>
      </c>
      <c r="AL88">
        <f t="shared" si="125"/>
        <v>2.8078363420438396E-3</v>
      </c>
      <c r="AM88">
        <f t="shared" si="126"/>
        <v>311.8802780151367</v>
      </c>
      <c r="AN88">
        <f t="shared" si="127"/>
        <v>314.79758300781248</v>
      </c>
      <c r="AO88">
        <f t="shared" si="128"/>
        <v>240.03974072844358</v>
      </c>
      <c r="AP88">
        <f t="shared" si="129"/>
        <v>1.0485003296072617</v>
      </c>
      <c r="AQ88">
        <f t="shared" si="130"/>
        <v>6.9253091234398401</v>
      </c>
      <c r="AR88">
        <f t="shared" si="131"/>
        <v>91.089020940967629</v>
      </c>
      <c r="AS88">
        <f t="shared" si="132"/>
        <v>55.034795019336769</v>
      </c>
      <c r="AT88">
        <f t="shared" si="133"/>
        <v>40.188930511474609</v>
      </c>
      <c r="AU88">
        <f t="shared" si="134"/>
        <v>7.488809781974207</v>
      </c>
      <c r="AV88">
        <f t="shared" si="135"/>
        <v>4.7775913883696307E-2</v>
      </c>
      <c r="AW88">
        <f t="shared" si="136"/>
        <v>2.7411279332494596</v>
      </c>
      <c r="AX88">
        <f t="shared" si="137"/>
        <v>4.7476818487247474</v>
      </c>
      <c r="AY88">
        <f t="shared" si="138"/>
        <v>2.9899138041417053E-2</v>
      </c>
      <c r="AZ88">
        <f t="shared" si="139"/>
        <v>15.461865312134545</v>
      </c>
      <c r="BA88">
        <f t="shared" si="140"/>
        <v>0.50894093444026323</v>
      </c>
      <c r="BB88">
        <f t="shared" si="141"/>
        <v>36.067981214340293</v>
      </c>
      <c r="BC88">
        <f t="shared" si="142"/>
        <v>398.30263085648556</v>
      </c>
      <c r="BD88">
        <f t="shared" si="143"/>
        <v>4.5462310474185556E-3</v>
      </c>
    </row>
    <row r="89" spans="1:114" x14ac:dyDescent="0.25">
      <c r="A89" s="1">
        <v>66</v>
      </c>
      <c r="B89" s="1" t="s">
        <v>118</v>
      </c>
      <c r="C89" s="1">
        <v>1573.0000338181853</v>
      </c>
      <c r="D89" s="1">
        <v>0</v>
      </c>
      <c r="E89">
        <f t="shared" si="116"/>
        <v>4.800927997933746</v>
      </c>
      <c r="F89">
        <f t="shared" si="117"/>
        <v>4.8192413637875166E-2</v>
      </c>
      <c r="G89">
        <f t="shared" si="118"/>
        <v>210.34217463710013</v>
      </c>
      <c r="H89">
        <f t="shared" si="119"/>
        <v>2.8050474923605333</v>
      </c>
      <c r="I89">
        <f t="shared" si="120"/>
        <v>4.1820718705682811</v>
      </c>
      <c r="J89">
        <f t="shared" si="121"/>
        <v>38.724895477294922</v>
      </c>
      <c r="K89" s="1">
        <v>0.53607411599999999</v>
      </c>
      <c r="L89">
        <f t="shared" si="122"/>
        <v>2.6196882285697791</v>
      </c>
      <c r="M89" s="1">
        <v>1</v>
      </c>
      <c r="N89">
        <f t="shared" si="123"/>
        <v>5.2393764571395582</v>
      </c>
      <c r="O89" s="1">
        <v>41.648330688476563</v>
      </c>
      <c r="P89" s="1">
        <v>38.724895477294922</v>
      </c>
      <c r="Q89" s="1">
        <v>42.979057312011719</v>
      </c>
      <c r="R89" s="1">
        <v>400.25045776367188</v>
      </c>
      <c r="S89" s="1">
        <v>399.6153564453125</v>
      </c>
      <c r="T89" s="1">
        <v>35.765556335449219</v>
      </c>
      <c r="U89" s="1">
        <v>36.0555419921875</v>
      </c>
      <c r="V89" s="1">
        <v>33.603549957275391</v>
      </c>
      <c r="W89" s="1">
        <v>33.876007080078125</v>
      </c>
      <c r="X89" s="1">
        <v>499.85098266601562</v>
      </c>
      <c r="Y89" s="1">
        <v>1500.1971435546875</v>
      </c>
      <c r="Z89" s="1">
        <v>223.97842407226562</v>
      </c>
      <c r="AA89" s="1">
        <v>76.027923583984375</v>
      </c>
      <c r="AB89" s="1">
        <v>2.0820074081420898</v>
      </c>
      <c r="AC89" s="1">
        <v>0.24957883358001709</v>
      </c>
      <c r="AD89" s="1">
        <v>1</v>
      </c>
      <c r="AE89" s="1">
        <v>-0.21956524252891541</v>
      </c>
      <c r="AF89" s="1">
        <v>2.737391471862793</v>
      </c>
      <c r="AG89" s="1">
        <v>1</v>
      </c>
      <c r="AH89" s="1">
        <v>0</v>
      </c>
      <c r="AI89" s="1">
        <v>0.15999999642372131</v>
      </c>
      <c r="AJ89" s="1">
        <v>111115</v>
      </c>
      <c r="AK89">
        <f t="shared" si="124"/>
        <v>9.3242887083549402</v>
      </c>
      <c r="AL89">
        <f t="shared" si="125"/>
        <v>2.8050474923605332E-3</v>
      </c>
      <c r="AM89">
        <f t="shared" si="126"/>
        <v>311.8748954772949</v>
      </c>
      <c r="AN89">
        <f t="shared" si="127"/>
        <v>314.79833068847654</v>
      </c>
      <c r="AO89">
        <f t="shared" si="128"/>
        <v>240.03153760362693</v>
      </c>
      <c r="AP89">
        <f t="shared" si="129"/>
        <v>1.0498265031427065</v>
      </c>
      <c r="AQ89">
        <f t="shared" si="130"/>
        <v>6.9232998619294523</v>
      </c>
      <c r="AR89">
        <f t="shared" si="131"/>
        <v>91.06259299955255</v>
      </c>
      <c r="AS89">
        <f t="shared" si="132"/>
        <v>55.00705100736505</v>
      </c>
      <c r="AT89">
        <f t="shared" si="133"/>
        <v>40.186613082885742</v>
      </c>
      <c r="AU89">
        <f t="shared" si="134"/>
        <v>7.4878839273848392</v>
      </c>
      <c r="AV89">
        <f t="shared" si="135"/>
        <v>4.7753174208753066E-2</v>
      </c>
      <c r="AW89">
        <f t="shared" si="136"/>
        <v>2.7412279913611708</v>
      </c>
      <c r="AX89">
        <f t="shared" si="137"/>
        <v>4.746655936023668</v>
      </c>
      <c r="AY89">
        <f t="shared" si="138"/>
        <v>2.9884888421064688E-2</v>
      </c>
      <c r="AZ89">
        <f t="shared" si="139"/>
        <v>15.991878779798544</v>
      </c>
      <c r="BA89">
        <f t="shared" si="140"/>
        <v>0.5263615905758755</v>
      </c>
      <c r="BB89">
        <f t="shared" si="141"/>
        <v>36.082242710448483</v>
      </c>
      <c r="BC89">
        <f t="shared" si="142"/>
        <v>398.37832893827419</v>
      </c>
      <c r="BD89">
        <f t="shared" si="143"/>
        <v>4.3483351546382276E-3</v>
      </c>
    </row>
    <row r="90" spans="1:114" x14ac:dyDescent="0.25">
      <c r="A90" s="1">
        <v>67</v>
      </c>
      <c r="B90" s="1" t="s">
        <v>118</v>
      </c>
      <c r="C90" s="1">
        <v>1573.5000338070095</v>
      </c>
      <c r="D90" s="1">
        <v>0</v>
      </c>
      <c r="E90">
        <f t="shared" si="116"/>
        <v>4.0200665759113043</v>
      </c>
      <c r="F90">
        <f t="shared" si="117"/>
        <v>4.7913600818138939E-2</v>
      </c>
      <c r="G90">
        <f t="shared" si="118"/>
        <v>234.60062498974014</v>
      </c>
      <c r="H90">
        <f t="shared" si="119"/>
        <v>2.788613998600201</v>
      </c>
      <c r="I90">
        <f t="shared" si="120"/>
        <v>4.1815817863675182</v>
      </c>
      <c r="J90">
        <f t="shared" si="121"/>
        <v>38.723197937011719</v>
      </c>
      <c r="K90" s="1">
        <v>0.53607411599999999</v>
      </c>
      <c r="L90">
        <f t="shared" si="122"/>
        <v>2.6196882285697791</v>
      </c>
      <c r="M90" s="1">
        <v>1</v>
      </c>
      <c r="N90">
        <f t="shared" si="123"/>
        <v>5.2393764571395582</v>
      </c>
      <c r="O90" s="1">
        <v>41.649192810058594</v>
      </c>
      <c r="P90" s="1">
        <v>38.723197937011719</v>
      </c>
      <c r="Q90" s="1">
        <v>42.979122161865234</v>
      </c>
      <c r="R90" s="1">
        <v>400.2091064453125</v>
      </c>
      <c r="S90" s="1">
        <v>399.658447265625</v>
      </c>
      <c r="T90" s="1">
        <v>35.765247344970703</v>
      </c>
      <c r="U90" s="1">
        <v>36.053531646728516</v>
      </c>
      <c r="V90" s="1">
        <v>33.601848602294922</v>
      </c>
      <c r="W90" s="1">
        <v>33.872695922851563</v>
      </c>
      <c r="X90" s="1">
        <v>499.85629272460937</v>
      </c>
      <c r="Y90" s="1">
        <v>1500.1494140625</v>
      </c>
      <c r="Z90" s="1">
        <v>223.15916442871094</v>
      </c>
      <c r="AA90" s="1">
        <v>76.028182983398438</v>
      </c>
      <c r="AB90" s="1">
        <v>2.0820074081420898</v>
      </c>
      <c r="AC90" s="1">
        <v>0.24957883358001709</v>
      </c>
      <c r="AD90" s="1">
        <v>1</v>
      </c>
      <c r="AE90" s="1">
        <v>-0.21956524252891541</v>
      </c>
      <c r="AF90" s="1">
        <v>2.737391471862793</v>
      </c>
      <c r="AG90" s="1">
        <v>1</v>
      </c>
      <c r="AH90" s="1">
        <v>0</v>
      </c>
      <c r="AI90" s="1">
        <v>0.15999999642372131</v>
      </c>
      <c r="AJ90" s="1">
        <v>111115</v>
      </c>
      <c r="AK90">
        <f t="shared" si="124"/>
        <v>9.3243877629154035</v>
      </c>
      <c r="AL90">
        <f t="shared" si="125"/>
        <v>2.7886139986002009E-3</v>
      </c>
      <c r="AM90">
        <f t="shared" si="126"/>
        <v>311.8731979370117</v>
      </c>
      <c r="AN90">
        <f t="shared" si="127"/>
        <v>314.79919281005857</v>
      </c>
      <c r="AO90">
        <f t="shared" si="128"/>
        <v>240.02390088504762</v>
      </c>
      <c r="AP90">
        <f t="shared" si="129"/>
        <v>1.0549108877286884</v>
      </c>
      <c r="AQ90">
        <f t="shared" si="130"/>
        <v>6.9226662876027403</v>
      </c>
      <c r="AR90">
        <f t="shared" si="131"/>
        <v>91.05394889043157</v>
      </c>
      <c r="AS90">
        <f t="shared" si="132"/>
        <v>55.000417243703055</v>
      </c>
      <c r="AT90">
        <f t="shared" si="133"/>
        <v>40.186195373535156</v>
      </c>
      <c r="AU90">
        <f t="shared" si="134"/>
        <v>7.487717055505172</v>
      </c>
      <c r="AV90">
        <f t="shared" si="135"/>
        <v>4.7479406151647204E-2</v>
      </c>
      <c r="AW90">
        <f t="shared" si="136"/>
        <v>2.7410845012352221</v>
      </c>
      <c r="AX90">
        <f t="shared" si="137"/>
        <v>4.7466325542699499</v>
      </c>
      <c r="AY90">
        <f t="shared" si="138"/>
        <v>2.9713335436651327E-2</v>
      </c>
      <c r="AZ90">
        <f t="shared" si="139"/>
        <v>17.836259244739598</v>
      </c>
      <c r="BA90">
        <f t="shared" si="140"/>
        <v>0.58700279349736229</v>
      </c>
      <c r="BB90">
        <f t="shared" si="141"/>
        <v>36.080877016223326</v>
      </c>
      <c r="BC90">
        <f t="shared" si="142"/>
        <v>398.62261983045664</v>
      </c>
      <c r="BD90">
        <f t="shared" si="143"/>
        <v>3.6387179378876652E-3</v>
      </c>
    </row>
    <row r="91" spans="1:114" x14ac:dyDescent="0.25">
      <c r="A91" s="1">
        <v>68</v>
      </c>
      <c r="B91" s="1" t="s">
        <v>119</v>
      </c>
      <c r="C91" s="1">
        <v>1574.0000337958336</v>
      </c>
      <c r="D91" s="1">
        <v>0</v>
      </c>
      <c r="E91">
        <f t="shared" si="116"/>
        <v>3.714562787755574</v>
      </c>
      <c r="F91">
        <f t="shared" si="117"/>
        <v>4.7961623852918432E-2</v>
      </c>
      <c r="G91">
        <f t="shared" si="118"/>
        <v>244.56183254379627</v>
      </c>
      <c r="H91">
        <f t="shared" si="119"/>
        <v>2.7921134430372909</v>
      </c>
      <c r="I91">
        <f t="shared" si="120"/>
        <v>4.1826203564257565</v>
      </c>
      <c r="J91">
        <f t="shared" si="121"/>
        <v>38.726123809814453</v>
      </c>
      <c r="K91" s="1">
        <v>0.53607411599999999</v>
      </c>
      <c r="L91">
        <f t="shared" si="122"/>
        <v>2.6196882285697791</v>
      </c>
      <c r="M91" s="1">
        <v>1</v>
      </c>
      <c r="N91">
        <f t="shared" si="123"/>
        <v>5.2393764571395582</v>
      </c>
      <c r="O91" s="1">
        <v>41.649272918701172</v>
      </c>
      <c r="P91" s="1">
        <v>38.726123809814453</v>
      </c>
      <c r="Q91" s="1">
        <v>42.978580474853516</v>
      </c>
      <c r="R91" s="1">
        <v>400.20858764648437</v>
      </c>
      <c r="S91" s="1">
        <v>399.6905517578125</v>
      </c>
      <c r="T91" s="1">
        <v>35.765769958496094</v>
      </c>
      <c r="U91" s="1">
        <v>36.054405212402344</v>
      </c>
      <c r="V91" s="1">
        <v>33.602039337158203</v>
      </c>
      <c r="W91" s="1">
        <v>33.873214721679688</v>
      </c>
      <c r="X91" s="1">
        <v>499.87457275390625</v>
      </c>
      <c r="Y91" s="1">
        <v>1500.116455078125</v>
      </c>
      <c r="Z91" s="1">
        <v>223.06045532226562</v>
      </c>
      <c r="AA91" s="1">
        <v>76.027824401855469</v>
      </c>
      <c r="AB91" s="1">
        <v>2.0820074081420898</v>
      </c>
      <c r="AC91" s="1">
        <v>0.24957883358001709</v>
      </c>
      <c r="AD91" s="1">
        <v>1</v>
      </c>
      <c r="AE91" s="1">
        <v>-0.21956524252891541</v>
      </c>
      <c r="AF91" s="1">
        <v>2.737391471862793</v>
      </c>
      <c r="AG91" s="1">
        <v>1</v>
      </c>
      <c r="AH91" s="1">
        <v>0</v>
      </c>
      <c r="AI91" s="1">
        <v>0.15999999642372131</v>
      </c>
      <c r="AJ91" s="1">
        <v>111115</v>
      </c>
      <c r="AK91">
        <f t="shared" si="124"/>
        <v>9.3247287610862042</v>
      </c>
      <c r="AL91">
        <f t="shared" si="125"/>
        <v>2.792113443037291E-3</v>
      </c>
      <c r="AM91">
        <f t="shared" si="126"/>
        <v>311.87612380981443</v>
      </c>
      <c r="AN91">
        <f t="shared" si="127"/>
        <v>314.79927291870115</v>
      </c>
      <c r="AO91">
        <f t="shared" si="128"/>
        <v>240.01862744766549</v>
      </c>
      <c r="AP91">
        <f t="shared" si="129"/>
        <v>1.0535762590277142</v>
      </c>
      <c r="AQ91">
        <f t="shared" si="130"/>
        <v>6.9237583448276245</v>
      </c>
      <c r="AR91">
        <f t="shared" si="131"/>
        <v>91.068742257191957</v>
      </c>
      <c r="AS91">
        <f t="shared" si="132"/>
        <v>55.014337044789613</v>
      </c>
      <c r="AT91">
        <f t="shared" si="133"/>
        <v>40.187698364257812</v>
      </c>
      <c r="AU91">
        <f t="shared" si="134"/>
        <v>7.4883175045489896</v>
      </c>
      <c r="AV91">
        <f t="shared" si="135"/>
        <v>4.7526562329071813E-2</v>
      </c>
      <c r="AW91">
        <f t="shared" si="136"/>
        <v>2.7411379884018681</v>
      </c>
      <c r="AX91">
        <f t="shared" si="137"/>
        <v>4.7471795161471215</v>
      </c>
      <c r="AY91">
        <f t="shared" si="138"/>
        <v>2.9742885022139513E-2</v>
      </c>
      <c r="AZ91">
        <f t="shared" si="139"/>
        <v>18.593504060035723</v>
      </c>
      <c r="BA91">
        <f t="shared" si="140"/>
        <v>0.61187794274402929</v>
      </c>
      <c r="BB91">
        <f t="shared" si="141"/>
        <v>36.075131653472489</v>
      </c>
      <c r="BC91">
        <f t="shared" si="142"/>
        <v>398.73344172678264</v>
      </c>
      <c r="BD91">
        <f t="shared" si="143"/>
        <v>3.3607249249786521E-3</v>
      </c>
    </row>
    <row r="92" spans="1:114" x14ac:dyDescent="0.25">
      <c r="A92" s="1">
        <v>69</v>
      </c>
      <c r="B92" s="1" t="s">
        <v>119</v>
      </c>
      <c r="C92" s="1">
        <v>1574.5000337846577</v>
      </c>
      <c r="D92" s="1">
        <v>0</v>
      </c>
      <c r="E92">
        <f t="shared" si="116"/>
        <v>3.7932327497412408</v>
      </c>
      <c r="F92">
        <f t="shared" si="117"/>
        <v>4.7966690865380537E-2</v>
      </c>
      <c r="G92">
        <f t="shared" si="118"/>
        <v>242.03682351694241</v>
      </c>
      <c r="H92">
        <f t="shared" si="119"/>
        <v>2.7931635521359635</v>
      </c>
      <c r="I92">
        <f t="shared" si="120"/>
        <v>4.1837235460745195</v>
      </c>
      <c r="J92">
        <f t="shared" si="121"/>
        <v>38.728912353515625</v>
      </c>
      <c r="K92" s="1">
        <v>0.53607411599999999</v>
      </c>
      <c r="L92">
        <f t="shared" si="122"/>
        <v>2.6196882285697791</v>
      </c>
      <c r="M92" s="1">
        <v>1</v>
      </c>
      <c r="N92">
        <f t="shared" si="123"/>
        <v>5.2393764571395582</v>
      </c>
      <c r="O92" s="1">
        <v>41.650177001953125</v>
      </c>
      <c r="P92" s="1">
        <v>38.728912353515625</v>
      </c>
      <c r="Q92" s="1">
        <v>42.979286193847656</v>
      </c>
      <c r="R92" s="1">
        <v>400.21316528320312</v>
      </c>
      <c r="S92" s="1">
        <v>399.6866455078125</v>
      </c>
      <c r="T92" s="1">
        <v>35.764865875244141</v>
      </c>
      <c r="U92" s="1">
        <v>36.053611755371094</v>
      </c>
      <c r="V92" s="1">
        <v>33.599563598632813</v>
      </c>
      <c r="W92" s="1">
        <v>33.870826721191406</v>
      </c>
      <c r="X92" s="1">
        <v>499.87139892578125</v>
      </c>
      <c r="Y92" s="1">
        <v>1500.06201171875</v>
      </c>
      <c r="Z92" s="1">
        <v>219.21284484863281</v>
      </c>
      <c r="AA92" s="1">
        <v>76.02777099609375</v>
      </c>
      <c r="AB92" s="1">
        <v>2.0820074081420898</v>
      </c>
      <c r="AC92" s="1">
        <v>0.24957883358001709</v>
      </c>
      <c r="AD92" s="1">
        <v>1</v>
      </c>
      <c r="AE92" s="1">
        <v>-0.21956524252891541</v>
      </c>
      <c r="AF92" s="1">
        <v>2.737391471862793</v>
      </c>
      <c r="AG92" s="1">
        <v>1</v>
      </c>
      <c r="AH92" s="1">
        <v>0</v>
      </c>
      <c r="AI92" s="1">
        <v>0.15999999642372131</v>
      </c>
      <c r="AJ92" s="1">
        <v>111115</v>
      </c>
      <c r="AK92">
        <f t="shared" si="124"/>
        <v>9.3246695560615578</v>
      </c>
      <c r="AL92">
        <f t="shared" si="125"/>
        <v>2.7931635521359632E-3</v>
      </c>
      <c r="AM92">
        <f t="shared" si="126"/>
        <v>311.8789123535156</v>
      </c>
      <c r="AN92">
        <f t="shared" si="127"/>
        <v>314.8001770019531</v>
      </c>
      <c r="AO92">
        <f t="shared" si="128"/>
        <v>240.0099165103602</v>
      </c>
      <c r="AP92">
        <f t="shared" si="129"/>
        <v>1.0530368157991274</v>
      </c>
      <c r="AQ92">
        <f t="shared" si="130"/>
        <v>6.9247992841939467</v>
      </c>
      <c r="AR92">
        <f t="shared" si="131"/>
        <v>91.082497796097925</v>
      </c>
      <c r="AS92">
        <f t="shared" si="132"/>
        <v>55.028886040726832</v>
      </c>
      <c r="AT92">
        <f t="shared" si="133"/>
        <v>40.189544677734375</v>
      </c>
      <c r="AU92">
        <f t="shared" si="134"/>
        <v>7.4890551691215856</v>
      </c>
      <c r="AV92">
        <f t="shared" si="135"/>
        <v>4.7531537827612762E-2</v>
      </c>
      <c r="AW92">
        <f t="shared" si="136"/>
        <v>2.7410757381194273</v>
      </c>
      <c r="AX92">
        <f t="shared" si="137"/>
        <v>4.7479794310021584</v>
      </c>
      <c r="AY92">
        <f t="shared" si="138"/>
        <v>2.9746002834864713E-2</v>
      </c>
      <c r="AZ92">
        <f t="shared" si="139"/>
        <v>18.401520190968053</v>
      </c>
      <c r="BA92">
        <f t="shared" si="140"/>
        <v>0.60556645121186925</v>
      </c>
      <c r="BB92">
        <f t="shared" si="141"/>
        <v>36.067501657717592</v>
      </c>
      <c r="BC92">
        <f t="shared" si="142"/>
        <v>398.70926504010959</v>
      </c>
      <c r="BD92">
        <f t="shared" si="143"/>
        <v>3.4313832279678209E-3</v>
      </c>
    </row>
    <row r="93" spans="1:114" x14ac:dyDescent="0.25">
      <c r="A93" s="1">
        <v>70</v>
      </c>
      <c r="B93" s="1" t="s">
        <v>120</v>
      </c>
      <c r="C93" s="1">
        <v>1575.0000337734818</v>
      </c>
      <c r="D93" s="1">
        <v>0</v>
      </c>
      <c r="E93">
        <f t="shared" si="116"/>
        <v>3.6558477686887949</v>
      </c>
      <c r="F93">
        <f t="shared" si="117"/>
        <v>4.7768062802011485E-2</v>
      </c>
      <c r="G93">
        <f t="shared" si="118"/>
        <v>245.97453210786935</v>
      </c>
      <c r="H93">
        <f t="shared" si="119"/>
        <v>2.7817585038213002</v>
      </c>
      <c r="I93">
        <f t="shared" si="120"/>
        <v>4.1837945589231218</v>
      </c>
      <c r="J93">
        <f t="shared" si="121"/>
        <v>38.729114532470703</v>
      </c>
      <c r="K93" s="1">
        <v>0.53607411599999999</v>
      </c>
      <c r="L93">
        <f t="shared" si="122"/>
        <v>2.6196882285697791</v>
      </c>
      <c r="M93" s="1">
        <v>1</v>
      </c>
      <c r="N93">
        <f t="shared" si="123"/>
        <v>5.2393764571395582</v>
      </c>
      <c r="O93" s="1">
        <v>41.650257110595703</v>
      </c>
      <c r="P93" s="1">
        <v>38.729114532470703</v>
      </c>
      <c r="Q93" s="1">
        <v>42.979305267333984</v>
      </c>
      <c r="R93" s="1">
        <v>400.2103271484375</v>
      </c>
      <c r="S93" s="1">
        <v>399.69906616210937</v>
      </c>
      <c r="T93" s="1">
        <v>35.766223907470703</v>
      </c>
      <c r="U93" s="1">
        <v>36.053768157958984</v>
      </c>
      <c r="V93" s="1">
        <v>33.600605010986328</v>
      </c>
      <c r="W93" s="1">
        <v>33.870738983154297</v>
      </c>
      <c r="X93" s="1">
        <v>499.91064453125</v>
      </c>
      <c r="Y93" s="1">
        <v>1500.02783203125</v>
      </c>
      <c r="Z93" s="1">
        <v>218.05812072753906</v>
      </c>
      <c r="AA93" s="1">
        <v>76.027565002441406</v>
      </c>
      <c r="AB93" s="1">
        <v>2.0820074081420898</v>
      </c>
      <c r="AC93" s="1">
        <v>0.24957883358001709</v>
      </c>
      <c r="AD93" s="1">
        <v>1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0.15999999642372131</v>
      </c>
      <c r="AJ93" s="1">
        <v>111115</v>
      </c>
      <c r="AK93">
        <f t="shared" si="124"/>
        <v>9.3254016489624725</v>
      </c>
      <c r="AL93">
        <f t="shared" si="125"/>
        <v>2.7817585038213003E-3</v>
      </c>
      <c r="AM93">
        <f t="shared" si="126"/>
        <v>311.87911453247068</v>
      </c>
      <c r="AN93">
        <f t="shared" si="127"/>
        <v>314.80025711059568</v>
      </c>
      <c r="AO93">
        <f t="shared" si="128"/>
        <v>240.00444776048244</v>
      </c>
      <c r="AP93">
        <f t="shared" si="129"/>
        <v>1.0563937502302412</v>
      </c>
      <c r="AQ93">
        <f t="shared" si="130"/>
        <v>6.9248747611353005</v>
      </c>
      <c r="AR93">
        <f t="shared" si="131"/>
        <v>91.083737338068474</v>
      </c>
      <c r="AS93">
        <f t="shared" si="132"/>
        <v>55.029969180109489</v>
      </c>
      <c r="AT93">
        <f t="shared" si="133"/>
        <v>40.189685821533203</v>
      </c>
      <c r="AU93">
        <f t="shared" si="134"/>
        <v>7.489111563425916</v>
      </c>
      <c r="AV93">
        <f t="shared" si="135"/>
        <v>4.7336489990780266E-2</v>
      </c>
      <c r="AW93">
        <f t="shared" si="136"/>
        <v>2.7410802022121787</v>
      </c>
      <c r="AX93">
        <f t="shared" si="137"/>
        <v>4.7480313612137373</v>
      </c>
      <c r="AY93">
        <f t="shared" si="138"/>
        <v>2.9623780016937339E-2</v>
      </c>
      <c r="AZ93">
        <f t="shared" si="139"/>
        <v>18.700844728776147</v>
      </c>
      <c r="BA93">
        <f t="shared" si="140"/>
        <v>0.61539931646502111</v>
      </c>
      <c r="BB93">
        <f t="shared" si="141"/>
        <v>36.064663837879351</v>
      </c>
      <c r="BC93">
        <f t="shared" si="142"/>
        <v>398.75708489237172</v>
      </c>
      <c r="BD93">
        <f t="shared" si="143"/>
        <v>3.3064471031482591E-3</v>
      </c>
    </row>
    <row r="94" spans="1:114" x14ac:dyDescent="0.25">
      <c r="A94" s="1">
        <v>71</v>
      </c>
      <c r="B94" s="1" t="s">
        <v>121</v>
      </c>
      <c r="C94" s="1">
        <v>1575.500033762306</v>
      </c>
      <c r="D94" s="1">
        <v>0</v>
      </c>
      <c r="E94">
        <f t="shared" si="116"/>
        <v>3.2543691495387135</v>
      </c>
      <c r="F94">
        <f t="shared" si="117"/>
        <v>4.7791344818172758E-2</v>
      </c>
      <c r="G94">
        <f t="shared" si="118"/>
        <v>258.96704829849756</v>
      </c>
      <c r="H94">
        <f t="shared" si="119"/>
        <v>2.7836305948111724</v>
      </c>
      <c r="I94">
        <f t="shared" si="120"/>
        <v>4.1845691678588333</v>
      </c>
      <c r="J94">
        <f t="shared" si="121"/>
        <v>38.731468200683594</v>
      </c>
      <c r="K94" s="1">
        <v>0.53607411599999999</v>
      </c>
      <c r="L94">
        <f t="shared" si="122"/>
        <v>2.6196882285697791</v>
      </c>
      <c r="M94" s="1">
        <v>1</v>
      </c>
      <c r="N94">
        <f t="shared" si="123"/>
        <v>5.2393764571395582</v>
      </c>
      <c r="O94" s="1">
        <v>41.651065826416016</v>
      </c>
      <c r="P94" s="1">
        <v>38.731468200683594</v>
      </c>
      <c r="Q94" s="1">
        <v>42.979469299316406</v>
      </c>
      <c r="R94" s="1">
        <v>400.17019653320312</v>
      </c>
      <c r="S94" s="1">
        <v>399.701904296875</v>
      </c>
      <c r="T94" s="1">
        <v>35.767326354980469</v>
      </c>
      <c r="U94" s="1">
        <v>36.055065155029297</v>
      </c>
      <c r="V94" s="1">
        <v>33.600276947021484</v>
      </c>
      <c r="W94" s="1">
        <v>33.870582580566406</v>
      </c>
      <c r="X94" s="1">
        <v>499.90817260742187</v>
      </c>
      <c r="Y94" s="1">
        <v>1499.9591064453125</v>
      </c>
      <c r="Z94" s="1">
        <v>220.97343444824219</v>
      </c>
      <c r="AA94" s="1">
        <v>76.027717590332031</v>
      </c>
      <c r="AB94" s="1">
        <v>2.0820074081420898</v>
      </c>
      <c r="AC94" s="1">
        <v>0.24957883358001709</v>
      </c>
      <c r="AD94" s="1">
        <v>1</v>
      </c>
      <c r="AE94" s="1">
        <v>-0.21956524252891541</v>
      </c>
      <c r="AF94" s="1">
        <v>2.737391471862793</v>
      </c>
      <c r="AG94" s="1">
        <v>1</v>
      </c>
      <c r="AH94" s="1">
        <v>0</v>
      </c>
      <c r="AI94" s="1">
        <v>0.15999999642372131</v>
      </c>
      <c r="AJ94" s="1">
        <v>111115</v>
      </c>
      <c r="AK94">
        <f t="shared" si="124"/>
        <v>9.3253555373567369</v>
      </c>
      <c r="AL94">
        <f t="shared" si="125"/>
        <v>2.7836305948111722E-3</v>
      </c>
      <c r="AM94">
        <f t="shared" si="126"/>
        <v>311.88146820068357</v>
      </c>
      <c r="AN94">
        <f t="shared" si="127"/>
        <v>314.80106582641599</v>
      </c>
      <c r="AO94">
        <f t="shared" si="128"/>
        <v>239.99345166697822</v>
      </c>
      <c r="AP94">
        <f t="shared" si="129"/>
        <v>1.0556236374304093</v>
      </c>
      <c r="AQ94">
        <f t="shared" si="130"/>
        <v>6.9257534791664215</v>
      </c>
      <c r="AR94">
        <f t="shared" si="131"/>
        <v>91.095112396838886</v>
      </c>
      <c r="AS94">
        <f t="shared" si="132"/>
        <v>55.040047241809589</v>
      </c>
      <c r="AT94">
        <f t="shared" si="133"/>
        <v>40.191267013549805</v>
      </c>
      <c r="AU94">
        <f t="shared" si="134"/>
        <v>7.4897433572081145</v>
      </c>
      <c r="AV94">
        <f t="shared" si="135"/>
        <v>4.7359353112011331E-2</v>
      </c>
      <c r="AW94">
        <f t="shared" si="136"/>
        <v>2.7411843113075882</v>
      </c>
      <c r="AX94">
        <f t="shared" si="137"/>
        <v>4.7485590459005262</v>
      </c>
      <c r="AY94">
        <f t="shared" si="138"/>
        <v>2.9638106665879276E-2</v>
      </c>
      <c r="AZ94">
        <f t="shared" si="139"/>
        <v>19.688673613240049</v>
      </c>
      <c r="BA94">
        <f t="shared" si="140"/>
        <v>0.64790046160538706</v>
      </c>
      <c r="BB94">
        <f t="shared" si="141"/>
        <v>36.060788877270802</v>
      </c>
      <c r="BC94">
        <f t="shared" si="142"/>
        <v>398.86336971402585</v>
      </c>
      <c r="BD94">
        <f t="shared" si="143"/>
        <v>2.9422385644076389E-3</v>
      </c>
    </row>
    <row r="95" spans="1:114" x14ac:dyDescent="0.25">
      <c r="A95" s="1">
        <v>72</v>
      </c>
      <c r="B95" s="1" t="s">
        <v>121</v>
      </c>
      <c r="C95" s="1">
        <v>1576.0000337511301</v>
      </c>
      <c r="D95" s="1">
        <v>0</v>
      </c>
      <c r="E95">
        <f t="shared" si="116"/>
        <v>3.0409282642968294</v>
      </c>
      <c r="F95">
        <f t="shared" si="117"/>
        <v>4.7990218358948809E-2</v>
      </c>
      <c r="G95">
        <f t="shared" si="118"/>
        <v>266.23031506351816</v>
      </c>
      <c r="H95">
        <f t="shared" si="119"/>
        <v>2.795103211240225</v>
      </c>
      <c r="I95">
        <f t="shared" si="120"/>
        <v>4.1845631605608116</v>
      </c>
      <c r="J95">
        <f t="shared" si="121"/>
        <v>38.731853485107422</v>
      </c>
      <c r="K95" s="1">
        <v>0.53607411599999999</v>
      </c>
      <c r="L95">
        <f t="shared" si="122"/>
        <v>2.6196882285697791</v>
      </c>
      <c r="M95" s="1">
        <v>1</v>
      </c>
      <c r="N95">
        <f t="shared" si="123"/>
        <v>5.2393764571395582</v>
      </c>
      <c r="O95" s="1">
        <v>41.652149200439453</v>
      </c>
      <c r="P95" s="1">
        <v>38.731853485107422</v>
      </c>
      <c r="Q95" s="1">
        <v>42.980064392089844</v>
      </c>
      <c r="R95" s="1">
        <v>400.12747192382813</v>
      </c>
      <c r="S95" s="1">
        <v>399.68161010742188</v>
      </c>
      <c r="T95" s="1">
        <v>35.768039703369141</v>
      </c>
      <c r="U95" s="1">
        <v>36.05694580078125</v>
      </c>
      <c r="V95" s="1">
        <v>33.599105834960937</v>
      </c>
      <c r="W95" s="1">
        <v>33.870491027832031</v>
      </c>
      <c r="X95" s="1">
        <v>499.93939208984375</v>
      </c>
      <c r="Y95" s="1">
        <v>1499.9400634765625</v>
      </c>
      <c r="Z95" s="1">
        <v>219.50202941894531</v>
      </c>
      <c r="AA95" s="1">
        <v>76.027908325195313</v>
      </c>
      <c r="AB95" s="1">
        <v>2.0820074081420898</v>
      </c>
      <c r="AC95" s="1">
        <v>0.24957883358001709</v>
      </c>
      <c r="AD95" s="1">
        <v>1</v>
      </c>
      <c r="AE95" s="1">
        <v>-0.21956524252891541</v>
      </c>
      <c r="AF95" s="1">
        <v>2.737391471862793</v>
      </c>
      <c r="AG95" s="1">
        <v>1</v>
      </c>
      <c r="AH95" s="1">
        <v>0</v>
      </c>
      <c r="AI95" s="1">
        <v>0.15999999642372131</v>
      </c>
      <c r="AJ95" s="1">
        <v>111115</v>
      </c>
      <c r="AK95">
        <f t="shared" si="124"/>
        <v>9.3259379098587871</v>
      </c>
      <c r="AL95">
        <f t="shared" si="125"/>
        <v>2.7951032112402251E-3</v>
      </c>
      <c r="AM95">
        <f t="shared" si="126"/>
        <v>311.8818534851074</v>
      </c>
      <c r="AN95">
        <f t="shared" si="127"/>
        <v>314.80214920043943</v>
      </c>
      <c r="AO95">
        <f t="shared" si="128"/>
        <v>239.99040479204632</v>
      </c>
      <c r="AP95">
        <f t="shared" si="129"/>
        <v>1.0522422607246693</v>
      </c>
      <c r="AQ95">
        <f t="shared" si="130"/>
        <v>6.9258973303891445</v>
      </c>
      <c r="AR95">
        <f t="shared" si="131"/>
        <v>91.096775946602392</v>
      </c>
      <c r="AS95">
        <f t="shared" si="132"/>
        <v>55.039830145821142</v>
      </c>
      <c r="AT95">
        <f t="shared" si="133"/>
        <v>40.192001342773438</v>
      </c>
      <c r="AU95">
        <f t="shared" si="134"/>
        <v>7.4900367873981786</v>
      </c>
      <c r="AV95">
        <f t="shared" si="135"/>
        <v>4.7554640272637547E-2</v>
      </c>
      <c r="AW95">
        <f t="shared" si="136"/>
        <v>2.7413341698283329</v>
      </c>
      <c r="AX95">
        <f t="shared" si="137"/>
        <v>4.7487026175698457</v>
      </c>
      <c r="AY95">
        <f t="shared" si="138"/>
        <v>2.9760479605795219E-2</v>
      </c>
      <c r="AZ95">
        <f t="shared" si="139"/>
        <v>20.240933987037025</v>
      </c>
      <c r="BA95">
        <f t="shared" si="140"/>
        <v>0.66610599119625191</v>
      </c>
      <c r="BB95">
        <f t="shared" si="141"/>
        <v>36.064492583837861</v>
      </c>
      <c r="BC95">
        <f t="shared" si="142"/>
        <v>398.89807160997213</v>
      </c>
      <c r="BD95">
        <f t="shared" si="143"/>
        <v>2.7493122339018669E-3</v>
      </c>
    </row>
    <row r="96" spans="1:114" x14ac:dyDescent="0.25">
      <c r="A96" s="1">
        <v>73</v>
      </c>
      <c r="B96" s="1" t="s">
        <v>122</v>
      </c>
      <c r="C96" s="1">
        <v>1577.0000337287784</v>
      </c>
      <c r="D96" s="1">
        <v>0</v>
      </c>
      <c r="E96">
        <f t="shared" si="116"/>
        <v>2.8471164033261092</v>
      </c>
      <c r="F96">
        <f t="shared" si="117"/>
        <v>4.7910186345371621E-2</v>
      </c>
      <c r="G96">
        <f t="shared" si="118"/>
        <v>272.2283044245462</v>
      </c>
      <c r="H96">
        <f t="shared" si="119"/>
        <v>2.7923615148998167</v>
      </c>
      <c r="I96">
        <f t="shared" si="120"/>
        <v>4.1872986246934847</v>
      </c>
      <c r="J96">
        <f t="shared" si="121"/>
        <v>38.738578796386719</v>
      </c>
      <c r="K96" s="1">
        <v>0.53607411599999999</v>
      </c>
      <c r="L96">
        <f t="shared" si="122"/>
        <v>2.6196882285697791</v>
      </c>
      <c r="M96" s="1">
        <v>1</v>
      </c>
      <c r="N96">
        <f t="shared" si="123"/>
        <v>5.2393764571395582</v>
      </c>
      <c r="O96" s="1">
        <v>41.651687622070313</v>
      </c>
      <c r="P96" s="1">
        <v>38.738578796386719</v>
      </c>
      <c r="Q96" s="1">
        <v>42.977310180664063</v>
      </c>
      <c r="R96" s="1">
        <v>400.05108642578125</v>
      </c>
      <c r="S96" s="1">
        <v>399.62612915039062</v>
      </c>
      <c r="T96" s="1">
        <v>35.765468597412109</v>
      </c>
      <c r="U96" s="1">
        <v>36.054100036621094</v>
      </c>
      <c r="V96" s="1">
        <v>33.597412109375</v>
      </c>
      <c r="W96" s="1">
        <v>33.868549346923828</v>
      </c>
      <c r="X96" s="1">
        <v>499.92575073242187</v>
      </c>
      <c r="Y96" s="1">
        <v>1499.9482421875</v>
      </c>
      <c r="Z96" s="1">
        <v>219.49330139160156</v>
      </c>
      <c r="AA96" s="1">
        <v>76.027694702148438</v>
      </c>
      <c r="AB96" s="1">
        <v>2.0820074081420898</v>
      </c>
      <c r="AC96" s="1">
        <v>0.24957883358001709</v>
      </c>
      <c r="AD96" s="1">
        <v>1</v>
      </c>
      <c r="AE96" s="1">
        <v>-0.21956524252891541</v>
      </c>
      <c r="AF96" s="1">
        <v>2.737391471862793</v>
      </c>
      <c r="AG96" s="1">
        <v>1</v>
      </c>
      <c r="AH96" s="1">
        <v>0</v>
      </c>
      <c r="AI96" s="1">
        <v>0.15999999642372131</v>
      </c>
      <c r="AJ96" s="1">
        <v>111115</v>
      </c>
      <c r="AK96">
        <f t="shared" si="124"/>
        <v>9.325683442108625</v>
      </c>
      <c r="AL96">
        <f t="shared" si="125"/>
        <v>2.7923615148998165E-3</v>
      </c>
      <c r="AM96">
        <f t="shared" si="126"/>
        <v>311.8885787963867</v>
      </c>
      <c r="AN96">
        <f t="shared" si="127"/>
        <v>314.80168762207029</v>
      </c>
      <c r="AO96">
        <f t="shared" si="128"/>
        <v>239.99171338576707</v>
      </c>
      <c r="AP96">
        <f t="shared" si="129"/>
        <v>1.0524263938861702</v>
      </c>
      <c r="AQ96">
        <f t="shared" si="130"/>
        <v>6.928408735038432</v>
      </c>
      <c r="AR96">
        <f t="shared" si="131"/>
        <v>91.130064671586638</v>
      </c>
      <c r="AS96">
        <f t="shared" si="132"/>
        <v>55.075964634965544</v>
      </c>
      <c r="AT96">
        <f t="shared" si="133"/>
        <v>40.195133209228516</v>
      </c>
      <c r="AU96">
        <f t="shared" si="134"/>
        <v>7.4912883599666964</v>
      </c>
      <c r="AV96">
        <f t="shared" si="135"/>
        <v>4.7476053280451326E-2</v>
      </c>
      <c r="AW96">
        <f t="shared" si="136"/>
        <v>2.7411101103449473</v>
      </c>
      <c r="AX96">
        <f t="shared" si="137"/>
        <v>4.7501782496217491</v>
      </c>
      <c r="AY96">
        <f t="shared" si="138"/>
        <v>2.9711234422066024E-2</v>
      </c>
      <c r="AZ96">
        <f t="shared" si="139"/>
        <v>20.696890418072922</v>
      </c>
      <c r="BA96">
        <f t="shared" si="140"/>
        <v>0.68120747010038218</v>
      </c>
      <c r="BB96">
        <f t="shared" si="141"/>
        <v>36.043880502401734</v>
      </c>
      <c r="BC96">
        <f t="shared" si="142"/>
        <v>398.89252904054308</v>
      </c>
      <c r="BD96">
        <f t="shared" si="143"/>
        <v>2.5726509259210461E-3</v>
      </c>
    </row>
    <row r="97" spans="1:114" x14ac:dyDescent="0.25">
      <c r="A97" s="1">
        <v>74</v>
      </c>
      <c r="B97" s="1" t="s">
        <v>122</v>
      </c>
      <c r="C97" s="1">
        <v>1577.5000337176025</v>
      </c>
      <c r="D97" s="1">
        <v>0</v>
      </c>
      <c r="E97">
        <f t="shared" si="116"/>
        <v>3.1747365819280144</v>
      </c>
      <c r="F97">
        <f t="shared" si="117"/>
        <v>4.7607463865893714E-2</v>
      </c>
      <c r="G97">
        <f t="shared" si="118"/>
        <v>261.00302801315394</v>
      </c>
      <c r="H97">
        <f t="shared" si="119"/>
        <v>2.7752511162264546</v>
      </c>
      <c r="I97">
        <f t="shared" si="120"/>
        <v>4.1878507193701449</v>
      </c>
      <c r="J97">
        <f t="shared" si="121"/>
        <v>38.740249633789063</v>
      </c>
      <c r="K97" s="1">
        <v>0.53607411599999999</v>
      </c>
      <c r="L97">
        <f t="shared" si="122"/>
        <v>2.6196882285697791</v>
      </c>
      <c r="M97" s="1">
        <v>1</v>
      </c>
      <c r="N97">
        <f t="shared" si="123"/>
        <v>5.2393764571395582</v>
      </c>
      <c r="O97" s="1">
        <v>41.652042388916016</v>
      </c>
      <c r="P97" s="1">
        <v>38.740249633789063</v>
      </c>
      <c r="Q97" s="1">
        <v>42.976795196533203</v>
      </c>
      <c r="R97" s="1">
        <v>400.0357666015625</v>
      </c>
      <c r="S97" s="1">
        <v>399.57644653320312</v>
      </c>
      <c r="T97" s="1">
        <v>35.768135070800781</v>
      </c>
      <c r="U97" s="1">
        <v>36.054985046386719</v>
      </c>
      <c r="V97" s="1">
        <v>33.599346160888672</v>
      </c>
      <c r="W97" s="1">
        <v>33.868804931640625</v>
      </c>
      <c r="X97" s="1">
        <v>499.94769287109375</v>
      </c>
      <c r="Y97" s="1">
        <v>1499.9892578125</v>
      </c>
      <c r="Z97" s="1">
        <v>214.04832458496094</v>
      </c>
      <c r="AA97" s="1">
        <v>76.027824401855469</v>
      </c>
      <c r="AB97" s="1">
        <v>2.0820074081420898</v>
      </c>
      <c r="AC97" s="1">
        <v>0.24957883358001709</v>
      </c>
      <c r="AD97" s="1">
        <v>1</v>
      </c>
      <c r="AE97" s="1">
        <v>-0.21956524252891541</v>
      </c>
      <c r="AF97" s="1">
        <v>2.737391471862793</v>
      </c>
      <c r="AG97" s="1">
        <v>1</v>
      </c>
      <c r="AH97" s="1">
        <v>0</v>
      </c>
      <c r="AI97" s="1">
        <v>0.15999999642372131</v>
      </c>
      <c r="AJ97" s="1">
        <v>111115</v>
      </c>
      <c r="AK97">
        <f t="shared" si="124"/>
        <v>9.3260927537694016</v>
      </c>
      <c r="AL97">
        <f t="shared" si="125"/>
        <v>2.7752511162264545E-3</v>
      </c>
      <c r="AM97">
        <f t="shared" si="126"/>
        <v>311.89024963378904</v>
      </c>
      <c r="AN97">
        <f t="shared" si="127"/>
        <v>314.80204238891599</v>
      </c>
      <c r="AO97">
        <f t="shared" si="128"/>
        <v>239.99827588562039</v>
      </c>
      <c r="AP97">
        <f t="shared" si="129"/>
        <v>1.0574616367788761</v>
      </c>
      <c r="AQ97">
        <f t="shared" si="130"/>
        <v>6.9290327912883596</v>
      </c>
      <c r="AR97">
        <f t="shared" si="131"/>
        <v>91.138117469520225</v>
      </c>
      <c r="AS97">
        <f t="shared" si="132"/>
        <v>55.083132423133506</v>
      </c>
      <c r="AT97">
        <f t="shared" si="133"/>
        <v>40.196146011352539</v>
      </c>
      <c r="AU97">
        <f t="shared" si="134"/>
        <v>7.4916931399391871</v>
      </c>
      <c r="AV97">
        <f t="shared" si="135"/>
        <v>4.7178775099367E-2</v>
      </c>
      <c r="AW97">
        <f t="shared" si="136"/>
        <v>2.7411820719182143</v>
      </c>
      <c r="AX97">
        <f t="shared" si="137"/>
        <v>4.7505110680209732</v>
      </c>
      <c r="AY97">
        <f t="shared" si="138"/>
        <v>2.9524952098815352E-2</v>
      </c>
      <c r="AZ97">
        <f t="shared" si="139"/>
        <v>19.843492382136631</v>
      </c>
      <c r="BA97">
        <f t="shared" si="140"/>
        <v>0.6531992320309743</v>
      </c>
      <c r="BB97">
        <f t="shared" si="141"/>
        <v>36.037241387892607</v>
      </c>
      <c r="BC97">
        <f t="shared" si="142"/>
        <v>398.75843041608243</v>
      </c>
      <c r="BD97">
        <f t="shared" si="143"/>
        <v>2.8691242571732903E-3</v>
      </c>
    </row>
    <row r="98" spans="1:114" x14ac:dyDescent="0.25">
      <c r="A98" s="1">
        <v>75</v>
      </c>
      <c r="B98" s="1" t="s">
        <v>123</v>
      </c>
      <c r="C98" s="1">
        <v>1578.0000337064266</v>
      </c>
      <c r="D98" s="1">
        <v>0</v>
      </c>
      <c r="E98">
        <f t="shared" si="116"/>
        <v>3.3524204411964158</v>
      </c>
      <c r="F98">
        <f t="shared" si="117"/>
        <v>4.7891853404783441E-2</v>
      </c>
      <c r="G98">
        <f t="shared" si="118"/>
        <v>255.87625112299139</v>
      </c>
      <c r="H98">
        <f t="shared" si="119"/>
        <v>2.7905839871162237</v>
      </c>
      <c r="I98">
        <f t="shared" si="120"/>
        <v>4.1862806606853695</v>
      </c>
      <c r="J98">
        <f t="shared" si="121"/>
        <v>38.736007690429688</v>
      </c>
      <c r="K98" s="1">
        <v>0.53607411599999999</v>
      </c>
      <c r="L98">
        <f t="shared" si="122"/>
        <v>2.6196882285697791</v>
      </c>
      <c r="M98" s="1">
        <v>1</v>
      </c>
      <c r="N98">
        <f t="shared" si="123"/>
        <v>5.2393764571395582</v>
      </c>
      <c r="O98" s="1">
        <v>41.652446746826172</v>
      </c>
      <c r="P98" s="1">
        <v>38.736007690429688</v>
      </c>
      <c r="Q98" s="1">
        <v>42.976593017578125</v>
      </c>
      <c r="R98" s="1">
        <v>400.02291870117187</v>
      </c>
      <c r="S98" s="1">
        <v>399.54391479492187</v>
      </c>
      <c r="T98" s="1">
        <v>35.766162872314453</v>
      </c>
      <c r="U98" s="1">
        <v>36.054588317871094</v>
      </c>
      <c r="V98" s="1">
        <v>33.596973419189453</v>
      </c>
      <c r="W98" s="1">
        <v>33.867904663085937</v>
      </c>
      <c r="X98" s="1">
        <v>499.96408081054687</v>
      </c>
      <c r="Y98" s="1">
        <v>1499.989013671875</v>
      </c>
      <c r="Z98" s="1">
        <v>211.80178833007813</v>
      </c>
      <c r="AA98" s="1">
        <v>76.028266906738281</v>
      </c>
      <c r="AB98" s="1">
        <v>2.0820074081420898</v>
      </c>
      <c r="AC98" s="1">
        <v>0.24957883358001709</v>
      </c>
      <c r="AD98" s="1">
        <v>1</v>
      </c>
      <c r="AE98" s="1">
        <v>-0.21956524252891541</v>
      </c>
      <c r="AF98" s="1">
        <v>2.737391471862793</v>
      </c>
      <c r="AG98" s="1">
        <v>1</v>
      </c>
      <c r="AH98" s="1">
        <v>0</v>
      </c>
      <c r="AI98" s="1">
        <v>0.15999999642372131</v>
      </c>
      <c r="AJ98" s="1">
        <v>111115</v>
      </c>
      <c r="AK98">
        <f t="shared" si="124"/>
        <v>9.3263984566370439</v>
      </c>
      <c r="AL98">
        <f t="shared" si="125"/>
        <v>2.7905839871162235E-3</v>
      </c>
      <c r="AM98">
        <f t="shared" si="126"/>
        <v>311.88600769042966</v>
      </c>
      <c r="AN98">
        <f t="shared" si="127"/>
        <v>314.80244674682615</v>
      </c>
      <c r="AO98">
        <f t="shared" si="128"/>
        <v>239.99823682312126</v>
      </c>
      <c r="AP98">
        <f t="shared" si="129"/>
        <v>1.0533001178748533</v>
      </c>
      <c r="AQ98">
        <f t="shared" si="130"/>
        <v>6.9274485245290416</v>
      </c>
      <c r="AR98">
        <f t="shared" si="131"/>
        <v>91.11674915629402</v>
      </c>
      <c r="AS98">
        <f t="shared" si="132"/>
        <v>55.062160838422926</v>
      </c>
      <c r="AT98">
        <f t="shared" si="133"/>
        <v>40.19422721862793</v>
      </c>
      <c r="AU98">
        <f t="shared" si="134"/>
        <v>7.4909262847157088</v>
      </c>
      <c r="AV98">
        <f t="shared" si="135"/>
        <v>4.745805101613388E-2</v>
      </c>
      <c r="AW98">
        <f t="shared" si="136"/>
        <v>2.7411678638436716</v>
      </c>
      <c r="AX98">
        <f t="shared" si="137"/>
        <v>4.7497584208720376</v>
      </c>
      <c r="AY98">
        <f t="shared" si="138"/>
        <v>2.9699953643443792E-2</v>
      </c>
      <c r="AZ98">
        <f t="shared" si="139"/>
        <v>19.453827915474381</v>
      </c>
      <c r="BA98">
        <f t="shared" si="140"/>
        <v>0.64042084398739418</v>
      </c>
      <c r="BB98">
        <f t="shared" si="141"/>
        <v>36.050782208144682</v>
      </c>
      <c r="BC98">
        <f t="shared" si="142"/>
        <v>398.68011589964533</v>
      </c>
      <c r="BD98">
        <f t="shared" si="143"/>
        <v>3.0314373447740792E-3</v>
      </c>
      <c r="BE98">
        <f>AVERAGE(E84:E98)</f>
        <v>3.9813744123232579</v>
      </c>
      <c r="BF98">
        <f>AVERAGE(O84:O98)</f>
        <v>41.648917388916018</v>
      </c>
      <c r="BG98">
        <f>AVERAGE(P84:P98)</f>
        <v>38.729668426513669</v>
      </c>
      <c r="BH98" t="e">
        <f>AVERAGE(B84:B98)</f>
        <v>#DIV/0!</v>
      </c>
      <c r="BI98">
        <f t="shared" ref="BI98:DJ98" si="144">AVERAGE(C84:C98)</f>
        <v>1574.1333671261866</v>
      </c>
      <c r="BJ98">
        <f t="shared" si="144"/>
        <v>0</v>
      </c>
      <c r="BK98">
        <f t="shared" si="144"/>
        <v>3.9813744123232579</v>
      </c>
      <c r="BL98">
        <f t="shared" si="144"/>
        <v>4.8044578161727386E-2</v>
      </c>
      <c r="BM98">
        <f t="shared" si="144"/>
        <v>236.23549892719868</v>
      </c>
      <c r="BN98">
        <f t="shared" si="144"/>
        <v>2.7977944784997546</v>
      </c>
      <c r="BO98">
        <f t="shared" si="144"/>
        <v>4.183939344456685</v>
      </c>
      <c r="BP98">
        <f t="shared" si="144"/>
        <v>38.729668426513669</v>
      </c>
      <c r="BQ98">
        <f t="shared" si="144"/>
        <v>0.53607411599999999</v>
      </c>
      <c r="BR98">
        <f t="shared" si="144"/>
        <v>2.6196882285697787</v>
      </c>
      <c r="BS98">
        <f t="shared" si="144"/>
        <v>1</v>
      </c>
      <c r="BT98">
        <f t="shared" si="144"/>
        <v>5.2393764571395574</v>
      </c>
      <c r="BU98">
        <f t="shared" si="144"/>
        <v>41.648917388916018</v>
      </c>
      <c r="BV98">
        <f t="shared" si="144"/>
        <v>38.729668426513669</v>
      </c>
      <c r="BW98">
        <f t="shared" si="144"/>
        <v>42.978648376464847</v>
      </c>
      <c r="BX98">
        <f t="shared" si="144"/>
        <v>400.17003173828124</v>
      </c>
      <c r="BY98">
        <f t="shared" si="144"/>
        <v>399.6231669108073</v>
      </c>
      <c r="BZ98">
        <f t="shared" si="144"/>
        <v>35.765161895751952</v>
      </c>
      <c r="CA98">
        <f t="shared" si="144"/>
        <v>36.054377492268877</v>
      </c>
      <c r="CB98">
        <f t="shared" si="144"/>
        <v>33.602179718017581</v>
      </c>
      <c r="CC98">
        <f t="shared" si="144"/>
        <v>33.873904164632158</v>
      </c>
      <c r="CD98">
        <f t="shared" si="144"/>
        <v>499.88670857747394</v>
      </c>
      <c r="CE98">
        <f t="shared" si="144"/>
        <v>1500.1123779296875</v>
      </c>
      <c r="CF98">
        <f t="shared" si="144"/>
        <v>224.15850118001302</v>
      </c>
      <c r="CG98">
        <f t="shared" si="144"/>
        <v>76.028005981445318</v>
      </c>
      <c r="CH98">
        <f t="shared" si="144"/>
        <v>2.0820074081420898</v>
      </c>
      <c r="CI98">
        <f t="shared" si="144"/>
        <v>0.24957883358001709</v>
      </c>
      <c r="CJ98">
        <f t="shared" si="144"/>
        <v>1</v>
      </c>
      <c r="CK98">
        <f t="shared" si="144"/>
        <v>-0.21956524252891541</v>
      </c>
      <c r="CL98">
        <f t="shared" si="144"/>
        <v>2.737391471862793</v>
      </c>
      <c r="CM98">
        <f t="shared" si="144"/>
        <v>1</v>
      </c>
      <c r="CN98">
        <f t="shared" si="144"/>
        <v>0</v>
      </c>
      <c r="CO98">
        <f t="shared" si="144"/>
        <v>0.15999999642372131</v>
      </c>
      <c r="CP98">
        <f t="shared" si="144"/>
        <v>111115</v>
      </c>
      <c r="CQ98">
        <f t="shared" si="144"/>
        <v>9.3249551444015975</v>
      </c>
      <c r="CR98">
        <f t="shared" si="144"/>
        <v>2.7977944784997543E-3</v>
      </c>
      <c r="CS98">
        <f t="shared" si="144"/>
        <v>311.87966842651366</v>
      </c>
      <c r="CT98">
        <f t="shared" si="144"/>
        <v>314.79891738891604</v>
      </c>
      <c r="CU98">
        <f t="shared" si="144"/>
        <v>240.01797510393007</v>
      </c>
      <c r="CV98">
        <f t="shared" si="144"/>
        <v>1.0515266752168853</v>
      </c>
      <c r="CW98">
        <f t="shared" si="144"/>
        <v>6.9250817720454014</v>
      </c>
      <c r="CX98">
        <f t="shared" si="144"/>
        <v>91.085931900485974</v>
      </c>
      <c r="CY98">
        <f t="shared" si="144"/>
        <v>55.031554408217126</v>
      </c>
      <c r="CZ98">
        <f t="shared" si="144"/>
        <v>40.189292907714844</v>
      </c>
      <c r="DA98">
        <f t="shared" si="144"/>
        <v>7.4889546998232488</v>
      </c>
      <c r="DB98">
        <f t="shared" si="144"/>
        <v>4.7608005001635853E-2</v>
      </c>
      <c r="DC98">
        <f t="shared" si="144"/>
        <v>2.741142427588716</v>
      </c>
      <c r="DD98">
        <f t="shared" si="144"/>
        <v>4.7478122722345315</v>
      </c>
      <c r="DE98">
        <f t="shared" si="144"/>
        <v>2.9793920906668214E-2</v>
      </c>
      <c r="DF98">
        <f t="shared" si="144"/>
        <v>17.960510154115642</v>
      </c>
      <c r="DG98">
        <f t="shared" si="144"/>
        <v>0.59114200161870167</v>
      </c>
      <c r="DH98">
        <f t="shared" si="144"/>
        <v>36.067612915068203</v>
      </c>
      <c r="DI98">
        <f t="shared" si="144"/>
        <v>398.59730906291162</v>
      </c>
      <c r="DJ98">
        <f t="shared" si="144"/>
        <v>3.6031583937083489E-3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stm-as6_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User1</cp:lastModifiedBy>
  <dcterms:created xsi:type="dcterms:W3CDTF">2015-06-23T03:07:23Z</dcterms:created>
  <dcterms:modified xsi:type="dcterms:W3CDTF">2015-07-22T17:05:41Z</dcterms:modified>
</cp:coreProperties>
</file>